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Emmanuel\Desktop\"/>
    </mc:Choice>
  </mc:AlternateContent>
  <xr:revisionPtr revIDLastSave="0" documentId="13_ncr:1_{C3B6C541-5557-4BF9-A900-4B56A37A03FC}" xr6:coauthVersionLast="47" xr6:coauthVersionMax="47" xr10:uidLastSave="{00000000-0000-0000-0000-000000000000}"/>
  <bookViews>
    <workbookView xWindow="-120" yWindow="-120" windowWidth="20730" windowHeight="11310" activeTab="1" xr2:uid="{73AD229E-D35F-4C0F-9F14-DA34C5B2222A}"/>
  </bookViews>
  <sheets>
    <sheet name="Worksheet" sheetId="1" r:id="rId1"/>
    <sheet name="Pivot Table" sheetId="2" r:id="rId2"/>
    <sheet name="Dashboard" sheetId="3" r:id="rId3"/>
  </sheets>
  <definedNames>
    <definedName name="_xlnm._FilterDatabase" localSheetId="0" hidden="1">Worksheet!$A$1:$N$1</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2" i="1"/>
  <c r="E3" i="2"/>
  <c r="B2" i="2"/>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2" i="1"/>
  <c r="J3" i="1"/>
  <c r="J7" i="1"/>
  <c r="J19" i="1"/>
  <c r="J23" i="1"/>
  <c r="J35" i="1"/>
  <c r="J39" i="1"/>
  <c r="I3" i="1"/>
  <c r="I4" i="1"/>
  <c r="J4" i="1" s="1"/>
  <c r="I5" i="1"/>
  <c r="J5" i="1" s="1"/>
  <c r="I6" i="1"/>
  <c r="J6" i="1" s="1"/>
  <c r="I7" i="1"/>
  <c r="I8" i="1"/>
  <c r="J8" i="1" s="1"/>
  <c r="I9" i="1"/>
  <c r="J9" i="1" s="1"/>
  <c r="I10" i="1"/>
  <c r="J10" i="1" s="1"/>
  <c r="I11" i="1"/>
  <c r="J11" i="1" s="1"/>
  <c r="I12" i="1"/>
  <c r="J12" i="1" s="1"/>
  <c r="I13" i="1"/>
  <c r="J13" i="1" s="1"/>
  <c r="I14" i="1"/>
  <c r="J14" i="1" s="1"/>
  <c r="I15" i="1"/>
  <c r="J15" i="1" s="1"/>
  <c r="I16" i="1"/>
  <c r="J16" i="1" s="1"/>
  <c r="I17" i="1"/>
  <c r="J17" i="1" s="1"/>
  <c r="I18" i="1"/>
  <c r="J18" i="1" s="1"/>
  <c r="I19" i="1"/>
  <c r="I20" i="1"/>
  <c r="J20" i="1" s="1"/>
  <c r="I21" i="1"/>
  <c r="J21" i="1" s="1"/>
  <c r="I22" i="1"/>
  <c r="J22" i="1" s="1"/>
  <c r="I23" i="1"/>
  <c r="I24" i="1"/>
  <c r="J24" i="1" s="1"/>
  <c r="I25" i="1"/>
  <c r="J25" i="1" s="1"/>
  <c r="I26" i="1"/>
  <c r="J26" i="1" s="1"/>
  <c r="I27" i="1"/>
  <c r="J27" i="1" s="1"/>
  <c r="I28" i="1"/>
  <c r="J28" i="1" s="1"/>
  <c r="I29" i="1"/>
  <c r="J29" i="1" s="1"/>
  <c r="I30" i="1"/>
  <c r="J30" i="1" s="1"/>
  <c r="I31" i="1"/>
  <c r="J31" i="1" s="1"/>
  <c r="I32" i="1"/>
  <c r="J32" i="1" s="1"/>
  <c r="I33" i="1"/>
  <c r="J33" i="1" s="1"/>
  <c r="I34" i="1"/>
  <c r="J34" i="1" s="1"/>
  <c r="I35" i="1"/>
  <c r="I36" i="1"/>
  <c r="J36" i="1" s="1"/>
  <c r="I37" i="1"/>
  <c r="J37" i="1" s="1"/>
  <c r="I38" i="1"/>
  <c r="J38" i="1" s="1"/>
  <c r="I39" i="1"/>
  <c r="I40" i="1"/>
  <c r="J40" i="1" s="1"/>
  <c r="I2" i="1"/>
  <c r="J2"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2" i="1"/>
</calcChain>
</file>

<file path=xl/sharedStrings.xml><?xml version="1.0" encoding="utf-8"?>
<sst xmlns="http://schemas.openxmlformats.org/spreadsheetml/2006/main" count="243" uniqueCount="120">
  <si>
    <t>CustomerName</t>
  </si>
  <si>
    <t>Location</t>
  </si>
  <si>
    <t>Date</t>
  </si>
  <si>
    <t>Ratings</t>
  </si>
  <si>
    <t>Reviews</t>
  </si>
  <si>
    <t>State</t>
  </si>
  <si>
    <t>City</t>
  </si>
  <si>
    <t>CustomerStatus</t>
  </si>
  <si>
    <t>NumberOfPhotos</t>
  </si>
  <si>
    <t>NumberOfFollowers</t>
  </si>
  <si>
    <t>Birdo E.</t>
  </si>
  <si>
    <t>San Francisco, CA</t>
  </si>
  <si>
    <t>Regular</t>
  </si>
  <si>
    <t>NumberOfRatings</t>
  </si>
  <si>
    <t>Alexxandra D.</t>
  </si>
  <si>
    <t>Sapello, NM</t>
  </si>
  <si>
    <t>Evelyn P.</t>
  </si>
  <si>
    <t>Boca Raton, FL</t>
  </si>
  <si>
    <t>Average Atmosphere</t>
  </si>
  <si>
    <t>Remy R.</t>
  </si>
  <si>
    <t>Taylor W.</t>
  </si>
  <si>
    <t>Stanford, CA</t>
  </si>
  <si>
    <t>Poor Atmosphere</t>
  </si>
  <si>
    <t>Elite</t>
  </si>
  <si>
    <t>Cora L.</t>
  </si>
  <si>
    <t>Seattle, WA</t>
  </si>
  <si>
    <t>Good Atmosphere</t>
  </si>
  <si>
    <t>Annie K.</t>
  </si>
  <si>
    <t>San Jose, CA</t>
  </si>
  <si>
    <t>Good Service</t>
  </si>
  <si>
    <t>Poor Service</t>
  </si>
  <si>
    <t>Michelle E.</t>
  </si>
  <si>
    <t>Average Service</t>
  </si>
  <si>
    <t>Elliot Y.</t>
  </si>
  <si>
    <t>Good Food</t>
  </si>
  <si>
    <t>Patrick C.</t>
  </si>
  <si>
    <t>Newport News, VA</t>
  </si>
  <si>
    <t>Spencer Q.</t>
  </si>
  <si>
    <t>Michelle C.</t>
  </si>
  <si>
    <t>Alycia D.</t>
  </si>
  <si>
    <t>Tracy, CA</t>
  </si>
  <si>
    <t>Poor Food</t>
  </si>
  <si>
    <t>Cecily I.</t>
  </si>
  <si>
    <t>Dave N.</t>
  </si>
  <si>
    <t>EJ M.</t>
  </si>
  <si>
    <t>Patricia B.</t>
  </si>
  <si>
    <t>San Francisco Bay Area, CA</t>
  </si>
  <si>
    <t>Charles A.</t>
  </si>
  <si>
    <t>Daly City, CA</t>
  </si>
  <si>
    <t>Cera B.</t>
  </si>
  <si>
    <t>Mike C.</t>
  </si>
  <si>
    <t>San Bruno, CA</t>
  </si>
  <si>
    <t>Sandy L.</t>
  </si>
  <si>
    <t>Ramona G.</t>
  </si>
  <si>
    <t>Walnut Creek, CA</t>
  </si>
  <si>
    <t>Seven S.</t>
  </si>
  <si>
    <t>Amy K.</t>
  </si>
  <si>
    <t>Fresno, CA</t>
  </si>
  <si>
    <t>Jen L.</t>
  </si>
  <si>
    <t>Maggie M.</t>
  </si>
  <si>
    <t>Palo Alto, CA</t>
  </si>
  <si>
    <t>Ida S.</t>
  </si>
  <si>
    <t>Aurora, CO</t>
  </si>
  <si>
    <t>Kiana S.</t>
  </si>
  <si>
    <t>Bonnie G.</t>
  </si>
  <si>
    <t>Sacramento, CA</t>
  </si>
  <si>
    <t>John G.</t>
  </si>
  <si>
    <t>Average Food</t>
  </si>
  <si>
    <t>Md S.</t>
  </si>
  <si>
    <t>Audrey K.</t>
  </si>
  <si>
    <t>Los Angeles, CA</t>
  </si>
  <si>
    <t>Sareena Z.</t>
  </si>
  <si>
    <t>Matthew P.</t>
  </si>
  <si>
    <t>Jeff H.</t>
  </si>
  <si>
    <t>Clarisa N.</t>
  </si>
  <si>
    <t>Ziqi L.</t>
  </si>
  <si>
    <t>San Mateo, CA</t>
  </si>
  <si>
    <t>Jinnie L.</t>
  </si>
  <si>
    <t>Herb M.</t>
  </si>
  <si>
    <t>CityFull</t>
  </si>
  <si>
    <t xml:space="preserve"> CA</t>
  </si>
  <si>
    <t xml:space="preserve"> NM</t>
  </si>
  <si>
    <t xml:space="preserve"> FL</t>
  </si>
  <si>
    <t xml:space="preserve"> WA</t>
  </si>
  <si>
    <t xml:space="preserve"> VA</t>
  </si>
  <si>
    <t xml:space="preserve"> CO</t>
  </si>
  <si>
    <t>California</t>
  </si>
  <si>
    <t>New Mexico</t>
  </si>
  <si>
    <t>Florida</t>
  </si>
  <si>
    <t>Washington</t>
  </si>
  <si>
    <t>Virginia</t>
  </si>
  <si>
    <t>Colorado</t>
  </si>
  <si>
    <t>Count of CustomerName</t>
  </si>
  <si>
    <t>Year</t>
  </si>
  <si>
    <t>Sum of NumberOfFollowers</t>
  </si>
  <si>
    <t>Sum of NumberOfRatings</t>
  </si>
  <si>
    <t>Sum of NumberOfPhotos</t>
  </si>
  <si>
    <t>Average of Ratings</t>
  </si>
  <si>
    <t>Daly City</t>
  </si>
  <si>
    <t>San Francisco</t>
  </si>
  <si>
    <t>San Jose</t>
  </si>
  <si>
    <t>San Bruno</t>
  </si>
  <si>
    <t>Status</t>
  </si>
  <si>
    <t>Customers</t>
  </si>
  <si>
    <t>Top 5 Customers by Number of followers</t>
  </si>
  <si>
    <t>Top 5 Customers by Number of Ratings</t>
  </si>
  <si>
    <t>Top 5 Customers by Number of Photos</t>
  </si>
  <si>
    <t>Customers by Status</t>
  </si>
  <si>
    <t>Customers by State</t>
  </si>
  <si>
    <t>Customers by Reviews</t>
  </si>
  <si>
    <t>Month</t>
  </si>
  <si>
    <t>January</t>
  </si>
  <si>
    <t>February</t>
  </si>
  <si>
    <t>March</t>
  </si>
  <si>
    <t>April</t>
  </si>
  <si>
    <t>May</t>
  </si>
  <si>
    <t>June</t>
  </si>
  <si>
    <t>July</t>
  </si>
  <si>
    <t>September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</si>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</sst>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K&quot;"/>
  </numFmts>
  <fonts count="6" x14ac:knownFonts="1">
    <font>
      <sz val="11"/>
      <color theme="1"/>
      <name val="Calibri"/>
      <family val="2"/>
      <scheme val="minor"/>
    </font>
    <font>
      <u/>
      <sz val="11"/>
      <color theme="10"/>
      <name val="Calibri"/>
      <family val="2"/>
      <scheme val="minor"/>
    </font>
    <font>
      <sz val="11"/>
      <color theme="1"/>
      <name val="Times New Roman"/>
      <family val="1"/>
    </font>
    <font>
      <b/>
      <sz val="11"/>
      <color theme="1"/>
      <name val="Calibri"/>
      <family val="2"/>
      <scheme val="minor"/>
    </font>
    <font>
      <sz val="11"/>
      <color rgb="FF2D2E2F"/>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2" fillId="0" borderId="0" xfId="0" applyFont="1"/>
    <xf numFmtId="0" fontId="3" fillId="0" borderId="0" xfId="0" applyFont="1"/>
    <xf numFmtId="0" fontId="0" fillId="0" borderId="0" xfId="0" applyFont="1"/>
    <xf numFmtId="14" fontId="0" fillId="0" borderId="0" xfId="0" applyNumberFormat="1" applyFont="1"/>
    <xf numFmtId="0" fontId="4" fillId="0" borderId="0" xfId="0" applyFont="1"/>
    <xf numFmtId="0" fontId="5" fillId="0" borderId="0" xfId="1"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4" fontId="0" fillId="0" borderId="0" xfId="0" applyNumberFormat="1"/>
  </cellXfs>
  <cellStyles count="2">
    <cellStyle name="Hyperlink" xfId="1" builtinId="8"/>
    <cellStyle name="Normal" xfId="0" builtinId="0"/>
  </cellStyles>
  <dxfs count="3">
    <dxf>
      <numFmt numFmtId="164" formatCode="#,##0.00,&quot;K&quot;"/>
    </dxf>
    <dxf>
      <numFmt numFmtId="164" formatCode="#,##0.00,&quot;K&quot;"/>
    </dxf>
    <dxf>
      <numFmt numFmtId="164" formatCode="#,##0.00,&quot;K&quot;"/>
    </dxf>
  </dxfs>
  <tableStyles count="0" defaultTableStyle="TableStyleMedium2" defaultPivotStyle="PivotStyleLight16"/>
  <colors>
    <mruColors>
      <color rgb="FF9F76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[CODEVO.xlsx]Pivot Table!followers</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0" i="0" u="none" strike="noStrike" baseline="0">
                <a:solidFill>
                  <a:schemeClr val="bg1"/>
                </a:solidFill>
                <a:effectLst/>
              </a:rPr>
              <a:t>Top 5 Customers by Number of followers</a:t>
            </a:r>
            <a:r>
              <a:rPr lang="en-US" sz="1400" b="0" i="0" u="none" strike="noStrike" baseline="0">
                <a:solidFill>
                  <a:schemeClr val="bg1"/>
                </a:solidFill>
              </a:rPr>
              <a:t> </a:t>
            </a:r>
            <a:endParaRPr lang="en-US">
              <a:solidFill>
                <a:schemeClr val="bg1"/>
              </a:solidFill>
            </a:endParaRPr>
          </a:p>
        </c:rich>
      </c:tx>
      <c:overlay val="0"/>
      <c:spPr>
        <a:solidFill>
          <a:srgbClr val="00B050"/>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F76F0"/>
          </a:solidFill>
          <a:ln>
            <a:noFill/>
          </a:ln>
          <a:effectLst/>
        </c:spPr>
      </c:pivotFmt>
      <c:pivotFmt>
        <c:idx val="4"/>
        <c:spPr>
          <a:solidFill>
            <a:srgbClr val="92D050"/>
          </a:solidFill>
          <a:ln>
            <a:noFill/>
          </a:ln>
          <a:effectLst/>
        </c:spPr>
      </c:pivotFmt>
      <c:pivotFmt>
        <c:idx val="5"/>
        <c:spPr>
          <a:solidFill>
            <a:srgbClr val="92D050"/>
          </a:solidFill>
          <a:ln>
            <a:noFill/>
          </a:ln>
          <a:effectLst/>
        </c:spPr>
      </c:pivotFmt>
      <c:pivotFmt>
        <c:idx val="6"/>
        <c:spPr>
          <a:solidFill>
            <a:srgbClr val="92D050"/>
          </a:solidFill>
          <a:ln>
            <a:noFill/>
          </a:ln>
          <a:effectLst/>
        </c:spPr>
      </c:pivotFmt>
      <c:pivotFmt>
        <c:idx val="7"/>
        <c:spPr>
          <a:solidFill>
            <a:srgbClr val="92D050"/>
          </a:solidFill>
          <a:ln>
            <a:noFill/>
          </a:ln>
          <a:effectLst/>
        </c:spPr>
      </c:pivotFmt>
    </c:pivotFmts>
    <c:plotArea>
      <c:layout/>
      <c:barChart>
        <c:barDir val="col"/>
        <c:grouping val="clustered"/>
        <c:varyColors val="0"/>
        <c:ser>
          <c:idx val="0"/>
          <c:order val="0"/>
          <c:tx>
            <c:strRef>
              <c:f>'Pivot Table'!$B$5</c:f>
              <c:strCache>
                <c:ptCount val="1"/>
                <c:pt idx="0">
                  <c:v>Total</c:v>
                </c:pt>
              </c:strCache>
            </c:strRef>
          </c:tx>
          <c:spPr>
            <a:solidFill>
              <a:schemeClr val="accent1"/>
            </a:solidFill>
            <a:ln>
              <a:noFill/>
            </a:ln>
            <a:effectLst/>
          </c:spPr>
          <c:invertIfNegative val="0"/>
          <c:dPt>
            <c:idx val="0"/>
            <c:invertIfNegative val="0"/>
            <c:bubble3D val="0"/>
            <c:spPr>
              <a:solidFill>
                <a:srgbClr val="9F76F0"/>
              </a:solidFill>
              <a:ln>
                <a:noFill/>
              </a:ln>
              <a:effectLst/>
            </c:spPr>
            <c:extLst>
              <c:ext xmlns:c16="http://schemas.microsoft.com/office/drawing/2014/chart" uri="{C3380CC4-5D6E-409C-BE32-E72D297353CC}">
                <c16:uniqueId val="{00000001-3FCD-44A9-BDAD-7E08BA629A3B}"/>
              </c:ext>
            </c:extLst>
          </c:dPt>
          <c:dPt>
            <c:idx val="1"/>
            <c:invertIfNegative val="0"/>
            <c:bubble3D val="0"/>
            <c:spPr>
              <a:solidFill>
                <a:srgbClr val="92D050"/>
              </a:solidFill>
              <a:ln>
                <a:noFill/>
              </a:ln>
              <a:effectLst/>
            </c:spPr>
            <c:extLst>
              <c:ext xmlns:c16="http://schemas.microsoft.com/office/drawing/2014/chart" uri="{C3380CC4-5D6E-409C-BE32-E72D297353CC}">
                <c16:uniqueId val="{00000002-3FCD-44A9-BDAD-7E08BA629A3B}"/>
              </c:ext>
            </c:extLst>
          </c:dPt>
          <c:dPt>
            <c:idx val="2"/>
            <c:invertIfNegative val="0"/>
            <c:bubble3D val="0"/>
            <c:spPr>
              <a:solidFill>
                <a:srgbClr val="92D050"/>
              </a:solidFill>
              <a:ln>
                <a:noFill/>
              </a:ln>
              <a:effectLst/>
            </c:spPr>
            <c:extLst>
              <c:ext xmlns:c16="http://schemas.microsoft.com/office/drawing/2014/chart" uri="{C3380CC4-5D6E-409C-BE32-E72D297353CC}">
                <c16:uniqueId val="{00000003-3FCD-44A9-BDAD-7E08BA629A3B}"/>
              </c:ext>
            </c:extLst>
          </c:dPt>
          <c:dPt>
            <c:idx val="3"/>
            <c:invertIfNegative val="0"/>
            <c:bubble3D val="0"/>
            <c:spPr>
              <a:solidFill>
                <a:srgbClr val="92D050"/>
              </a:solidFill>
              <a:ln>
                <a:noFill/>
              </a:ln>
              <a:effectLst/>
            </c:spPr>
            <c:extLst>
              <c:ext xmlns:c16="http://schemas.microsoft.com/office/drawing/2014/chart" uri="{C3380CC4-5D6E-409C-BE32-E72D297353CC}">
                <c16:uniqueId val="{00000004-3FCD-44A9-BDAD-7E08BA629A3B}"/>
              </c:ext>
            </c:extLst>
          </c:dPt>
          <c:dPt>
            <c:idx val="4"/>
            <c:invertIfNegative val="0"/>
            <c:bubble3D val="0"/>
            <c:spPr>
              <a:solidFill>
                <a:srgbClr val="92D050"/>
              </a:solidFill>
              <a:ln>
                <a:noFill/>
              </a:ln>
              <a:effectLst/>
            </c:spPr>
            <c:extLst>
              <c:ext xmlns:c16="http://schemas.microsoft.com/office/drawing/2014/chart" uri="{C3380CC4-5D6E-409C-BE32-E72D297353CC}">
                <c16:uniqueId val="{00000005-3FCD-44A9-BDAD-7E08BA629A3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Table'!$A$6:$A$10</c:f>
              <c:strCache>
                <c:ptCount val="5"/>
                <c:pt idx="0">
                  <c:v>Ramona G.</c:v>
                </c:pt>
                <c:pt idx="1">
                  <c:v>Taylor W.</c:v>
                </c:pt>
                <c:pt idx="2">
                  <c:v>Ida S.</c:v>
                </c:pt>
                <c:pt idx="3">
                  <c:v>Kiana S.</c:v>
                </c:pt>
                <c:pt idx="4">
                  <c:v>Mike C.</c:v>
                </c:pt>
              </c:strCache>
            </c:strRef>
          </c:cat>
          <c:val>
            <c:numRef>
              <c:f>'Pivot Table'!$B$6:$B$10</c:f>
              <c:numCache>
                <c:formatCode>General</c:formatCode>
                <c:ptCount val="5"/>
                <c:pt idx="0">
                  <c:v>4405</c:v>
                </c:pt>
                <c:pt idx="1">
                  <c:v>1248</c:v>
                </c:pt>
                <c:pt idx="2">
                  <c:v>1073</c:v>
                </c:pt>
                <c:pt idx="3">
                  <c:v>476</c:v>
                </c:pt>
                <c:pt idx="4">
                  <c:v>330</c:v>
                </c:pt>
              </c:numCache>
            </c:numRef>
          </c:val>
          <c:extLst>
            <c:ext xmlns:c16="http://schemas.microsoft.com/office/drawing/2014/chart" uri="{C3380CC4-5D6E-409C-BE32-E72D297353CC}">
              <c16:uniqueId val="{00000000-3FCD-44A9-BDAD-7E08BA629A3B}"/>
            </c:ext>
          </c:extLst>
        </c:ser>
        <c:dLbls>
          <c:dLblPos val="outEnd"/>
          <c:showLegendKey val="0"/>
          <c:showVal val="1"/>
          <c:showCatName val="0"/>
          <c:showSerName val="0"/>
          <c:showPercent val="0"/>
          <c:showBubbleSize val="0"/>
        </c:dLbls>
        <c:gapWidth val="219"/>
        <c:overlap val="-27"/>
        <c:axId val="472009456"/>
        <c:axId val="472004776"/>
      </c:barChart>
      <c:catAx>
        <c:axId val="47200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72004776"/>
        <c:crosses val="autoZero"/>
        <c:auto val="1"/>
        <c:lblAlgn val="ctr"/>
        <c:lblOffset val="100"/>
        <c:noMultiLvlLbl val="0"/>
      </c:catAx>
      <c:valAx>
        <c:axId val="472004776"/>
        <c:scaling>
          <c:orientation val="minMax"/>
        </c:scaling>
        <c:delete val="1"/>
        <c:axPos val="l"/>
        <c:numFmt formatCode="General" sourceLinked="1"/>
        <c:majorTickMark val="none"/>
        <c:minorTickMark val="none"/>
        <c:tickLblPos val="nextTo"/>
        <c:crossAx val="47200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[CODEVO.xlsx]Pivot Table!Ratings</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0" i="0" u="none" strike="noStrike" baseline="0">
                <a:solidFill>
                  <a:schemeClr val="bg1"/>
                </a:solidFill>
                <a:effectLst/>
              </a:rPr>
              <a:t>Top 5 Customers by Number of Ratings</a:t>
            </a:r>
            <a:r>
              <a:rPr lang="en-US" sz="1400" b="0" i="0" u="none" strike="noStrike" baseline="0">
                <a:solidFill>
                  <a:schemeClr val="bg1"/>
                </a:solidFill>
              </a:rPr>
              <a:t> </a:t>
            </a:r>
            <a:endParaRPr lang="en-US">
              <a:solidFill>
                <a:schemeClr val="bg1"/>
              </a:solidFill>
            </a:endParaRPr>
          </a:p>
        </c:rich>
      </c:tx>
      <c:overlay val="0"/>
      <c:spPr>
        <a:solidFill>
          <a:srgbClr val="00B050"/>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F76F0"/>
          </a:solidFill>
          <a:ln>
            <a:noFill/>
          </a:ln>
          <a:effectLst/>
        </c:spPr>
      </c:pivotFmt>
      <c:pivotFmt>
        <c:idx val="4"/>
        <c:spPr>
          <a:solidFill>
            <a:srgbClr val="92D050"/>
          </a:solidFill>
          <a:ln>
            <a:noFill/>
          </a:ln>
          <a:effectLst/>
        </c:spPr>
      </c:pivotFmt>
      <c:pivotFmt>
        <c:idx val="5"/>
        <c:spPr>
          <a:solidFill>
            <a:srgbClr val="92D050"/>
          </a:solidFill>
          <a:ln>
            <a:noFill/>
          </a:ln>
          <a:effectLst/>
        </c:spPr>
      </c:pivotFmt>
      <c:pivotFmt>
        <c:idx val="6"/>
        <c:spPr>
          <a:solidFill>
            <a:srgbClr val="92D050"/>
          </a:solidFill>
          <a:ln>
            <a:noFill/>
          </a:ln>
          <a:effectLst/>
        </c:spPr>
      </c:pivotFmt>
      <c:pivotFmt>
        <c:idx val="7"/>
        <c:spPr>
          <a:solidFill>
            <a:srgbClr val="92D050"/>
          </a:solidFill>
          <a:ln>
            <a:noFill/>
          </a:ln>
          <a:effectLst/>
        </c:spPr>
      </c:pivotFmt>
    </c:pivotFmts>
    <c:plotArea>
      <c:layout/>
      <c:barChart>
        <c:barDir val="col"/>
        <c:grouping val="clustered"/>
        <c:varyColors val="0"/>
        <c:ser>
          <c:idx val="0"/>
          <c:order val="0"/>
          <c:tx>
            <c:strRef>
              <c:f>'Pivot Table'!$B$13</c:f>
              <c:strCache>
                <c:ptCount val="1"/>
                <c:pt idx="0">
                  <c:v>Total</c:v>
                </c:pt>
              </c:strCache>
            </c:strRef>
          </c:tx>
          <c:spPr>
            <a:solidFill>
              <a:schemeClr val="accent1"/>
            </a:solidFill>
            <a:ln>
              <a:noFill/>
            </a:ln>
            <a:effectLst/>
          </c:spPr>
          <c:invertIfNegative val="0"/>
          <c:dPt>
            <c:idx val="0"/>
            <c:invertIfNegative val="0"/>
            <c:bubble3D val="0"/>
            <c:spPr>
              <a:solidFill>
                <a:srgbClr val="9F76F0"/>
              </a:solidFill>
              <a:ln>
                <a:noFill/>
              </a:ln>
              <a:effectLst/>
            </c:spPr>
            <c:extLst>
              <c:ext xmlns:c16="http://schemas.microsoft.com/office/drawing/2014/chart" uri="{C3380CC4-5D6E-409C-BE32-E72D297353CC}">
                <c16:uniqueId val="{00000001-2408-4158-88EA-20E32A0A2121}"/>
              </c:ext>
            </c:extLst>
          </c:dPt>
          <c:dPt>
            <c:idx val="1"/>
            <c:invertIfNegative val="0"/>
            <c:bubble3D val="0"/>
            <c:spPr>
              <a:solidFill>
                <a:srgbClr val="92D050"/>
              </a:solidFill>
              <a:ln>
                <a:noFill/>
              </a:ln>
              <a:effectLst/>
            </c:spPr>
            <c:extLst>
              <c:ext xmlns:c16="http://schemas.microsoft.com/office/drawing/2014/chart" uri="{C3380CC4-5D6E-409C-BE32-E72D297353CC}">
                <c16:uniqueId val="{00000002-2408-4158-88EA-20E32A0A2121}"/>
              </c:ext>
            </c:extLst>
          </c:dPt>
          <c:dPt>
            <c:idx val="2"/>
            <c:invertIfNegative val="0"/>
            <c:bubble3D val="0"/>
            <c:spPr>
              <a:solidFill>
                <a:srgbClr val="92D050"/>
              </a:solidFill>
              <a:ln>
                <a:noFill/>
              </a:ln>
              <a:effectLst/>
            </c:spPr>
            <c:extLst>
              <c:ext xmlns:c16="http://schemas.microsoft.com/office/drawing/2014/chart" uri="{C3380CC4-5D6E-409C-BE32-E72D297353CC}">
                <c16:uniqueId val="{00000003-2408-4158-88EA-20E32A0A2121}"/>
              </c:ext>
            </c:extLst>
          </c:dPt>
          <c:dPt>
            <c:idx val="3"/>
            <c:invertIfNegative val="0"/>
            <c:bubble3D val="0"/>
            <c:spPr>
              <a:solidFill>
                <a:srgbClr val="92D050"/>
              </a:solidFill>
              <a:ln>
                <a:noFill/>
              </a:ln>
              <a:effectLst/>
            </c:spPr>
            <c:extLst>
              <c:ext xmlns:c16="http://schemas.microsoft.com/office/drawing/2014/chart" uri="{C3380CC4-5D6E-409C-BE32-E72D297353CC}">
                <c16:uniqueId val="{00000004-2408-4158-88EA-20E32A0A2121}"/>
              </c:ext>
            </c:extLst>
          </c:dPt>
          <c:dPt>
            <c:idx val="4"/>
            <c:invertIfNegative val="0"/>
            <c:bubble3D val="0"/>
            <c:spPr>
              <a:solidFill>
                <a:srgbClr val="92D050"/>
              </a:solidFill>
              <a:ln>
                <a:noFill/>
              </a:ln>
              <a:effectLst/>
            </c:spPr>
            <c:extLst>
              <c:ext xmlns:c16="http://schemas.microsoft.com/office/drawing/2014/chart" uri="{C3380CC4-5D6E-409C-BE32-E72D297353CC}">
                <c16:uniqueId val="{00000005-2408-4158-88EA-20E32A0A212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Table'!$A$14:$A$18</c:f>
              <c:strCache>
                <c:ptCount val="5"/>
                <c:pt idx="0">
                  <c:v>Ramona G.</c:v>
                </c:pt>
                <c:pt idx="1">
                  <c:v>Spencer Q.</c:v>
                </c:pt>
                <c:pt idx="2">
                  <c:v>Annie K.</c:v>
                </c:pt>
                <c:pt idx="3">
                  <c:v>Jeff H.</c:v>
                </c:pt>
                <c:pt idx="4">
                  <c:v>Jen L.</c:v>
                </c:pt>
              </c:strCache>
            </c:strRef>
          </c:cat>
          <c:val>
            <c:numRef>
              <c:f>'Pivot Table'!$B$14:$B$18</c:f>
              <c:numCache>
                <c:formatCode>General</c:formatCode>
                <c:ptCount val="5"/>
                <c:pt idx="0">
                  <c:v>2934</c:v>
                </c:pt>
                <c:pt idx="1">
                  <c:v>934</c:v>
                </c:pt>
                <c:pt idx="2">
                  <c:v>735</c:v>
                </c:pt>
                <c:pt idx="3">
                  <c:v>658</c:v>
                </c:pt>
                <c:pt idx="4">
                  <c:v>606</c:v>
                </c:pt>
              </c:numCache>
            </c:numRef>
          </c:val>
          <c:extLst>
            <c:ext xmlns:c16="http://schemas.microsoft.com/office/drawing/2014/chart" uri="{C3380CC4-5D6E-409C-BE32-E72D297353CC}">
              <c16:uniqueId val="{00000000-2408-4158-88EA-20E32A0A2121}"/>
            </c:ext>
          </c:extLst>
        </c:ser>
        <c:dLbls>
          <c:dLblPos val="outEnd"/>
          <c:showLegendKey val="0"/>
          <c:showVal val="1"/>
          <c:showCatName val="0"/>
          <c:showSerName val="0"/>
          <c:showPercent val="0"/>
          <c:showBubbleSize val="0"/>
        </c:dLbls>
        <c:gapWidth val="219"/>
        <c:overlap val="-27"/>
        <c:axId val="632952568"/>
        <c:axId val="632954728"/>
      </c:barChart>
      <c:catAx>
        <c:axId val="632952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32954728"/>
        <c:crosses val="autoZero"/>
        <c:auto val="1"/>
        <c:lblAlgn val="ctr"/>
        <c:lblOffset val="100"/>
        <c:noMultiLvlLbl val="0"/>
      </c:catAx>
      <c:valAx>
        <c:axId val="632954728"/>
        <c:scaling>
          <c:orientation val="minMax"/>
        </c:scaling>
        <c:delete val="1"/>
        <c:axPos val="l"/>
        <c:numFmt formatCode="General" sourceLinked="1"/>
        <c:majorTickMark val="none"/>
        <c:minorTickMark val="none"/>
        <c:tickLblPos val="nextTo"/>
        <c:crossAx val="632952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[CODEVO.xlsx]Pivot Table!Photos</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0" i="0" u="none" strike="noStrike" baseline="0">
                <a:solidFill>
                  <a:schemeClr val="bg1"/>
                </a:solidFill>
                <a:effectLst/>
              </a:rPr>
              <a:t>Top 5 Customers by Number of Photos</a:t>
            </a:r>
            <a:r>
              <a:rPr lang="en-US" sz="1400" b="0" i="0" u="none" strike="noStrike" baseline="0">
                <a:solidFill>
                  <a:schemeClr val="bg1"/>
                </a:solidFill>
              </a:rPr>
              <a:t> </a:t>
            </a:r>
            <a:endParaRPr lang="en-US">
              <a:solidFill>
                <a:schemeClr val="bg1"/>
              </a:solidFill>
            </a:endParaRPr>
          </a:p>
        </c:rich>
      </c:tx>
      <c:overlay val="0"/>
      <c:spPr>
        <a:solidFill>
          <a:srgbClr val="00B050"/>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F76F0"/>
          </a:solidFill>
          <a:ln>
            <a:noFill/>
          </a:ln>
          <a:effectLst/>
        </c:spPr>
      </c:pivotFmt>
      <c:pivotFmt>
        <c:idx val="4"/>
        <c:spPr>
          <a:solidFill>
            <a:srgbClr val="92D050"/>
          </a:solidFill>
          <a:ln>
            <a:noFill/>
          </a:ln>
          <a:effectLst/>
        </c:spPr>
      </c:pivotFmt>
      <c:pivotFmt>
        <c:idx val="5"/>
        <c:spPr>
          <a:solidFill>
            <a:srgbClr val="92D050"/>
          </a:solidFill>
          <a:ln>
            <a:noFill/>
          </a:ln>
          <a:effectLst/>
        </c:spPr>
      </c:pivotFmt>
      <c:pivotFmt>
        <c:idx val="6"/>
        <c:spPr>
          <a:solidFill>
            <a:srgbClr val="92D050"/>
          </a:solidFill>
          <a:ln>
            <a:noFill/>
          </a:ln>
          <a:effectLst/>
        </c:spPr>
      </c:pivotFmt>
      <c:pivotFmt>
        <c:idx val="7"/>
        <c:spPr>
          <a:solidFill>
            <a:srgbClr val="92D050"/>
          </a:solidFill>
          <a:ln>
            <a:noFill/>
          </a:ln>
          <a:effectLst/>
        </c:spPr>
      </c:pivotFmt>
    </c:pivotFmts>
    <c:plotArea>
      <c:layout/>
      <c:barChart>
        <c:barDir val="col"/>
        <c:grouping val="clustered"/>
        <c:varyColors val="0"/>
        <c:ser>
          <c:idx val="0"/>
          <c:order val="0"/>
          <c:tx>
            <c:strRef>
              <c:f>'Pivot Table'!$B$21</c:f>
              <c:strCache>
                <c:ptCount val="1"/>
                <c:pt idx="0">
                  <c:v>Total</c:v>
                </c:pt>
              </c:strCache>
            </c:strRef>
          </c:tx>
          <c:spPr>
            <a:solidFill>
              <a:schemeClr val="accent1"/>
            </a:solidFill>
            <a:ln>
              <a:noFill/>
            </a:ln>
            <a:effectLst/>
          </c:spPr>
          <c:invertIfNegative val="0"/>
          <c:dPt>
            <c:idx val="0"/>
            <c:invertIfNegative val="0"/>
            <c:bubble3D val="0"/>
            <c:spPr>
              <a:solidFill>
                <a:srgbClr val="9F76F0"/>
              </a:solidFill>
              <a:ln>
                <a:noFill/>
              </a:ln>
              <a:effectLst/>
            </c:spPr>
            <c:extLst>
              <c:ext xmlns:c16="http://schemas.microsoft.com/office/drawing/2014/chart" uri="{C3380CC4-5D6E-409C-BE32-E72D297353CC}">
                <c16:uniqueId val="{00000001-EF5A-4952-AA62-23864634E5B4}"/>
              </c:ext>
            </c:extLst>
          </c:dPt>
          <c:dPt>
            <c:idx val="1"/>
            <c:invertIfNegative val="0"/>
            <c:bubble3D val="0"/>
            <c:spPr>
              <a:solidFill>
                <a:srgbClr val="92D050"/>
              </a:solidFill>
              <a:ln>
                <a:noFill/>
              </a:ln>
              <a:effectLst/>
            </c:spPr>
            <c:extLst>
              <c:ext xmlns:c16="http://schemas.microsoft.com/office/drawing/2014/chart" uri="{C3380CC4-5D6E-409C-BE32-E72D297353CC}">
                <c16:uniqueId val="{00000002-EF5A-4952-AA62-23864634E5B4}"/>
              </c:ext>
            </c:extLst>
          </c:dPt>
          <c:dPt>
            <c:idx val="2"/>
            <c:invertIfNegative val="0"/>
            <c:bubble3D val="0"/>
            <c:spPr>
              <a:solidFill>
                <a:srgbClr val="92D050"/>
              </a:solidFill>
              <a:ln>
                <a:noFill/>
              </a:ln>
              <a:effectLst/>
            </c:spPr>
            <c:extLst>
              <c:ext xmlns:c16="http://schemas.microsoft.com/office/drawing/2014/chart" uri="{C3380CC4-5D6E-409C-BE32-E72D297353CC}">
                <c16:uniqueId val="{00000003-EF5A-4952-AA62-23864634E5B4}"/>
              </c:ext>
            </c:extLst>
          </c:dPt>
          <c:dPt>
            <c:idx val="3"/>
            <c:invertIfNegative val="0"/>
            <c:bubble3D val="0"/>
            <c:spPr>
              <a:solidFill>
                <a:srgbClr val="92D050"/>
              </a:solidFill>
              <a:ln>
                <a:noFill/>
              </a:ln>
              <a:effectLst/>
            </c:spPr>
            <c:extLst>
              <c:ext xmlns:c16="http://schemas.microsoft.com/office/drawing/2014/chart" uri="{C3380CC4-5D6E-409C-BE32-E72D297353CC}">
                <c16:uniqueId val="{00000004-EF5A-4952-AA62-23864634E5B4}"/>
              </c:ext>
            </c:extLst>
          </c:dPt>
          <c:dPt>
            <c:idx val="4"/>
            <c:invertIfNegative val="0"/>
            <c:bubble3D val="0"/>
            <c:spPr>
              <a:solidFill>
                <a:srgbClr val="92D050"/>
              </a:solidFill>
              <a:ln>
                <a:noFill/>
              </a:ln>
              <a:effectLst/>
            </c:spPr>
            <c:extLst>
              <c:ext xmlns:c16="http://schemas.microsoft.com/office/drawing/2014/chart" uri="{C3380CC4-5D6E-409C-BE32-E72D297353CC}">
                <c16:uniqueId val="{00000005-EF5A-4952-AA62-23864634E5B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Table'!$A$22:$A$26</c:f>
              <c:strCache>
                <c:ptCount val="5"/>
                <c:pt idx="0">
                  <c:v>Ramona G.</c:v>
                </c:pt>
                <c:pt idx="1">
                  <c:v>Jeff H.</c:v>
                </c:pt>
                <c:pt idx="2">
                  <c:v>Spencer Q.</c:v>
                </c:pt>
                <c:pt idx="3">
                  <c:v>Annie K.</c:v>
                </c:pt>
                <c:pt idx="4">
                  <c:v>Sandy L.</c:v>
                </c:pt>
              </c:strCache>
            </c:strRef>
          </c:cat>
          <c:val>
            <c:numRef>
              <c:f>'Pivot Table'!$B$22:$B$26</c:f>
              <c:numCache>
                <c:formatCode>#,##0.00,"K"</c:formatCode>
                <c:ptCount val="5"/>
                <c:pt idx="0">
                  <c:v>5090</c:v>
                </c:pt>
                <c:pt idx="1">
                  <c:v>4537</c:v>
                </c:pt>
                <c:pt idx="2">
                  <c:v>4130</c:v>
                </c:pt>
                <c:pt idx="3">
                  <c:v>2708</c:v>
                </c:pt>
                <c:pt idx="4">
                  <c:v>2246</c:v>
                </c:pt>
              </c:numCache>
            </c:numRef>
          </c:val>
          <c:extLst>
            <c:ext xmlns:c16="http://schemas.microsoft.com/office/drawing/2014/chart" uri="{C3380CC4-5D6E-409C-BE32-E72D297353CC}">
              <c16:uniqueId val="{00000000-EF5A-4952-AA62-23864634E5B4}"/>
            </c:ext>
          </c:extLst>
        </c:ser>
        <c:dLbls>
          <c:dLblPos val="outEnd"/>
          <c:showLegendKey val="0"/>
          <c:showVal val="1"/>
          <c:showCatName val="0"/>
          <c:showSerName val="0"/>
          <c:showPercent val="0"/>
          <c:showBubbleSize val="0"/>
        </c:dLbls>
        <c:gapWidth val="219"/>
        <c:overlap val="-27"/>
        <c:axId val="640021800"/>
        <c:axId val="640024320"/>
      </c:barChart>
      <c:catAx>
        <c:axId val="640021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40024320"/>
        <c:crosses val="autoZero"/>
        <c:auto val="1"/>
        <c:lblAlgn val="ctr"/>
        <c:lblOffset val="100"/>
        <c:noMultiLvlLbl val="0"/>
      </c:catAx>
      <c:valAx>
        <c:axId val="640024320"/>
        <c:scaling>
          <c:orientation val="minMax"/>
        </c:scaling>
        <c:delete val="1"/>
        <c:axPos val="l"/>
        <c:numFmt formatCode="#,##0.00,&quot;K&quot;" sourceLinked="1"/>
        <c:majorTickMark val="out"/>
        <c:minorTickMark val="none"/>
        <c:tickLblPos val="nextTo"/>
        <c:crossAx val="640021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[CODEVO.xlsx]Pivot Table!Reviews</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0" i="0" u="none" strike="noStrike" baseline="0">
                <a:solidFill>
                  <a:schemeClr val="bg1"/>
                </a:solidFill>
                <a:effectLst/>
              </a:rPr>
              <a:t>Customers by Reviews</a:t>
            </a:r>
            <a:r>
              <a:rPr lang="en-US" sz="1400" b="0" i="0" u="none" strike="noStrike" baseline="0">
                <a:solidFill>
                  <a:schemeClr val="bg1"/>
                </a:solidFill>
              </a:rPr>
              <a:t> </a:t>
            </a:r>
            <a:endParaRPr lang="en-US">
              <a:solidFill>
                <a:schemeClr val="bg1"/>
              </a:solidFill>
            </a:endParaRPr>
          </a:p>
        </c:rich>
      </c:tx>
      <c:overlay val="0"/>
      <c:spPr>
        <a:solidFill>
          <a:srgbClr val="00B050"/>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F76F0"/>
          </a:solidFill>
          <a:ln>
            <a:noFill/>
          </a:ln>
          <a:effectLst/>
        </c:spPr>
      </c:pivotFmt>
      <c:pivotFmt>
        <c:idx val="4"/>
        <c:spPr>
          <a:solidFill>
            <a:srgbClr val="92D050"/>
          </a:solidFill>
          <a:ln>
            <a:noFill/>
          </a:ln>
          <a:effectLst/>
        </c:spPr>
      </c:pivotFmt>
      <c:pivotFmt>
        <c:idx val="5"/>
        <c:spPr>
          <a:solidFill>
            <a:srgbClr val="92D050"/>
          </a:solidFill>
          <a:ln>
            <a:noFill/>
          </a:ln>
          <a:effectLst/>
        </c:spPr>
      </c:pivotFmt>
      <c:pivotFmt>
        <c:idx val="6"/>
        <c:spPr>
          <a:solidFill>
            <a:srgbClr val="92D050"/>
          </a:solidFill>
          <a:ln>
            <a:noFill/>
          </a:ln>
          <a:effectLst/>
        </c:spPr>
      </c:pivotFmt>
      <c:pivotFmt>
        <c:idx val="7"/>
        <c:spPr>
          <a:solidFill>
            <a:srgbClr val="92D050"/>
          </a:solidFill>
          <a:ln>
            <a:noFill/>
          </a:ln>
          <a:effectLst/>
        </c:spPr>
      </c:pivotFmt>
      <c:pivotFmt>
        <c:idx val="8"/>
        <c:spPr>
          <a:solidFill>
            <a:srgbClr val="92D050"/>
          </a:solidFill>
          <a:ln>
            <a:noFill/>
          </a:ln>
          <a:effectLst/>
        </c:spPr>
      </c:pivotFmt>
      <c:pivotFmt>
        <c:idx val="9"/>
        <c:spPr>
          <a:solidFill>
            <a:srgbClr val="92D050"/>
          </a:solidFill>
          <a:ln>
            <a:noFill/>
          </a:ln>
          <a:effectLst/>
        </c:spPr>
      </c:pivotFmt>
      <c:pivotFmt>
        <c:idx val="10"/>
        <c:spPr>
          <a:solidFill>
            <a:srgbClr val="92D050"/>
          </a:solidFill>
          <a:ln>
            <a:noFill/>
          </a:ln>
          <a:effectLst/>
        </c:spPr>
      </c:pivotFmt>
      <c:pivotFmt>
        <c:idx val="11"/>
        <c:spPr>
          <a:solidFill>
            <a:srgbClr val="92D050"/>
          </a:solidFill>
          <a:ln>
            <a:noFill/>
          </a:ln>
          <a:effectLst/>
        </c:spPr>
      </c:pivotFmt>
    </c:pivotFmts>
    <c:plotArea>
      <c:layout/>
      <c:barChart>
        <c:barDir val="col"/>
        <c:grouping val="clustered"/>
        <c:varyColors val="0"/>
        <c:ser>
          <c:idx val="0"/>
          <c:order val="0"/>
          <c:tx>
            <c:strRef>
              <c:f>'Pivot Table'!$E$5</c:f>
              <c:strCache>
                <c:ptCount val="1"/>
                <c:pt idx="0">
                  <c:v>Total</c:v>
                </c:pt>
              </c:strCache>
            </c:strRef>
          </c:tx>
          <c:spPr>
            <a:solidFill>
              <a:schemeClr val="accent1"/>
            </a:solidFill>
            <a:ln>
              <a:noFill/>
            </a:ln>
            <a:effectLst/>
          </c:spPr>
          <c:invertIfNegative val="0"/>
          <c:dPt>
            <c:idx val="0"/>
            <c:invertIfNegative val="0"/>
            <c:bubble3D val="0"/>
            <c:spPr>
              <a:solidFill>
                <a:srgbClr val="9F76F0"/>
              </a:solidFill>
              <a:ln>
                <a:noFill/>
              </a:ln>
              <a:effectLst/>
            </c:spPr>
            <c:extLst>
              <c:ext xmlns:c16="http://schemas.microsoft.com/office/drawing/2014/chart" uri="{C3380CC4-5D6E-409C-BE32-E72D297353CC}">
                <c16:uniqueId val="{00000001-B9D8-471C-A401-64632D0CA7E5}"/>
              </c:ext>
            </c:extLst>
          </c:dPt>
          <c:dPt>
            <c:idx val="1"/>
            <c:invertIfNegative val="0"/>
            <c:bubble3D val="0"/>
            <c:spPr>
              <a:solidFill>
                <a:srgbClr val="92D050"/>
              </a:solidFill>
              <a:ln>
                <a:noFill/>
              </a:ln>
              <a:effectLst/>
            </c:spPr>
            <c:extLst>
              <c:ext xmlns:c16="http://schemas.microsoft.com/office/drawing/2014/chart" uri="{C3380CC4-5D6E-409C-BE32-E72D297353CC}">
                <c16:uniqueId val="{00000002-B9D8-471C-A401-64632D0CA7E5}"/>
              </c:ext>
            </c:extLst>
          </c:dPt>
          <c:dPt>
            <c:idx val="2"/>
            <c:invertIfNegative val="0"/>
            <c:bubble3D val="0"/>
            <c:spPr>
              <a:solidFill>
                <a:srgbClr val="92D050"/>
              </a:solidFill>
              <a:ln>
                <a:noFill/>
              </a:ln>
              <a:effectLst/>
            </c:spPr>
            <c:extLst>
              <c:ext xmlns:c16="http://schemas.microsoft.com/office/drawing/2014/chart" uri="{C3380CC4-5D6E-409C-BE32-E72D297353CC}">
                <c16:uniqueId val="{00000003-B9D8-471C-A401-64632D0CA7E5}"/>
              </c:ext>
            </c:extLst>
          </c:dPt>
          <c:dPt>
            <c:idx val="3"/>
            <c:invertIfNegative val="0"/>
            <c:bubble3D val="0"/>
            <c:spPr>
              <a:solidFill>
                <a:srgbClr val="92D050"/>
              </a:solidFill>
              <a:ln>
                <a:noFill/>
              </a:ln>
              <a:effectLst/>
            </c:spPr>
            <c:extLst>
              <c:ext xmlns:c16="http://schemas.microsoft.com/office/drawing/2014/chart" uri="{C3380CC4-5D6E-409C-BE32-E72D297353CC}">
                <c16:uniqueId val="{00000004-B9D8-471C-A401-64632D0CA7E5}"/>
              </c:ext>
            </c:extLst>
          </c:dPt>
          <c:dPt>
            <c:idx val="4"/>
            <c:invertIfNegative val="0"/>
            <c:bubble3D val="0"/>
            <c:spPr>
              <a:solidFill>
                <a:srgbClr val="92D050"/>
              </a:solidFill>
              <a:ln>
                <a:noFill/>
              </a:ln>
              <a:effectLst/>
            </c:spPr>
            <c:extLst>
              <c:ext xmlns:c16="http://schemas.microsoft.com/office/drawing/2014/chart" uri="{C3380CC4-5D6E-409C-BE32-E72D297353CC}">
                <c16:uniqueId val="{00000005-B9D8-471C-A401-64632D0CA7E5}"/>
              </c:ext>
            </c:extLst>
          </c:dPt>
          <c:dPt>
            <c:idx val="5"/>
            <c:invertIfNegative val="0"/>
            <c:bubble3D val="0"/>
            <c:spPr>
              <a:solidFill>
                <a:srgbClr val="92D050"/>
              </a:solidFill>
              <a:ln>
                <a:noFill/>
              </a:ln>
              <a:effectLst/>
            </c:spPr>
            <c:extLst>
              <c:ext xmlns:c16="http://schemas.microsoft.com/office/drawing/2014/chart" uri="{C3380CC4-5D6E-409C-BE32-E72D297353CC}">
                <c16:uniqueId val="{00000006-B9D8-471C-A401-64632D0CA7E5}"/>
              </c:ext>
            </c:extLst>
          </c:dPt>
          <c:dPt>
            <c:idx val="6"/>
            <c:invertIfNegative val="0"/>
            <c:bubble3D val="0"/>
            <c:spPr>
              <a:solidFill>
                <a:srgbClr val="92D050"/>
              </a:solidFill>
              <a:ln>
                <a:noFill/>
              </a:ln>
              <a:effectLst/>
            </c:spPr>
            <c:extLst>
              <c:ext xmlns:c16="http://schemas.microsoft.com/office/drawing/2014/chart" uri="{C3380CC4-5D6E-409C-BE32-E72D297353CC}">
                <c16:uniqueId val="{00000007-B9D8-471C-A401-64632D0CA7E5}"/>
              </c:ext>
            </c:extLst>
          </c:dPt>
          <c:dPt>
            <c:idx val="7"/>
            <c:invertIfNegative val="0"/>
            <c:bubble3D val="0"/>
            <c:spPr>
              <a:solidFill>
                <a:srgbClr val="92D050"/>
              </a:solidFill>
              <a:ln>
                <a:noFill/>
              </a:ln>
              <a:effectLst/>
            </c:spPr>
            <c:extLst>
              <c:ext xmlns:c16="http://schemas.microsoft.com/office/drawing/2014/chart" uri="{C3380CC4-5D6E-409C-BE32-E72D297353CC}">
                <c16:uniqueId val="{00000008-B9D8-471C-A401-64632D0CA7E5}"/>
              </c:ext>
            </c:extLst>
          </c:dPt>
          <c:dPt>
            <c:idx val="8"/>
            <c:invertIfNegative val="0"/>
            <c:bubble3D val="0"/>
            <c:spPr>
              <a:solidFill>
                <a:srgbClr val="92D050"/>
              </a:solidFill>
              <a:ln>
                <a:noFill/>
              </a:ln>
              <a:effectLst/>
            </c:spPr>
            <c:extLst>
              <c:ext xmlns:c16="http://schemas.microsoft.com/office/drawing/2014/chart" uri="{C3380CC4-5D6E-409C-BE32-E72D297353CC}">
                <c16:uniqueId val="{00000009-B9D8-471C-A401-64632D0CA7E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Table'!$D$6:$D$14</c:f>
              <c:strCache>
                <c:ptCount val="9"/>
                <c:pt idx="0">
                  <c:v>Good Atmosphere</c:v>
                </c:pt>
                <c:pt idx="1">
                  <c:v>Poor Service</c:v>
                </c:pt>
                <c:pt idx="2">
                  <c:v>Good Service</c:v>
                </c:pt>
                <c:pt idx="3">
                  <c:v>Good Food</c:v>
                </c:pt>
                <c:pt idx="4">
                  <c:v>Poor Atmosphere</c:v>
                </c:pt>
                <c:pt idx="5">
                  <c:v>Poor Food</c:v>
                </c:pt>
                <c:pt idx="6">
                  <c:v>Average Service</c:v>
                </c:pt>
                <c:pt idx="7">
                  <c:v>Average Food</c:v>
                </c:pt>
                <c:pt idx="8">
                  <c:v>Average Atmosphere</c:v>
                </c:pt>
              </c:strCache>
            </c:strRef>
          </c:cat>
          <c:val>
            <c:numRef>
              <c:f>'Pivot Table'!$E$6:$E$14</c:f>
              <c:numCache>
                <c:formatCode>General</c:formatCode>
                <c:ptCount val="9"/>
                <c:pt idx="0">
                  <c:v>9</c:v>
                </c:pt>
                <c:pt idx="1">
                  <c:v>7</c:v>
                </c:pt>
                <c:pt idx="2">
                  <c:v>6</c:v>
                </c:pt>
                <c:pt idx="3">
                  <c:v>5</c:v>
                </c:pt>
                <c:pt idx="4">
                  <c:v>4</c:v>
                </c:pt>
                <c:pt idx="5">
                  <c:v>3</c:v>
                </c:pt>
                <c:pt idx="6">
                  <c:v>3</c:v>
                </c:pt>
                <c:pt idx="7">
                  <c:v>1</c:v>
                </c:pt>
                <c:pt idx="8">
                  <c:v>1</c:v>
                </c:pt>
              </c:numCache>
            </c:numRef>
          </c:val>
          <c:extLst>
            <c:ext xmlns:c16="http://schemas.microsoft.com/office/drawing/2014/chart" uri="{C3380CC4-5D6E-409C-BE32-E72D297353CC}">
              <c16:uniqueId val="{00000000-B9D8-471C-A401-64632D0CA7E5}"/>
            </c:ext>
          </c:extLst>
        </c:ser>
        <c:dLbls>
          <c:dLblPos val="outEnd"/>
          <c:showLegendKey val="0"/>
          <c:showVal val="1"/>
          <c:showCatName val="0"/>
          <c:showSerName val="0"/>
          <c:showPercent val="0"/>
          <c:showBubbleSize val="0"/>
        </c:dLbls>
        <c:gapWidth val="219"/>
        <c:overlap val="-27"/>
        <c:axId val="640966504"/>
        <c:axId val="640970464"/>
      </c:barChart>
      <c:catAx>
        <c:axId val="64096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40970464"/>
        <c:crosses val="autoZero"/>
        <c:auto val="1"/>
        <c:lblAlgn val="ctr"/>
        <c:lblOffset val="100"/>
        <c:noMultiLvlLbl val="0"/>
      </c:catAx>
      <c:valAx>
        <c:axId val="640970464"/>
        <c:scaling>
          <c:orientation val="minMax"/>
        </c:scaling>
        <c:delete val="1"/>
        <c:axPos val="l"/>
        <c:numFmt formatCode="General" sourceLinked="1"/>
        <c:majorTickMark val="none"/>
        <c:minorTickMark val="none"/>
        <c:tickLblPos val="nextTo"/>
        <c:crossAx val="640966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[CODEVO.xlsx]Pivot Table!Status</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0" i="0" u="none" strike="noStrike" baseline="0">
                <a:solidFill>
                  <a:schemeClr val="bg1"/>
                </a:solidFill>
                <a:effectLst/>
              </a:rPr>
              <a:t>Customers by Status</a:t>
            </a:r>
            <a:r>
              <a:rPr lang="en-US" sz="1400" b="0" i="0" u="none" strike="noStrike" baseline="0">
                <a:solidFill>
                  <a:schemeClr val="bg1"/>
                </a:solidFill>
              </a:rPr>
              <a:t> </a:t>
            </a:r>
            <a:endParaRPr lang="en-US">
              <a:solidFill>
                <a:schemeClr val="bg1"/>
              </a:solidFill>
            </a:endParaRPr>
          </a:p>
        </c:rich>
      </c:tx>
      <c:overlay val="0"/>
      <c:spPr>
        <a:solidFill>
          <a:srgbClr val="00B050"/>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9F76F0"/>
          </a:solidFill>
          <a:ln w="19050">
            <a:solidFill>
              <a:schemeClr val="lt1"/>
            </a:solidFill>
          </a:ln>
          <a:effectLst/>
        </c:spPr>
      </c:pivotFmt>
      <c:pivotFmt>
        <c:idx val="6"/>
        <c:spPr>
          <a:solidFill>
            <a:srgbClr val="92D050"/>
          </a:solidFill>
          <a:ln w="19050">
            <a:solidFill>
              <a:schemeClr val="lt1"/>
            </a:solidFill>
          </a:ln>
          <a:effectLst/>
        </c:spPr>
      </c:pivotFmt>
    </c:pivotFmts>
    <c:plotArea>
      <c:layout/>
      <c:pieChart>
        <c:varyColors val="1"/>
        <c:ser>
          <c:idx val="0"/>
          <c:order val="0"/>
          <c:tx>
            <c:strRef>
              <c:f>'Pivot Table'!$E$17</c:f>
              <c:strCache>
                <c:ptCount val="1"/>
                <c:pt idx="0">
                  <c:v>Total</c:v>
                </c:pt>
              </c:strCache>
            </c:strRef>
          </c:tx>
          <c:dPt>
            <c:idx val="0"/>
            <c:bubble3D val="0"/>
            <c:spPr>
              <a:solidFill>
                <a:srgbClr val="9F76F0"/>
              </a:solidFill>
              <a:ln w="19050">
                <a:solidFill>
                  <a:schemeClr val="lt1"/>
                </a:solidFill>
              </a:ln>
              <a:effectLst/>
            </c:spPr>
            <c:extLst>
              <c:ext xmlns:c16="http://schemas.microsoft.com/office/drawing/2014/chart" uri="{C3380CC4-5D6E-409C-BE32-E72D297353CC}">
                <c16:uniqueId val="{00000001-CA64-47EB-9C6B-C629727497FE}"/>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CA64-47EB-9C6B-C629727497F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Table'!$D$18:$D$19</c:f>
              <c:strCache>
                <c:ptCount val="2"/>
                <c:pt idx="0">
                  <c:v>Regular</c:v>
                </c:pt>
                <c:pt idx="1">
                  <c:v>Elite</c:v>
                </c:pt>
              </c:strCache>
            </c:strRef>
          </c:cat>
          <c:val>
            <c:numRef>
              <c:f>'Pivot Table'!$E$18:$E$19</c:f>
              <c:numCache>
                <c:formatCode>General</c:formatCode>
                <c:ptCount val="2"/>
                <c:pt idx="0">
                  <c:v>20</c:v>
                </c:pt>
                <c:pt idx="1">
                  <c:v>19</c:v>
                </c:pt>
              </c:numCache>
            </c:numRef>
          </c:val>
          <c:extLst>
            <c:ext xmlns:c16="http://schemas.microsoft.com/office/drawing/2014/chart" uri="{C3380CC4-5D6E-409C-BE32-E72D297353CC}">
              <c16:uniqueId val="{00000004-CA64-47EB-9C6B-C629727497F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[CODEVO.xlsx]Pivot Table!State</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0" i="0" u="none" strike="noStrike" baseline="0">
                <a:solidFill>
                  <a:schemeClr val="bg1"/>
                </a:solidFill>
                <a:effectLst/>
              </a:rPr>
              <a:t>Customers by State</a:t>
            </a:r>
            <a:r>
              <a:rPr lang="en-US" sz="1400" b="0" i="0" u="none" strike="noStrike" baseline="0">
                <a:solidFill>
                  <a:schemeClr val="bg1"/>
                </a:solidFill>
              </a:rPr>
              <a:t> </a:t>
            </a:r>
            <a:endParaRPr lang="en-US">
              <a:solidFill>
                <a:schemeClr val="bg1"/>
              </a:solidFill>
            </a:endParaRPr>
          </a:p>
        </c:rich>
      </c:tx>
      <c:overlay val="0"/>
      <c:spPr>
        <a:solidFill>
          <a:srgbClr val="00B050"/>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F76F0"/>
          </a:solidFill>
          <a:ln>
            <a:noFill/>
          </a:ln>
          <a:effectLst/>
        </c:spPr>
      </c:pivotFmt>
      <c:pivotFmt>
        <c:idx val="4"/>
        <c:spPr>
          <a:solidFill>
            <a:srgbClr val="92D050"/>
          </a:solidFill>
          <a:ln>
            <a:noFill/>
          </a:ln>
          <a:effectLst/>
        </c:spPr>
      </c:pivotFmt>
      <c:pivotFmt>
        <c:idx val="5"/>
        <c:spPr>
          <a:solidFill>
            <a:srgbClr val="92D050"/>
          </a:solidFill>
          <a:ln>
            <a:noFill/>
          </a:ln>
          <a:effectLst/>
        </c:spPr>
      </c:pivotFmt>
      <c:pivotFmt>
        <c:idx val="6"/>
        <c:spPr>
          <a:solidFill>
            <a:srgbClr val="92D050"/>
          </a:solidFill>
          <a:ln>
            <a:noFill/>
          </a:ln>
          <a:effectLst/>
        </c:spPr>
      </c:pivotFmt>
    </c:pivotFmts>
    <c:plotArea>
      <c:layout/>
      <c:barChart>
        <c:barDir val="col"/>
        <c:grouping val="clustered"/>
        <c:varyColors val="0"/>
        <c:ser>
          <c:idx val="0"/>
          <c:order val="0"/>
          <c:tx>
            <c:strRef>
              <c:f>'Pivot Table'!$E$22</c:f>
              <c:strCache>
                <c:ptCount val="1"/>
                <c:pt idx="0">
                  <c:v>Total</c:v>
                </c:pt>
              </c:strCache>
            </c:strRef>
          </c:tx>
          <c:spPr>
            <a:solidFill>
              <a:schemeClr val="accent1"/>
            </a:solidFill>
            <a:ln>
              <a:noFill/>
            </a:ln>
            <a:effectLst/>
          </c:spPr>
          <c:invertIfNegative val="0"/>
          <c:dPt>
            <c:idx val="0"/>
            <c:invertIfNegative val="0"/>
            <c:bubble3D val="0"/>
            <c:spPr>
              <a:solidFill>
                <a:srgbClr val="9F76F0"/>
              </a:solidFill>
              <a:ln>
                <a:noFill/>
              </a:ln>
              <a:effectLst/>
            </c:spPr>
            <c:extLst>
              <c:ext xmlns:c16="http://schemas.microsoft.com/office/drawing/2014/chart" uri="{C3380CC4-5D6E-409C-BE32-E72D297353CC}">
                <c16:uniqueId val="{00000001-ABCC-4B3C-A738-EFBD330A59BE}"/>
              </c:ext>
            </c:extLst>
          </c:dPt>
          <c:dPt>
            <c:idx val="1"/>
            <c:invertIfNegative val="0"/>
            <c:bubble3D val="0"/>
            <c:spPr>
              <a:solidFill>
                <a:srgbClr val="92D050"/>
              </a:solidFill>
              <a:ln>
                <a:noFill/>
              </a:ln>
              <a:effectLst/>
            </c:spPr>
            <c:extLst>
              <c:ext xmlns:c16="http://schemas.microsoft.com/office/drawing/2014/chart" uri="{C3380CC4-5D6E-409C-BE32-E72D297353CC}">
                <c16:uniqueId val="{00000002-ABCC-4B3C-A738-EFBD330A59BE}"/>
              </c:ext>
            </c:extLst>
          </c:dPt>
          <c:dPt>
            <c:idx val="2"/>
            <c:invertIfNegative val="0"/>
            <c:bubble3D val="0"/>
            <c:spPr>
              <a:solidFill>
                <a:srgbClr val="92D050"/>
              </a:solidFill>
              <a:ln>
                <a:noFill/>
              </a:ln>
              <a:effectLst/>
            </c:spPr>
            <c:extLst>
              <c:ext xmlns:c16="http://schemas.microsoft.com/office/drawing/2014/chart" uri="{C3380CC4-5D6E-409C-BE32-E72D297353CC}">
                <c16:uniqueId val="{00000003-ABCC-4B3C-A738-EFBD330A59BE}"/>
              </c:ext>
            </c:extLst>
          </c:dPt>
          <c:dPt>
            <c:idx val="3"/>
            <c:invertIfNegative val="0"/>
            <c:bubble3D val="0"/>
            <c:spPr>
              <a:solidFill>
                <a:srgbClr val="92D050"/>
              </a:solidFill>
              <a:ln>
                <a:noFill/>
              </a:ln>
              <a:effectLst/>
            </c:spPr>
            <c:extLst>
              <c:ext xmlns:c16="http://schemas.microsoft.com/office/drawing/2014/chart" uri="{C3380CC4-5D6E-409C-BE32-E72D297353CC}">
                <c16:uniqueId val="{00000004-ABCC-4B3C-A738-EFBD330A59B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Table'!$D$23:$D$26</c:f>
              <c:strCache>
                <c:ptCount val="4"/>
                <c:pt idx="0">
                  <c:v>San Francisco</c:v>
                </c:pt>
                <c:pt idx="1">
                  <c:v>San Bruno</c:v>
                </c:pt>
                <c:pt idx="2">
                  <c:v>San Jose</c:v>
                </c:pt>
                <c:pt idx="3">
                  <c:v>Daly City</c:v>
                </c:pt>
              </c:strCache>
            </c:strRef>
          </c:cat>
          <c:val>
            <c:numRef>
              <c:f>'Pivot Table'!$E$23:$E$26</c:f>
              <c:numCache>
                <c:formatCode>General</c:formatCode>
                <c:ptCount val="4"/>
                <c:pt idx="0">
                  <c:v>18</c:v>
                </c:pt>
                <c:pt idx="1">
                  <c:v>3</c:v>
                </c:pt>
                <c:pt idx="2">
                  <c:v>2</c:v>
                </c:pt>
                <c:pt idx="3">
                  <c:v>2</c:v>
                </c:pt>
              </c:numCache>
            </c:numRef>
          </c:val>
          <c:extLst>
            <c:ext xmlns:c16="http://schemas.microsoft.com/office/drawing/2014/chart" uri="{C3380CC4-5D6E-409C-BE32-E72D297353CC}">
              <c16:uniqueId val="{00000000-ABCC-4B3C-A738-EFBD330A59BE}"/>
            </c:ext>
          </c:extLst>
        </c:ser>
        <c:dLbls>
          <c:dLblPos val="outEnd"/>
          <c:showLegendKey val="0"/>
          <c:showVal val="1"/>
          <c:showCatName val="0"/>
          <c:showSerName val="0"/>
          <c:showPercent val="0"/>
          <c:showBubbleSize val="0"/>
        </c:dLbls>
        <c:gapWidth val="219"/>
        <c:overlap val="-27"/>
        <c:axId val="641137240"/>
        <c:axId val="641137960"/>
      </c:barChart>
      <c:catAx>
        <c:axId val="641137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1137960"/>
        <c:crosses val="autoZero"/>
        <c:auto val="1"/>
        <c:lblAlgn val="ctr"/>
        <c:lblOffset val="100"/>
        <c:noMultiLvlLbl val="0"/>
      </c:catAx>
      <c:valAx>
        <c:axId val="641137960"/>
        <c:scaling>
          <c:orientation val="minMax"/>
        </c:scaling>
        <c:delete val="1"/>
        <c:axPos val="l"/>
        <c:numFmt formatCode="General" sourceLinked="1"/>
        <c:majorTickMark val="none"/>
        <c:minorTickMark val="none"/>
        <c:tickLblPos val="nextTo"/>
        <c:crossAx val="641137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[CODEVO.xlsx]Pivot Table!Month</c:name>
    <c:fmtId val="9"/>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solidFill>
                  <a:schemeClr val="bg1"/>
                </a:solidFill>
              </a:rPr>
              <a:t>Total Customers by Month</a:t>
            </a:r>
          </a:p>
        </c:rich>
      </c:tx>
      <c:overlay val="0"/>
      <c:spPr>
        <a:solidFill>
          <a:srgbClr val="00B050"/>
        </a:solid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F76F0"/>
            </a:solidFill>
            <a:round/>
          </a:ln>
          <a:effectLst/>
        </c:spPr>
        <c:marker>
          <c:symbol val="circle"/>
          <c:size val="5"/>
          <c:spPr>
            <a:solidFill>
              <a:schemeClr val="accent1"/>
            </a:solidFill>
            <a:ln w="9525">
              <a:solidFill>
                <a:srgbClr val="9F76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c:f>
              <c:strCache>
                <c:ptCount val="1"/>
                <c:pt idx="0">
                  <c:v>Total</c:v>
                </c:pt>
              </c:strCache>
            </c:strRef>
          </c:tx>
          <c:spPr>
            <a:ln w="28575" cap="rnd">
              <a:solidFill>
                <a:srgbClr val="9F76F0"/>
              </a:solidFill>
              <a:round/>
            </a:ln>
            <a:effectLst/>
          </c:spPr>
          <c:marker>
            <c:symbol val="circle"/>
            <c:size val="5"/>
            <c:spPr>
              <a:solidFill>
                <a:schemeClr val="accent1"/>
              </a:solidFill>
              <a:ln w="9525">
                <a:solidFill>
                  <a:srgbClr val="9F76F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Table'!$A$30:$A$38</c:f>
              <c:strCache>
                <c:ptCount val="9"/>
                <c:pt idx="0">
                  <c:v>January</c:v>
                </c:pt>
                <c:pt idx="1">
                  <c:v>February</c:v>
                </c:pt>
                <c:pt idx="2">
                  <c:v>March</c:v>
                </c:pt>
                <c:pt idx="3">
                  <c:v>April</c:v>
                </c:pt>
                <c:pt idx="4">
                  <c:v>May</c:v>
                </c:pt>
                <c:pt idx="5">
                  <c:v>June</c:v>
                </c:pt>
                <c:pt idx="6">
                  <c:v>July</c:v>
                </c:pt>
                <c:pt idx="7">
                  <c:v>September</c:v>
                </c:pt>
                <c:pt idx="8">
                  <c:v>December</c:v>
                </c:pt>
              </c:strCache>
            </c:strRef>
          </c:cat>
          <c:val>
            <c:numRef>
              <c:f>'Pivot Table'!$B$30:$B$38</c:f>
              <c:numCache>
                <c:formatCode>General</c:formatCode>
                <c:ptCount val="9"/>
                <c:pt idx="0">
                  <c:v>3</c:v>
                </c:pt>
                <c:pt idx="1">
                  <c:v>1</c:v>
                </c:pt>
                <c:pt idx="2">
                  <c:v>3</c:v>
                </c:pt>
                <c:pt idx="3">
                  <c:v>3</c:v>
                </c:pt>
                <c:pt idx="4">
                  <c:v>6</c:v>
                </c:pt>
                <c:pt idx="5">
                  <c:v>10</c:v>
                </c:pt>
                <c:pt idx="6">
                  <c:v>7</c:v>
                </c:pt>
                <c:pt idx="7">
                  <c:v>1</c:v>
                </c:pt>
                <c:pt idx="8">
                  <c:v>5</c:v>
                </c:pt>
              </c:numCache>
            </c:numRef>
          </c:val>
          <c:smooth val="0"/>
          <c:extLst>
            <c:ext xmlns:c16="http://schemas.microsoft.com/office/drawing/2014/chart" uri="{C3380CC4-5D6E-409C-BE32-E72D297353CC}">
              <c16:uniqueId val="{00000000-5E6F-4560-ADEE-6DA95D89FCBA}"/>
            </c:ext>
          </c:extLst>
        </c:ser>
        <c:dLbls>
          <c:dLblPos val="t"/>
          <c:showLegendKey val="0"/>
          <c:showVal val="1"/>
          <c:showCatName val="0"/>
          <c:showSerName val="0"/>
          <c:showPercent val="0"/>
          <c:showBubbleSize val="0"/>
        </c:dLbls>
        <c:marker val="1"/>
        <c:smooth val="0"/>
        <c:axId val="398318936"/>
        <c:axId val="398319656"/>
      </c:lineChart>
      <c:catAx>
        <c:axId val="39831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319656"/>
        <c:crosses val="autoZero"/>
        <c:auto val="1"/>
        <c:lblAlgn val="ctr"/>
        <c:lblOffset val="100"/>
        <c:noMultiLvlLbl val="0"/>
      </c:catAx>
      <c:valAx>
        <c:axId val="398319656"/>
        <c:scaling>
          <c:orientation val="minMax"/>
        </c:scaling>
        <c:delete val="1"/>
        <c:axPos val="l"/>
        <c:numFmt formatCode="General" sourceLinked="1"/>
        <c:majorTickMark val="none"/>
        <c:minorTickMark val="none"/>
        <c:tickLblPos val="nextTo"/>
        <c:crossAx val="398318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429862</xdr:colOff>
      <xdr:row>32</xdr:row>
      <xdr:rowOff>13112</xdr:rowOff>
    </xdr:from>
    <xdr:to>
      <xdr:col>17</xdr:col>
      <xdr:colOff>136907</xdr:colOff>
      <xdr:row>46</xdr:row>
      <xdr:rowOff>98456</xdr:rowOff>
    </xdr:to>
    <xdr:graphicFrame macro="">
      <xdr:nvGraphicFramePr>
        <xdr:cNvPr id="2" name="Chart 1">
          <a:extLst>
            <a:ext uri="{FF2B5EF4-FFF2-40B4-BE49-F238E27FC236}">
              <a16:creationId xmlns:a16="http://schemas.microsoft.com/office/drawing/2014/main" id="{DB77E8CA-72D3-43E9-8624-3DA0A9768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440965</xdr:colOff>
      <xdr:row>15</xdr:row>
      <xdr:rowOff>30799</xdr:rowOff>
    </xdr:from>
    <xdr:to>
      <xdr:col>8</xdr:col>
      <xdr:colOff>143711</xdr:colOff>
      <xdr:row>29</xdr:row>
      <xdr:rowOff>113804</xdr:rowOff>
    </xdr:to>
    <xdr:graphicFrame macro="">
      <xdr:nvGraphicFramePr>
        <xdr:cNvPr id="3" name="Chart 2">
          <a:extLst>
            <a:ext uri="{FF2B5EF4-FFF2-40B4-BE49-F238E27FC236}">
              <a16:creationId xmlns:a16="http://schemas.microsoft.com/office/drawing/2014/main" id="{89051220-CAA0-4F4F-98AD-DA019A2A4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423058</xdr:colOff>
      <xdr:row>15</xdr:row>
      <xdr:rowOff>30799</xdr:rowOff>
    </xdr:from>
    <xdr:to>
      <xdr:col>26</xdr:col>
      <xdr:colOff>130104</xdr:colOff>
      <xdr:row>29</xdr:row>
      <xdr:rowOff>116143</xdr:rowOff>
    </xdr:to>
    <xdr:graphicFrame macro="">
      <xdr:nvGraphicFramePr>
        <xdr:cNvPr id="4" name="Chart 3">
          <a:extLst>
            <a:ext uri="{FF2B5EF4-FFF2-40B4-BE49-F238E27FC236}">
              <a16:creationId xmlns:a16="http://schemas.microsoft.com/office/drawing/2014/main" id="{6E830B1D-E361-464F-8CCA-B9FA495D5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423057</xdr:colOff>
      <xdr:row>32</xdr:row>
      <xdr:rowOff>13112</xdr:rowOff>
    </xdr:from>
    <xdr:to>
      <xdr:col>8</xdr:col>
      <xdr:colOff>130103</xdr:colOff>
      <xdr:row>46</xdr:row>
      <xdr:rowOff>98456</xdr:rowOff>
    </xdr:to>
    <xdr:graphicFrame macro="">
      <xdr:nvGraphicFramePr>
        <xdr:cNvPr id="5" name="Chart 4">
          <a:extLst>
            <a:ext uri="{FF2B5EF4-FFF2-40B4-BE49-F238E27FC236}">
              <a16:creationId xmlns:a16="http://schemas.microsoft.com/office/drawing/2014/main" id="{2FCD4E37-C9E0-4AFD-8F4D-A973C6531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429862</xdr:colOff>
      <xdr:row>15</xdr:row>
      <xdr:rowOff>30799</xdr:rowOff>
    </xdr:from>
    <xdr:to>
      <xdr:col>17</xdr:col>
      <xdr:colOff>136907</xdr:colOff>
      <xdr:row>29</xdr:row>
      <xdr:rowOff>116143</xdr:rowOff>
    </xdr:to>
    <xdr:graphicFrame macro="">
      <xdr:nvGraphicFramePr>
        <xdr:cNvPr id="6" name="Chart 5">
          <a:extLst>
            <a:ext uri="{FF2B5EF4-FFF2-40B4-BE49-F238E27FC236}">
              <a16:creationId xmlns:a16="http://schemas.microsoft.com/office/drawing/2014/main" id="{11E444A3-B57A-4680-9172-B62606CDB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423058</xdr:colOff>
      <xdr:row>32</xdr:row>
      <xdr:rowOff>13112</xdr:rowOff>
    </xdr:from>
    <xdr:to>
      <xdr:col>26</xdr:col>
      <xdr:colOff>130104</xdr:colOff>
      <xdr:row>46</xdr:row>
      <xdr:rowOff>98456</xdr:rowOff>
    </xdr:to>
    <xdr:graphicFrame macro="">
      <xdr:nvGraphicFramePr>
        <xdr:cNvPr id="7" name="Chart 6">
          <a:extLst>
            <a:ext uri="{FF2B5EF4-FFF2-40B4-BE49-F238E27FC236}">
              <a16:creationId xmlns:a16="http://schemas.microsoft.com/office/drawing/2014/main" id="{EFA709AF-9AC0-42F4-A9AF-0625255B7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531915</xdr:colOff>
      <xdr:row>6</xdr:row>
      <xdr:rowOff>154628</xdr:rowOff>
    </xdr:from>
    <xdr:to>
      <xdr:col>6</xdr:col>
      <xdr:colOff>599951</xdr:colOff>
      <xdr:row>12</xdr:row>
      <xdr:rowOff>168235</xdr:rowOff>
    </xdr:to>
    <xdr:sp macro="" textlink="'Pivot Table'!B2">
      <xdr:nvSpPr>
        <xdr:cNvPr id="8" name="TextBox 7">
          <a:extLst>
            <a:ext uri="{FF2B5EF4-FFF2-40B4-BE49-F238E27FC236}">
              <a16:creationId xmlns:a16="http://schemas.microsoft.com/office/drawing/2014/main" id="{51213879-C8A9-D84F-E7EE-9B835B9657E9}"/>
            </a:ext>
          </a:extLst>
        </xdr:cNvPr>
        <xdr:cNvSpPr txBox="1"/>
      </xdr:nvSpPr>
      <xdr:spPr>
        <a:xfrm>
          <a:off x="1138051" y="1297628"/>
          <a:ext cx="3098718" cy="11566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BF83E6-766A-4ECA-B87F-9F5F14E721B7}" type="TxLink">
            <a:rPr lang="en-US" sz="6000" b="1" i="0" u="none" strike="noStrike">
              <a:solidFill>
                <a:srgbClr val="000000"/>
              </a:solidFill>
              <a:latin typeface="Calibri"/>
              <a:cs typeface="Calibri"/>
            </a:rPr>
            <a:pPr algn="ctr"/>
            <a:t>39</a:t>
          </a:fld>
          <a:endParaRPr lang="en-US" sz="6000" b="1"/>
        </a:p>
      </xdr:txBody>
    </xdr:sp>
    <xdr:clientData/>
  </xdr:twoCellAnchor>
  <xdr:twoCellAnchor>
    <xdr:from>
      <xdr:col>1</xdr:col>
      <xdr:colOff>504701</xdr:colOff>
      <xdr:row>5</xdr:row>
      <xdr:rowOff>4948</xdr:rowOff>
    </xdr:from>
    <xdr:to>
      <xdr:col>7</xdr:col>
      <xdr:colOff>21029</xdr:colOff>
      <xdr:row>6</xdr:row>
      <xdr:rowOff>154627</xdr:rowOff>
    </xdr:to>
    <xdr:sp macro="" textlink="">
      <xdr:nvSpPr>
        <xdr:cNvPr id="9" name="TextBox 8">
          <a:extLst>
            <a:ext uri="{FF2B5EF4-FFF2-40B4-BE49-F238E27FC236}">
              <a16:creationId xmlns:a16="http://schemas.microsoft.com/office/drawing/2014/main" id="{2CBB71B6-F342-FC50-6466-FCDC4CD96CA2}"/>
            </a:ext>
          </a:extLst>
        </xdr:cNvPr>
        <xdr:cNvSpPr txBox="1"/>
      </xdr:nvSpPr>
      <xdr:spPr>
        <a:xfrm>
          <a:off x="1110837" y="957448"/>
          <a:ext cx="3153147" cy="340179"/>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rPr>
            <a:t>Total Customers</a:t>
          </a:r>
        </a:p>
      </xdr:txBody>
    </xdr:sp>
    <xdr:clientData/>
  </xdr:twoCellAnchor>
  <xdr:twoCellAnchor>
    <xdr:from>
      <xdr:col>10</xdr:col>
      <xdr:colOff>463878</xdr:colOff>
      <xdr:row>6</xdr:row>
      <xdr:rowOff>149947</xdr:rowOff>
    </xdr:from>
    <xdr:to>
      <xdr:col>15</xdr:col>
      <xdr:colOff>529520</xdr:colOff>
      <xdr:row>12</xdr:row>
      <xdr:rowOff>168235</xdr:rowOff>
    </xdr:to>
    <xdr:sp macro="" textlink="'Pivot Table'!E3">
      <xdr:nvSpPr>
        <xdr:cNvPr id="10" name="TextBox 9">
          <a:extLst>
            <a:ext uri="{FF2B5EF4-FFF2-40B4-BE49-F238E27FC236}">
              <a16:creationId xmlns:a16="http://schemas.microsoft.com/office/drawing/2014/main" id="{A24D5989-BA0F-9958-AABA-4FA195647CFB}"/>
            </a:ext>
          </a:extLst>
        </xdr:cNvPr>
        <xdr:cNvSpPr txBox="1"/>
      </xdr:nvSpPr>
      <xdr:spPr>
        <a:xfrm>
          <a:off x="6525242" y="1292947"/>
          <a:ext cx="3096323" cy="11612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F55B5D-61DF-46DC-AD13-CADD40071F17}" type="TxLink">
            <a:rPr lang="en-US" sz="6000" b="1" i="0" u="none" strike="noStrike">
              <a:solidFill>
                <a:srgbClr val="000000"/>
              </a:solidFill>
              <a:latin typeface="Calibri"/>
              <a:cs typeface="Calibri"/>
            </a:rPr>
            <a:pPr algn="ctr"/>
            <a:t>3.33</a:t>
          </a:fld>
          <a:endParaRPr lang="en-US" sz="6000" b="1"/>
        </a:p>
      </xdr:txBody>
    </xdr:sp>
    <xdr:clientData/>
  </xdr:twoCellAnchor>
  <xdr:twoCellAnchor>
    <xdr:from>
      <xdr:col>10</xdr:col>
      <xdr:colOff>436664</xdr:colOff>
      <xdr:row>5</xdr:row>
      <xdr:rowOff>18555</xdr:rowOff>
    </xdr:from>
    <xdr:to>
      <xdr:col>15</xdr:col>
      <xdr:colOff>557170</xdr:colOff>
      <xdr:row>6</xdr:row>
      <xdr:rowOff>166383</xdr:rowOff>
    </xdr:to>
    <xdr:sp macro="" textlink="">
      <xdr:nvSpPr>
        <xdr:cNvPr id="11" name="TextBox 10">
          <a:extLst>
            <a:ext uri="{FF2B5EF4-FFF2-40B4-BE49-F238E27FC236}">
              <a16:creationId xmlns:a16="http://schemas.microsoft.com/office/drawing/2014/main" id="{DCB83E8D-306A-4107-87F1-4ABD5FAFB3D8}"/>
            </a:ext>
          </a:extLst>
        </xdr:cNvPr>
        <xdr:cNvSpPr txBox="1"/>
      </xdr:nvSpPr>
      <xdr:spPr>
        <a:xfrm>
          <a:off x="6498028" y="971055"/>
          <a:ext cx="3151187" cy="338328"/>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rPr>
            <a:t>Average Rating</a:t>
          </a:r>
        </a:p>
      </xdr:txBody>
    </xdr:sp>
    <xdr:clientData/>
  </xdr:twoCellAnchor>
  <xdr:twoCellAnchor editAs="oneCell">
    <xdr:from>
      <xdr:col>20</xdr:col>
      <xdr:colOff>542802</xdr:colOff>
      <xdr:row>5</xdr:row>
      <xdr:rowOff>32163</xdr:rowOff>
    </xdr:from>
    <xdr:to>
      <xdr:col>23</xdr:col>
      <xdr:colOff>534638</xdr:colOff>
      <xdr:row>12</xdr:row>
      <xdr:rowOff>168235</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80A8F112-150E-3DF8-CD38-B243FFDAF43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665529" y="984663"/>
              <a:ext cx="1810245" cy="1469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27</xdr:col>
      <xdr:colOff>0</xdr:colOff>
      <xdr:row>3</xdr:row>
      <xdr:rowOff>121226</xdr:rowOff>
    </xdr:to>
    <xdr:sp macro="" textlink="">
      <xdr:nvSpPr>
        <xdr:cNvPr id="13" name="TextBox 12">
          <a:extLst>
            <a:ext uri="{FF2B5EF4-FFF2-40B4-BE49-F238E27FC236}">
              <a16:creationId xmlns:a16="http://schemas.microsoft.com/office/drawing/2014/main" id="{3E2B03CD-0125-E2FE-3FA8-01145E0873B5}"/>
            </a:ext>
          </a:extLst>
        </xdr:cNvPr>
        <xdr:cNvSpPr txBox="1"/>
      </xdr:nvSpPr>
      <xdr:spPr>
        <a:xfrm>
          <a:off x="0" y="0"/>
          <a:ext cx="16365682" cy="692726"/>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1"/>
              </a:solidFill>
            </a:rPr>
            <a:t>RESTAURANT INSIGHTS</a:t>
          </a:r>
          <a:r>
            <a:rPr lang="en-US" sz="3200" b="1" baseline="0">
              <a:solidFill>
                <a:schemeClr val="bg1"/>
              </a:solidFill>
            </a:rPr>
            <a:t> DASHBOARD</a:t>
          </a:r>
          <a:endParaRPr lang="en-US" sz="3200" b="1">
            <a:solidFill>
              <a:schemeClr val="bg1"/>
            </a:solidFill>
          </a:endParaRPr>
        </a:p>
      </xdr:txBody>
    </xdr:sp>
    <xdr:clientData/>
  </xdr:twoCellAnchor>
  <xdr:twoCellAnchor>
    <xdr:from>
      <xdr:col>0</xdr:col>
      <xdr:colOff>415635</xdr:colOff>
      <xdr:row>49</xdr:row>
      <xdr:rowOff>51954</xdr:rowOff>
    </xdr:from>
    <xdr:to>
      <xdr:col>26</xdr:col>
      <xdr:colOff>138545</xdr:colOff>
      <xdr:row>66</xdr:row>
      <xdr:rowOff>121227</xdr:rowOff>
    </xdr:to>
    <xdr:graphicFrame macro="">
      <xdr:nvGraphicFramePr>
        <xdr:cNvPr id="14" name="Chart 13">
          <a:extLst>
            <a:ext uri="{FF2B5EF4-FFF2-40B4-BE49-F238E27FC236}">
              <a16:creationId xmlns:a16="http://schemas.microsoft.com/office/drawing/2014/main" id="{822278DE-F417-4D05-B270-9585B44D6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refreshedDate="45522.938223379628" createdVersion="8" refreshedVersion="8" minRefreshableVersion="3" recordCount="39" xr:uid="{4449FA7C-9F62-4563-B093-9EF6D6F517E3}">
  <cacheSource type="worksheet">
    <worksheetSource ref="A1:N40" sheet="Worksheet"/>
  </cacheSource>
  <cacheFields count="14">
    <cacheField name="CustomerName" numFmtId="0">
      <sharedItems count="39">
        <s v="Birdo E."/>
        <s v="Alexxandra D."/>
        <s v="Evelyn P."/>
        <s v="Remy R."/>
        <s v="Taylor W."/>
        <s v="Cora L."/>
        <s v="Annie K."/>
        <s v="Michelle E."/>
        <s v="Elliot Y."/>
        <s v="Patrick C."/>
        <s v="Spencer Q."/>
        <s v="Michelle C."/>
        <s v="Alycia D."/>
        <s v="Cecily I."/>
        <s v="Dave N."/>
        <s v="EJ M."/>
        <s v="Patricia B."/>
        <s v="Charles A."/>
        <s v="Cera B."/>
        <s v="Mike C."/>
        <s v="Sandy L."/>
        <s v="Ramona G."/>
        <s v="Seven S."/>
        <s v="Amy K."/>
        <s v="Jen L."/>
        <s v="Maggie M."/>
        <s v="Ida S."/>
        <s v="Kiana S."/>
        <s v="Bonnie G."/>
        <s v="John G."/>
        <s v="Md S."/>
        <s v="Audrey K."/>
        <s v="Sareena Z."/>
        <s v="Matthew P."/>
        <s v="Jeff H."/>
        <s v="Clarisa N."/>
        <s v="Ziqi L."/>
        <s v="Jinnie L."/>
        <s v="Herb M."/>
      </sharedItems>
    </cacheField>
    <cacheField name="Location" numFmtId="0">
      <sharedItems/>
    </cacheField>
    <cacheField name="Date" numFmtId="14">
      <sharedItems containsSemiMixedTypes="0" containsNonDate="0" containsDate="1" containsString="0" minDate="2022-12-11T00:00:00" maxDate="2024-09-13T00:00:00"/>
    </cacheField>
    <cacheField name="Year" numFmtId="14">
      <sharedItems count="3">
        <s v="2024"/>
        <s v="2023"/>
        <s v="2022"/>
      </sharedItems>
    </cacheField>
    <cacheField name="Month" numFmtId="14">
      <sharedItems count="9">
        <s v="June"/>
        <s v="July"/>
        <s v="May"/>
        <s v="February"/>
        <s v="December"/>
        <s v="April"/>
        <s v="March"/>
        <s v="January"/>
        <s v="September"/>
      </sharedItems>
    </cacheField>
    <cacheField name="Ratings" numFmtId="0">
      <sharedItems containsSemiMixedTypes="0" containsString="0" containsNumber="1" containsInteger="1" minValue="1" maxValue="5"/>
    </cacheField>
    <cacheField name="Reviews" numFmtId="0">
      <sharedItems count="9">
        <s v="Good Food"/>
        <s v="Good Atmosphere"/>
        <s v="Average Atmosphere"/>
        <s v="Poor Atmosphere"/>
        <s v="Poor Service"/>
        <s v="Good Service"/>
        <s v="Average Service"/>
        <s v="Poor Food"/>
        <s v="Average Food"/>
      </sharedItems>
    </cacheField>
    <cacheField name="State" numFmtId="0">
      <sharedItems count="18">
        <s v="San Francisco"/>
        <s v="Sapello"/>
        <s v="Boca Raton"/>
        <s v="Stanford"/>
        <s v="Seattle"/>
        <s v="San Jose"/>
        <s v="Newport News"/>
        <s v="Tracy"/>
        <s v="San Francisco Bay Area"/>
        <s v="Daly City"/>
        <s v="San Bruno"/>
        <s v="Walnut Creek"/>
        <s v="Fresno"/>
        <s v="Palo Alto"/>
        <s v="Aurora"/>
        <s v="Sacramento"/>
        <s v="Los Angeles"/>
        <s v="San Mateo"/>
      </sharedItems>
    </cacheField>
    <cacheField name="City" numFmtId="0">
      <sharedItems/>
    </cacheField>
    <cacheField name="CityFull" numFmtId="0">
      <sharedItems/>
    </cacheField>
    <cacheField name="CustomerStatus" numFmtId="0">
      <sharedItems count="2">
        <s v="Regular"/>
        <s v="Elite"/>
      </sharedItems>
    </cacheField>
    <cacheField name="NumberOfFollowers" numFmtId="0">
      <sharedItems containsSemiMixedTypes="0" containsString="0" containsNumber="1" containsInteger="1" minValue="0" maxValue="4405"/>
    </cacheField>
    <cacheField name="NumberOfRatings" numFmtId="0">
      <sharedItems containsSemiMixedTypes="0" containsString="0" containsNumber="1" containsInteger="1" minValue="1" maxValue="2934"/>
    </cacheField>
    <cacheField name="NumberOfPhotos" numFmtId="0">
      <sharedItems containsSemiMixedTypes="0" containsString="0" containsNumber="1" containsInteger="1" minValue="0" maxValue="5090"/>
    </cacheField>
  </cacheFields>
  <extLst>
    <ext xmlns:x14="http://schemas.microsoft.com/office/spreadsheetml/2009/9/main" uri="{725AE2AE-9491-48be-B2B4-4EB974FC3084}">
      <x14:pivotCacheDefinition pivotCacheId="5878922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s v="San Francisco, CA"/>
    <d v="2024-06-24T00:00:00"/>
    <x v="0"/>
    <x v="0"/>
    <n v="5"/>
    <x v="0"/>
    <x v="0"/>
    <s v=" CA"/>
    <s v="California"/>
    <x v="0"/>
    <n v="0"/>
    <n v="1"/>
    <n v="0"/>
  </r>
  <r>
    <x v="1"/>
    <s v="Sapello, NM"/>
    <d v="2024-06-18T00:00:00"/>
    <x v="0"/>
    <x v="0"/>
    <n v="5"/>
    <x v="1"/>
    <x v="1"/>
    <s v=" NM"/>
    <s v="New Mexico"/>
    <x v="0"/>
    <n v="0"/>
    <n v="1"/>
    <n v="0"/>
  </r>
  <r>
    <x v="2"/>
    <s v="Boca Raton, FL"/>
    <d v="2024-07-06T00:00:00"/>
    <x v="0"/>
    <x v="1"/>
    <n v="3"/>
    <x v="2"/>
    <x v="2"/>
    <s v=" FL"/>
    <s v="Florida"/>
    <x v="0"/>
    <n v="0"/>
    <n v="1"/>
    <n v="0"/>
  </r>
  <r>
    <x v="3"/>
    <s v="Stanford, CA"/>
    <d v="2024-07-20T00:00:00"/>
    <x v="0"/>
    <x v="1"/>
    <n v="3"/>
    <x v="3"/>
    <x v="3"/>
    <s v=" CA"/>
    <s v="California"/>
    <x v="0"/>
    <n v="0"/>
    <n v="13"/>
    <n v="6"/>
  </r>
  <r>
    <x v="4"/>
    <s v="San Francisco, CA"/>
    <d v="2024-07-08T00:00:00"/>
    <x v="0"/>
    <x v="1"/>
    <n v="3"/>
    <x v="4"/>
    <x v="0"/>
    <s v=" CA"/>
    <s v="California"/>
    <x v="1"/>
    <n v="1248"/>
    <n v="12"/>
    <n v="12"/>
  </r>
  <r>
    <x v="5"/>
    <s v="Seattle, WA"/>
    <d v="2024-06-22T00:00:00"/>
    <x v="0"/>
    <x v="0"/>
    <n v="5"/>
    <x v="1"/>
    <x v="4"/>
    <s v=" WA"/>
    <s v="Washington"/>
    <x v="1"/>
    <n v="153"/>
    <n v="605"/>
    <n v="475"/>
  </r>
  <r>
    <x v="6"/>
    <s v="San Jose, CA"/>
    <d v="2024-07-01T00:00:00"/>
    <x v="0"/>
    <x v="1"/>
    <n v="4"/>
    <x v="5"/>
    <x v="5"/>
    <s v=" CA"/>
    <s v="California"/>
    <x v="1"/>
    <n v="231"/>
    <n v="735"/>
    <n v="2708"/>
  </r>
  <r>
    <x v="7"/>
    <s v="San Francisco, CA"/>
    <d v="2024-07-24T00:00:00"/>
    <x v="0"/>
    <x v="1"/>
    <n v="4"/>
    <x v="6"/>
    <x v="0"/>
    <s v=" CA"/>
    <s v="California"/>
    <x v="1"/>
    <n v="14"/>
    <n v="113"/>
    <n v="522"/>
  </r>
  <r>
    <x v="8"/>
    <s v="San Jose, CA"/>
    <d v="2024-05-14T00:00:00"/>
    <x v="0"/>
    <x v="2"/>
    <n v="5"/>
    <x v="0"/>
    <x v="5"/>
    <s v=" CA"/>
    <s v="California"/>
    <x v="0"/>
    <n v="107"/>
    <n v="215"/>
    <n v="111"/>
  </r>
  <r>
    <x v="9"/>
    <s v="Newport News, VA"/>
    <d v="2024-05-26T00:00:00"/>
    <x v="0"/>
    <x v="2"/>
    <n v="4"/>
    <x v="1"/>
    <x v="6"/>
    <s v=" VA"/>
    <s v="Virginia"/>
    <x v="0"/>
    <n v="0"/>
    <n v="316"/>
    <n v="3"/>
  </r>
  <r>
    <x v="10"/>
    <s v="San Francisco, CA"/>
    <d v="2024-02-10T00:00:00"/>
    <x v="0"/>
    <x v="3"/>
    <n v="4"/>
    <x v="1"/>
    <x v="0"/>
    <s v=" CA"/>
    <s v="California"/>
    <x v="1"/>
    <n v="90"/>
    <n v="934"/>
    <n v="4130"/>
  </r>
  <r>
    <x v="11"/>
    <s v="San Francisco, CA"/>
    <d v="2023-12-16T00:00:00"/>
    <x v="1"/>
    <x v="4"/>
    <n v="1"/>
    <x v="4"/>
    <x v="0"/>
    <s v=" CA"/>
    <s v="California"/>
    <x v="0"/>
    <n v="126"/>
    <n v="11"/>
    <n v="16"/>
  </r>
  <r>
    <x v="12"/>
    <s v="Tracy, CA"/>
    <d v="2023-06-24T00:00:00"/>
    <x v="1"/>
    <x v="0"/>
    <n v="1"/>
    <x v="7"/>
    <x v="7"/>
    <s v=" CA"/>
    <s v="California"/>
    <x v="1"/>
    <n v="112"/>
    <n v="129"/>
    <n v="140"/>
  </r>
  <r>
    <x v="13"/>
    <s v="San Francisco, CA"/>
    <d v="2023-12-28T00:00:00"/>
    <x v="1"/>
    <x v="4"/>
    <n v="4"/>
    <x v="5"/>
    <x v="0"/>
    <s v=" CA"/>
    <s v="California"/>
    <x v="1"/>
    <n v="10"/>
    <n v="147"/>
    <n v="120"/>
  </r>
  <r>
    <x v="14"/>
    <s v="San Francisco, CA"/>
    <d v="2024-04-21T00:00:00"/>
    <x v="0"/>
    <x v="5"/>
    <n v="5"/>
    <x v="1"/>
    <x v="0"/>
    <s v=" CA"/>
    <s v="California"/>
    <x v="0"/>
    <n v="119"/>
    <n v="84"/>
    <n v="40"/>
  </r>
  <r>
    <x v="15"/>
    <s v="San Francisco, CA"/>
    <d v="2024-05-17T00:00:00"/>
    <x v="0"/>
    <x v="2"/>
    <n v="1"/>
    <x v="4"/>
    <x v="0"/>
    <s v=" CA"/>
    <s v="California"/>
    <x v="0"/>
    <n v="0"/>
    <n v="13"/>
    <n v="0"/>
  </r>
  <r>
    <x v="16"/>
    <s v="San Francisco Bay Area, CA"/>
    <d v="2024-06-28T00:00:00"/>
    <x v="0"/>
    <x v="0"/>
    <n v="1"/>
    <x v="4"/>
    <x v="8"/>
    <s v=" CA"/>
    <s v="California"/>
    <x v="0"/>
    <n v="0"/>
    <n v="1"/>
    <n v="0"/>
  </r>
  <r>
    <x v="17"/>
    <s v="Daly City, CA"/>
    <d v="2024-06-05T00:00:00"/>
    <x v="0"/>
    <x v="0"/>
    <n v="1"/>
    <x v="4"/>
    <x v="9"/>
    <s v=" CA"/>
    <s v="California"/>
    <x v="0"/>
    <n v="75"/>
    <n v="17"/>
    <n v="5"/>
  </r>
  <r>
    <x v="18"/>
    <s v="San Francisco, CA"/>
    <d v="2024-07-19T00:00:00"/>
    <x v="0"/>
    <x v="1"/>
    <n v="3"/>
    <x v="7"/>
    <x v="0"/>
    <s v=" CA"/>
    <s v="California"/>
    <x v="0"/>
    <n v="0"/>
    <n v="25"/>
    <n v="0"/>
  </r>
  <r>
    <x v="19"/>
    <s v="San Bruno, CA"/>
    <d v="2024-03-07T00:00:00"/>
    <x v="0"/>
    <x v="6"/>
    <n v="2"/>
    <x v="4"/>
    <x v="10"/>
    <s v=" CA"/>
    <s v="California"/>
    <x v="1"/>
    <n v="330"/>
    <n v="505"/>
    <n v="125"/>
  </r>
  <r>
    <x v="20"/>
    <s v="San Francisco, CA"/>
    <d v="2023-03-31T00:00:00"/>
    <x v="1"/>
    <x v="6"/>
    <n v="4"/>
    <x v="5"/>
    <x v="0"/>
    <s v=" CA"/>
    <s v="California"/>
    <x v="1"/>
    <n v="39"/>
    <n v="368"/>
    <n v="2246"/>
  </r>
  <r>
    <x v="21"/>
    <s v="Walnut Creek, CA"/>
    <d v="2023-12-13T00:00:00"/>
    <x v="1"/>
    <x v="4"/>
    <n v="3"/>
    <x v="6"/>
    <x v="11"/>
    <s v=" CA"/>
    <s v="California"/>
    <x v="1"/>
    <n v="4405"/>
    <n v="2934"/>
    <n v="5090"/>
  </r>
  <r>
    <x v="22"/>
    <s v="San Francisco, CA"/>
    <d v="2024-06-14T00:00:00"/>
    <x v="0"/>
    <x v="0"/>
    <n v="5"/>
    <x v="0"/>
    <x v="0"/>
    <s v=" CA"/>
    <s v="California"/>
    <x v="0"/>
    <n v="1"/>
    <n v="6"/>
    <n v="1"/>
  </r>
  <r>
    <x v="23"/>
    <s v="Fresno, CA"/>
    <d v="2024-06-01T00:00:00"/>
    <x v="0"/>
    <x v="0"/>
    <n v="1"/>
    <x v="4"/>
    <x v="12"/>
    <s v=" CA"/>
    <s v="California"/>
    <x v="0"/>
    <n v="0"/>
    <n v="13"/>
    <n v="6"/>
  </r>
  <r>
    <x v="24"/>
    <s v="San Bruno, CA"/>
    <d v="2023-01-25T00:00:00"/>
    <x v="1"/>
    <x v="7"/>
    <n v="3"/>
    <x v="6"/>
    <x v="10"/>
    <s v=" CA"/>
    <s v="California"/>
    <x v="1"/>
    <n v="189"/>
    <n v="606"/>
    <n v="1830"/>
  </r>
  <r>
    <x v="25"/>
    <s v="Palo Alto, CA"/>
    <d v="2024-01-30T00:00:00"/>
    <x v="0"/>
    <x v="7"/>
    <n v="4"/>
    <x v="3"/>
    <x v="13"/>
    <s v=" CA"/>
    <s v="California"/>
    <x v="0"/>
    <n v="1"/>
    <n v="100"/>
    <n v="10"/>
  </r>
  <r>
    <x v="26"/>
    <s v="Aurora, CO"/>
    <d v="2023-04-17T00:00:00"/>
    <x v="1"/>
    <x v="5"/>
    <n v="4"/>
    <x v="1"/>
    <x v="14"/>
    <s v=" CO"/>
    <s v="Colorado"/>
    <x v="1"/>
    <n v="1073"/>
    <n v="526"/>
    <n v="1655"/>
  </r>
  <r>
    <x v="27"/>
    <s v="San Francisco, CA"/>
    <d v="2023-05-06T00:00:00"/>
    <x v="1"/>
    <x v="2"/>
    <n v="5"/>
    <x v="0"/>
    <x v="0"/>
    <s v=" CA"/>
    <s v="California"/>
    <x v="1"/>
    <n v="476"/>
    <n v="238"/>
    <n v="1250"/>
  </r>
  <r>
    <x v="28"/>
    <s v="Sacramento, CA"/>
    <d v="2023-12-07T00:00:00"/>
    <x v="1"/>
    <x v="4"/>
    <n v="4"/>
    <x v="1"/>
    <x v="15"/>
    <s v=" CA"/>
    <s v="California"/>
    <x v="1"/>
    <n v="84"/>
    <n v="254"/>
    <n v="513"/>
  </r>
  <r>
    <x v="29"/>
    <s v="San Francisco, CA"/>
    <d v="2023-05-20T00:00:00"/>
    <x v="1"/>
    <x v="2"/>
    <n v="3"/>
    <x v="8"/>
    <x v="0"/>
    <s v=" CA"/>
    <s v="California"/>
    <x v="1"/>
    <n v="20"/>
    <n v="78"/>
    <n v="277"/>
  </r>
  <r>
    <x v="30"/>
    <s v="San Francisco, CA"/>
    <d v="2024-05-01T00:00:00"/>
    <x v="0"/>
    <x v="2"/>
    <n v="5"/>
    <x v="0"/>
    <x v="0"/>
    <s v=" CA"/>
    <s v="California"/>
    <x v="0"/>
    <n v="0"/>
    <n v="1"/>
    <n v="0"/>
  </r>
  <r>
    <x v="31"/>
    <s v="Los Angeles, CA"/>
    <d v="2024-06-10T00:00:00"/>
    <x v="0"/>
    <x v="0"/>
    <n v="5"/>
    <x v="5"/>
    <x v="16"/>
    <s v=" CA"/>
    <s v="California"/>
    <x v="0"/>
    <n v="0"/>
    <n v="20"/>
    <n v="1"/>
  </r>
  <r>
    <x v="32"/>
    <s v="San Bruno, CA"/>
    <d v="2024-09-12T00:00:00"/>
    <x v="0"/>
    <x v="8"/>
    <n v="5"/>
    <x v="5"/>
    <x v="10"/>
    <s v=" CA"/>
    <s v="California"/>
    <x v="1"/>
    <n v="8"/>
    <n v="64"/>
    <n v="56"/>
  </r>
  <r>
    <x v="33"/>
    <s v="San Francisco, CA"/>
    <d v="2024-04-20T00:00:00"/>
    <x v="0"/>
    <x v="5"/>
    <n v="2"/>
    <x v="3"/>
    <x v="0"/>
    <s v=" CA"/>
    <s v="California"/>
    <x v="0"/>
    <n v="60"/>
    <n v="38"/>
    <n v="93"/>
  </r>
  <r>
    <x v="34"/>
    <s v="San Francisco, CA"/>
    <d v="2022-12-11T00:00:00"/>
    <x v="2"/>
    <x v="4"/>
    <n v="4"/>
    <x v="5"/>
    <x v="0"/>
    <s v=" CA"/>
    <s v="California"/>
    <x v="1"/>
    <n v="184"/>
    <n v="658"/>
    <n v="4537"/>
  </r>
  <r>
    <x v="35"/>
    <s v="Daly City, CA"/>
    <d v="2023-07-28T00:00:00"/>
    <x v="1"/>
    <x v="1"/>
    <n v="1"/>
    <x v="3"/>
    <x v="9"/>
    <s v=" CA"/>
    <s v="California"/>
    <x v="0"/>
    <n v="1"/>
    <n v="79"/>
    <n v="83"/>
  </r>
  <r>
    <x v="36"/>
    <s v="San Mateo, CA"/>
    <d v="2023-01-11T00:00:00"/>
    <x v="1"/>
    <x v="7"/>
    <n v="3"/>
    <x v="1"/>
    <x v="17"/>
    <s v=" CA"/>
    <s v="California"/>
    <x v="1"/>
    <n v="54"/>
    <n v="100"/>
    <n v="154"/>
  </r>
  <r>
    <x v="37"/>
    <s v="San Francisco, CA"/>
    <d v="2023-06-28T00:00:00"/>
    <x v="1"/>
    <x v="0"/>
    <n v="4"/>
    <x v="1"/>
    <x v="0"/>
    <s v=" CA"/>
    <s v="California"/>
    <x v="1"/>
    <n v="140"/>
    <n v="183"/>
    <n v="635"/>
  </r>
  <r>
    <x v="38"/>
    <s v="San Francisco, CA"/>
    <d v="2024-03-23T00:00:00"/>
    <x v="0"/>
    <x v="6"/>
    <n v="1"/>
    <x v="7"/>
    <x v="0"/>
    <s v=" CA"/>
    <s v="California"/>
    <x v="0"/>
    <n v="0"/>
    <n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AAD7C2-2622-45E6-9DE0-A35917DC63B6}" name="AverageRat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D3" firstHeaderRow="1" firstDataRow="1" firstDataCol="0"/>
  <pivotFields count="14">
    <pivotField showAll="0"/>
    <pivotField showAll="0"/>
    <pivotField numFmtId="14" showAll="0"/>
    <pivotField showAll="0">
      <items count="4">
        <item x="2"/>
        <item x="1"/>
        <item x="0"/>
        <item t="default"/>
      </items>
    </pivotField>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Average of Ratings"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4D8524-1567-47FC-AE4F-BEE3ABB4F99D}" name="Review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Reviews">
  <location ref="D5:E14" firstHeaderRow="1" firstDataRow="1" firstDataCol="1"/>
  <pivotFields count="14">
    <pivotField dataField="1" showAll="0"/>
    <pivotField showAll="0"/>
    <pivotField numFmtId="14" showAll="0"/>
    <pivotField showAll="0">
      <items count="4">
        <item x="2"/>
        <item x="1"/>
        <item x="0"/>
        <item t="default"/>
      </items>
    </pivotField>
    <pivotField showAll="0"/>
    <pivotField showAll="0"/>
    <pivotField axis="axisRow" showAll="0" sortType="descending">
      <items count="10">
        <item x="2"/>
        <item x="8"/>
        <item x="6"/>
        <item x="1"/>
        <item x="0"/>
        <item x="5"/>
        <item x="3"/>
        <item x="7"/>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6"/>
  </rowFields>
  <rowItems count="9">
    <i>
      <x v="3"/>
    </i>
    <i>
      <x v="8"/>
    </i>
    <i>
      <x v="5"/>
    </i>
    <i>
      <x v="4"/>
    </i>
    <i>
      <x v="6"/>
    </i>
    <i>
      <x v="7"/>
    </i>
    <i>
      <x v="2"/>
    </i>
    <i>
      <x v="1"/>
    </i>
    <i>
      <x/>
    </i>
  </rowItems>
  <colItems count="1">
    <i/>
  </colItems>
  <dataFields count="1">
    <dataField name="Count of CustomerName" fld="0" subtotal="count" baseField="0" baseItem="0"/>
  </dataFields>
  <chartFormats count="10">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6" count="1" selected="0">
            <x v="3"/>
          </reference>
        </references>
      </pivotArea>
    </chartFormat>
    <chartFormat chart="6" format="4">
      <pivotArea type="data" outline="0" fieldPosition="0">
        <references count="2">
          <reference field="4294967294" count="1" selected="0">
            <x v="0"/>
          </reference>
          <reference field="6" count="1" selected="0">
            <x v="8"/>
          </reference>
        </references>
      </pivotArea>
    </chartFormat>
    <chartFormat chart="6" format="5">
      <pivotArea type="data" outline="0" fieldPosition="0">
        <references count="2">
          <reference field="4294967294" count="1" selected="0">
            <x v="0"/>
          </reference>
          <reference field="6" count="1" selected="0">
            <x v="5"/>
          </reference>
        </references>
      </pivotArea>
    </chartFormat>
    <chartFormat chart="6" format="6">
      <pivotArea type="data" outline="0" fieldPosition="0">
        <references count="2">
          <reference field="4294967294" count="1" selected="0">
            <x v="0"/>
          </reference>
          <reference field="6" count="1" selected="0">
            <x v="4"/>
          </reference>
        </references>
      </pivotArea>
    </chartFormat>
    <chartFormat chart="6" format="7">
      <pivotArea type="data" outline="0" fieldPosition="0">
        <references count="2">
          <reference field="4294967294" count="1" selected="0">
            <x v="0"/>
          </reference>
          <reference field="6" count="1" selected="0">
            <x v="6"/>
          </reference>
        </references>
      </pivotArea>
    </chartFormat>
    <chartFormat chart="6" format="8">
      <pivotArea type="data" outline="0" fieldPosition="0">
        <references count="2">
          <reference field="4294967294" count="1" selected="0">
            <x v="0"/>
          </reference>
          <reference field="6" count="1" selected="0">
            <x v="7"/>
          </reference>
        </references>
      </pivotArea>
    </chartFormat>
    <chartFormat chart="6" format="9">
      <pivotArea type="data" outline="0" fieldPosition="0">
        <references count="2">
          <reference field="4294967294" count="1" selected="0">
            <x v="0"/>
          </reference>
          <reference field="6" count="1" selected="0">
            <x v="2"/>
          </reference>
        </references>
      </pivotArea>
    </chartFormat>
    <chartFormat chart="6" format="10">
      <pivotArea type="data" outline="0" fieldPosition="0">
        <references count="2">
          <reference field="4294967294" count="1" selected="0">
            <x v="0"/>
          </reference>
          <reference field="6" count="1" selected="0">
            <x v="1"/>
          </reference>
        </references>
      </pivotArea>
    </chartFormat>
    <chartFormat chart="6" format="1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B9D488-379D-42B8-8AE7-5157551D1F70}" name="Month"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Month">
  <location ref="A29:B38" firstHeaderRow="1" firstDataRow="1" firstDataCol="1"/>
  <pivotFields count="14">
    <pivotField dataField="1" showAll="0"/>
    <pivotField showAll="0"/>
    <pivotField numFmtId="14" showAll="0"/>
    <pivotField showAll="0">
      <items count="4">
        <item x="2"/>
        <item x="1"/>
        <item x="0"/>
        <item t="default"/>
      </items>
    </pivotField>
    <pivotField axis="axisRow" showAll="0">
      <items count="10">
        <item x="7"/>
        <item x="3"/>
        <item x="6"/>
        <item x="5"/>
        <item x="2"/>
        <item x="0"/>
        <item x="1"/>
        <item x="8"/>
        <item x="4"/>
        <item t="default"/>
      </items>
    </pivotField>
    <pivotField showAll="0"/>
    <pivotField showAll="0"/>
    <pivotField showAll="0" measureFilter="1" sortType="descending">
      <items count="19">
        <item x="14"/>
        <item x="2"/>
        <item x="9"/>
        <item x="12"/>
        <item x="16"/>
        <item x="6"/>
        <item x="13"/>
        <item x="15"/>
        <item x="10"/>
        <item x="0"/>
        <item x="8"/>
        <item x="5"/>
        <item x="17"/>
        <item x="1"/>
        <item x="4"/>
        <item x="3"/>
        <item x="7"/>
        <item x="11"/>
        <item t="default"/>
      </items>
      <autoSortScope>
        <pivotArea dataOnly="0" outline="0" fieldPosition="0">
          <references count="1">
            <reference field="4294967294" count="1" selected="0">
              <x v="0"/>
            </reference>
          </references>
        </pivotArea>
      </autoSortScope>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s>
  <rowFields count="1">
    <field x="4"/>
  </rowFields>
  <rowItems count="9">
    <i>
      <x/>
    </i>
    <i>
      <x v="1"/>
    </i>
    <i>
      <x v="2"/>
    </i>
    <i>
      <x v="3"/>
    </i>
    <i>
      <x v="4"/>
    </i>
    <i>
      <x v="5"/>
    </i>
    <i>
      <x v="6"/>
    </i>
    <i>
      <x v="7"/>
    </i>
    <i>
      <x v="8"/>
    </i>
  </rowItems>
  <colItems count="1">
    <i/>
  </colItems>
  <dataFields count="1">
    <dataField name="Count of CustomerName" fld="0" subtotal="count" baseField="0" baseItem="0"/>
  </dataFields>
  <chartFormats count="5">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3B2D8A-8D62-4EF9-BA0D-552FEF25DE24}" name="Stat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State">
  <location ref="D22:E26" firstHeaderRow="1" firstDataRow="1" firstDataCol="1"/>
  <pivotFields count="14">
    <pivotField dataField="1" showAll="0"/>
    <pivotField showAll="0"/>
    <pivotField numFmtId="14" showAll="0"/>
    <pivotField showAll="0">
      <items count="4">
        <item x="2"/>
        <item x="1"/>
        <item x="0"/>
        <item t="default"/>
      </items>
    </pivotField>
    <pivotField showAll="0"/>
    <pivotField showAll="0"/>
    <pivotField showAll="0"/>
    <pivotField axis="axisRow" showAll="0" measureFilter="1" sortType="descending">
      <items count="19">
        <item x="14"/>
        <item x="2"/>
        <item x="9"/>
        <item x="12"/>
        <item x="16"/>
        <item x="6"/>
        <item x="13"/>
        <item x="15"/>
        <item x="10"/>
        <item x="0"/>
        <item x="8"/>
        <item x="5"/>
        <item x="17"/>
        <item x="1"/>
        <item x="4"/>
        <item x="3"/>
        <item x="7"/>
        <item x="11"/>
        <item t="default"/>
      </items>
      <autoSortScope>
        <pivotArea dataOnly="0" outline="0" fieldPosition="0">
          <references count="1">
            <reference field="4294967294" count="1" selected="0">
              <x v="0"/>
            </reference>
          </references>
        </pivotArea>
      </autoSortScope>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s>
  <rowFields count="1">
    <field x="7"/>
  </rowFields>
  <rowItems count="4">
    <i>
      <x v="9"/>
    </i>
    <i>
      <x v="8"/>
    </i>
    <i>
      <x v="11"/>
    </i>
    <i>
      <x v="2"/>
    </i>
  </rowItems>
  <colItems count="1">
    <i/>
  </colItems>
  <dataFields count="1">
    <dataField name="Count of CustomerName" fld="0" subtotal="count" baseField="0" baseItem="0"/>
  </dataFields>
  <chartFormats count="7">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7" count="1" selected="0">
            <x v="9"/>
          </reference>
        </references>
      </pivotArea>
    </chartFormat>
    <chartFormat chart="4" format="4">
      <pivotArea type="data" outline="0" fieldPosition="0">
        <references count="2">
          <reference field="4294967294" count="1" selected="0">
            <x v="0"/>
          </reference>
          <reference field="7" count="1" selected="0">
            <x v="8"/>
          </reference>
        </references>
      </pivotArea>
    </chartFormat>
    <chartFormat chart="4" format="5">
      <pivotArea type="data" outline="0" fieldPosition="0">
        <references count="2">
          <reference field="4294967294" count="1" selected="0">
            <x v="0"/>
          </reference>
          <reference field="7" count="1" selected="0">
            <x v="11"/>
          </reference>
        </references>
      </pivotArea>
    </chartFormat>
    <chartFormat chart="4" format="6">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5A0357-A6FB-41B4-B8CC-B5FC6E48B92F}" name="Photo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Customers">
  <location ref="A21:B26" firstHeaderRow="1" firstDataRow="1" firstDataCol="1"/>
  <pivotFields count="14">
    <pivotField axis="axisRow" showAll="0" measureFilter="1" sortType="descending">
      <items count="40">
        <item x="36"/>
        <item x="4"/>
        <item x="10"/>
        <item x="22"/>
        <item x="32"/>
        <item x="20"/>
        <item x="3"/>
        <item x="21"/>
        <item x="9"/>
        <item x="16"/>
        <item x="19"/>
        <item x="7"/>
        <item x="11"/>
        <item x="30"/>
        <item x="33"/>
        <item x="25"/>
        <item x="27"/>
        <item x="29"/>
        <item x="37"/>
        <item x="24"/>
        <item x="34"/>
        <item x="26"/>
        <item x="38"/>
        <item x="2"/>
        <item x="8"/>
        <item x="15"/>
        <item x="14"/>
        <item x="5"/>
        <item x="35"/>
        <item x="17"/>
        <item x="18"/>
        <item x="13"/>
        <item x="28"/>
        <item x="0"/>
        <item x="31"/>
        <item x="6"/>
        <item x="23"/>
        <item x="12"/>
        <item x="1"/>
        <item t="default"/>
      </items>
      <autoSortScope>
        <pivotArea dataOnly="0" outline="0" fieldPosition="0">
          <references count="1">
            <reference field="4294967294" count="1" selected="0">
              <x v="0"/>
            </reference>
          </references>
        </pivotArea>
      </autoSortScope>
    </pivotField>
    <pivotField showAll="0"/>
    <pivotField numFmtId="14"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dataField="1" showAll="0"/>
  </pivotFields>
  <rowFields count="1">
    <field x="0"/>
  </rowFields>
  <rowItems count="5">
    <i>
      <x v="7"/>
    </i>
    <i>
      <x v="20"/>
    </i>
    <i>
      <x v="2"/>
    </i>
    <i>
      <x v="35"/>
    </i>
    <i>
      <x v="5"/>
    </i>
  </rowItems>
  <colItems count="1">
    <i/>
  </colItems>
  <dataFields count="1">
    <dataField name="Sum of NumberOfPhotos" fld="13" baseField="0" baseItem="0" numFmtId="164"/>
  </dataFields>
  <formats count="1">
    <format dxfId="0">
      <pivotArea outline="0" collapsedLevelsAreSubtotals="1" fieldPosition="0"/>
    </format>
  </formats>
  <chartFormats count="6">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7"/>
          </reference>
        </references>
      </pivotArea>
    </chartFormat>
    <chartFormat chart="6" format="4">
      <pivotArea type="data" outline="0" fieldPosition="0">
        <references count="2">
          <reference field="4294967294" count="1" selected="0">
            <x v="0"/>
          </reference>
          <reference field="0" count="1" selected="0">
            <x v="20"/>
          </reference>
        </references>
      </pivotArea>
    </chartFormat>
    <chartFormat chart="6" format="5">
      <pivotArea type="data" outline="0" fieldPosition="0">
        <references count="2">
          <reference field="4294967294" count="1" selected="0">
            <x v="0"/>
          </reference>
          <reference field="0" count="1" selected="0">
            <x v="2"/>
          </reference>
        </references>
      </pivotArea>
    </chartFormat>
    <chartFormat chart="6" format="6">
      <pivotArea type="data" outline="0" fieldPosition="0">
        <references count="2">
          <reference field="4294967294" count="1" selected="0">
            <x v="0"/>
          </reference>
          <reference field="0" count="1" selected="0">
            <x v="35"/>
          </reference>
        </references>
      </pivotArea>
    </chartFormat>
    <chartFormat chart="6" format="7">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9E28DE-242C-41DC-9DDC-50AF67DBF4C6}" name="TotalCustom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4">
    <pivotField dataField="1" showAll="0"/>
    <pivotField showAll="0"/>
    <pivotField numFmtId="14"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Customer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B337F1-81ED-4DE3-BE38-35FBD9C957AF}" name="Statu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Status">
  <location ref="D17:E19" firstHeaderRow="1" firstDataRow="1" firstDataCol="1"/>
  <pivotFields count="14">
    <pivotField dataField="1" showAll="0"/>
    <pivotField showAll="0"/>
    <pivotField numFmtId="14" showAll="0"/>
    <pivotField showAll="0">
      <items count="4">
        <item x="2"/>
        <item x="1"/>
        <item x="0"/>
        <item t="default"/>
      </items>
    </pivotField>
    <pivotField showAll="0"/>
    <pivotField showAll="0"/>
    <pivotField showAll="0"/>
    <pivotField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0"/>
  </rowFields>
  <rowItems count="2">
    <i>
      <x v="1"/>
    </i>
    <i>
      <x/>
    </i>
  </rowItems>
  <colItems count="1">
    <i/>
  </colItems>
  <dataFields count="1">
    <dataField name="Count of CustomerName" fld="0" subtotal="count" baseField="0" baseItem="0"/>
  </dataField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0" count="1" selected="0">
            <x v="1"/>
          </reference>
        </references>
      </pivotArea>
    </chartFormat>
    <chartFormat chart="6" format="6">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563936-4B09-42A7-855F-31F3D0B59818}" name="follower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Customers">
  <location ref="A5:B10" firstHeaderRow="1" firstDataRow="1" firstDataCol="1"/>
  <pivotFields count="14">
    <pivotField axis="axisRow" showAll="0" measureFilter="1" sortType="descending">
      <items count="40">
        <item x="36"/>
        <item x="4"/>
        <item x="10"/>
        <item x="22"/>
        <item x="32"/>
        <item x="20"/>
        <item x="3"/>
        <item x="21"/>
        <item x="9"/>
        <item x="16"/>
        <item x="19"/>
        <item x="7"/>
        <item x="11"/>
        <item x="30"/>
        <item x="33"/>
        <item x="25"/>
        <item x="27"/>
        <item x="29"/>
        <item x="37"/>
        <item x="24"/>
        <item x="34"/>
        <item x="26"/>
        <item x="38"/>
        <item x="2"/>
        <item x="8"/>
        <item x="15"/>
        <item x="14"/>
        <item x="5"/>
        <item x="35"/>
        <item x="17"/>
        <item x="18"/>
        <item x="13"/>
        <item x="28"/>
        <item x="0"/>
        <item x="31"/>
        <item x="6"/>
        <item x="23"/>
        <item x="12"/>
        <item x="1"/>
        <item t="default"/>
      </items>
      <autoSortScope>
        <pivotArea dataOnly="0" outline="0" fieldPosition="0">
          <references count="1">
            <reference field="4294967294" count="1" selected="0">
              <x v="0"/>
            </reference>
          </references>
        </pivotArea>
      </autoSortScope>
    </pivotField>
    <pivotField showAll="0"/>
    <pivotField numFmtId="14" showAll="0"/>
    <pivotField showAll="0">
      <items count="4">
        <item x="2"/>
        <item x="1"/>
        <item x="0"/>
        <item t="default"/>
      </items>
    </pivotField>
    <pivotField showAll="0"/>
    <pivotField showAll="0"/>
    <pivotField showAll="0"/>
    <pivotField showAll="0"/>
    <pivotField showAll="0"/>
    <pivotField showAll="0"/>
    <pivotField showAll="0"/>
    <pivotField dataField="1" showAll="0"/>
    <pivotField showAll="0"/>
    <pivotField showAll="0"/>
  </pivotFields>
  <rowFields count="1">
    <field x="0"/>
  </rowFields>
  <rowItems count="5">
    <i>
      <x v="7"/>
    </i>
    <i>
      <x v="1"/>
    </i>
    <i>
      <x v="21"/>
    </i>
    <i>
      <x v="16"/>
    </i>
    <i>
      <x v="10"/>
    </i>
  </rowItems>
  <colItems count="1">
    <i/>
  </colItems>
  <dataFields count="1">
    <dataField name="Sum of NumberOfFollowers" fld="11" baseField="0" baseItem="0"/>
  </dataFields>
  <formats count="1">
    <format dxfId="1">
      <pivotArea collapsedLevelsAreSubtotals="1" fieldPosition="0">
        <references count="1">
          <reference field="0" count="3">
            <x v="1"/>
            <x v="7"/>
            <x v="21"/>
          </reference>
        </references>
      </pivotArea>
    </format>
  </formats>
  <chartFormats count="6">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7"/>
          </reference>
        </references>
      </pivotArea>
    </chartFormat>
    <chartFormat chart="6" format="4">
      <pivotArea type="data" outline="0" fieldPosition="0">
        <references count="2">
          <reference field="4294967294" count="1" selected="0">
            <x v="0"/>
          </reference>
          <reference field="0" count="1" selected="0">
            <x v="1"/>
          </reference>
        </references>
      </pivotArea>
    </chartFormat>
    <chartFormat chart="6" format="5">
      <pivotArea type="data" outline="0" fieldPosition="0">
        <references count="2">
          <reference field="4294967294" count="1" selected="0">
            <x v="0"/>
          </reference>
          <reference field="0" count="1" selected="0">
            <x v="21"/>
          </reference>
        </references>
      </pivotArea>
    </chartFormat>
    <chartFormat chart="6" format="6">
      <pivotArea type="data" outline="0" fieldPosition="0">
        <references count="2">
          <reference field="4294967294" count="1" selected="0">
            <x v="0"/>
          </reference>
          <reference field="0" count="1" selected="0">
            <x v="16"/>
          </reference>
        </references>
      </pivotArea>
    </chartFormat>
    <chartFormat chart="6" format="7">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3EF10BC-5A5D-49BD-AB8B-D1236CFE8864}" name="Rating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Customers">
  <location ref="A13:B18" firstHeaderRow="1" firstDataRow="1" firstDataCol="1"/>
  <pivotFields count="14">
    <pivotField axis="axisRow" showAll="0" measureFilter="1" sortType="descending">
      <items count="40">
        <item x="36"/>
        <item x="4"/>
        <item x="10"/>
        <item x="22"/>
        <item x="32"/>
        <item x="20"/>
        <item x="3"/>
        <item x="21"/>
        <item x="9"/>
        <item x="16"/>
        <item x="19"/>
        <item x="7"/>
        <item x="11"/>
        <item x="30"/>
        <item x="33"/>
        <item x="25"/>
        <item x="27"/>
        <item x="29"/>
        <item x="37"/>
        <item x="24"/>
        <item x="34"/>
        <item x="26"/>
        <item x="38"/>
        <item x="2"/>
        <item x="8"/>
        <item x="15"/>
        <item x="14"/>
        <item x="5"/>
        <item x="35"/>
        <item x="17"/>
        <item x="18"/>
        <item x="13"/>
        <item x="28"/>
        <item x="0"/>
        <item x="31"/>
        <item x="6"/>
        <item x="23"/>
        <item x="12"/>
        <item x="1"/>
        <item t="default"/>
      </items>
      <autoSortScope>
        <pivotArea dataOnly="0" outline="0" fieldPosition="0">
          <references count="1">
            <reference field="4294967294" count="1" selected="0">
              <x v="0"/>
            </reference>
          </references>
        </pivotArea>
      </autoSortScope>
    </pivotField>
    <pivotField showAll="0"/>
    <pivotField numFmtId="14" showAll="0"/>
    <pivotField showAll="0">
      <items count="4">
        <item x="2"/>
        <item x="1"/>
        <item x="0"/>
        <item t="default"/>
      </items>
    </pivotField>
    <pivotField showAll="0"/>
    <pivotField showAll="0"/>
    <pivotField showAll="0"/>
    <pivotField showAll="0"/>
    <pivotField showAll="0"/>
    <pivotField showAll="0"/>
    <pivotField showAll="0"/>
    <pivotField showAll="0"/>
    <pivotField dataField="1" showAll="0"/>
    <pivotField showAll="0"/>
  </pivotFields>
  <rowFields count="1">
    <field x="0"/>
  </rowFields>
  <rowItems count="5">
    <i>
      <x v="7"/>
    </i>
    <i>
      <x v="2"/>
    </i>
    <i>
      <x v="35"/>
    </i>
    <i>
      <x v="20"/>
    </i>
    <i>
      <x v="19"/>
    </i>
  </rowItems>
  <colItems count="1">
    <i/>
  </colItems>
  <dataFields count="1">
    <dataField name="Sum of NumberOfRatings" fld="12" baseField="0" baseItem="0"/>
  </dataFields>
  <formats count="1">
    <format dxfId="2">
      <pivotArea collapsedLevelsAreSubtotals="1" fieldPosition="0">
        <references count="1">
          <reference field="0" count="1">
            <x v="7"/>
          </reference>
        </references>
      </pivotArea>
    </format>
  </formats>
  <chartFormats count="6">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7"/>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 chart="4" format="5">
      <pivotArea type="data" outline="0" fieldPosition="0">
        <references count="2">
          <reference field="4294967294" count="1" selected="0">
            <x v="0"/>
          </reference>
          <reference field="0" count="1" selected="0">
            <x v="35"/>
          </reference>
        </references>
      </pivotArea>
    </chartFormat>
    <chartFormat chart="4" format="6">
      <pivotArea type="data" outline="0" fieldPosition="0">
        <references count="2">
          <reference field="4294967294" count="1" selected="0">
            <x v="0"/>
          </reference>
          <reference field="0" count="1" selected="0">
            <x v="20"/>
          </reference>
        </references>
      </pivotArea>
    </chartFormat>
    <chartFormat chart="4" format="7">
      <pivotArea type="data" outline="0" fieldPosition="0">
        <references count="2">
          <reference field="4294967294" count="1" selected="0">
            <x v="0"/>
          </reference>
          <reference field="0" count="1" selected="0">
            <x v="19"/>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F085506-FE31-4FA4-8BE9-B530B247EC9F}" sourceName="Year">
  <pivotTables>
    <pivotTable tabId="2" name="Status"/>
    <pivotTable tabId="2" name="AverageRating"/>
    <pivotTable tabId="2" name="followers"/>
    <pivotTable tabId="2" name="Photos"/>
    <pivotTable tabId="2" name="Ratings"/>
    <pivotTable tabId="2" name="Reviews"/>
    <pivotTable tabId="2" name="State"/>
    <pivotTable tabId="2" name="TotalCustomer"/>
    <pivotTable tabId="2" name="Month"/>
  </pivotTables>
  <data>
    <tabular pivotCacheId="58789221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75B8F48-1E9D-44B9-A92D-3F275EEE98D6}" cache="Slicer_Year" caption="Year"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yelp.com/user_details?userid=pF83cNdT2ZZRtQgdsbpJNg" TargetMode="Externa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A91F8-6449-44DE-96FC-B638B679A7EE}">
  <dimension ref="A1:Q40"/>
  <sheetViews>
    <sheetView workbookViewId="0">
      <selection activeCell="G9" sqref="G9"/>
    </sheetView>
  </sheetViews>
  <sheetFormatPr defaultRowHeight="15" x14ac:dyDescent="0.25"/>
  <cols>
    <col min="1" max="1" width="17.28515625" bestFit="1" customWidth="1"/>
    <col min="2" max="2" width="24.7109375" style="1" bestFit="1" customWidth="1"/>
    <col min="3" max="3" width="10.7109375" bestFit="1" customWidth="1"/>
    <col min="4" max="5" width="10.7109375" customWidth="1"/>
    <col min="6" max="6" width="9.7109375" bestFit="1" customWidth="1"/>
    <col min="7" max="7" width="20" bestFit="1" customWidth="1"/>
    <col min="8" max="8" width="21.140625" bestFit="1" customWidth="1"/>
    <col min="9" max="9" width="6.7109375" bestFit="1" customWidth="1"/>
    <col min="10" max="10" width="12" bestFit="1" customWidth="1"/>
    <col min="11" max="11" width="17.42578125" bestFit="1" customWidth="1"/>
    <col min="12" max="12" width="21.7109375" bestFit="1" customWidth="1"/>
    <col min="13" max="13" width="19.28515625" bestFit="1" customWidth="1"/>
    <col min="14" max="14" width="19" bestFit="1" customWidth="1"/>
    <col min="16" max="16" width="4.5703125" bestFit="1" customWidth="1"/>
    <col min="17" max="17" width="12" bestFit="1" customWidth="1"/>
  </cols>
  <sheetData>
    <row r="1" spans="1:14" x14ac:dyDescent="0.25">
      <c r="A1" s="2" t="s">
        <v>0</v>
      </c>
      <c r="B1" s="2" t="s">
        <v>1</v>
      </c>
      <c r="C1" s="2" t="s">
        <v>2</v>
      </c>
      <c r="D1" s="2" t="s">
        <v>93</v>
      </c>
      <c r="E1" s="2" t="s">
        <v>110</v>
      </c>
      <c r="F1" s="2" t="s">
        <v>3</v>
      </c>
      <c r="G1" s="2" t="s">
        <v>4</v>
      </c>
      <c r="H1" s="2" t="s">
        <v>5</v>
      </c>
      <c r="I1" s="2" t="s">
        <v>6</v>
      </c>
      <c r="J1" s="2" t="s">
        <v>79</v>
      </c>
      <c r="K1" s="2" t="s">
        <v>7</v>
      </c>
      <c r="L1" s="2" t="s">
        <v>9</v>
      </c>
      <c r="M1" s="2" t="s">
        <v>13</v>
      </c>
      <c r="N1" s="2" t="s">
        <v>8</v>
      </c>
    </row>
    <row r="2" spans="1:14" x14ac:dyDescent="0.25">
      <c r="A2" s="3" t="s">
        <v>10</v>
      </c>
      <c r="B2" s="3" t="s">
        <v>11</v>
      </c>
      <c r="C2" s="4">
        <v>45467</v>
      </c>
      <c r="D2" s="4" t="str">
        <f>TEXT(C2,"YYYY")</f>
        <v>2024</v>
      </c>
      <c r="E2" s="4" t="str">
        <f>TEXT(C2,"MMMM")</f>
        <v>June</v>
      </c>
      <c r="F2" s="3">
        <v>5</v>
      </c>
      <c r="G2" s="3" t="s">
        <v>34</v>
      </c>
      <c r="H2" s="3" t="str">
        <f>LEFT(B2,SEARCH(",",B2)-1)</f>
        <v>San Francisco</v>
      </c>
      <c r="I2" s="3" t="str">
        <f>RIGHT(B2,LEN(B2)-SEARCH(",",B2))</f>
        <v xml:space="preserve"> CA</v>
      </c>
      <c r="J2" s="3" t="str">
        <f>VLOOKUP(I2,$P$20:$Q$25,2,0)</f>
        <v>California</v>
      </c>
      <c r="K2" s="3" t="s">
        <v>12</v>
      </c>
      <c r="L2" s="3">
        <v>0</v>
      </c>
      <c r="M2" s="3">
        <v>1</v>
      </c>
      <c r="N2" s="3">
        <v>0</v>
      </c>
    </row>
    <row r="3" spans="1:14" x14ac:dyDescent="0.25">
      <c r="A3" s="3" t="s">
        <v>14</v>
      </c>
      <c r="B3" s="5" t="s">
        <v>15</v>
      </c>
      <c r="C3" s="4">
        <v>45461</v>
      </c>
      <c r="D3" s="4" t="str">
        <f t="shared" ref="D3:D40" si="0">TEXT(C3,"YYYY")</f>
        <v>2024</v>
      </c>
      <c r="E3" s="4" t="str">
        <f t="shared" ref="E3:E40" si="1">TEXT(C3,"MMMM")</f>
        <v>June</v>
      </c>
      <c r="F3" s="3">
        <v>5</v>
      </c>
      <c r="G3" s="3" t="s">
        <v>26</v>
      </c>
      <c r="H3" s="3" t="str">
        <f t="shared" ref="H3:H40" si="2">LEFT(B3,SEARCH(",",B3)-1)</f>
        <v>Sapello</v>
      </c>
      <c r="I3" s="3" t="str">
        <f t="shared" ref="I3:I40" si="3">RIGHT(B3,LEN(B3)-SEARCH(",",B3))</f>
        <v xml:space="preserve"> NM</v>
      </c>
      <c r="J3" s="3" t="str">
        <f t="shared" ref="J3:J40" si="4">VLOOKUP(I3,$P$20:$Q$25,2,0)</f>
        <v>New Mexico</v>
      </c>
      <c r="K3" s="3" t="s">
        <v>12</v>
      </c>
      <c r="L3" s="3">
        <v>0</v>
      </c>
      <c r="M3" s="3">
        <v>1</v>
      </c>
      <c r="N3" s="3">
        <v>0</v>
      </c>
    </row>
    <row r="4" spans="1:14" x14ac:dyDescent="0.25">
      <c r="A4" s="3" t="s">
        <v>16</v>
      </c>
      <c r="B4" s="5" t="s">
        <v>17</v>
      </c>
      <c r="C4" s="4">
        <v>45479</v>
      </c>
      <c r="D4" s="4" t="str">
        <f t="shared" si="0"/>
        <v>2024</v>
      </c>
      <c r="E4" s="4" t="str">
        <f t="shared" si="1"/>
        <v>July</v>
      </c>
      <c r="F4" s="3">
        <v>3</v>
      </c>
      <c r="G4" s="3" t="s">
        <v>18</v>
      </c>
      <c r="H4" s="3" t="str">
        <f t="shared" si="2"/>
        <v>Boca Raton</v>
      </c>
      <c r="I4" s="3" t="str">
        <f t="shared" si="3"/>
        <v xml:space="preserve"> FL</v>
      </c>
      <c r="J4" s="3" t="str">
        <f t="shared" si="4"/>
        <v>Florida</v>
      </c>
      <c r="K4" s="3" t="s">
        <v>12</v>
      </c>
      <c r="L4" s="3">
        <v>0</v>
      </c>
      <c r="M4" s="3">
        <v>1</v>
      </c>
      <c r="N4" s="3">
        <v>0</v>
      </c>
    </row>
    <row r="5" spans="1:14" x14ac:dyDescent="0.25">
      <c r="A5" s="6" t="s">
        <v>19</v>
      </c>
      <c r="B5" s="5" t="s">
        <v>21</v>
      </c>
      <c r="C5" s="4">
        <v>45493</v>
      </c>
      <c r="D5" s="4" t="str">
        <f t="shared" si="0"/>
        <v>2024</v>
      </c>
      <c r="E5" s="4" t="str">
        <f t="shared" si="1"/>
        <v>July</v>
      </c>
      <c r="F5" s="3">
        <v>3</v>
      </c>
      <c r="G5" s="3" t="s">
        <v>22</v>
      </c>
      <c r="H5" s="3" t="str">
        <f t="shared" si="2"/>
        <v>Stanford</v>
      </c>
      <c r="I5" s="3" t="str">
        <f t="shared" si="3"/>
        <v xml:space="preserve"> CA</v>
      </c>
      <c r="J5" s="3" t="str">
        <f t="shared" si="4"/>
        <v>California</v>
      </c>
      <c r="K5" s="3" t="s">
        <v>12</v>
      </c>
      <c r="L5" s="3">
        <v>0</v>
      </c>
      <c r="M5" s="3">
        <v>13</v>
      </c>
      <c r="N5" s="3">
        <v>6</v>
      </c>
    </row>
    <row r="6" spans="1:14" x14ac:dyDescent="0.25">
      <c r="A6" s="6" t="s">
        <v>20</v>
      </c>
      <c r="B6" s="5" t="s">
        <v>11</v>
      </c>
      <c r="C6" s="4">
        <v>45481</v>
      </c>
      <c r="D6" s="4" t="str">
        <f t="shared" si="0"/>
        <v>2024</v>
      </c>
      <c r="E6" s="4" t="str">
        <f t="shared" si="1"/>
        <v>July</v>
      </c>
      <c r="F6" s="3">
        <v>3</v>
      </c>
      <c r="G6" s="3" t="s">
        <v>30</v>
      </c>
      <c r="H6" s="3" t="str">
        <f t="shared" si="2"/>
        <v>San Francisco</v>
      </c>
      <c r="I6" s="3" t="str">
        <f t="shared" si="3"/>
        <v xml:space="preserve"> CA</v>
      </c>
      <c r="J6" s="3" t="str">
        <f t="shared" si="4"/>
        <v>California</v>
      </c>
      <c r="K6" s="3" t="s">
        <v>23</v>
      </c>
      <c r="L6" s="3">
        <v>1248</v>
      </c>
      <c r="M6" s="3">
        <v>12</v>
      </c>
      <c r="N6" s="3">
        <v>12</v>
      </c>
    </row>
    <row r="7" spans="1:14" x14ac:dyDescent="0.25">
      <c r="A7" s="3" t="s">
        <v>24</v>
      </c>
      <c r="B7" s="5" t="s">
        <v>25</v>
      </c>
      <c r="C7" s="4">
        <v>45465</v>
      </c>
      <c r="D7" s="4" t="str">
        <f t="shared" si="0"/>
        <v>2024</v>
      </c>
      <c r="E7" s="4" t="str">
        <f t="shared" si="1"/>
        <v>June</v>
      </c>
      <c r="F7" s="3">
        <v>5</v>
      </c>
      <c r="G7" s="3" t="s">
        <v>26</v>
      </c>
      <c r="H7" s="3" t="str">
        <f t="shared" si="2"/>
        <v>Seattle</v>
      </c>
      <c r="I7" s="3" t="str">
        <f t="shared" si="3"/>
        <v xml:space="preserve"> WA</v>
      </c>
      <c r="J7" s="3" t="str">
        <f t="shared" si="4"/>
        <v>Washington</v>
      </c>
      <c r="K7" s="3" t="s">
        <v>23</v>
      </c>
      <c r="L7" s="3">
        <v>153</v>
      </c>
      <c r="M7" s="3">
        <v>605</v>
      </c>
      <c r="N7" s="3">
        <v>475</v>
      </c>
    </row>
    <row r="8" spans="1:14" x14ac:dyDescent="0.25">
      <c r="A8" s="3" t="s">
        <v>27</v>
      </c>
      <c r="B8" s="5" t="s">
        <v>28</v>
      </c>
      <c r="C8" s="4">
        <v>45474</v>
      </c>
      <c r="D8" s="4" t="str">
        <f t="shared" si="0"/>
        <v>2024</v>
      </c>
      <c r="E8" s="4" t="str">
        <f t="shared" si="1"/>
        <v>July</v>
      </c>
      <c r="F8" s="3">
        <v>4</v>
      </c>
      <c r="G8" s="3" t="s">
        <v>29</v>
      </c>
      <c r="H8" s="3" t="str">
        <f t="shared" si="2"/>
        <v>San Jose</v>
      </c>
      <c r="I8" s="3" t="str">
        <f t="shared" si="3"/>
        <v xml:space="preserve"> CA</v>
      </c>
      <c r="J8" s="3" t="str">
        <f t="shared" si="4"/>
        <v>California</v>
      </c>
      <c r="K8" s="3" t="s">
        <v>23</v>
      </c>
      <c r="L8" s="3">
        <v>231</v>
      </c>
      <c r="M8" s="3">
        <v>735</v>
      </c>
      <c r="N8" s="3">
        <v>2708</v>
      </c>
    </row>
    <row r="9" spans="1:14" x14ac:dyDescent="0.25">
      <c r="A9" s="3" t="s">
        <v>31</v>
      </c>
      <c r="B9" s="5" t="s">
        <v>11</v>
      </c>
      <c r="C9" s="4">
        <v>45497</v>
      </c>
      <c r="D9" s="4" t="str">
        <f t="shared" si="0"/>
        <v>2024</v>
      </c>
      <c r="E9" s="4" t="str">
        <f t="shared" si="1"/>
        <v>July</v>
      </c>
      <c r="F9" s="3">
        <v>4</v>
      </c>
      <c r="G9" s="3" t="s">
        <v>32</v>
      </c>
      <c r="H9" s="3" t="str">
        <f t="shared" si="2"/>
        <v>San Francisco</v>
      </c>
      <c r="I9" s="3" t="str">
        <f t="shared" si="3"/>
        <v xml:space="preserve"> CA</v>
      </c>
      <c r="J9" s="3" t="str">
        <f t="shared" si="4"/>
        <v>California</v>
      </c>
      <c r="K9" s="3" t="s">
        <v>23</v>
      </c>
      <c r="L9" s="3">
        <v>14</v>
      </c>
      <c r="M9" s="3">
        <v>113</v>
      </c>
      <c r="N9" s="3">
        <v>522</v>
      </c>
    </row>
    <row r="10" spans="1:14" x14ac:dyDescent="0.25">
      <c r="A10" s="3" t="s">
        <v>33</v>
      </c>
      <c r="B10" s="5" t="s">
        <v>28</v>
      </c>
      <c r="C10" s="4">
        <v>45426</v>
      </c>
      <c r="D10" s="4" t="str">
        <f t="shared" si="0"/>
        <v>2024</v>
      </c>
      <c r="E10" s="4" t="str">
        <f t="shared" si="1"/>
        <v>May</v>
      </c>
      <c r="F10" s="3">
        <v>5</v>
      </c>
      <c r="G10" s="3" t="s">
        <v>34</v>
      </c>
      <c r="H10" s="3" t="str">
        <f t="shared" si="2"/>
        <v>San Jose</v>
      </c>
      <c r="I10" s="3" t="str">
        <f t="shared" si="3"/>
        <v xml:space="preserve"> CA</v>
      </c>
      <c r="J10" s="3" t="str">
        <f t="shared" si="4"/>
        <v>California</v>
      </c>
      <c r="K10" s="3" t="s">
        <v>12</v>
      </c>
      <c r="L10" s="3">
        <v>107</v>
      </c>
      <c r="M10" s="3">
        <v>215</v>
      </c>
      <c r="N10" s="3">
        <v>111</v>
      </c>
    </row>
    <row r="11" spans="1:14" x14ac:dyDescent="0.25">
      <c r="A11" s="3" t="s">
        <v>35</v>
      </c>
      <c r="B11" s="5" t="s">
        <v>36</v>
      </c>
      <c r="C11" s="4">
        <v>45438</v>
      </c>
      <c r="D11" s="4" t="str">
        <f t="shared" si="0"/>
        <v>2024</v>
      </c>
      <c r="E11" s="4" t="str">
        <f t="shared" si="1"/>
        <v>May</v>
      </c>
      <c r="F11" s="3">
        <v>4</v>
      </c>
      <c r="G11" s="3" t="s">
        <v>26</v>
      </c>
      <c r="H11" s="3" t="str">
        <f t="shared" si="2"/>
        <v>Newport News</v>
      </c>
      <c r="I11" s="3" t="str">
        <f t="shared" si="3"/>
        <v xml:space="preserve"> VA</v>
      </c>
      <c r="J11" s="3" t="str">
        <f t="shared" si="4"/>
        <v>Virginia</v>
      </c>
      <c r="K11" s="3" t="s">
        <v>12</v>
      </c>
      <c r="L11" s="3">
        <v>0</v>
      </c>
      <c r="M11" s="3">
        <v>316</v>
      </c>
      <c r="N11" s="3">
        <v>3</v>
      </c>
    </row>
    <row r="12" spans="1:14" x14ac:dyDescent="0.25">
      <c r="A12" s="3" t="s">
        <v>37</v>
      </c>
      <c r="B12" s="5" t="s">
        <v>11</v>
      </c>
      <c r="C12" s="4">
        <v>45332</v>
      </c>
      <c r="D12" s="4" t="str">
        <f t="shared" si="0"/>
        <v>2024</v>
      </c>
      <c r="E12" s="4" t="str">
        <f t="shared" si="1"/>
        <v>February</v>
      </c>
      <c r="F12" s="3">
        <v>4</v>
      </c>
      <c r="G12" s="3" t="s">
        <v>26</v>
      </c>
      <c r="H12" s="3" t="str">
        <f t="shared" si="2"/>
        <v>San Francisco</v>
      </c>
      <c r="I12" s="3" t="str">
        <f t="shared" si="3"/>
        <v xml:space="preserve"> CA</v>
      </c>
      <c r="J12" s="3" t="str">
        <f t="shared" si="4"/>
        <v>California</v>
      </c>
      <c r="K12" s="3" t="s">
        <v>23</v>
      </c>
      <c r="L12" s="3">
        <v>90</v>
      </c>
      <c r="M12" s="3">
        <v>934</v>
      </c>
      <c r="N12" s="3">
        <v>4130</v>
      </c>
    </row>
    <row r="13" spans="1:14" x14ac:dyDescent="0.25">
      <c r="A13" s="3" t="s">
        <v>38</v>
      </c>
      <c r="B13" s="5" t="s">
        <v>11</v>
      </c>
      <c r="C13" s="4">
        <v>45276</v>
      </c>
      <c r="D13" s="4" t="str">
        <f t="shared" si="0"/>
        <v>2023</v>
      </c>
      <c r="E13" s="4" t="str">
        <f t="shared" si="1"/>
        <v>December</v>
      </c>
      <c r="F13" s="3">
        <v>1</v>
      </c>
      <c r="G13" s="3" t="s">
        <v>30</v>
      </c>
      <c r="H13" s="3" t="str">
        <f t="shared" si="2"/>
        <v>San Francisco</v>
      </c>
      <c r="I13" s="3" t="str">
        <f t="shared" si="3"/>
        <v xml:space="preserve"> CA</v>
      </c>
      <c r="J13" s="3" t="str">
        <f t="shared" si="4"/>
        <v>California</v>
      </c>
      <c r="K13" s="3" t="s">
        <v>12</v>
      </c>
      <c r="L13" s="3">
        <v>126</v>
      </c>
      <c r="M13" s="3">
        <v>11</v>
      </c>
      <c r="N13" s="3">
        <v>16</v>
      </c>
    </row>
    <row r="14" spans="1:14" x14ac:dyDescent="0.25">
      <c r="A14" s="3" t="s">
        <v>39</v>
      </c>
      <c r="B14" s="5" t="s">
        <v>40</v>
      </c>
      <c r="C14" s="4">
        <v>45101</v>
      </c>
      <c r="D14" s="4" t="str">
        <f t="shared" si="0"/>
        <v>2023</v>
      </c>
      <c r="E14" s="4" t="str">
        <f t="shared" si="1"/>
        <v>June</v>
      </c>
      <c r="F14" s="3">
        <v>1</v>
      </c>
      <c r="G14" s="3" t="s">
        <v>41</v>
      </c>
      <c r="H14" s="3" t="str">
        <f t="shared" si="2"/>
        <v>Tracy</v>
      </c>
      <c r="I14" s="3" t="str">
        <f t="shared" si="3"/>
        <v xml:space="preserve"> CA</v>
      </c>
      <c r="J14" s="3" t="str">
        <f t="shared" si="4"/>
        <v>California</v>
      </c>
      <c r="K14" s="3" t="s">
        <v>23</v>
      </c>
      <c r="L14" s="3">
        <v>112</v>
      </c>
      <c r="M14" s="3">
        <v>129</v>
      </c>
      <c r="N14" s="3">
        <v>140</v>
      </c>
    </row>
    <row r="15" spans="1:14" x14ac:dyDescent="0.25">
      <c r="A15" s="3" t="s">
        <v>42</v>
      </c>
      <c r="B15" s="5" t="s">
        <v>11</v>
      </c>
      <c r="C15" s="4">
        <v>45288</v>
      </c>
      <c r="D15" s="4" t="str">
        <f t="shared" si="0"/>
        <v>2023</v>
      </c>
      <c r="E15" s="4" t="str">
        <f t="shared" si="1"/>
        <v>December</v>
      </c>
      <c r="F15" s="3">
        <v>4</v>
      </c>
      <c r="G15" s="3" t="s">
        <v>29</v>
      </c>
      <c r="H15" s="3" t="str">
        <f t="shared" si="2"/>
        <v>San Francisco</v>
      </c>
      <c r="I15" s="3" t="str">
        <f t="shared" si="3"/>
        <v xml:space="preserve"> CA</v>
      </c>
      <c r="J15" s="3" t="str">
        <f t="shared" si="4"/>
        <v>California</v>
      </c>
      <c r="K15" s="3" t="s">
        <v>23</v>
      </c>
      <c r="L15" s="3">
        <v>10</v>
      </c>
      <c r="M15" s="3">
        <v>147</v>
      </c>
      <c r="N15" s="3">
        <v>120</v>
      </c>
    </row>
    <row r="16" spans="1:14" x14ac:dyDescent="0.25">
      <c r="A16" s="3" t="s">
        <v>43</v>
      </c>
      <c r="B16" s="5" t="s">
        <v>11</v>
      </c>
      <c r="C16" s="4">
        <v>45403</v>
      </c>
      <c r="D16" s="4" t="str">
        <f t="shared" si="0"/>
        <v>2024</v>
      </c>
      <c r="E16" s="4" t="str">
        <f t="shared" si="1"/>
        <v>April</v>
      </c>
      <c r="F16" s="3">
        <v>5</v>
      </c>
      <c r="G16" s="3" t="s">
        <v>26</v>
      </c>
      <c r="H16" s="3" t="str">
        <f t="shared" si="2"/>
        <v>San Francisco</v>
      </c>
      <c r="I16" s="3" t="str">
        <f t="shared" si="3"/>
        <v xml:space="preserve"> CA</v>
      </c>
      <c r="J16" s="3" t="str">
        <f t="shared" si="4"/>
        <v>California</v>
      </c>
      <c r="K16" s="3" t="s">
        <v>12</v>
      </c>
      <c r="L16" s="3">
        <v>119</v>
      </c>
      <c r="M16" s="3">
        <v>84</v>
      </c>
      <c r="N16" s="3">
        <v>40</v>
      </c>
    </row>
    <row r="17" spans="1:17" x14ac:dyDescent="0.25">
      <c r="A17" s="3" t="s">
        <v>44</v>
      </c>
      <c r="B17" s="5" t="s">
        <v>11</v>
      </c>
      <c r="C17" s="4">
        <v>45429</v>
      </c>
      <c r="D17" s="4" t="str">
        <f t="shared" si="0"/>
        <v>2024</v>
      </c>
      <c r="E17" s="4" t="str">
        <f t="shared" si="1"/>
        <v>May</v>
      </c>
      <c r="F17" s="3">
        <v>1</v>
      </c>
      <c r="G17" s="3" t="s">
        <v>30</v>
      </c>
      <c r="H17" s="3" t="str">
        <f t="shared" si="2"/>
        <v>San Francisco</v>
      </c>
      <c r="I17" s="3" t="str">
        <f t="shared" si="3"/>
        <v xml:space="preserve"> CA</v>
      </c>
      <c r="J17" s="3" t="str">
        <f t="shared" si="4"/>
        <v>California</v>
      </c>
      <c r="K17" s="3" t="s">
        <v>12</v>
      </c>
      <c r="L17" s="3">
        <v>0</v>
      </c>
      <c r="M17" s="3">
        <v>13</v>
      </c>
      <c r="N17" s="3">
        <v>0</v>
      </c>
    </row>
    <row r="18" spans="1:17" x14ac:dyDescent="0.25">
      <c r="A18" s="3" t="s">
        <v>45</v>
      </c>
      <c r="B18" s="3" t="s">
        <v>46</v>
      </c>
      <c r="C18" s="4">
        <v>45471</v>
      </c>
      <c r="D18" s="4" t="str">
        <f t="shared" si="0"/>
        <v>2024</v>
      </c>
      <c r="E18" s="4" t="str">
        <f t="shared" si="1"/>
        <v>June</v>
      </c>
      <c r="F18" s="3">
        <v>1</v>
      </c>
      <c r="G18" s="3" t="s">
        <v>30</v>
      </c>
      <c r="H18" s="3" t="str">
        <f t="shared" si="2"/>
        <v>San Francisco Bay Area</v>
      </c>
      <c r="I18" s="3" t="str">
        <f t="shared" si="3"/>
        <v xml:space="preserve"> CA</v>
      </c>
      <c r="J18" s="3" t="str">
        <f t="shared" si="4"/>
        <v>California</v>
      </c>
      <c r="K18" s="3" t="s">
        <v>12</v>
      </c>
      <c r="L18" s="3">
        <v>0</v>
      </c>
      <c r="M18" s="3">
        <v>1</v>
      </c>
      <c r="N18" s="3">
        <v>0</v>
      </c>
    </row>
    <row r="19" spans="1:17" x14ac:dyDescent="0.25">
      <c r="A19" s="3" t="s">
        <v>47</v>
      </c>
      <c r="B19" s="5" t="s">
        <v>48</v>
      </c>
      <c r="C19" s="4">
        <v>45448</v>
      </c>
      <c r="D19" s="4" t="str">
        <f t="shared" si="0"/>
        <v>2024</v>
      </c>
      <c r="E19" s="4" t="str">
        <f t="shared" si="1"/>
        <v>June</v>
      </c>
      <c r="F19" s="3">
        <v>1</v>
      </c>
      <c r="G19" s="3" t="s">
        <v>30</v>
      </c>
      <c r="H19" s="3" t="str">
        <f t="shared" si="2"/>
        <v>Daly City</v>
      </c>
      <c r="I19" s="3" t="str">
        <f t="shared" si="3"/>
        <v xml:space="preserve"> CA</v>
      </c>
      <c r="J19" s="3" t="str">
        <f t="shared" si="4"/>
        <v>California</v>
      </c>
      <c r="K19" s="3" t="s">
        <v>12</v>
      </c>
      <c r="L19" s="3">
        <v>75</v>
      </c>
      <c r="M19" s="3">
        <v>17</v>
      </c>
      <c r="N19" s="3">
        <v>5</v>
      </c>
    </row>
    <row r="20" spans="1:17" x14ac:dyDescent="0.25">
      <c r="A20" s="3" t="s">
        <v>49</v>
      </c>
      <c r="B20" s="3" t="s">
        <v>11</v>
      </c>
      <c r="C20" s="4">
        <v>45492</v>
      </c>
      <c r="D20" s="4" t="str">
        <f t="shared" si="0"/>
        <v>2024</v>
      </c>
      <c r="E20" s="4" t="str">
        <f t="shared" si="1"/>
        <v>July</v>
      </c>
      <c r="F20" s="3">
        <v>3</v>
      </c>
      <c r="G20" s="3" t="s">
        <v>41</v>
      </c>
      <c r="H20" s="3" t="str">
        <f t="shared" si="2"/>
        <v>San Francisco</v>
      </c>
      <c r="I20" s="3" t="str">
        <f t="shared" si="3"/>
        <v xml:space="preserve"> CA</v>
      </c>
      <c r="J20" s="3" t="str">
        <f t="shared" si="4"/>
        <v>California</v>
      </c>
      <c r="K20" s="3" t="s">
        <v>12</v>
      </c>
      <c r="L20" s="3">
        <v>0</v>
      </c>
      <c r="M20" s="3">
        <v>25</v>
      </c>
      <c r="N20" s="3">
        <v>0</v>
      </c>
      <c r="P20" t="s">
        <v>80</v>
      </c>
      <c r="Q20" t="s">
        <v>86</v>
      </c>
    </row>
    <row r="21" spans="1:17" x14ac:dyDescent="0.25">
      <c r="A21" s="3" t="s">
        <v>50</v>
      </c>
      <c r="B21" s="3" t="s">
        <v>51</v>
      </c>
      <c r="C21" s="4">
        <v>45358</v>
      </c>
      <c r="D21" s="4" t="str">
        <f t="shared" si="0"/>
        <v>2024</v>
      </c>
      <c r="E21" s="4" t="str">
        <f t="shared" si="1"/>
        <v>March</v>
      </c>
      <c r="F21" s="3">
        <v>2</v>
      </c>
      <c r="G21" s="3" t="s">
        <v>30</v>
      </c>
      <c r="H21" s="3" t="str">
        <f t="shared" si="2"/>
        <v>San Bruno</v>
      </c>
      <c r="I21" s="3" t="str">
        <f t="shared" si="3"/>
        <v xml:space="preserve"> CA</v>
      </c>
      <c r="J21" s="3" t="str">
        <f t="shared" si="4"/>
        <v>California</v>
      </c>
      <c r="K21" s="3" t="s">
        <v>23</v>
      </c>
      <c r="L21" s="3">
        <v>330</v>
      </c>
      <c r="M21" s="3">
        <v>505</v>
      </c>
      <c r="N21" s="3">
        <v>125</v>
      </c>
      <c r="P21" t="s">
        <v>81</v>
      </c>
      <c r="Q21" t="s">
        <v>87</v>
      </c>
    </row>
    <row r="22" spans="1:17" x14ac:dyDescent="0.25">
      <c r="A22" s="3" t="s">
        <v>52</v>
      </c>
      <c r="B22" s="3" t="s">
        <v>11</v>
      </c>
      <c r="C22" s="4">
        <v>45016</v>
      </c>
      <c r="D22" s="4" t="str">
        <f t="shared" si="0"/>
        <v>2023</v>
      </c>
      <c r="E22" s="4" t="str">
        <f t="shared" si="1"/>
        <v>March</v>
      </c>
      <c r="F22" s="3">
        <v>4</v>
      </c>
      <c r="G22" s="3" t="s">
        <v>29</v>
      </c>
      <c r="H22" s="3" t="str">
        <f t="shared" si="2"/>
        <v>San Francisco</v>
      </c>
      <c r="I22" s="3" t="str">
        <f t="shared" si="3"/>
        <v xml:space="preserve"> CA</v>
      </c>
      <c r="J22" s="3" t="str">
        <f t="shared" si="4"/>
        <v>California</v>
      </c>
      <c r="K22" s="3" t="s">
        <v>23</v>
      </c>
      <c r="L22" s="3">
        <v>39</v>
      </c>
      <c r="M22" s="3">
        <v>368</v>
      </c>
      <c r="N22" s="3">
        <v>2246</v>
      </c>
      <c r="P22" t="s">
        <v>82</v>
      </c>
      <c r="Q22" t="s">
        <v>88</v>
      </c>
    </row>
    <row r="23" spans="1:17" x14ac:dyDescent="0.25">
      <c r="A23" s="3" t="s">
        <v>53</v>
      </c>
      <c r="B23" s="3" t="s">
        <v>54</v>
      </c>
      <c r="C23" s="4">
        <v>45273</v>
      </c>
      <c r="D23" s="4" t="str">
        <f t="shared" si="0"/>
        <v>2023</v>
      </c>
      <c r="E23" s="4" t="str">
        <f t="shared" si="1"/>
        <v>December</v>
      </c>
      <c r="F23" s="3">
        <v>3</v>
      </c>
      <c r="G23" s="3" t="s">
        <v>32</v>
      </c>
      <c r="H23" s="3" t="str">
        <f t="shared" si="2"/>
        <v>Walnut Creek</v>
      </c>
      <c r="I23" s="3" t="str">
        <f t="shared" si="3"/>
        <v xml:space="preserve"> CA</v>
      </c>
      <c r="J23" s="3" t="str">
        <f t="shared" si="4"/>
        <v>California</v>
      </c>
      <c r="K23" s="3" t="s">
        <v>23</v>
      </c>
      <c r="L23" s="3">
        <v>4405</v>
      </c>
      <c r="M23" s="3">
        <v>2934</v>
      </c>
      <c r="N23" s="3">
        <v>5090</v>
      </c>
      <c r="P23" t="s">
        <v>83</v>
      </c>
      <c r="Q23" t="s">
        <v>89</v>
      </c>
    </row>
    <row r="24" spans="1:17" x14ac:dyDescent="0.25">
      <c r="A24" s="3" t="s">
        <v>55</v>
      </c>
      <c r="B24" s="3" t="s">
        <v>11</v>
      </c>
      <c r="C24" s="4">
        <v>45457</v>
      </c>
      <c r="D24" s="4" t="str">
        <f t="shared" si="0"/>
        <v>2024</v>
      </c>
      <c r="E24" s="4" t="str">
        <f t="shared" si="1"/>
        <v>June</v>
      </c>
      <c r="F24" s="3">
        <v>5</v>
      </c>
      <c r="G24" s="3" t="s">
        <v>34</v>
      </c>
      <c r="H24" s="3" t="str">
        <f t="shared" si="2"/>
        <v>San Francisco</v>
      </c>
      <c r="I24" s="3" t="str">
        <f t="shared" si="3"/>
        <v xml:space="preserve"> CA</v>
      </c>
      <c r="J24" s="3" t="str">
        <f t="shared" si="4"/>
        <v>California</v>
      </c>
      <c r="K24" s="3" t="s">
        <v>12</v>
      </c>
      <c r="L24" s="3">
        <v>1</v>
      </c>
      <c r="M24" s="3">
        <v>6</v>
      </c>
      <c r="N24" s="3">
        <v>1</v>
      </c>
      <c r="P24" t="s">
        <v>84</v>
      </c>
      <c r="Q24" t="s">
        <v>90</v>
      </c>
    </row>
    <row r="25" spans="1:17" x14ac:dyDescent="0.25">
      <c r="A25" s="3" t="s">
        <v>56</v>
      </c>
      <c r="B25" s="3" t="s">
        <v>57</v>
      </c>
      <c r="C25" s="4">
        <v>45444</v>
      </c>
      <c r="D25" s="4" t="str">
        <f t="shared" si="0"/>
        <v>2024</v>
      </c>
      <c r="E25" s="4" t="str">
        <f t="shared" si="1"/>
        <v>June</v>
      </c>
      <c r="F25" s="3">
        <v>1</v>
      </c>
      <c r="G25" s="3" t="s">
        <v>30</v>
      </c>
      <c r="H25" s="3" t="str">
        <f t="shared" si="2"/>
        <v>Fresno</v>
      </c>
      <c r="I25" s="3" t="str">
        <f t="shared" si="3"/>
        <v xml:space="preserve"> CA</v>
      </c>
      <c r="J25" s="3" t="str">
        <f t="shared" si="4"/>
        <v>California</v>
      </c>
      <c r="K25" s="3" t="s">
        <v>12</v>
      </c>
      <c r="L25" s="3">
        <v>0</v>
      </c>
      <c r="M25" s="3">
        <v>13</v>
      </c>
      <c r="N25" s="3">
        <v>6</v>
      </c>
      <c r="P25" t="s">
        <v>85</v>
      </c>
      <c r="Q25" t="s">
        <v>91</v>
      </c>
    </row>
    <row r="26" spans="1:17" x14ac:dyDescent="0.25">
      <c r="A26" s="3" t="s">
        <v>58</v>
      </c>
      <c r="B26" s="3" t="s">
        <v>51</v>
      </c>
      <c r="C26" s="4">
        <v>44951</v>
      </c>
      <c r="D26" s="4" t="str">
        <f t="shared" si="0"/>
        <v>2023</v>
      </c>
      <c r="E26" s="4" t="str">
        <f t="shared" si="1"/>
        <v>January</v>
      </c>
      <c r="F26" s="3">
        <v>3</v>
      </c>
      <c r="G26" s="3" t="s">
        <v>32</v>
      </c>
      <c r="H26" s="3" t="str">
        <f t="shared" si="2"/>
        <v>San Bruno</v>
      </c>
      <c r="I26" s="3" t="str">
        <f t="shared" si="3"/>
        <v xml:space="preserve"> CA</v>
      </c>
      <c r="J26" s="3" t="str">
        <f t="shared" si="4"/>
        <v>California</v>
      </c>
      <c r="K26" s="3" t="s">
        <v>23</v>
      </c>
      <c r="L26" s="3">
        <v>189</v>
      </c>
      <c r="M26" s="3">
        <v>606</v>
      </c>
      <c r="N26" s="3">
        <v>1830</v>
      </c>
    </row>
    <row r="27" spans="1:17" x14ac:dyDescent="0.25">
      <c r="A27" s="3" t="s">
        <v>59</v>
      </c>
      <c r="B27" s="3" t="s">
        <v>60</v>
      </c>
      <c r="C27" s="4">
        <v>45321</v>
      </c>
      <c r="D27" s="4" t="str">
        <f t="shared" si="0"/>
        <v>2024</v>
      </c>
      <c r="E27" s="4" t="str">
        <f t="shared" si="1"/>
        <v>January</v>
      </c>
      <c r="F27" s="3">
        <v>4</v>
      </c>
      <c r="G27" s="3" t="s">
        <v>22</v>
      </c>
      <c r="H27" s="3" t="str">
        <f t="shared" si="2"/>
        <v>Palo Alto</v>
      </c>
      <c r="I27" s="3" t="str">
        <f t="shared" si="3"/>
        <v xml:space="preserve"> CA</v>
      </c>
      <c r="J27" s="3" t="str">
        <f t="shared" si="4"/>
        <v>California</v>
      </c>
      <c r="K27" s="3" t="s">
        <v>12</v>
      </c>
      <c r="L27" s="3">
        <v>1</v>
      </c>
      <c r="M27" s="3">
        <v>100</v>
      </c>
      <c r="N27" s="3">
        <v>10</v>
      </c>
    </row>
    <row r="28" spans="1:17" x14ac:dyDescent="0.25">
      <c r="A28" s="3" t="s">
        <v>61</v>
      </c>
      <c r="B28" s="3" t="s">
        <v>62</v>
      </c>
      <c r="C28" s="4">
        <v>45033</v>
      </c>
      <c r="D28" s="4" t="str">
        <f t="shared" si="0"/>
        <v>2023</v>
      </c>
      <c r="E28" s="4" t="str">
        <f t="shared" si="1"/>
        <v>April</v>
      </c>
      <c r="F28" s="3">
        <v>4</v>
      </c>
      <c r="G28" s="3" t="s">
        <v>26</v>
      </c>
      <c r="H28" s="3" t="str">
        <f t="shared" si="2"/>
        <v>Aurora</v>
      </c>
      <c r="I28" s="3" t="str">
        <f t="shared" si="3"/>
        <v xml:space="preserve"> CO</v>
      </c>
      <c r="J28" s="3" t="str">
        <f t="shared" si="4"/>
        <v>Colorado</v>
      </c>
      <c r="K28" s="3" t="s">
        <v>23</v>
      </c>
      <c r="L28" s="3">
        <v>1073</v>
      </c>
      <c r="M28" s="3">
        <v>526</v>
      </c>
      <c r="N28" s="3">
        <v>1655</v>
      </c>
    </row>
    <row r="29" spans="1:17" x14ac:dyDescent="0.25">
      <c r="A29" s="3" t="s">
        <v>63</v>
      </c>
      <c r="B29" s="3" t="s">
        <v>11</v>
      </c>
      <c r="C29" s="4">
        <v>45052</v>
      </c>
      <c r="D29" s="4" t="str">
        <f t="shared" si="0"/>
        <v>2023</v>
      </c>
      <c r="E29" s="4" t="str">
        <f t="shared" si="1"/>
        <v>May</v>
      </c>
      <c r="F29" s="3">
        <v>5</v>
      </c>
      <c r="G29" s="3" t="s">
        <v>34</v>
      </c>
      <c r="H29" s="3" t="str">
        <f t="shared" si="2"/>
        <v>San Francisco</v>
      </c>
      <c r="I29" s="3" t="str">
        <f t="shared" si="3"/>
        <v xml:space="preserve"> CA</v>
      </c>
      <c r="J29" s="3" t="str">
        <f t="shared" si="4"/>
        <v>California</v>
      </c>
      <c r="K29" s="3" t="s">
        <v>23</v>
      </c>
      <c r="L29" s="3">
        <v>476</v>
      </c>
      <c r="M29" s="3">
        <v>238</v>
      </c>
      <c r="N29" s="3">
        <v>1250</v>
      </c>
    </row>
    <row r="30" spans="1:17" x14ac:dyDescent="0.25">
      <c r="A30" s="3" t="s">
        <v>64</v>
      </c>
      <c r="B30" s="3" t="s">
        <v>65</v>
      </c>
      <c r="C30" s="4">
        <v>45267</v>
      </c>
      <c r="D30" s="4" t="str">
        <f t="shared" si="0"/>
        <v>2023</v>
      </c>
      <c r="E30" s="4" t="str">
        <f t="shared" si="1"/>
        <v>December</v>
      </c>
      <c r="F30" s="3">
        <v>4</v>
      </c>
      <c r="G30" s="3" t="s">
        <v>26</v>
      </c>
      <c r="H30" s="3" t="str">
        <f t="shared" si="2"/>
        <v>Sacramento</v>
      </c>
      <c r="I30" s="3" t="str">
        <f t="shared" si="3"/>
        <v xml:space="preserve"> CA</v>
      </c>
      <c r="J30" s="3" t="str">
        <f t="shared" si="4"/>
        <v>California</v>
      </c>
      <c r="K30" s="3" t="s">
        <v>23</v>
      </c>
      <c r="L30" s="3">
        <v>84</v>
      </c>
      <c r="M30" s="3">
        <v>254</v>
      </c>
      <c r="N30" s="3">
        <v>513</v>
      </c>
    </row>
    <row r="31" spans="1:17" x14ac:dyDescent="0.25">
      <c r="A31" s="3" t="s">
        <v>66</v>
      </c>
      <c r="B31" s="3" t="s">
        <v>11</v>
      </c>
      <c r="C31" s="4">
        <v>45066</v>
      </c>
      <c r="D31" s="4" t="str">
        <f t="shared" si="0"/>
        <v>2023</v>
      </c>
      <c r="E31" s="4" t="str">
        <f t="shared" si="1"/>
        <v>May</v>
      </c>
      <c r="F31" s="3">
        <v>3</v>
      </c>
      <c r="G31" s="3" t="s">
        <v>67</v>
      </c>
      <c r="H31" s="3" t="str">
        <f t="shared" si="2"/>
        <v>San Francisco</v>
      </c>
      <c r="I31" s="3" t="str">
        <f t="shared" si="3"/>
        <v xml:space="preserve"> CA</v>
      </c>
      <c r="J31" s="3" t="str">
        <f t="shared" si="4"/>
        <v>California</v>
      </c>
      <c r="K31" s="3" t="s">
        <v>23</v>
      </c>
      <c r="L31" s="3">
        <v>20</v>
      </c>
      <c r="M31" s="3">
        <v>78</v>
      </c>
      <c r="N31" s="3">
        <v>277</v>
      </c>
    </row>
    <row r="32" spans="1:17" x14ac:dyDescent="0.25">
      <c r="A32" s="3" t="s">
        <v>68</v>
      </c>
      <c r="B32" s="3" t="s">
        <v>11</v>
      </c>
      <c r="C32" s="4">
        <v>45413</v>
      </c>
      <c r="D32" s="4" t="str">
        <f t="shared" si="0"/>
        <v>2024</v>
      </c>
      <c r="E32" s="4" t="str">
        <f t="shared" si="1"/>
        <v>May</v>
      </c>
      <c r="F32" s="3">
        <v>5</v>
      </c>
      <c r="G32" s="3" t="s">
        <v>34</v>
      </c>
      <c r="H32" s="3" t="str">
        <f t="shared" si="2"/>
        <v>San Francisco</v>
      </c>
      <c r="I32" s="3" t="str">
        <f t="shared" si="3"/>
        <v xml:space="preserve"> CA</v>
      </c>
      <c r="J32" s="3" t="str">
        <f t="shared" si="4"/>
        <v>California</v>
      </c>
      <c r="K32" s="3" t="s">
        <v>12</v>
      </c>
      <c r="L32" s="3">
        <v>0</v>
      </c>
      <c r="M32" s="3">
        <v>1</v>
      </c>
      <c r="N32" s="3">
        <v>0</v>
      </c>
    </row>
    <row r="33" spans="1:14" x14ac:dyDescent="0.25">
      <c r="A33" s="3" t="s">
        <v>69</v>
      </c>
      <c r="B33" s="3" t="s">
        <v>70</v>
      </c>
      <c r="C33" s="4">
        <v>45453</v>
      </c>
      <c r="D33" s="4" t="str">
        <f t="shared" si="0"/>
        <v>2024</v>
      </c>
      <c r="E33" s="4" t="str">
        <f t="shared" si="1"/>
        <v>June</v>
      </c>
      <c r="F33" s="3">
        <v>5</v>
      </c>
      <c r="G33" s="3" t="s">
        <v>29</v>
      </c>
      <c r="H33" s="3" t="str">
        <f t="shared" si="2"/>
        <v>Los Angeles</v>
      </c>
      <c r="I33" s="3" t="str">
        <f t="shared" si="3"/>
        <v xml:space="preserve"> CA</v>
      </c>
      <c r="J33" s="3" t="str">
        <f t="shared" si="4"/>
        <v>California</v>
      </c>
      <c r="K33" s="3" t="s">
        <v>12</v>
      </c>
      <c r="L33" s="3">
        <v>0</v>
      </c>
      <c r="M33" s="3">
        <v>20</v>
      </c>
      <c r="N33" s="3">
        <v>1</v>
      </c>
    </row>
    <row r="34" spans="1:14" x14ac:dyDescent="0.25">
      <c r="A34" s="3" t="s">
        <v>71</v>
      </c>
      <c r="B34" s="3" t="s">
        <v>51</v>
      </c>
      <c r="C34" s="4">
        <v>45547</v>
      </c>
      <c r="D34" s="4" t="str">
        <f t="shared" si="0"/>
        <v>2024</v>
      </c>
      <c r="E34" s="4" t="str">
        <f t="shared" si="1"/>
        <v>September</v>
      </c>
      <c r="F34" s="3">
        <v>5</v>
      </c>
      <c r="G34" s="3" t="s">
        <v>29</v>
      </c>
      <c r="H34" s="3" t="str">
        <f t="shared" si="2"/>
        <v>San Bruno</v>
      </c>
      <c r="I34" s="3" t="str">
        <f t="shared" si="3"/>
        <v xml:space="preserve"> CA</v>
      </c>
      <c r="J34" s="3" t="str">
        <f t="shared" si="4"/>
        <v>California</v>
      </c>
      <c r="K34" s="3" t="s">
        <v>23</v>
      </c>
      <c r="L34" s="3">
        <v>8</v>
      </c>
      <c r="M34" s="3">
        <v>64</v>
      </c>
      <c r="N34" s="3">
        <v>56</v>
      </c>
    </row>
    <row r="35" spans="1:14" x14ac:dyDescent="0.25">
      <c r="A35" s="3" t="s">
        <v>72</v>
      </c>
      <c r="B35" s="3" t="s">
        <v>11</v>
      </c>
      <c r="C35" s="4">
        <v>45402</v>
      </c>
      <c r="D35" s="4" t="str">
        <f t="shared" si="0"/>
        <v>2024</v>
      </c>
      <c r="E35" s="4" t="str">
        <f t="shared" si="1"/>
        <v>April</v>
      </c>
      <c r="F35" s="3">
        <v>2</v>
      </c>
      <c r="G35" s="3" t="s">
        <v>22</v>
      </c>
      <c r="H35" s="3" t="str">
        <f t="shared" si="2"/>
        <v>San Francisco</v>
      </c>
      <c r="I35" s="3" t="str">
        <f t="shared" si="3"/>
        <v xml:space="preserve"> CA</v>
      </c>
      <c r="J35" s="3" t="str">
        <f t="shared" si="4"/>
        <v>California</v>
      </c>
      <c r="K35" s="3" t="s">
        <v>12</v>
      </c>
      <c r="L35" s="3">
        <v>60</v>
      </c>
      <c r="M35" s="3">
        <v>38</v>
      </c>
      <c r="N35" s="3">
        <v>93</v>
      </c>
    </row>
    <row r="36" spans="1:14" x14ac:dyDescent="0.25">
      <c r="A36" s="3" t="s">
        <v>73</v>
      </c>
      <c r="B36" s="3" t="s">
        <v>11</v>
      </c>
      <c r="C36" s="4">
        <v>44906</v>
      </c>
      <c r="D36" s="4" t="str">
        <f t="shared" si="0"/>
        <v>2022</v>
      </c>
      <c r="E36" s="4" t="str">
        <f t="shared" si="1"/>
        <v>December</v>
      </c>
      <c r="F36" s="3">
        <v>4</v>
      </c>
      <c r="G36" s="3" t="s">
        <v>29</v>
      </c>
      <c r="H36" s="3" t="str">
        <f t="shared" si="2"/>
        <v>San Francisco</v>
      </c>
      <c r="I36" s="3" t="str">
        <f t="shared" si="3"/>
        <v xml:space="preserve"> CA</v>
      </c>
      <c r="J36" s="3" t="str">
        <f t="shared" si="4"/>
        <v>California</v>
      </c>
      <c r="K36" s="3" t="s">
        <v>23</v>
      </c>
      <c r="L36" s="3">
        <v>184</v>
      </c>
      <c r="M36" s="3">
        <v>658</v>
      </c>
      <c r="N36" s="3">
        <v>4537</v>
      </c>
    </row>
    <row r="37" spans="1:14" x14ac:dyDescent="0.25">
      <c r="A37" s="3" t="s">
        <v>74</v>
      </c>
      <c r="B37" s="3" t="s">
        <v>48</v>
      </c>
      <c r="C37" s="4">
        <v>45135</v>
      </c>
      <c r="D37" s="4" t="str">
        <f t="shared" si="0"/>
        <v>2023</v>
      </c>
      <c r="E37" s="4" t="str">
        <f t="shared" si="1"/>
        <v>July</v>
      </c>
      <c r="F37" s="3">
        <v>1</v>
      </c>
      <c r="G37" s="3" t="s">
        <v>22</v>
      </c>
      <c r="H37" s="3" t="str">
        <f t="shared" si="2"/>
        <v>Daly City</v>
      </c>
      <c r="I37" s="3" t="str">
        <f t="shared" si="3"/>
        <v xml:space="preserve"> CA</v>
      </c>
      <c r="J37" s="3" t="str">
        <f t="shared" si="4"/>
        <v>California</v>
      </c>
      <c r="K37" s="3" t="s">
        <v>12</v>
      </c>
      <c r="L37" s="3">
        <v>1</v>
      </c>
      <c r="M37" s="3">
        <v>79</v>
      </c>
      <c r="N37" s="3">
        <v>83</v>
      </c>
    </row>
    <row r="38" spans="1:14" x14ac:dyDescent="0.25">
      <c r="A38" s="3" t="s">
        <v>75</v>
      </c>
      <c r="B38" s="3" t="s">
        <v>76</v>
      </c>
      <c r="C38" s="4">
        <v>44937</v>
      </c>
      <c r="D38" s="4" t="str">
        <f t="shared" si="0"/>
        <v>2023</v>
      </c>
      <c r="E38" s="4" t="str">
        <f t="shared" si="1"/>
        <v>January</v>
      </c>
      <c r="F38" s="3">
        <v>3</v>
      </c>
      <c r="G38" s="3" t="s">
        <v>26</v>
      </c>
      <c r="H38" s="3" t="str">
        <f t="shared" si="2"/>
        <v>San Mateo</v>
      </c>
      <c r="I38" s="3" t="str">
        <f t="shared" si="3"/>
        <v xml:space="preserve"> CA</v>
      </c>
      <c r="J38" s="3" t="str">
        <f t="shared" si="4"/>
        <v>California</v>
      </c>
      <c r="K38" s="3" t="s">
        <v>23</v>
      </c>
      <c r="L38" s="3">
        <v>54</v>
      </c>
      <c r="M38" s="3">
        <v>100</v>
      </c>
      <c r="N38" s="3">
        <v>154</v>
      </c>
    </row>
    <row r="39" spans="1:14" x14ac:dyDescent="0.25">
      <c r="A39" s="3" t="s">
        <v>77</v>
      </c>
      <c r="B39" s="3" t="s">
        <v>11</v>
      </c>
      <c r="C39" s="4">
        <v>45105</v>
      </c>
      <c r="D39" s="4" t="str">
        <f t="shared" si="0"/>
        <v>2023</v>
      </c>
      <c r="E39" s="4" t="str">
        <f t="shared" si="1"/>
        <v>June</v>
      </c>
      <c r="F39" s="3">
        <v>4</v>
      </c>
      <c r="G39" s="3" t="s">
        <v>26</v>
      </c>
      <c r="H39" s="3" t="str">
        <f t="shared" si="2"/>
        <v>San Francisco</v>
      </c>
      <c r="I39" s="3" t="str">
        <f t="shared" si="3"/>
        <v xml:space="preserve"> CA</v>
      </c>
      <c r="J39" s="3" t="str">
        <f t="shared" si="4"/>
        <v>California</v>
      </c>
      <c r="K39" s="3" t="s">
        <v>23</v>
      </c>
      <c r="L39" s="3">
        <v>140</v>
      </c>
      <c r="M39" s="3">
        <v>183</v>
      </c>
      <c r="N39" s="3">
        <v>635</v>
      </c>
    </row>
    <row r="40" spans="1:14" x14ac:dyDescent="0.25">
      <c r="A40" s="3" t="s">
        <v>78</v>
      </c>
      <c r="B40" s="3" t="s">
        <v>11</v>
      </c>
      <c r="C40" s="4">
        <v>45374</v>
      </c>
      <c r="D40" s="4" t="str">
        <f t="shared" si="0"/>
        <v>2024</v>
      </c>
      <c r="E40" s="4" t="str">
        <f t="shared" si="1"/>
        <v>March</v>
      </c>
      <c r="F40" s="3">
        <v>1</v>
      </c>
      <c r="G40" s="3" t="s">
        <v>41</v>
      </c>
      <c r="H40" s="3" t="str">
        <f t="shared" si="2"/>
        <v>San Francisco</v>
      </c>
      <c r="I40" s="3" t="str">
        <f t="shared" si="3"/>
        <v xml:space="preserve"> CA</v>
      </c>
      <c r="J40" s="3" t="str">
        <f t="shared" si="4"/>
        <v>California</v>
      </c>
      <c r="K40" s="3" t="s">
        <v>12</v>
      </c>
      <c r="L40" s="3">
        <v>0</v>
      </c>
      <c r="M40" s="3">
        <v>2</v>
      </c>
      <c r="N40" s="3">
        <v>0</v>
      </c>
    </row>
  </sheetData>
  <autoFilter ref="A1:N1" xr:uid="{4F0A91F8-6449-44DE-96FC-B638B679A7EE}"/>
  <hyperlinks>
    <hyperlink ref="A6" r:id="rId1" display="https://www.yelp.com/user_details?userid=pF83cNdT2ZZRtQgdsbpJNg" xr:uid="{A9E73AA7-4535-4A1C-A93F-CBA8BE5C13A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0413F-59A0-4535-9A34-58C760AC3EB2}">
  <dimension ref="A1:E38"/>
  <sheetViews>
    <sheetView tabSelected="1" workbookViewId="0">
      <selection activeCell="H8" sqref="H8"/>
    </sheetView>
  </sheetViews>
  <sheetFormatPr defaultRowHeight="15" x14ac:dyDescent="0.25"/>
  <cols>
    <col min="1" max="1" width="10.85546875" bestFit="1" customWidth="1"/>
    <col min="2" max="2" width="23.28515625" bestFit="1" customWidth="1"/>
    <col min="4" max="4" width="12.7109375" bestFit="1" customWidth="1"/>
    <col min="5" max="5" width="23.28515625" bestFit="1" customWidth="1"/>
  </cols>
  <sheetData>
    <row r="1" spans="1:5" x14ac:dyDescent="0.25">
      <c r="A1" t="s">
        <v>92</v>
      </c>
    </row>
    <row r="2" spans="1:5" x14ac:dyDescent="0.25">
      <c r="A2" s="9">
        <v>39</v>
      </c>
      <c r="B2">
        <f>A2</f>
        <v>39</v>
      </c>
      <c r="D2" t="s">
        <v>97</v>
      </c>
    </row>
    <row r="3" spans="1:5" x14ac:dyDescent="0.25">
      <c r="D3" s="9">
        <v>3.3333333333333335</v>
      </c>
      <c r="E3" s="10">
        <f>D3</f>
        <v>3.3333333333333335</v>
      </c>
    </row>
    <row r="4" spans="1:5" x14ac:dyDescent="0.25">
      <c r="A4" t="s">
        <v>104</v>
      </c>
      <c r="D4" t="s">
        <v>109</v>
      </c>
    </row>
    <row r="5" spans="1:5" x14ac:dyDescent="0.25">
      <c r="A5" s="7" t="s">
        <v>103</v>
      </c>
      <c r="B5" t="s">
        <v>94</v>
      </c>
      <c r="D5" s="7" t="s">
        <v>4</v>
      </c>
      <c r="E5" t="s">
        <v>92</v>
      </c>
    </row>
    <row r="6" spans="1:5" x14ac:dyDescent="0.25">
      <c r="A6" s="8" t="s">
        <v>53</v>
      </c>
      <c r="B6" s="11">
        <v>4405</v>
      </c>
      <c r="D6" s="8" t="s">
        <v>26</v>
      </c>
      <c r="E6" s="9">
        <v>9</v>
      </c>
    </row>
    <row r="7" spans="1:5" x14ac:dyDescent="0.25">
      <c r="A7" s="8" t="s">
        <v>20</v>
      </c>
      <c r="B7" s="11">
        <v>1248</v>
      </c>
      <c r="D7" s="8" t="s">
        <v>30</v>
      </c>
      <c r="E7" s="9">
        <v>7</v>
      </c>
    </row>
    <row r="8" spans="1:5" x14ac:dyDescent="0.25">
      <c r="A8" s="8" t="s">
        <v>61</v>
      </c>
      <c r="B8" s="11">
        <v>1073</v>
      </c>
      <c r="D8" s="8" t="s">
        <v>29</v>
      </c>
      <c r="E8" s="9">
        <v>6</v>
      </c>
    </row>
    <row r="9" spans="1:5" x14ac:dyDescent="0.25">
      <c r="A9" s="8" t="s">
        <v>63</v>
      </c>
      <c r="B9" s="9">
        <v>476</v>
      </c>
      <c r="D9" s="8" t="s">
        <v>34</v>
      </c>
      <c r="E9" s="9">
        <v>5</v>
      </c>
    </row>
    <row r="10" spans="1:5" x14ac:dyDescent="0.25">
      <c r="A10" s="8" t="s">
        <v>50</v>
      </c>
      <c r="B10" s="9">
        <v>330</v>
      </c>
      <c r="D10" s="8" t="s">
        <v>22</v>
      </c>
      <c r="E10" s="9">
        <v>4</v>
      </c>
    </row>
    <row r="11" spans="1:5" x14ac:dyDescent="0.25">
      <c r="D11" s="8" t="s">
        <v>41</v>
      </c>
      <c r="E11" s="9">
        <v>3</v>
      </c>
    </row>
    <row r="12" spans="1:5" x14ac:dyDescent="0.25">
      <c r="A12" t="s">
        <v>105</v>
      </c>
      <c r="D12" s="8" t="s">
        <v>32</v>
      </c>
      <c r="E12" s="9">
        <v>3</v>
      </c>
    </row>
    <row r="13" spans="1:5" x14ac:dyDescent="0.25">
      <c r="A13" s="7" t="s">
        <v>103</v>
      </c>
      <c r="B13" t="s">
        <v>95</v>
      </c>
      <c r="D13" s="8" t="s">
        <v>67</v>
      </c>
      <c r="E13" s="9">
        <v>1</v>
      </c>
    </row>
    <row r="14" spans="1:5" x14ac:dyDescent="0.25">
      <c r="A14" s="8" t="s">
        <v>53</v>
      </c>
      <c r="B14" s="11">
        <v>2934</v>
      </c>
      <c r="D14" s="8" t="s">
        <v>18</v>
      </c>
      <c r="E14" s="9">
        <v>1</v>
      </c>
    </row>
    <row r="15" spans="1:5" x14ac:dyDescent="0.25">
      <c r="A15" s="8" t="s">
        <v>37</v>
      </c>
      <c r="B15" s="9">
        <v>934</v>
      </c>
    </row>
    <row r="16" spans="1:5" x14ac:dyDescent="0.25">
      <c r="A16" s="8" t="s">
        <v>27</v>
      </c>
      <c r="B16" s="9">
        <v>735</v>
      </c>
      <c r="D16" s="8" t="s">
        <v>107</v>
      </c>
    </row>
    <row r="17" spans="1:5" x14ac:dyDescent="0.25">
      <c r="A17" s="8" t="s">
        <v>73</v>
      </c>
      <c r="B17" s="9">
        <v>658</v>
      </c>
      <c r="D17" s="7" t="s">
        <v>102</v>
      </c>
      <c r="E17" t="s">
        <v>92</v>
      </c>
    </row>
    <row r="18" spans="1:5" x14ac:dyDescent="0.25">
      <c r="A18" s="8" t="s">
        <v>58</v>
      </c>
      <c r="B18" s="9">
        <v>606</v>
      </c>
      <c r="D18" s="8" t="s">
        <v>12</v>
      </c>
      <c r="E18" s="9">
        <v>20</v>
      </c>
    </row>
    <row r="19" spans="1:5" x14ac:dyDescent="0.25">
      <c r="D19" s="8" t="s">
        <v>23</v>
      </c>
      <c r="E19" s="9">
        <v>19</v>
      </c>
    </row>
    <row r="20" spans="1:5" x14ac:dyDescent="0.25">
      <c r="A20" t="s">
        <v>106</v>
      </c>
    </row>
    <row r="21" spans="1:5" x14ac:dyDescent="0.25">
      <c r="A21" s="7" t="s">
        <v>103</v>
      </c>
      <c r="B21" t="s">
        <v>96</v>
      </c>
      <c r="D21" s="8" t="s">
        <v>108</v>
      </c>
    </row>
    <row r="22" spans="1:5" x14ac:dyDescent="0.25">
      <c r="A22" s="8" t="s">
        <v>53</v>
      </c>
      <c r="B22" s="11">
        <v>5090</v>
      </c>
      <c r="D22" s="7" t="s">
        <v>5</v>
      </c>
      <c r="E22" t="s">
        <v>92</v>
      </c>
    </row>
    <row r="23" spans="1:5" x14ac:dyDescent="0.25">
      <c r="A23" s="8" t="s">
        <v>73</v>
      </c>
      <c r="B23" s="11">
        <v>4537</v>
      </c>
      <c r="D23" s="8" t="s">
        <v>99</v>
      </c>
      <c r="E23" s="9">
        <v>18</v>
      </c>
    </row>
    <row r="24" spans="1:5" x14ac:dyDescent="0.25">
      <c r="A24" s="8" t="s">
        <v>37</v>
      </c>
      <c r="B24" s="11">
        <v>4130</v>
      </c>
      <c r="D24" s="8" t="s">
        <v>101</v>
      </c>
      <c r="E24" s="9">
        <v>3</v>
      </c>
    </row>
    <row r="25" spans="1:5" x14ac:dyDescent="0.25">
      <c r="A25" s="8" t="s">
        <v>27</v>
      </c>
      <c r="B25" s="11">
        <v>2708</v>
      </c>
      <c r="D25" s="8" t="s">
        <v>100</v>
      </c>
      <c r="E25" s="9">
        <v>2</v>
      </c>
    </row>
    <row r="26" spans="1:5" x14ac:dyDescent="0.25">
      <c r="A26" s="8" t="s">
        <v>52</v>
      </c>
      <c r="B26" s="11">
        <v>2246</v>
      </c>
      <c r="D26" s="8" t="s">
        <v>98</v>
      </c>
      <c r="E26" s="9">
        <v>2</v>
      </c>
    </row>
    <row r="29" spans="1:5" x14ac:dyDescent="0.25">
      <c r="A29" s="7" t="s">
        <v>110</v>
      </c>
      <c r="B29" t="s">
        <v>92</v>
      </c>
    </row>
    <row r="30" spans="1:5" x14ac:dyDescent="0.25">
      <c r="A30" s="8" t="s">
        <v>111</v>
      </c>
      <c r="B30" s="9">
        <v>3</v>
      </c>
    </row>
    <row r="31" spans="1:5" x14ac:dyDescent="0.25">
      <c r="A31" s="8" t="s">
        <v>112</v>
      </c>
      <c r="B31" s="9">
        <v>1</v>
      </c>
    </row>
    <row r="32" spans="1:5" x14ac:dyDescent="0.25">
      <c r="A32" s="8" t="s">
        <v>113</v>
      </c>
      <c r="B32" s="9">
        <v>3</v>
      </c>
    </row>
    <row r="33" spans="1:2" x14ac:dyDescent="0.25">
      <c r="A33" s="8" t="s">
        <v>114</v>
      </c>
      <c r="B33" s="9">
        <v>3</v>
      </c>
    </row>
    <row r="34" spans="1:2" x14ac:dyDescent="0.25">
      <c r="A34" s="8" t="s">
        <v>115</v>
      </c>
      <c r="B34" s="9">
        <v>6</v>
      </c>
    </row>
    <row r="35" spans="1:2" x14ac:dyDescent="0.25">
      <c r="A35" s="8" t="s">
        <v>116</v>
      </c>
      <c r="B35" s="9">
        <v>10</v>
      </c>
    </row>
    <row r="36" spans="1:2" x14ac:dyDescent="0.25">
      <c r="A36" s="8" t="s">
        <v>117</v>
      </c>
      <c r="B36" s="9">
        <v>7</v>
      </c>
    </row>
    <row r="37" spans="1:2" x14ac:dyDescent="0.25">
      <c r="A37" s="8" t="s">
        <v>118</v>
      </c>
      <c r="B37" s="9">
        <v>1</v>
      </c>
    </row>
    <row r="38" spans="1:2" x14ac:dyDescent="0.25">
      <c r="A38" s="8" t="s">
        <v>119</v>
      </c>
      <c r="B38" s="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759AB-CD7E-490E-B3C0-FBCE0C8D9F13}">
  <dimension ref="A8:AA8"/>
  <sheetViews>
    <sheetView showGridLines="0" zoomScale="55" zoomScaleNormal="55" workbookViewId="0">
      <selection activeCell="M88" sqref="M88"/>
    </sheetView>
  </sheetViews>
  <sheetFormatPr defaultColWidth="0" defaultRowHeight="15" x14ac:dyDescent="0.25"/>
  <cols>
    <col min="1" max="27" width="9.140625" customWidth="1"/>
    <col min="28" max="16384" width="9.140625" hidden="1"/>
  </cols>
  <sheetData>
    <row r="8" spans="11:11" x14ac:dyDescent="0.25">
      <c r="K8"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EMMANUEL AYODEJI</dc:creator>
  <cp:lastModifiedBy>LAWRENCE EMMANUEL AYODEJI</cp:lastModifiedBy>
  <dcterms:created xsi:type="dcterms:W3CDTF">2024-08-02T00:26:49Z</dcterms:created>
  <dcterms:modified xsi:type="dcterms:W3CDTF">2024-08-25T16:33:38Z</dcterms:modified>
</cp:coreProperties>
</file>