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o kernel Exponencial" sheetId="1" r:id="rId4"/>
    <sheet state="visible" name="Calculo kernel Bicuadrado" sheetId="2" r:id="rId5"/>
  </sheets>
  <definedNames/>
  <calcPr/>
</workbook>
</file>

<file path=xl/sharedStrings.xml><?xml version="1.0" encoding="utf-8"?>
<sst xmlns="http://schemas.openxmlformats.org/spreadsheetml/2006/main" count="40" uniqueCount="20">
  <si>
    <t>ID</t>
  </si>
  <si>
    <t>Coord X</t>
  </si>
  <si>
    <t>Coord Y</t>
  </si>
  <si>
    <t>area</t>
  </si>
  <si>
    <t>estrato</t>
  </si>
  <si>
    <t>Est3</t>
  </si>
  <si>
    <t>precio</t>
  </si>
  <si>
    <t>Relaciones</t>
  </si>
  <si>
    <t>Dist</t>
  </si>
  <si>
    <t>peso</t>
  </si>
  <si>
    <t>b</t>
  </si>
  <si>
    <t>W</t>
  </si>
  <si>
    <t>X</t>
  </si>
  <si>
    <t>y</t>
  </si>
  <si>
    <t>Ln(y)</t>
  </si>
  <si>
    <t>X' x W</t>
  </si>
  <si>
    <t>X' x W x X</t>
  </si>
  <si>
    <t>X' x W x Y</t>
  </si>
  <si>
    <t>Inversa</t>
  </si>
  <si>
    <t>BETAS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</si>
</sst>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2" fillId="0" fontId="1" numFmtId="0" xfId="0" applyBorder="1" applyFont="1"/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5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1.0</v>
      </c>
      <c r="B2" s="2">
        <v>50.0</v>
      </c>
      <c r="C2" s="2">
        <v>50.0</v>
      </c>
      <c r="D2" s="2">
        <v>120.0</v>
      </c>
      <c r="E2" s="2">
        <v>3.0</v>
      </c>
      <c r="F2" s="2">
        <v>1.0</v>
      </c>
      <c r="G2" s="2">
        <v>2.3E8</v>
      </c>
    </row>
    <row r="3">
      <c r="A3" s="2">
        <v>2.0</v>
      </c>
      <c r="B3" s="2">
        <v>200.0</v>
      </c>
      <c r="C3" s="2">
        <v>300.0</v>
      </c>
      <c r="D3" s="2">
        <v>75.0</v>
      </c>
      <c r="E3" s="2">
        <v>3.0</v>
      </c>
      <c r="F3" s="2">
        <v>1.0</v>
      </c>
      <c r="G3" s="2">
        <v>1.7E8</v>
      </c>
    </row>
    <row r="4">
      <c r="A4" s="2">
        <v>3.0</v>
      </c>
      <c r="B4" s="2">
        <v>400.0</v>
      </c>
      <c r="C4" s="2">
        <v>100.0</v>
      </c>
      <c r="D4" s="2">
        <v>90.0</v>
      </c>
      <c r="E4" s="2">
        <v>4.0</v>
      </c>
      <c r="F4" s="2">
        <v>0.0</v>
      </c>
      <c r="G4" s="2">
        <v>3.1E8</v>
      </c>
    </row>
    <row r="5">
      <c r="A5" s="2">
        <v>4.0</v>
      </c>
      <c r="B5" s="2">
        <v>30.0</v>
      </c>
      <c r="C5" s="2">
        <v>250.0</v>
      </c>
      <c r="D5" s="2">
        <v>170.0</v>
      </c>
      <c r="E5" s="2">
        <v>3.0</v>
      </c>
      <c r="F5" s="2">
        <v>1.0</v>
      </c>
      <c r="G5" s="2">
        <v>2.8E8</v>
      </c>
    </row>
    <row r="6">
      <c r="A6" s="2">
        <v>5.0</v>
      </c>
      <c r="B6" s="2">
        <v>250.0</v>
      </c>
      <c r="C6" s="2">
        <v>150.0</v>
      </c>
      <c r="D6" s="2">
        <v>85.0</v>
      </c>
      <c r="E6" s="2">
        <v>4.0</v>
      </c>
      <c r="F6" s="2">
        <v>0.0</v>
      </c>
      <c r="G6" s="2">
        <v>3.0E8</v>
      </c>
    </row>
    <row r="7">
      <c r="A7" s="2">
        <v>6.0</v>
      </c>
      <c r="B7" s="2">
        <v>250.0</v>
      </c>
      <c r="C7" s="2">
        <v>400.0</v>
      </c>
      <c r="D7" s="2">
        <v>62.0</v>
      </c>
      <c r="E7" s="2">
        <v>3.0</v>
      </c>
      <c r="F7" s="2">
        <v>1.0</v>
      </c>
      <c r="G7" s="2">
        <v>1.65E8</v>
      </c>
    </row>
    <row r="8">
      <c r="A8" s="2">
        <v>7.0</v>
      </c>
      <c r="B8" s="2">
        <v>150.0</v>
      </c>
      <c r="C8" s="2">
        <v>200.0</v>
      </c>
      <c r="D8" s="2">
        <v>68.0</v>
      </c>
      <c r="E8" s="2">
        <v>3.0</v>
      </c>
      <c r="F8" s="2">
        <v>1.0</v>
      </c>
      <c r="G8" s="2">
        <v>1.72E8</v>
      </c>
    </row>
    <row r="9">
      <c r="A9" s="2">
        <v>8.0</v>
      </c>
      <c r="B9" s="2">
        <v>300.0</v>
      </c>
      <c r="C9" s="2">
        <v>350.0</v>
      </c>
      <c r="D9" s="2">
        <v>58.0</v>
      </c>
      <c r="E9" s="2">
        <v>3.0</v>
      </c>
      <c r="F9" s="2">
        <v>1.0</v>
      </c>
      <c r="G9" s="2">
        <v>1.65E8</v>
      </c>
    </row>
    <row r="10">
      <c r="A10" s="2">
        <v>9.0</v>
      </c>
      <c r="B10" s="2">
        <v>380.0</v>
      </c>
      <c r="C10" s="2">
        <v>280.0</v>
      </c>
      <c r="D10" s="2">
        <v>75.0</v>
      </c>
      <c r="E10" s="2">
        <v>4.0</v>
      </c>
      <c r="F10" s="2">
        <v>0.0</v>
      </c>
      <c r="G10" s="2">
        <v>2.7E8</v>
      </c>
    </row>
    <row r="11">
      <c r="A11" s="2">
        <v>10.0</v>
      </c>
      <c r="B11" s="2">
        <v>320.0</v>
      </c>
      <c r="C11" s="2">
        <v>50.0</v>
      </c>
      <c r="D11" s="2">
        <v>100.0</v>
      </c>
      <c r="E11" s="2">
        <v>4.0</v>
      </c>
      <c r="F11" s="2">
        <v>0.0</v>
      </c>
      <c r="G11" s="2">
        <v>3.2E8</v>
      </c>
    </row>
    <row r="12">
      <c r="D12" s="3"/>
      <c r="E12" s="3"/>
    </row>
    <row r="13">
      <c r="D13" s="3"/>
      <c r="E13" s="3"/>
    </row>
    <row r="14">
      <c r="A14" s="3" t="s">
        <v>7</v>
      </c>
      <c r="B14" s="3" t="s">
        <v>8</v>
      </c>
      <c r="C14" s="3" t="s">
        <v>9</v>
      </c>
    </row>
    <row r="15">
      <c r="A15" s="4">
        <v>43831.0</v>
      </c>
      <c r="B15" s="3">
        <v>0.0</v>
      </c>
      <c r="C15" s="5">
        <f t="shared" ref="C15:C24" si="1">EXP(-B15/G$16)</f>
        <v>1</v>
      </c>
    </row>
    <row r="16">
      <c r="A16" s="4">
        <v>43862.0</v>
      </c>
      <c r="B16" s="5">
        <f t="shared" ref="B16:B24" si="2">SQRT((B$2-B3)^2 + (C$2-C3)^2)</f>
        <v>291.5475947</v>
      </c>
      <c r="C16" s="5">
        <f t="shared" si="1"/>
        <v>0.3115515768</v>
      </c>
      <c r="D16" s="6"/>
      <c r="E16" s="6"/>
      <c r="F16" s="7" t="s">
        <v>10</v>
      </c>
      <c r="G16" s="7">
        <v>250.0</v>
      </c>
    </row>
    <row r="17">
      <c r="A17" s="4">
        <v>43891.0</v>
      </c>
      <c r="B17" s="5">
        <f t="shared" si="2"/>
        <v>353.5533906</v>
      </c>
      <c r="C17" s="5">
        <f t="shared" si="1"/>
        <v>0.2431167344</v>
      </c>
    </row>
    <row r="18">
      <c r="A18" s="4">
        <v>43922.0</v>
      </c>
      <c r="B18" s="5">
        <f t="shared" si="2"/>
        <v>200.9975124</v>
      </c>
      <c r="C18" s="5">
        <f t="shared" si="1"/>
        <v>0.4475396912</v>
      </c>
    </row>
    <row r="19">
      <c r="A19" s="4">
        <v>43952.0</v>
      </c>
      <c r="B19" s="5">
        <f t="shared" si="2"/>
        <v>223.6067977</v>
      </c>
      <c r="C19" s="5">
        <f t="shared" si="1"/>
        <v>0.4088417198</v>
      </c>
    </row>
    <row r="20">
      <c r="A20" s="4">
        <v>43983.0</v>
      </c>
      <c r="B20" s="5">
        <f t="shared" si="2"/>
        <v>403.1128874</v>
      </c>
      <c r="C20" s="5">
        <f t="shared" si="1"/>
        <v>0.1993981798</v>
      </c>
      <c r="G20" s="9"/>
      <c r="H20" s="6"/>
      <c r="I20" s="6"/>
    </row>
    <row r="21">
      <c r="A21" s="4">
        <v>44013.0</v>
      </c>
      <c r="B21" s="5">
        <f t="shared" si="2"/>
        <v>180.2775638</v>
      </c>
      <c r="C21" s="5">
        <f t="shared" si="1"/>
        <v>0.4862121367</v>
      </c>
      <c r="G21" s="10"/>
      <c r="H21" s="10"/>
      <c r="I21" s="10"/>
    </row>
    <row r="22">
      <c r="A22" s="4">
        <v>44044.0</v>
      </c>
      <c r="B22" s="5">
        <f t="shared" si="2"/>
        <v>390.5124838</v>
      </c>
      <c r="C22" s="5">
        <f t="shared" si="1"/>
        <v>0.2097057471</v>
      </c>
      <c r="G22" s="10"/>
      <c r="H22" s="10"/>
      <c r="I22" s="10"/>
    </row>
    <row r="23">
      <c r="A23" s="4">
        <v>44075.0</v>
      </c>
      <c r="B23" s="5">
        <f t="shared" si="2"/>
        <v>402.2437072</v>
      </c>
      <c r="C23" s="5">
        <f t="shared" si="1"/>
        <v>0.2000926382</v>
      </c>
      <c r="G23" s="10"/>
      <c r="H23" s="10"/>
      <c r="I23" s="10"/>
    </row>
    <row r="24">
      <c r="A24" s="4">
        <v>44105.0</v>
      </c>
      <c r="B24" s="5">
        <f t="shared" si="2"/>
        <v>270</v>
      </c>
      <c r="C24" s="5">
        <f t="shared" si="1"/>
        <v>0.3395955256</v>
      </c>
      <c r="J24" s="9"/>
    </row>
    <row r="25">
      <c r="A25" s="4"/>
      <c r="J25" s="3"/>
    </row>
    <row r="27">
      <c r="A27" s="11"/>
    </row>
    <row r="28">
      <c r="B28" s="12" t="s">
        <v>12</v>
      </c>
      <c r="J28" s="13" t="s">
        <v>11</v>
      </c>
    </row>
    <row r="29">
      <c r="A29" s="1">
        <v>1.0</v>
      </c>
      <c r="B29" s="7">
        <v>120.0</v>
      </c>
      <c r="C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3"/>
      <c r="P29" s="3"/>
    </row>
    <row r="30">
      <c r="A30" s="1">
        <v>1.0</v>
      </c>
      <c r="B30" s="14">
        <v>75.0</v>
      </c>
      <c r="C30" s="1">
        <v>1.0</v>
      </c>
      <c r="E30" s="1">
        <v>0.0</v>
      </c>
      <c r="F30" s="1">
        <f>C16</f>
        <v>0.3115515768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3"/>
      <c r="P30" s="3"/>
    </row>
    <row r="31">
      <c r="A31" s="1">
        <v>1.0</v>
      </c>
      <c r="B31" s="14">
        <v>90.0</v>
      </c>
      <c r="C31" s="1">
        <v>0.0</v>
      </c>
      <c r="E31" s="1">
        <v>0.0</v>
      </c>
      <c r="F31" s="1">
        <v>0.0</v>
      </c>
      <c r="G31" s="1">
        <f>C17</f>
        <v>0.2431167344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3"/>
      <c r="P31" s="3"/>
    </row>
    <row r="32">
      <c r="A32" s="1">
        <v>1.0</v>
      </c>
      <c r="B32" s="14">
        <v>170.0</v>
      </c>
      <c r="C32" s="1">
        <v>1.0</v>
      </c>
      <c r="E32" s="1">
        <v>0.0</v>
      </c>
      <c r="F32" s="1">
        <v>0.0</v>
      </c>
      <c r="G32" s="1">
        <v>0.0</v>
      </c>
      <c r="H32" s="15">
        <f>C18</f>
        <v>0.4475396912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3"/>
      <c r="P32" s="3"/>
    </row>
    <row r="33">
      <c r="A33" s="1">
        <v>1.0</v>
      </c>
      <c r="B33" s="14">
        <v>85.0</v>
      </c>
      <c r="C33" s="1">
        <v>0.0</v>
      </c>
      <c r="E33" s="1">
        <v>0.0</v>
      </c>
      <c r="F33" s="1">
        <v>0.0</v>
      </c>
      <c r="G33" s="1">
        <v>0.0</v>
      </c>
      <c r="H33" s="1">
        <v>0.0</v>
      </c>
      <c r="I33" s="15">
        <f>C19</f>
        <v>0.4088417198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3"/>
      <c r="P33" s="3"/>
    </row>
    <row r="34">
      <c r="A34" s="1">
        <v>1.0</v>
      </c>
      <c r="B34" s="14">
        <v>62.0</v>
      </c>
      <c r="C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f>C20</f>
        <v>0.1993981798</v>
      </c>
      <c r="K34" s="1">
        <v>0.0</v>
      </c>
      <c r="L34" s="1">
        <v>0.0</v>
      </c>
      <c r="M34" s="1">
        <v>0.0</v>
      </c>
      <c r="N34" s="1">
        <v>0.0</v>
      </c>
      <c r="O34" s="3"/>
      <c r="P34" s="3"/>
    </row>
    <row r="35">
      <c r="A35" s="1">
        <v>1.0</v>
      </c>
      <c r="B35" s="14">
        <v>68.0</v>
      </c>
      <c r="C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5">
        <f>C21</f>
        <v>0.4862121367</v>
      </c>
      <c r="L35" s="1">
        <v>0.0</v>
      </c>
      <c r="M35" s="1">
        <v>0.0</v>
      </c>
      <c r="N35" s="1">
        <v>0.0</v>
      </c>
      <c r="O35" s="3"/>
      <c r="P35" s="3"/>
    </row>
    <row r="36">
      <c r="A36" s="1">
        <v>1.0</v>
      </c>
      <c r="B36" s="1">
        <v>58.0</v>
      </c>
      <c r="C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f>C22</f>
        <v>0.2097057471</v>
      </c>
      <c r="M36" s="1">
        <v>0.0</v>
      </c>
      <c r="N36" s="1">
        <v>0.0</v>
      </c>
      <c r="O36" s="3"/>
      <c r="P36" s="3"/>
    </row>
    <row r="37">
      <c r="A37" s="1">
        <v>1.0</v>
      </c>
      <c r="B37" s="1">
        <v>75.0</v>
      </c>
      <c r="C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f>C23</f>
        <v>0.2000926382</v>
      </c>
      <c r="N37" s="1">
        <v>0.0</v>
      </c>
      <c r="O37" s="3"/>
      <c r="P37" s="3"/>
    </row>
    <row r="38">
      <c r="A38" s="1">
        <v>1.0</v>
      </c>
      <c r="B38" s="1">
        <v>100.0</v>
      </c>
      <c r="C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f>C24</f>
        <v>0.3395955256</v>
      </c>
      <c r="O38" s="3"/>
      <c r="P38" s="3"/>
    </row>
    <row r="39">
      <c r="A39" s="3"/>
      <c r="B39" s="18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str">
        <f>C25</f>
        <v/>
      </c>
      <c r="P39" s="3"/>
    </row>
    <row r="40">
      <c r="A40" s="3"/>
      <c r="B40" s="18"/>
      <c r="C40" s="3"/>
      <c r="E40" s="3"/>
      <c r="F40" s="3"/>
      <c r="G40" s="3"/>
      <c r="H40" s="3"/>
      <c r="I40" s="3"/>
      <c r="J40" s="3"/>
      <c r="K40" s="3"/>
      <c r="L40" s="3"/>
      <c r="M40" s="3" t="s">
        <v>13</v>
      </c>
      <c r="N40" s="3" t="s">
        <v>14</v>
      </c>
      <c r="O40" s="3"/>
      <c r="P40" s="3"/>
    </row>
    <row r="41">
      <c r="F41" s="11" t="s">
        <v>15</v>
      </c>
      <c r="M41" s="3">
        <v>2.3E8</v>
      </c>
      <c r="N41" s="15">
        <f t="shared" ref="N41:N50" si="3">LN(M41)</f>
        <v>19.25358987</v>
      </c>
    </row>
    <row r="42">
      <c r="B42" s="15">
        <f t="array" ref="B42:K44">MMULT(TRANSPOSE(A29:C38),E29:N38)
</f>
        <v>1</v>
      </c>
      <c r="C42" s="15">
        <v>0.3115515767656577</v>
      </c>
      <c r="D42" s="15">
        <v>0.2431167344342142</v>
      </c>
      <c r="E42" s="15">
        <v>0.44753969124106957</v>
      </c>
      <c r="F42" s="15">
        <v>0.40884171979780415</v>
      </c>
      <c r="G42" s="15">
        <v>0.19939817984416844</v>
      </c>
      <c r="H42" s="15">
        <v>0.48621213667943447</v>
      </c>
      <c r="I42" s="15">
        <v>0.20970574709449954</v>
      </c>
      <c r="J42" s="15">
        <v>0.20009263815686734</v>
      </c>
      <c r="K42" s="15">
        <v>0.3395955256449391</v>
      </c>
      <c r="M42" s="3">
        <v>1.7E8</v>
      </c>
      <c r="N42" s="15">
        <f t="shared" si="3"/>
        <v>18.951309</v>
      </c>
    </row>
    <row r="43">
      <c r="B43" s="15">
        <v>120.0</v>
      </c>
      <c r="C43" s="15">
        <v>23.366368257424327</v>
      </c>
      <c r="D43" s="15">
        <v>21.880506099079277</v>
      </c>
      <c r="E43" s="15">
        <v>76.08174751098183</v>
      </c>
      <c r="F43" s="15">
        <v>34.75154618281335</v>
      </c>
      <c r="G43" s="15">
        <v>12.362687150338443</v>
      </c>
      <c r="H43" s="15">
        <v>33.062425294201546</v>
      </c>
      <c r="I43" s="15">
        <v>12.162933331480973</v>
      </c>
      <c r="J43" s="15">
        <v>15.00694786176505</v>
      </c>
      <c r="K43" s="15">
        <v>33.95955256449391</v>
      </c>
      <c r="M43" s="3">
        <v>3.1E8</v>
      </c>
      <c r="N43" s="15">
        <f t="shared" si="3"/>
        <v>19.55208286</v>
      </c>
    </row>
    <row r="44">
      <c r="B44" s="15">
        <v>1.0</v>
      </c>
      <c r="C44" s="15">
        <v>0.3115515767656577</v>
      </c>
      <c r="D44" s="15">
        <v>0.0</v>
      </c>
      <c r="E44" s="15">
        <v>0.44753969124106957</v>
      </c>
      <c r="F44" s="15">
        <v>0.0</v>
      </c>
      <c r="G44" s="15">
        <v>0.19939817984416844</v>
      </c>
      <c r="H44" s="15">
        <v>0.48621213667943447</v>
      </c>
      <c r="I44" s="15">
        <v>0.20970574709449954</v>
      </c>
      <c r="J44" s="15">
        <v>0.0</v>
      </c>
      <c r="K44" s="19">
        <v>0.0</v>
      </c>
      <c r="M44" s="3">
        <v>2.8E8</v>
      </c>
      <c r="N44" s="15">
        <f t="shared" si="3"/>
        <v>19.45030016</v>
      </c>
    </row>
    <row r="45">
      <c r="M45" s="3">
        <v>3.0E8</v>
      </c>
      <c r="N45" s="15">
        <f t="shared" si="3"/>
        <v>19.51929303</v>
      </c>
    </row>
    <row r="46">
      <c r="B46" s="11" t="s">
        <v>16</v>
      </c>
      <c r="F46" s="11" t="s">
        <v>17</v>
      </c>
      <c r="M46" s="3">
        <v>1.65E8</v>
      </c>
      <c r="N46" s="15">
        <f t="shared" si="3"/>
        <v>18.92145603</v>
      </c>
    </row>
    <row r="47">
      <c r="A47" s="15">
        <f t="array" ref="A47:C49">MMULT(B42:K44,A29:C38)
</f>
        <v>3.84605395</v>
      </c>
      <c r="B47" s="15">
        <v>382.6347142525787</v>
      </c>
      <c r="C47" s="15">
        <v>2.65440733162483</v>
      </c>
      <c r="F47" s="5">
        <f t="array" ref="F47:F49">MMULT(B42:K44,N41:N50)
</f>
        <v>74.09247297</v>
      </c>
      <c r="M47" s="3">
        <v>1.72E8</v>
      </c>
      <c r="N47" s="15">
        <f t="shared" si="3"/>
        <v>18.96300503</v>
      </c>
    </row>
    <row r="48">
      <c r="A48" s="15">
        <v>382.6347142525787</v>
      </c>
      <c r="B48" s="15">
        <v>42251.15967326436</v>
      </c>
      <c r="C48" s="15">
        <v>277.0361615444271</v>
      </c>
      <c r="F48" s="5">
        <v>7386.627373338407</v>
      </c>
      <c r="M48" s="3">
        <v>1.65E8</v>
      </c>
      <c r="N48" s="15">
        <f t="shared" si="3"/>
        <v>18.92145603</v>
      </c>
    </row>
    <row r="49">
      <c r="A49" s="15">
        <v>2.65440733162483</v>
      </c>
      <c r="B49" s="15">
        <v>277.0361615444271</v>
      </c>
      <c r="C49" s="15">
        <v>2.65440733162483</v>
      </c>
      <c r="F49" s="5">
        <v>50.82356655657267</v>
      </c>
      <c r="M49" s="3">
        <v>2.7E8</v>
      </c>
      <c r="N49" s="15">
        <f t="shared" si="3"/>
        <v>19.41393252</v>
      </c>
    </row>
    <row r="50">
      <c r="M50" s="3">
        <v>3.2E8</v>
      </c>
      <c r="N50" s="15">
        <f t="shared" si="3"/>
        <v>19.58383155</v>
      </c>
    </row>
    <row r="51">
      <c r="B51" s="11" t="s">
        <v>18</v>
      </c>
      <c r="F51" s="20" t="s">
        <v>19</v>
      </c>
    </row>
    <row r="52">
      <c r="A52" s="15">
        <f t="array" ref="A52:C54">MINVERSE(A47:C49)
</f>
        <v>2.812391603</v>
      </c>
      <c r="B52" s="15">
        <v>-0.022267132286784598</v>
      </c>
      <c r="C52" s="15">
        <v>-0.48840734349430104</v>
      </c>
      <c r="F52" s="16">
        <f t="array" ref="F52:F54">MMULT(A52:C54,F47:F49)
</f>
        <v>19.07543683</v>
      </c>
    </row>
    <row r="53">
      <c r="A53" s="15">
        <v>-0.022267132286784598</v>
      </c>
      <c r="B53" s="15">
        <v>2.5127761889117583E-4</v>
      </c>
      <c r="C53" s="15">
        <v>-0.003958302743574105</v>
      </c>
      <c r="F53" s="16">
        <v>0.005092178004487857</v>
      </c>
    </row>
    <row r="54">
      <c r="A54" s="15">
        <v>-0.48840734349430104</v>
      </c>
      <c r="B54" s="15">
        <v>-0.003958302743574105</v>
      </c>
      <c r="C54" s="15">
        <v>1.278260872503041</v>
      </c>
      <c r="F54" s="16">
        <v>-0.46003876324566306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50.0</v>
      </c>
      <c r="C2" s="1">
        <v>50.0</v>
      </c>
      <c r="D2" s="1">
        <v>120.0</v>
      </c>
      <c r="E2" s="1">
        <v>3.0</v>
      </c>
      <c r="F2" s="1">
        <v>1.0</v>
      </c>
      <c r="G2" s="1">
        <v>2.3E8</v>
      </c>
    </row>
    <row r="3">
      <c r="A3" s="1">
        <v>2.0</v>
      </c>
      <c r="B3" s="1">
        <v>200.0</v>
      </c>
      <c r="C3" s="1">
        <v>300.0</v>
      </c>
      <c r="D3" s="1">
        <v>75.0</v>
      </c>
      <c r="E3" s="1">
        <v>3.0</v>
      </c>
      <c r="F3" s="1">
        <v>1.0</v>
      </c>
      <c r="G3" s="1">
        <v>1.7E8</v>
      </c>
    </row>
    <row r="4">
      <c r="A4" s="1">
        <v>3.0</v>
      </c>
      <c r="B4" s="1">
        <v>400.0</v>
      </c>
      <c r="C4" s="1">
        <v>100.0</v>
      </c>
      <c r="D4" s="1">
        <v>90.0</v>
      </c>
      <c r="E4" s="1">
        <v>4.0</v>
      </c>
      <c r="F4" s="1">
        <v>0.0</v>
      </c>
      <c r="G4" s="1">
        <v>3.1E8</v>
      </c>
    </row>
    <row r="5">
      <c r="A5" s="1">
        <v>4.0</v>
      </c>
      <c r="B5" s="1">
        <v>30.0</v>
      </c>
      <c r="C5" s="1">
        <v>250.0</v>
      </c>
      <c r="D5" s="1">
        <v>170.0</v>
      </c>
      <c r="E5" s="1">
        <v>3.0</v>
      </c>
      <c r="F5" s="1">
        <v>1.0</v>
      </c>
      <c r="G5" s="1">
        <v>2.8E8</v>
      </c>
    </row>
    <row r="6">
      <c r="A6" s="1">
        <v>5.0</v>
      </c>
      <c r="B6" s="1">
        <v>250.0</v>
      </c>
      <c r="C6" s="1">
        <v>150.0</v>
      </c>
      <c r="D6" s="1">
        <v>85.0</v>
      </c>
      <c r="E6" s="1">
        <v>4.0</v>
      </c>
      <c r="F6" s="1">
        <v>0.0</v>
      </c>
      <c r="G6" s="1">
        <v>3.0E8</v>
      </c>
    </row>
    <row r="7">
      <c r="A7" s="1">
        <v>6.0</v>
      </c>
      <c r="B7" s="1">
        <v>250.0</v>
      </c>
      <c r="C7" s="1">
        <v>400.0</v>
      </c>
      <c r="D7" s="1">
        <v>62.0</v>
      </c>
      <c r="E7" s="1">
        <v>3.0</v>
      </c>
      <c r="F7" s="1">
        <v>1.0</v>
      </c>
      <c r="G7" s="1">
        <v>1.65E8</v>
      </c>
    </row>
    <row r="8">
      <c r="A8" s="1">
        <v>7.0</v>
      </c>
      <c r="B8" s="1">
        <v>150.0</v>
      </c>
      <c r="C8" s="1">
        <v>200.0</v>
      </c>
      <c r="D8" s="1">
        <v>68.0</v>
      </c>
      <c r="E8" s="1">
        <v>3.0</v>
      </c>
      <c r="F8" s="1">
        <v>1.0</v>
      </c>
      <c r="G8" s="1">
        <v>1.72E8</v>
      </c>
    </row>
    <row r="9">
      <c r="A9" s="1">
        <v>8.0</v>
      </c>
      <c r="B9" s="1">
        <v>300.0</v>
      </c>
      <c r="C9" s="1">
        <v>350.0</v>
      </c>
      <c r="D9" s="1">
        <v>58.0</v>
      </c>
      <c r="E9" s="1">
        <v>3.0</v>
      </c>
      <c r="F9" s="1">
        <v>1.0</v>
      </c>
      <c r="G9" s="1">
        <v>1.65E8</v>
      </c>
    </row>
    <row r="10">
      <c r="A10" s="1">
        <v>9.0</v>
      </c>
      <c r="B10" s="1">
        <v>380.0</v>
      </c>
      <c r="C10" s="1">
        <v>280.0</v>
      </c>
      <c r="D10" s="1">
        <v>75.0</v>
      </c>
      <c r="E10" s="1">
        <v>4.0</v>
      </c>
      <c r="F10" s="1">
        <v>0.0</v>
      </c>
      <c r="G10" s="1">
        <v>2.7E8</v>
      </c>
    </row>
    <row r="11">
      <c r="A11" s="1">
        <v>10.0</v>
      </c>
      <c r="B11" s="1">
        <v>320.0</v>
      </c>
      <c r="C11" s="1">
        <v>50.0</v>
      </c>
      <c r="D11" s="1">
        <v>100.0</v>
      </c>
      <c r="E11" s="1">
        <v>4.0</v>
      </c>
      <c r="F11" s="1">
        <v>0.0</v>
      </c>
      <c r="G11" s="1">
        <v>3.2E8</v>
      </c>
    </row>
    <row r="14">
      <c r="A14" s="3" t="s">
        <v>7</v>
      </c>
      <c r="B14" s="3" t="s">
        <v>8</v>
      </c>
      <c r="C14" s="3" t="s">
        <v>9</v>
      </c>
    </row>
    <row r="15">
      <c r="A15" s="4">
        <v>43831.0</v>
      </c>
      <c r="B15" s="3">
        <v>0.0</v>
      </c>
      <c r="C15" s="5">
        <f t="shared" ref="C15:C24" si="1">IF(B15&lt;G$16,(1-((B15/G$16)^2))^2,0)</f>
        <v>1</v>
      </c>
    </row>
    <row r="16">
      <c r="A16" s="4">
        <v>43862.0</v>
      </c>
      <c r="B16" s="5">
        <f t="shared" ref="B16:B24" si="2">SQRT((B$2-B3)^2 + (C$2-C3)^2)</f>
        <v>291.5475947</v>
      </c>
      <c r="C16" s="5">
        <f t="shared" si="1"/>
        <v>0</v>
      </c>
      <c r="D16" s="6"/>
      <c r="E16" s="6"/>
      <c r="F16" s="7" t="s">
        <v>10</v>
      </c>
      <c r="G16" s="7">
        <v>250.0</v>
      </c>
    </row>
    <row r="17">
      <c r="A17" s="4">
        <v>43891.0</v>
      </c>
      <c r="B17" s="5">
        <f t="shared" si="2"/>
        <v>353.5533906</v>
      </c>
      <c r="C17" s="5">
        <f t="shared" si="1"/>
        <v>0</v>
      </c>
    </row>
    <row r="18">
      <c r="A18" s="4">
        <v>43922.0</v>
      </c>
      <c r="B18" s="5">
        <f t="shared" si="2"/>
        <v>200.9975124</v>
      </c>
      <c r="C18" s="5">
        <f t="shared" si="1"/>
        <v>0.12503296</v>
      </c>
    </row>
    <row r="19">
      <c r="A19" s="4">
        <v>43952.0</v>
      </c>
      <c r="B19" s="5">
        <f t="shared" si="2"/>
        <v>223.6067977</v>
      </c>
      <c r="C19" s="5">
        <f t="shared" si="1"/>
        <v>0.04</v>
      </c>
      <c r="F19" s="8" t="s">
        <v>11</v>
      </c>
    </row>
    <row r="20">
      <c r="A20" s="4">
        <v>43983.0</v>
      </c>
      <c r="B20" s="5">
        <f t="shared" si="2"/>
        <v>403.1128874</v>
      </c>
      <c r="C20" s="5">
        <f t="shared" si="1"/>
        <v>0</v>
      </c>
      <c r="F20" s="1">
        <v>1.0</v>
      </c>
      <c r="G20" s="1">
        <v>0.0</v>
      </c>
      <c r="H20" s="1">
        <v>0.0</v>
      </c>
      <c r="I20" s="1">
        <v>0.0</v>
      </c>
    </row>
    <row r="21">
      <c r="A21" s="4">
        <v>44013.0</v>
      </c>
      <c r="B21" s="5">
        <f t="shared" si="2"/>
        <v>180.2775638</v>
      </c>
      <c r="C21" s="5">
        <f t="shared" si="1"/>
        <v>0.2304</v>
      </c>
      <c r="F21" s="1">
        <v>0.0</v>
      </c>
      <c r="G21" s="1">
        <f>C18</f>
        <v>0.12503296</v>
      </c>
      <c r="H21" s="1">
        <v>0.0</v>
      </c>
      <c r="I21" s="1">
        <v>0.0</v>
      </c>
    </row>
    <row r="22">
      <c r="A22" s="4">
        <v>44044.0</v>
      </c>
      <c r="B22" s="5">
        <f t="shared" si="2"/>
        <v>390.5124838</v>
      </c>
      <c r="C22" s="5">
        <f t="shared" si="1"/>
        <v>0</v>
      </c>
      <c r="F22" s="1">
        <v>0.0</v>
      </c>
      <c r="G22" s="1">
        <v>0.0</v>
      </c>
      <c r="H22" s="1">
        <f>C19</f>
        <v>0.04</v>
      </c>
      <c r="I22" s="1">
        <v>0.0</v>
      </c>
    </row>
    <row r="23">
      <c r="A23" s="4">
        <v>44075.0</v>
      </c>
      <c r="B23" s="5">
        <f t="shared" si="2"/>
        <v>402.2437072</v>
      </c>
      <c r="C23" s="5">
        <f t="shared" si="1"/>
        <v>0</v>
      </c>
      <c r="F23" s="1">
        <v>0.0</v>
      </c>
      <c r="G23" s="1">
        <v>0.0</v>
      </c>
      <c r="H23" s="1">
        <v>0.0</v>
      </c>
      <c r="I23" s="1">
        <f>C21</f>
        <v>0.2304</v>
      </c>
    </row>
    <row r="24">
      <c r="A24" s="4">
        <v>44105.0</v>
      </c>
      <c r="B24" s="5">
        <f t="shared" si="2"/>
        <v>270</v>
      </c>
      <c r="C24" s="5">
        <f t="shared" si="1"/>
        <v>0</v>
      </c>
      <c r="J24" s="6" t="s">
        <v>13</v>
      </c>
      <c r="K24" s="8" t="s">
        <v>14</v>
      </c>
    </row>
    <row r="25">
      <c r="A25" s="4"/>
      <c r="E25" s="8" t="s">
        <v>15</v>
      </c>
      <c r="J25" s="1">
        <v>2.3E8</v>
      </c>
      <c r="K25" s="5">
        <f t="shared" ref="K25:K28" si="3">LN(J25)</f>
        <v>19.25358987</v>
      </c>
    </row>
    <row r="26">
      <c r="A26" s="8" t="s">
        <v>12</v>
      </c>
      <c r="E26" s="15">
        <f t="array" ref="E26:H28">MMULT(TRANSPOSE(A27:C30),F20:I23)
</f>
        <v>1</v>
      </c>
      <c r="F26" s="15">
        <v>0.12503295999999994</v>
      </c>
      <c r="G26" s="15">
        <v>0.04000000000000003</v>
      </c>
      <c r="H26" s="15">
        <v>0.23040000000000008</v>
      </c>
      <c r="J26" s="1">
        <v>2.8E8</v>
      </c>
      <c r="K26" s="5">
        <f t="shared" si="3"/>
        <v>19.45030016</v>
      </c>
    </row>
    <row r="27">
      <c r="A27" s="1">
        <v>1.0</v>
      </c>
      <c r="B27" s="1">
        <v>120.0</v>
      </c>
      <c r="C27" s="1">
        <v>1.0</v>
      </c>
      <c r="E27" s="15">
        <v>120.0</v>
      </c>
      <c r="F27" s="15">
        <v>21.25560319999999</v>
      </c>
      <c r="G27" s="15">
        <v>3.4000000000000026</v>
      </c>
      <c r="H27" s="15">
        <v>15.667200000000005</v>
      </c>
      <c r="J27" s="1">
        <v>3.0E8</v>
      </c>
      <c r="K27" s="5">
        <f t="shared" si="3"/>
        <v>19.51929303</v>
      </c>
    </row>
    <row r="28">
      <c r="A28" s="1">
        <v>1.0</v>
      </c>
      <c r="B28" s="1">
        <v>170.0</v>
      </c>
      <c r="C28" s="1">
        <v>1.0</v>
      </c>
      <c r="E28" s="15">
        <v>1.0</v>
      </c>
      <c r="F28" s="15">
        <v>0.12503295999999994</v>
      </c>
      <c r="G28" s="15">
        <v>0.0</v>
      </c>
      <c r="H28" s="15">
        <v>0.23040000000000008</v>
      </c>
      <c r="J28" s="1">
        <v>1.72E8</v>
      </c>
      <c r="K28" s="5">
        <f t="shared" si="3"/>
        <v>18.96300503</v>
      </c>
    </row>
    <row r="29">
      <c r="A29" s="1">
        <v>1.0</v>
      </c>
      <c r="B29" s="1">
        <v>85.0</v>
      </c>
      <c r="C29" s="1">
        <v>0.0</v>
      </c>
    </row>
    <row r="30">
      <c r="A30" s="1">
        <v>1.0</v>
      </c>
      <c r="B30" s="1">
        <v>68.0</v>
      </c>
      <c r="C30" s="1">
        <v>1.0</v>
      </c>
      <c r="F30" s="8" t="s">
        <v>16</v>
      </c>
      <c r="J30" s="12" t="s">
        <v>17</v>
      </c>
    </row>
    <row r="31">
      <c r="F31" s="15">
        <f t="array" ref="F31:H33">MMULT(E26:H28,A27:C30)
</f>
        <v>1.39543296</v>
      </c>
      <c r="G31" s="15">
        <v>160.3228032</v>
      </c>
      <c r="H31" s="15">
        <v>1.3554329600000001</v>
      </c>
      <c r="J31" s="15">
        <f t="array" ref="J31:J33">MMULT(E26:H28,K25:K28)
</f>
        <v>26.83536655</v>
      </c>
    </row>
    <row r="32">
      <c r="F32" s="15">
        <v>160.3228032</v>
      </c>
      <c r="G32" s="15">
        <v>19367.822144</v>
      </c>
      <c r="H32" s="15">
        <v>156.9228032</v>
      </c>
      <c r="J32" s="15">
        <v>3087.3214351642255</v>
      </c>
    </row>
    <row r="33">
      <c r="F33" s="15">
        <v>1.3554329600000001</v>
      </c>
      <c r="G33" s="15">
        <v>156.9228032</v>
      </c>
      <c r="H33" s="15">
        <v>1.3554329600000001</v>
      </c>
      <c r="J33" s="15">
        <v>26.05459482893526</v>
      </c>
    </row>
    <row r="34">
      <c r="D34" s="3"/>
      <c r="E34" s="3"/>
      <c r="F34" s="8" t="s">
        <v>18</v>
      </c>
      <c r="K34" s="8" t="s">
        <v>19</v>
      </c>
    </row>
    <row r="35">
      <c r="F35" s="15">
        <f t="array" ref="F35:H37">MINVERSE(F31:H33
)</f>
        <v>32.92764296</v>
      </c>
      <c r="G35" s="15">
        <v>-0.09326638772049772</v>
      </c>
      <c r="H35" s="15">
        <v>-22.129895345442918</v>
      </c>
      <c r="K35" s="16">
        <f t="array" ref="K35:K37">MMULT(F35:H37,J31:J33)
</f>
        <v>19.09659354</v>
      </c>
    </row>
    <row r="36">
      <c r="A36" s="12"/>
      <c r="B36" s="8"/>
      <c r="C36" s="8"/>
      <c r="D36" s="8"/>
      <c r="E36" s="8"/>
      <c r="F36" s="15">
        <v>-0.0932663877204975</v>
      </c>
      <c r="G36" s="15">
        <v>0.001097251620241146</v>
      </c>
      <c r="H36" s="15">
        <v>-0.03376593711243445</v>
      </c>
      <c r="K36" s="16">
        <v>0.004972935159017533</v>
      </c>
    </row>
    <row r="37">
      <c r="F37" s="15">
        <v>-22.12989534544294</v>
      </c>
      <c r="G37" s="15">
        <v>-0.03376593711243425</v>
      </c>
      <c r="H37" s="15">
        <v>26.77685737915215</v>
      </c>
      <c r="K37" s="16">
        <v>-0.4499849330439929</v>
      </c>
    </row>
    <row r="38">
      <c r="B38" s="9"/>
      <c r="C38" s="17"/>
    </row>
  </sheetData>
  <mergeCells count="5">
    <mergeCell ref="F19:I19"/>
    <mergeCell ref="E25:H25"/>
    <mergeCell ref="A26:C26"/>
    <mergeCell ref="F30:H30"/>
    <mergeCell ref="F34:H34"/>
  </mergeCells>
  <drawing r:id="rId1"/>
</worksheet>
</file>