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szto\Dropbox\Work\workspace\6-truthcoin-protocol\"/>
    </mc:Choice>
  </mc:AlternateContent>
  <xr:revisionPtr revIDLastSave="0" documentId="13_ncr:1_{82F2EC37-2C7E-4581-8DF0-0805CE8CB969}" xr6:coauthVersionLast="47" xr6:coauthVersionMax="47" xr10:uidLastSave="{00000000-0000-0000-0000-000000000000}"/>
  <bookViews>
    <workbookView xWindow="-98" yWindow="-98" windowWidth="21795" windowHeight="12975" xr2:uid="{8BB8926F-07E8-401B-B2E9-7DB391FC94E8}"/>
  </bookViews>
  <sheets>
    <sheet name="Auctioning Slots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11" i="4" l="1"/>
  <c r="U12" i="4" s="1"/>
  <c r="R25" i="4"/>
  <c r="R26" i="4"/>
  <c r="R27" i="4"/>
  <c r="R28" i="4"/>
  <c r="R29" i="4"/>
  <c r="R30" i="4"/>
  <c r="U30" i="4"/>
  <c r="S30" i="4" s="1"/>
  <c r="V30" i="4"/>
  <c r="W3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10" i="4"/>
  <c r="U10" i="4" s="1"/>
  <c r="T10" i="4" s="1"/>
  <c r="W11" i="4"/>
  <c r="V11" i="4"/>
  <c r="V9" i="4"/>
  <c r="G9" i="4"/>
  <c r="G8" i="4"/>
  <c r="G7" i="4"/>
  <c r="G6" i="4"/>
  <c r="E10" i="4"/>
  <c r="E14" i="4" s="1"/>
  <c r="G14" i="4" s="1"/>
  <c r="I6" i="4"/>
  <c r="O10" i="4"/>
  <c r="M11" i="4"/>
  <c r="M12" i="4" s="1"/>
  <c r="M13" i="4" s="1"/>
  <c r="M14" i="4" s="1"/>
  <c r="M15" i="4" s="1"/>
  <c r="M16" i="4" s="1"/>
  <c r="M17" i="4" s="1"/>
  <c r="M18" i="4" s="1"/>
  <c r="M19" i="4" s="1"/>
  <c r="M20" i="4" s="1"/>
  <c r="M21" i="4" s="1"/>
  <c r="M22" i="4" s="1"/>
  <c r="M23" i="4" s="1"/>
  <c r="M24" i="4" s="1"/>
  <c r="M25" i="4" s="1"/>
  <c r="M26" i="4" s="1"/>
  <c r="M27" i="4" s="1"/>
  <c r="M28" i="4" s="1"/>
  <c r="M29" i="4" s="1"/>
  <c r="K9" i="4"/>
  <c r="K13" i="4" s="1"/>
  <c r="K17" i="4" s="1"/>
  <c r="K21" i="4" s="1"/>
  <c r="K25" i="4" s="1"/>
  <c r="K29" i="4" s="1"/>
  <c r="K33" i="4" s="1"/>
  <c r="K37" i="4" s="1"/>
  <c r="J41" i="4"/>
  <c r="I8" i="4"/>
  <c r="H8" i="4"/>
  <c r="J7" i="4" s="1"/>
  <c r="I7" i="4"/>
  <c r="H7" i="4"/>
  <c r="H6" i="4"/>
  <c r="J6" i="4"/>
  <c r="K8" i="4"/>
  <c r="K12" i="4" s="1"/>
  <c r="K16" i="4" s="1"/>
  <c r="K20" i="4" s="1"/>
  <c r="K24" i="4" s="1"/>
  <c r="K28" i="4" s="1"/>
  <c r="K32" i="4" s="1"/>
  <c r="K36" i="4" s="1"/>
  <c r="K6" i="4"/>
  <c r="K10" i="4" s="1"/>
  <c r="K7" i="4"/>
  <c r="K11" i="4" s="1"/>
  <c r="F13" i="4"/>
  <c r="F17" i="4" s="1"/>
  <c r="F21" i="4" s="1"/>
  <c r="F25" i="4" s="1"/>
  <c r="F29" i="4" s="1"/>
  <c r="F33" i="4" s="1"/>
  <c r="F37" i="4" s="1"/>
  <c r="F41" i="4" s="1"/>
  <c r="I40" i="4" s="1"/>
  <c r="F12" i="4"/>
  <c r="F16" i="4" s="1"/>
  <c r="F20" i="4" s="1"/>
  <c r="F24" i="4" s="1"/>
  <c r="F28" i="4" s="1"/>
  <c r="F32" i="4" s="1"/>
  <c r="F36" i="4" s="1"/>
  <c r="F40" i="4" s="1"/>
  <c r="I39" i="4" s="1"/>
  <c r="F11" i="4"/>
  <c r="F15" i="4" s="1"/>
  <c r="F19" i="4" s="1"/>
  <c r="F23" i="4" s="1"/>
  <c r="F27" i="4" s="1"/>
  <c r="F31" i="4" s="1"/>
  <c r="F35" i="4" s="1"/>
  <c r="F39" i="4" s="1"/>
  <c r="I38" i="4" s="1"/>
  <c r="F10" i="4"/>
  <c r="F14" i="4" s="1"/>
  <c r="I13" i="4" s="1"/>
  <c r="E11" i="4"/>
  <c r="E15" i="4" s="1"/>
  <c r="E19" i="4" s="1"/>
  <c r="E23" i="4" s="1"/>
  <c r="E27" i="4" s="1"/>
  <c r="E31" i="4" s="1"/>
  <c r="E35" i="4" s="1"/>
  <c r="E39" i="4" s="1"/>
  <c r="H38" i="4" s="1"/>
  <c r="J37" i="4" s="1"/>
  <c r="E12" i="4"/>
  <c r="E16" i="4" s="1"/>
  <c r="E20" i="4" s="1"/>
  <c r="E24" i="4" s="1"/>
  <c r="E28" i="4" s="1"/>
  <c r="E32" i="4" s="1"/>
  <c r="E36" i="4" s="1"/>
  <c r="E40" i="4" s="1"/>
  <c r="H39" i="4" s="1"/>
  <c r="J38" i="4" s="1"/>
  <c r="E13" i="4"/>
  <c r="E17" i="4" s="1"/>
  <c r="E21" i="4" s="1"/>
  <c r="E25" i="4" s="1"/>
  <c r="E29" i="4" s="1"/>
  <c r="E33" i="4" s="1"/>
  <c r="E37" i="4" s="1"/>
  <c r="E41" i="4" s="1"/>
  <c r="H40" i="4" s="1"/>
  <c r="J39" i="4" s="1"/>
  <c r="U13" i="4" l="1"/>
  <c r="S13" i="4" s="1"/>
  <c r="V12" i="4"/>
  <c r="T30" i="4"/>
  <c r="G28" i="4"/>
  <c r="S12" i="4"/>
  <c r="S11" i="4"/>
  <c r="S10" i="4"/>
  <c r="G24" i="4"/>
  <c r="G25" i="4"/>
  <c r="S9" i="4"/>
  <c r="W9" i="4"/>
  <c r="T9" i="4"/>
  <c r="G20" i="4"/>
  <c r="G21" i="4"/>
  <c r="T11" i="4"/>
  <c r="T12" i="4"/>
  <c r="W10" i="4"/>
  <c r="V10" i="4"/>
  <c r="W12" i="4"/>
  <c r="G29" i="4"/>
  <c r="G32" i="4"/>
  <c r="G10" i="4"/>
  <c r="G33" i="4"/>
  <c r="G12" i="4"/>
  <c r="G36" i="4"/>
  <c r="G13" i="4"/>
  <c r="G37" i="4"/>
  <c r="G16" i="4"/>
  <c r="G40" i="4"/>
  <c r="G17" i="4"/>
  <c r="G41" i="4"/>
  <c r="G35" i="4"/>
  <c r="G11" i="4"/>
  <c r="G23" i="4"/>
  <c r="G15" i="4"/>
  <c r="G27" i="4"/>
  <c r="G39" i="4"/>
  <c r="I10" i="4"/>
  <c r="G19" i="4"/>
  <c r="G31" i="4"/>
  <c r="K14" i="4"/>
  <c r="K18" i="4" s="1"/>
  <c r="K22" i="4" s="1"/>
  <c r="K26" i="4" s="1"/>
  <c r="K30" i="4" s="1"/>
  <c r="K34" i="4" s="1"/>
  <c r="K38" i="4" s="1"/>
  <c r="K15" i="4"/>
  <c r="K19" i="4" s="1"/>
  <c r="K23" i="4" s="1"/>
  <c r="K27" i="4" s="1"/>
  <c r="K31" i="4" s="1"/>
  <c r="K35" i="4" s="1"/>
  <c r="K39" i="4" s="1"/>
  <c r="E18" i="4"/>
  <c r="G18" i="4" s="1"/>
  <c r="H13" i="4"/>
  <c r="J12" i="4" s="1"/>
  <c r="H10" i="4"/>
  <c r="J9" i="4" s="1"/>
  <c r="H9" i="4"/>
  <c r="J8" i="4" s="1"/>
  <c r="H14" i="4"/>
  <c r="J13" i="4" s="1"/>
  <c r="H18" i="4"/>
  <c r="J17" i="4" s="1"/>
  <c r="H22" i="4"/>
  <c r="J21" i="4" s="1"/>
  <c r="H26" i="4"/>
  <c r="J25" i="4" s="1"/>
  <c r="H30" i="4"/>
  <c r="J29" i="4" s="1"/>
  <c r="H34" i="4"/>
  <c r="J33" i="4" s="1"/>
  <c r="I9" i="4"/>
  <c r="I14" i="4"/>
  <c r="I18" i="4"/>
  <c r="I22" i="4"/>
  <c r="I26" i="4"/>
  <c r="I30" i="4"/>
  <c r="I34" i="4"/>
  <c r="H11" i="4"/>
  <c r="J10" i="4" s="1"/>
  <c r="H15" i="4"/>
  <c r="J14" i="4" s="1"/>
  <c r="H19" i="4"/>
  <c r="J18" i="4" s="1"/>
  <c r="H23" i="4"/>
  <c r="J22" i="4" s="1"/>
  <c r="H27" i="4"/>
  <c r="J26" i="4" s="1"/>
  <c r="H31" i="4"/>
  <c r="J30" i="4" s="1"/>
  <c r="H35" i="4"/>
  <c r="J34" i="4" s="1"/>
  <c r="I11" i="4"/>
  <c r="I15" i="4"/>
  <c r="I19" i="4"/>
  <c r="I23" i="4"/>
  <c r="I27" i="4"/>
  <c r="I31" i="4"/>
  <c r="I35" i="4"/>
  <c r="H12" i="4"/>
  <c r="J11" i="4" s="1"/>
  <c r="H16" i="4"/>
  <c r="J15" i="4" s="1"/>
  <c r="H20" i="4"/>
  <c r="J19" i="4" s="1"/>
  <c r="H24" i="4"/>
  <c r="J23" i="4" s="1"/>
  <c r="H28" i="4"/>
  <c r="J27" i="4" s="1"/>
  <c r="H32" i="4"/>
  <c r="J31" i="4" s="1"/>
  <c r="H36" i="4"/>
  <c r="J35" i="4" s="1"/>
  <c r="O11" i="4"/>
  <c r="O12" i="4" s="1"/>
  <c r="O13" i="4" s="1"/>
  <c r="O14" i="4" s="1"/>
  <c r="O15" i="4" s="1"/>
  <c r="O16" i="4" s="1"/>
  <c r="O17" i="4" s="1"/>
  <c r="O18" i="4" s="1"/>
  <c r="O19" i="4" s="1"/>
  <c r="O20" i="4" s="1"/>
  <c r="O21" i="4" s="1"/>
  <c r="O22" i="4" s="1"/>
  <c r="O23" i="4" s="1"/>
  <c r="O24" i="4" s="1"/>
  <c r="O25" i="4" s="1"/>
  <c r="O26" i="4" s="1"/>
  <c r="O27" i="4" s="1"/>
  <c r="O28" i="4" s="1"/>
  <c r="I12" i="4"/>
  <c r="I16" i="4"/>
  <c r="I20" i="4"/>
  <c r="I24" i="4"/>
  <c r="I28" i="4"/>
  <c r="I32" i="4"/>
  <c r="I36" i="4"/>
  <c r="F18" i="4"/>
  <c r="I17" i="4" s="1"/>
  <c r="U14" i="4" l="1"/>
  <c r="V13" i="4"/>
  <c r="T13" i="4"/>
  <c r="W13" i="4"/>
  <c r="O30" i="4"/>
  <c r="P10" i="4"/>
  <c r="E22" i="4"/>
  <c r="G22" i="4" s="1"/>
  <c r="H17" i="4"/>
  <c r="J16" i="4" s="1"/>
  <c r="F22" i="4"/>
  <c r="I21" i="4" s="1"/>
  <c r="S14" i="4" l="1"/>
  <c r="U15" i="4"/>
  <c r="U16" i="4" s="1"/>
  <c r="V14" i="4"/>
  <c r="T14" i="4"/>
  <c r="W14" i="4"/>
  <c r="E26" i="4"/>
  <c r="G26" i="4" s="1"/>
  <c r="H21" i="4"/>
  <c r="J20" i="4" s="1"/>
  <c r="F26" i="4"/>
  <c r="I25" i="4" s="1"/>
  <c r="U17" i="4" l="1"/>
  <c r="W16" i="4"/>
  <c r="V16" i="4"/>
  <c r="S16" i="4"/>
  <c r="T16" i="4"/>
  <c r="V15" i="4"/>
  <c r="W15" i="4"/>
  <c r="S15" i="4"/>
  <c r="T15" i="4"/>
  <c r="E30" i="4"/>
  <c r="G30" i="4" s="1"/>
  <c r="H25" i="4"/>
  <c r="J24" i="4" s="1"/>
  <c r="F30" i="4"/>
  <c r="I29" i="4" s="1"/>
  <c r="W17" i="4" l="1"/>
  <c r="T17" i="4"/>
  <c r="S17" i="4"/>
  <c r="V17" i="4"/>
  <c r="U18" i="4"/>
  <c r="E34" i="4"/>
  <c r="G34" i="4" s="1"/>
  <c r="H29" i="4"/>
  <c r="J28" i="4" s="1"/>
  <c r="F34" i="4"/>
  <c r="I33" i="4" s="1"/>
  <c r="T18" i="4" l="1"/>
  <c r="V18" i="4"/>
  <c r="W18" i="4"/>
  <c r="U19" i="4"/>
  <c r="S18" i="4"/>
  <c r="E38" i="4"/>
  <c r="H33" i="4"/>
  <c r="J32" i="4" s="1"/>
  <c r="F38" i="4"/>
  <c r="I37" i="4" s="1"/>
  <c r="V19" i="4" l="1"/>
  <c r="U20" i="4"/>
  <c r="S19" i="4"/>
  <c r="T19" i="4"/>
  <c r="W19" i="4"/>
  <c r="H37" i="4"/>
  <c r="J36" i="4" s="1"/>
  <c r="G38" i="4"/>
  <c r="W20" i="4" l="1"/>
  <c r="U21" i="4"/>
  <c r="V20" i="4"/>
  <c r="T20" i="4"/>
  <c r="S20" i="4"/>
  <c r="T21" i="4" l="1"/>
  <c r="U22" i="4"/>
  <c r="W21" i="4"/>
  <c r="S21" i="4"/>
  <c r="V21" i="4"/>
  <c r="U23" i="4" l="1"/>
  <c r="V22" i="4"/>
  <c r="W22" i="4"/>
  <c r="T22" i="4"/>
  <c r="S22" i="4"/>
  <c r="S23" i="4" l="1"/>
  <c r="T23" i="4"/>
  <c r="U24" i="4"/>
  <c r="V23" i="4"/>
  <c r="W23" i="4"/>
  <c r="W24" i="4" l="1"/>
  <c r="U25" i="4"/>
  <c r="S24" i="4"/>
  <c r="V24" i="4"/>
  <c r="T24" i="4"/>
  <c r="V25" i="4" l="1"/>
  <c r="T25" i="4"/>
  <c r="S25" i="4"/>
  <c r="W25" i="4"/>
  <c r="U26" i="4"/>
  <c r="V26" i="4" l="1"/>
  <c r="W26" i="4"/>
  <c r="T26" i="4"/>
  <c r="U27" i="4"/>
  <c r="S26" i="4"/>
  <c r="U28" i="4" l="1"/>
  <c r="S27" i="4"/>
  <c r="V27" i="4"/>
  <c r="T27" i="4"/>
  <c r="W27" i="4"/>
  <c r="W28" i="4" l="1"/>
  <c r="U29" i="4"/>
  <c r="S28" i="4"/>
  <c r="V28" i="4"/>
  <c r="T28" i="4"/>
  <c r="V29" i="4" l="1"/>
  <c r="S29" i="4"/>
  <c r="W29" i="4"/>
  <c r="T29" i="4"/>
</calcChain>
</file>

<file path=xl/sharedStrings.xml><?xml version="1.0" encoding="utf-8"?>
<sst xmlns="http://schemas.openxmlformats.org/spreadsheetml/2006/main" count="68" uniqueCount="56">
  <si>
    <t>Year</t>
  </si>
  <si>
    <t>Quarter</t>
  </si>
  <si>
    <t>Jan 1st</t>
  </si>
  <si>
    <t>April 1st</t>
  </si>
  <si>
    <t>July 1st</t>
  </si>
  <si>
    <t>Oct 1st</t>
  </si>
  <si>
    <t>Feb 1st</t>
  </si>
  <si>
    <t>May 1st</t>
  </si>
  <si>
    <t>August 1st</t>
  </si>
  <si>
    <t>Nov 1st</t>
  </si>
  <si>
    <t>Ceremony</t>
  </si>
  <si>
    <t>Event End</t>
  </si>
  <si>
    <t>Date</t>
  </si>
  <si>
    <t>#</t>
  </si>
  <si>
    <t>Upon the beginning of each period, calculate total sales against expected sales, and reset the price (in satoshis) of all slots.</t>
  </si>
  <si>
    <r>
      <rPr>
        <b/>
        <sz val="11"/>
        <color theme="1"/>
        <rFont val="Calibri"/>
        <family val="2"/>
        <scheme val="minor"/>
      </rPr>
      <t>The Present Moment</t>
    </r>
    <r>
      <rPr>
        <sz val="11"/>
        <color theme="1"/>
        <rFont val="Calibri"/>
        <family val="2"/>
        <scheme val="minor"/>
      </rPr>
      <t xml:space="preserve">
(Most Recent Date Experienced)</t>
    </r>
  </si>
  <si>
    <t>We want people to be able to bet into the future.</t>
  </si>
  <si>
    <t>Code things:</t>
  </si>
  <si>
    <t>When a quarter ends, look back on how many slots have been sold, and compare to 2625.</t>
  </si>
  <si>
    <t>-- NOW (Dec 21, 2024)--</t>
  </si>
  <si>
    <t>Paul Sztorc</t>
  </si>
  <si>
    <t>Updated: 12/21/2024</t>
  </si>
  <si>
    <t>US Super Bowl (Feb9, 2025)</t>
  </si>
  <si>
    <r>
      <rPr>
        <b/>
        <sz val="11"/>
        <color theme="1"/>
        <rFont val="Calibri"/>
        <family val="2"/>
        <scheme val="minor"/>
      </rPr>
      <t xml:space="preserve">Slot Maturity Date
</t>
    </r>
    <r>
      <rPr>
        <sz val="11"/>
        <color theme="1"/>
        <rFont val="Calibri"/>
        <family val="2"/>
        <scheme val="minor"/>
      </rPr>
      <t xml:space="preserve"> (these events are "over by" …)</t>
    </r>
  </si>
  <si>
    <t>We want the slots to be the right price, but we (ironically) have no way of knowing the exchange rate, or FMV (fair market value) of a slot.</t>
  </si>
  <si>
    <t>…</t>
  </si>
  <si>
    <r>
      <rPr>
        <b/>
        <sz val="11"/>
        <color theme="1"/>
        <rFont val="Calibri"/>
        <family val="2"/>
        <scheme val="minor"/>
      </rPr>
      <t>Expected Slot Sales</t>
    </r>
    <r>
      <rPr>
        <sz val="11"/>
        <color theme="1"/>
        <rFont val="Calibri"/>
        <family val="2"/>
        <scheme val="minor"/>
      </rPr>
      <t xml:space="preserve">
( As of 12/31/2024 )</t>
    </r>
  </si>
  <si>
    <r>
      <rPr>
        <b/>
        <sz val="11"/>
        <color theme="1"/>
        <rFont val="Calibri"/>
        <family val="2"/>
        <scheme val="minor"/>
      </rPr>
      <t>Actual Slot Sales</t>
    </r>
    <r>
      <rPr>
        <sz val="11"/>
        <color theme="1"/>
        <rFont val="Calibri"/>
        <family val="2"/>
        <scheme val="minor"/>
      </rPr>
      <t xml:space="preserve">
( As of 12/31/2024 )</t>
    </r>
  </si>
  <si>
    <t>US Elections -- (Nov 2028)</t>
  </si>
  <si>
    <t>Example 1: To create a market on super bowl outcomes, you would first buy a slot of era_code "2024.q1", then write the Decision, then finally create a market with that Decision.</t>
  </si>
  <si>
    <t>Example 2: To create a market on US elections in Nov 2028, you would first buy a slot of era_code "2028.q4", then write the Decision, then finally create a market with that Decision.</t>
  </si>
  <si>
    <t>Slot
era_code</t>
  </si>
  <si>
    <r>
      <t xml:space="preserve">Voting Ceremony Begins…
</t>
    </r>
    <r>
      <rPr>
        <sz val="11"/>
        <color theme="1"/>
        <rFont val="Calibri"/>
        <family val="2"/>
        <scheme val="minor"/>
      </rPr>
      <t>(1 month after that)</t>
    </r>
  </si>
  <si>
    <t>Ideally we sell exactly HALF the slots -- 2625 of 5250.</t>
  </si>
  <si>
    <t>Up to 500 "slots" are also *removed* each quarter. While the 500 added slots are distributed evenly over the next 20 quarters, the 500 *removed* slots are all of this quarter's slots (which may be anything from 0-500, since perhaps not all were sold).</t>
  </si>
  <si>
    <r>
      <rPr>
        <b/>
        <sz val="11"/>
        <color theme="1"/>
        <rFont val="Calibri"/>
        <family val="2"/>
        <scheme val="minor"/>
      </rPr>
      <t xml:space="preserve"># Slots Added
</t>
    </r>
    <r>
      <rPr>
        <sz val="11"/>
        <color theme="1"/>
        <rFont val="Calibri"/>
        <family val="2"/>
        <scheme val="minor"/>
      </rPr>
      <t>( of each ID, all new (ie, unsold), upon reaching 1/1/2025 )</t>
    </r>
  </si>
  <si>
    <t>Sat/slot Automatic Recalculation</t>
  </si>
  <si>
    <t>sum is always</t>
  </si>
  <si>
    <r>
      <rPr>
        <b/>
        <sz val="11"/>
        <color theme="1"/>
        <rFont val="Calibri"/>
        <family val="2"/>
        <scheme val="minor"/>
      </rPr>
      <t>Total Slots</t>
    </r>
    <r>
      <rPr>
        <sz val="11"/>
        <color theme="1"/>
        <rFont val="Calibri"/>
        <family val="2"/>
        <scheme val="minor"/>
      </rPr>
      <t xml:space="preserve">
( sold + unsold, upon reaching 1/1/2025 )</t>
    </r>
  </si>
  <si>
    <r>
      <rPr>
        <b/>
        <sz val="11"/>
        <color theme="1"/>
        <rFont val="Calibri"/>
        <family val="2"/>
        <scheme val="minor"/>
      </rPr>
      <t>Total Slots</t>
    </r>
    <r>
      <rPr>
        <sz val="11"/>
        <color theme="1"/>
        <rFont val="Calibri"/>
        <family val="2"/>
        <scheme val="minor"/>
      </rPr>
      <t xml:space="preserve">
( sold + unsold, As of 12/31/2024 )</t>
    </r>
  </si>
  <si>
    <t>Upon the end of each quarter, 500 slots are added. 25 per period each, for the next 20 periods.</t>
  </si>
  <si>
    <t>Motivation:</t>
  </si>
  <si>
    <t>Immediately afterward, give out 500 slots. 25 to period+1, 25 to period+2. … .</t>
  </si>
  <si>
    <t>factor</t>
  </si>
  <si>
    <t>Slot price
1st pentile</t>
  </si>
  <si>
    <t>Slot price
2nd pentile</t>
  </si>
  <si>
    <t>Slot price
3rd pentile</t>
  </si>
  <si>
    <t>Slot price
4th pentile</t>
  </si>
  <si>
    <t>Slot price
5th pentile</t>
  </si>
  <si>
    <t>(always)</t>
  </si>
  <si>
    <t>(a hypothetical / empirical question)</t>
  </si>
  <si>
    <t>Slot usage 1</t>
  </si>
  <si>
    <t>Slot usage 2</t>
  </si>
  <si>
    <t>Slot usage 3</t>
  </si>
  <si>
    <t>Slot usage 4</t>
  </si>
  <si>
    <t>Slot usage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</si>
</sst>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2" borderId="0" xfId="0" applyFill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1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4" xfId="0" applyBorder="1" applyAlignment="1">
      <alignment horizontal="center" vertical="center" wrapText="1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4" xfId="0" applyFont="1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13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3" xfId="0" applyBorder="1" applyAlignment="1">
      <alignment horizontal="center" wrapText="1"/>
    </xf>
    <xf numFmtId="0" fontId="0" fillId="0" borderId="12" xfId="0" applyBorder="1" applyAlignment="1">
      <alignment horizontal="center" wrapText="1"/>
    </xf>
    <xf numFmtId="0" fontId="0" fillId="0" borderId="14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4" xfId="0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0" xfId="0" quotePrefix="1" applyAlignment="1">
      <alignment horizontal="center"/>
    </xf>
    <xf numFmtId="15" fontId="0" fillId="0" borderId="0" xfId="0" applyNumberFormat="1" applyAlignment="1">
      <alignment horizontal="left"/>
    </xf>
    <xf numFmtId="0" fontId="0" fillId="3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5" xfId="0" applyBorder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B861EB-13DC-4C69-A825-276F076CF342}">
  <dimension ref="A3:AB75"/>
  <sheetViews>
    <sheetView tabSelected="1" topLeftCell="E4" workbookViewId="0">
      <selection activeCell="M7" sqref="M7"/>
    </sheetView>
  </sheetViews>
  <sheetFormatPr defaultColWidth="9.1328125" defaultRowHeight="14.25" x14ac:dyDescent="0.45"/>
  <cols>
    <col min="1" max="1" width="9.1328125" style="1"/>
    <col min="2" max="2" width="4.265625" style="1" customWidth="1"/>
    <col min="3" max="3" width="5.265625" style="1" customWidth="1"/>
    <col min="4" max="4" width="22.265625" style="1" customWidth="1"/>
    <col min="5" max="5" width="10" style="1" customWidth="1"/>
    <col min="6" max="6" width="11.73046875" style="1" customWidth="1"/>
    <col min="7" max="7" width="8.53125" style="1" customWidth="1"/>
    <col min="8" max="8" width="9.1328125" style="1" customWidth="1"/>
    <col min="9" max="9" width="8.3984375" style="1" customWidth="1"/>
    <col min="10" max="10" width="9.1328125" style="1" customWidth="1"/>
    <col min="11" max="11" width="11.3984375" style="1" customWidth="1"/>
    <col min="12" max="12" width="19.53125" style="1" customWidth="1"/>
    <col min="13" max="13" width="15.46484375" style="1" customWidth="1"/>
    <col min="14" max="14" width="14.1328125" style="1" customWidth="1"/>
    <col min="15" max="15" width="15.265625" style="1" customWidth="1"/>
    <col min="16" max="18" width="17.86328125" style="1" customWidth="1"/>
    <col min="19" max="19" width="14.3984375" style="1" customWidth="1"/>
    <col min="20" max="20" width="11.6640625" style="1" customWidth="1"/>
    <col min="21" max="21" width="10.1328125" style="1" customWidth="1"/>
    <col min="22" max="22" width="10.19921875" style="1" customWidth="1"/>
    <col min="23" max="23" width="10.59765625" style="1" customWidth="1"/>
    <col min="24" max="28" width="9.1328125" style="1"/>
    <col min="29" max="29" width="19.1328125" style="1" customWidth="1"/>
    <col min="30" max="16384" width="9.1328125" style="1"/>
  </cols>
  <sheetData>
    <row r="3" spans="2:28" x14ac:dyDescent="0.45">
      <c r="N3" s="38"/>
      <c r="O3" s="41" t="s">
        <v>36</v>
      </c>
      <c r="P3" s="41"/>
      <c r="Q3" s="41"/>
      <c r="R3" s="38"/>
    </row>
    <row r="4" spans="2:28" ht="52.5" customHeight="1" x14ac:dyDescent="0.45">
      <c r="E4" s="33" t="s">
        <v>15</v>
      </c>
      <c r="F4" s="33"/>
      <c r="G4" s="15" t="s">
        <v>31</v>
      </c>
      <c r="H4" s="33" t="s">
        <v>23</v>
      </c>
      <c r="I4" s="33"/>
      <c r="J4" s="34" t="s">
        <v>32</v>
      </c>
      <c r="K4" s="33"/>
      <c r="L4" s="10" t="s">
        <v>35</v>
      </c>
      <c r="M4" s="10" t="s">
        <v>38</v>
      </c>
      <c r="N4" s="40"/>
      <c r="O4" s="10" t="s">
        <v>39</v>
      </c>
      <c r="P4" s="10" t="s">
        <v>26</v>
      </c>
      <c r="Q4" s="10" t="s">
        <v>27</v>
      </c>
      <c r="R4" s="43"/>
      <c r="S4" s="16" t="s">
        <v>44</v>
      </c>
      <c r="T4" s="16" t="s">
        <v>45</v>
      </c>
      <c r="U4" s="16" t="s">
        <v>46</v>
      </c>
      <c r="V4" s="16" t="s">
        <v>47</v>
      </c>
      <c r="W4" s="16" t="s">
        <v>48</v>
      </c>
      <c r="X4" s="1" t="s">
        <v>51</v>
      </c>
      <c r="Y4" s="1" t="s">
        <v>52</v>
      </c>
      <c r="Z4" s="1" t="s">
        <v>53</v>
      </c>
      <c r="AA4" s="1" t="s">
        <v>54</v>
      </c>
      <c r="AB4" s="1" t="s">
        <v>55</v>
      </c>
    </row>
    <row r="5" spans="2:28" x14ac:dyDescent="0.45">
      <c r="B5" s="6" t="s">
        <v>20</v>
      </c>
      <c r="E5" s="8" t="s">
        <v>0</v>
      </c>
      <c r="F5" s="8" t="s">
        <v>12</v>
      </c>
      <c r="G5" s="8"/>
      <c r="H5" s="8" t="s">
        <v>0</v>
      </c>
      <c r="I5" s="8" t="s">
        <v>12</v>
      </c>
      <c r="J5" s="8" t="s">
        <v>0</v>
      </c>
      <c r="K5" s="8" t="s">
        <v>12</v>
      </c>
      <c r="N5" s="38"/>
      <c r="R5" s="1" t="s">
        <v>43</v>
      </c>
    </row>
    <row r="6" spans="2:28" x14ac:dyDescent="0.45">
      <c r="B6" s="36" t="s">
        <v>21</v>
      </c>
      <c r="E6" s="7">
        <v>2024</v>
      </c>
      <c r="F6" s="7" t="s">
        <v>2</v>
      </c>
      <c r="G6" s="38" t="str">
        <f>E6&amp;".q1"</f>
        <v>2024.q1</v>
      </c>
      <c r="H6" s="7">
        <f t="shared" ref="H6:H9" si="0">E7</f>
        <v>2024</v>
      </c>
      <c r="I6" s="9" t="str">
        <f>F7</f>
        <v>April 1st</v>
      </c>
      <c r="J6" s="1">
        <f t="shared" ref="J6:J39" si="1">H7</f>
        <v>2024</v>
      </c>
      <c r="K6" s="1" t="str">
        <f>E53</f>
        <v>May 1st</v>
      </c>
    </row>
    <row r="7" spans="2:28" x14ac:dyDescent="0.45">
      <c r="E7" s="1">
        <v>2024</v>
      </c>
      <c r="F7" s="1" t="s">
        <v>3</v>
      </c>
      <c r="G7" s="38" t="str">
        <f t="shared" ref="G7:G41" si="2">E7&amp;".q1"</f>
        <v>2024.q1</v>
      </c>
      <c r="H7" s="38">
        <f t="shared" si="0"/>
        <v>2024</v>
      </c>
      <c r="I7" s="2" t="str">
        <f t="shared" ref="I7:I9" si="3">F8</f>
        <v>July 1st</v>
      </c>
      <c r="J7" s="1">
        <f t="shared" si="1"/>
        <v>2024</v>
      </c>
      <c r="K7" s="1" t="str">
        <f>E54</f>
        <v>August 1st</v>
      </c>
      <c r="P7" s="1" t="s">
        <v>49</v>
      </c>
      <c r="Q7" s="1" t="s">
        <v>50</v>
      </c>
    </row>
    <row r="8" spans="2:28" ht="14.65" thickBot="1" x14ac:dyDescent="0.5">
      <c r="C8" s="1" t="s">
        <v>13</v>
      </c>
      <c r="E8" s="1">
        <v>2024</v>
      </c>
      <c r="F8" s="1" t="s">
        <v>4</v>
      </c>
      <c r="G8" s="38" t="str">
        <f t="shared" si="2"/>
        <v>2024.q1</v>
      </c>
      <c r="H8" s="4">
        <f t="shared" si="0"/>
        <v>2024</v>
      </c>
      <c r="I8" s="5" t="str">
        <f t="shared" si="3"/>
        <v>Oct 1st</v>
      </c>
      <c r="J8" s="4">
        <f t="shared" si="1"/>
        <v>2025</v>
      </c>
      <c r="K8" s="4" t="str">
        <f>E55</f>
        <v>Nov 1st</v>
      </c>
    </row>
    <row r="9" spans="2:28" ht="14.65" thickBot="1" x14ac:dyDescent="0.5">
      <c r="C9" s="1">
        <v>0</v>
      </c>
      <c r="D9" s="35" t="s">
        <v>19</v>
      </c>
      <c r="E9" s="4">
        <v>2024</v>
      </c>
      <c r="F9" s="4" t="s">
        <v>5</v>
      </c>
      <c r="G9" s="4" t="str">
        <f t="shared" si="2"/>
        <v>2024.q1</v>
      </c>
      <c r="H9" s="7">
        <f t="shared" si="0"/>
        <v>2025</v>
      </c>
      <c r="I9" s="9" t="str">
        <f t="shared" si="3"/>
        <v>Jan 1st</v>
      </c>
      <c r="J9" s="1">
        <f t="shared" si="1"/>
        <v>2025</v>
      </c>
      <c r="K9" s="1" t="str">
        <f>E52</f>
        <v>Feb 1st</v>
      </c>
      <c r="O9" s="11">
        <v>500</v>
      </c>
      <c r="S9" s="1">
        <f>U9/2</f>
        <v>9.8499999999999998E-4</v>
      </c>
      <c r="T9" s="1">
        <f>U9/ ( EXP(LN(2)/2))</f>
        <v>1.3930003589374988E-3</v>
      </c>
      <c r="U9" s="1">
        <v>1.97E-3</v>
      </c>
      <c r="V9" s="1">
        <f>U9 *( EXP(LN(2)/2))</f>
        <v>2.7860007178749971E-3</v>
      </c>
      <c r="W9" s="1">
        <f>U9*2</f>
        <v>3.9399999999999999E-3</v>
      </c>
      <c r="X9" s="1">
        <v>100</v>
      </c>
      <c r="Y9" s="1">
        <v>100</v>
      </c>
    </row>
    <row r="10" spans="2:28" ht="14.65" thickBot="1" x14ac:dyDescent="0.5">
      <c r="C10" s="1">
        <v>1</v>
      </c>
      <c r="D10" s="3" t="s">
        <v>22</v>
      </c>
      <c r="E10" s="1">
        <f>E6+1</f>
        <v>2025</v>
      </c>
      <c r="F10" s="3" t="str">
        <f>F6</f>
        <v>Jan 1st</v>
      </c>
      <c r="G10" s="38" t="str">
        <f t="shared" si="2"/>
        <v>2025.q1</v>
      </c>
      <c r="H10" s="38">
        <f>E11</f>
        <v>2025</v>
      </c>
      <c r="I10" s="2" t="str">
        <f>F11</f>
        <v>April 1st</v>
      </c>
      <c r="J10" s="1">
        <f t="shared" si="1"/>
        <v>2025</v>
      </c>
      <c r="K10" s="1" t="str">
        <f>K6</f>
        <v>May 1st</v>
      </c>
      <c r="L10" s="1">
        <v>25</v>
      </c>
      <c r="M10" s="11">
        <v>500</v>
      </c>
      <c r="O10" s="12">
        <f>O9-25</f>
        <v>475</v>
      </c>
      <c r="P10" s="14">
        <f>SUM(O9:O28)/2</f>
        <v>2625</v>
      </c>
      <c r="Q10" s="1">
        <v>2589</v>
      </c>
      <c r="R10" s="1">
        <f>Q10/$P$10</f>
        <v>0.98628571428571432</v>
      </c>
      <c r="S10" s="1">
        <f t="shared" ref="S10:S21" si="4">U10/2</f>
        <v>9.7149142857142856E-4</v>
      </c>
      <c r="T10" s="1">
        <f t="shared" ref="T10:T30" si="5">U10/ ( EXP(LN(2)/2))</f>
        <v>1.3738963540149273E-3</v>
      </c>
      <c r="U10" s="1">
        <f>R10*U9</f>
        <v>1.9429828571428571E-3</v>
      </c>
      <c r="V10" s="1">
        <f t="shared" ref="V10:V30" si="6">U10 *( EXP(LN(2)/2))</f>
        <v>2.7477927080298541E-3</v>
      </c>
      <c r="W10" s="1">
        <f t="shared" ref="W10:W21" si="7">U10*2</f>
        <v>3.8859657142857142E-3</v>
      </c>
    </row>
    <row r="11" spans="2:28" x14ac:dyDescent="0.45">
      <c r="C11" s="1">
        <v>2</v>
      </c>
      <c r="E11" s="1">
        <f t="shared" ref="E11:E41" si="8">E7+1</f>
        <v>2025</v>
      </c>
      <c r="F11" s="1" t="str">
        <f t="shared" ref="F11:F27" si="9">F7</f>
        <v>April 1st</v>
      </c>
      <c r="G11" s="38" t="str">
        <f t="shared" si="2"/>
        <v>2025.q1</v>
      </c>
      <c r="H11" s="38">
        <f t="shared" ref="H11:H40" si="10">E12</f>
        <v>2025</v>
      </c>
      <c r="I11" s="2" t="str">
        <f t="shared" ref="I11:I40" si="11">F12</f>
        <v>July 1st</v>
      </c>
      <c r="J11" s="1">
        <f t="shared" si="1"/>
        <v>2025</v>
      </c>
      <c r="K11" s="1" t="str">
        <f>K7</f>
        <v>August 1st</v>
      </c>
      <c r="L11" s="1">
        <v>25</v>
      </c>
      <c r="M11" s="12">
        <f>M10-25</f>
        <v>475</v>
      </c>
      <c r="O11" s="12">
        <f t="shared" ref="O11:O28" si="12">O10-25</f>
        <v>450</v>
      </c>
      <c r="Q11" s="1">
        <v>2100</v>
      </c>
      <c r="R11" s="1">
        <f t="shared" ref="R11:R30" si="13">Q11/$P$10</f>
        <v>0.8</v>
      </c>
      <c r="S11" s="1">
        <f t="shared" si="4"/>
        <v>7.7719314285714291E-4</v>
      </c>
      <c r="T11" s="1">
        <f t="shared" si="5"/>
        <v>1.099117083211942E-3</v>
      </c>
      <c r="U11" s="1">
        <f t="shared" ref="U11:U29" si="14">R11*U10</f>
        <v>1.5543862857142858E-3</v>
      </c>
      <c r="V11" s="1">
        <f t="shared" si="6"/>
        <v>2.1982341664238837E-3</v>
      </c>
      <c r="W11" s="1">
        <f t="shared" si="7"/>
        <v>3.1087725714285717E-3</v>
      </c>
    </row>
    <row r="12" spans="2:28" x14ac:dyDescent="0.45">
      <c r="C12" s="1">
        <v>3</v>
      </c>
      <c r="D12" s="37" t="s">
        <v>28</v>
      </c>
      <c r="E12" s="1">
        <f t="shared" si="8"/>
        <v>2025</v>
      </c>
      <c r="F12" s="1" t="str">
        <f t="shared" si="9"/>
        <v>July 1st</v>
      </c>
      <c r="G12" s="38" t="str">
        <f t="shared" si="2"/>
        <v>2025.q1</v>
      </c>
      <c r="H12" s="4">
        <f t="shared" si="10"/>
        <v>2025</v>
      </c>
      <c r="I12" s="5" t="str">
        <f t="shared" si="11"/>
        <v>Oct 1st</v>
      </c>
      <c r="J12" s="4">
        <f t="shared" si="1"/>
        <v>2026</v>
      </c>
      <c r="K12" s="4" t="str">
        <f t="shared" ref="K12:K39" si="15">K8</f>
        <v>Nov 1st</v>
      </c>
      <c r="L12" s="1">
        <v>25</v>
      </c>
      <c r="M12" s="12">
        <f t="shared" ref="M12:M29" si="16">M11-25</f>
        <v>450</v>
      </c>
      <c r="O12" s="12">
        <f t="shared" si="12"/>
        <v>425</v>
      </c>
      <c r="Q12" s="1">
        <v>2005</v>
      </c>
      <c r="R12" s="1">
        <f t="shared" si="13"/>
        <v>0.76380952380952383</v>
      </c>
      <c r="S12" s="1">
        <f t="shared" si="4"/>
        <v>5.9362752435374152E-4</v>
      </c>
      <c r="T12" s="1">
        <f t="shared" si="5"/>
        <v>8.3951609593902615E-4</v>
      </c>
      <c r="U12" s="1">
        <f t="shared" si="14"/>
        <v>1.187255048707483E-3</v>
      </c>
      <c r="V12" s="1">
        <f t="shared" si="6"/>
        <v>1.6790321918780519E-3</v>
      </c>
      <c r="W12" s="1">
        <f t="shared" si="7"/>
        <v>2.3745100974149661E-3</v>
      </c>
    </row>
    <row r="13" spans="2:28" x14ac:dyDescent="0.45">
      <c r="C13" s="1">
        <v>4</v>
      </c>
      <c r="E13" s="4">
        <f t="shared" si="8"/>
        <v>2025</v>
      </c>
      <c r="F13" s="4" t="str">
        <f t="shared" si="9"/>
        <v>Oct 1st</v>
      </c>
      <c r="G13" s="4" t="str">
        <f t="shared" si="2"/>
        <v>2025.q1</v>
      </c>
      <c r="H13" s="7">
        <f t="shared" si="10"/>
        <v>2026</v>
      </c>
      <c r="I13" s="9" t="str">
        <f t="shared" si="11"/>
        <v>Jan 1st</v>
      </c>
      <c r="J13" s="1">
        <f t="shared" si="1"/>
        <v>2026</v>
      </c>
      <c r="K13" s="1" t="str">
        <f t="shared" si="15"/>
        <v>Feb 1st</v>
      </c>
      <c r="L13" s="1">
        <v>25</v>
      </c>
      <c r="M13" s="12">
        <f t="shared" si="16"/>
        <v>425</v>
      </c>
      <c r="O13" s="12">
        <f t="shared" si="12"/>
        <v>400</v>
      </c>
      <c r="Q13" s="1">
        <v>2320</v>
      </c>
      <c r="R13" s="1">
        <f t="shared" si="13"/>
        <v>0.88380952380952382</v>
      </c>
      <c r="S13" s="1">
        <f t="shared" si="4"/>
        <v>5.246536596193068E-4</v>
      </c>
      <c r="T13" s="1">
        <f t="shared" si="5"/>
        <v>7.4197232098230121E-4</v>
      </c>
      <c r="U13" s="1">
        <f t="shared" si="14"/>
        <v>1.0493073192386136E-3</v>
      </c>
      <c r="V13" s="1">
        <f t="shared" si="6"/>
        <v>1.4839446419646022E-3</v>
      </c>
      <c r="W13" s="1">
        <f t="shared" si="7"/>
        <v>2.0986146384772272E-3</v>
      </c>
    </row>
    <row r="14" spans="2:28" x14ac:dyDescent="0.45">
      <c r="C14" s="1">
        <v>5</v>
      </c>
      <c r="E14" s="38">
        <f t="shared" si="8"/>
        <v>2026</v>
      </c>
      <c r="F14" s="38" t="str">
        <f t="shared" si="9"/>
        <v>Jan 1st</v>
      </c>
      <c r="G14" s="38" t="str">
        <f t="shared" si="2"/>
        <v>2026.q1</v>
      </c>
      <c r="H14" s="38">
        <f t="shared" si="10"/>
        <v>2026</v>
      </c>
      <c r="I14" s="2" t="str">
        <f t="shared" si="11"/>
        <v>April 1st</v>
      </c>
      <c r="J14" s="1">
        <f t="shared" si="1"/>
        <v>2026</v>
      </c>
      <c r="K14" s="1" t="str">
        <f t="shared" si="15"/>
        <v>May 1st</v>
      </c>
      <c r="L14" s="1">
        <v>25</v>
      </c>
      <c r="M14" s="12">
        <f t="shared" si="16"/>
        <v>400</v>
      </c>
      <c r="O14" s="12">
        <f t="shared" si="12"/>
        <v>375</v>
      </c>
      <c r="R14" s="1">
        <f t="shared" si="13"/>
        <v>0</v>
      </c>
      <c r="S14" s="1">
        <f t="shared" si="4"/>
        <v>0</v>
      </c>
      <c r="T14" s="1">
        <f t="shared" si="5"/>
        <v>0</v>
      </c>
      <c r="U14" s="1">
        <f t="shared" si="14"/>
        <v>0</v>
      </c>
      <c r="V14" s="1">
        <f t="shared" si="6"/>
        <v>0</v>
      </c>
      <c r="W14" s="1">
        <f t="shared" si="7"/>
        <v>0</v>
      </c>
    </row>
    <row r="15" spans="2:28" x14ac:dyDescent="0.45">
      <c r="C15" s="1">
        <v>6</v>
      </c>
      <c r="E15" s="1">
        <f t="shared" si="8"/>
        <v>2026</v>
      </c>
      <c r="F15" s="1" t="str">
        <f t="shared" si="9"/>
        <v>April 1st</v>
      </c>
      <c r="G15" s="38" t="str">
        <f t="shared" si="2"/>
        <v>2026.q1</v>
      </c>
      <c r="H15" s="38">
        <f t="shared" si="10"/>
        <v>2026</v>
      </c>
      <c r="I15" s="2" t="str">
        <f t="shared" si="11"/>
        <v>July 1st</v>
      </c>
      <c r="J15" s="1">
        <f t="shared" si="1"/>
        <v>2026</v>
      </c>
      <c r="K15" s="1" t="str">
        <f t="shared" si="15"/>
        <v>August 1st</v>
      </c>
      <c r="L15" s="1">
        <v>25</v>
      </c>
      <c r="M15" s="12">
        <f t="shared" si="16"/>
        <v>375</v>
      </c>
      <c r="O15" s="12">
        <f t="shared" si="12"/>
        <v>350</v>
      </c>
      <c r="R15" s="1">
        <f t="shared" si="13"/>
        <v>0</v>
      </c>
      <c r="S15" s="1">
        <f t="shared" si="4"/>
        <v>0</v>
      </c>
      <c r="T15" s="1">
        <f t="shared" si="5"/>
        <v>0</v>
      </c>
      <c r="U15" s="1">
        <f t="shared" si="14"/>
        <v>0</v>
      </c>
      <c r="V15" s="1">
        <f t="shared" si="6"/>
        <v>0</v>
      </c>
      <c r="W15" s="1">
        <f t="shared" si="7"/>
        <v>0</v>
      </c>
    </row>
    <row r="16" spans="2:28" x14ac:dyDescent="0.45">
      <c r="C16" s="1">
        <v>7</v>
      </c>
      <c r="E16" s="1">
        <f t="shared" si="8"/>
        <v>2026</v>
      </c>
      <c r="F16" s="1" t="str">
        <f t="shared" si="9"/>
        <v>July 1st</v>
      </c>
      <c r="G16" s="38" t="str">
        <f t="shared" si="2"/>
        <v>2026.q1</v>
      </c>
      <c r="H16" s="4">
        <f t="shared" si="10"/>
        <v>2026</v>
      </c>
      <c r="I16" s="5" t="str">
        <f t="shared" si="11"/>
        <v>Oct 1st</v>
      </c>
      <c r="J16" s="4">
        <f t="shared" si="1"/>
        <v>2027</v>
      </c>
      <c r="K16" s="4" t="str">
        <f t="shared" si="15"/>
        <v>Nov 1st</v>
      </c>
      <c r="L16" s="1">
        <v>25</v>
      </c>
      <c r="M16" s="12">
        <f t="shared" si="16"/>
        <v>350</v>
      </c>
      <c r="O16" s="12">
        <f t="shared" si="12"/>
        <v>325</v>
      </c>
      <c r="R16" s="1">
        <f t="shared" si="13"/>
        <v>0</v>
      </c>
      <c r="S16" s="1">
        <f t="shared" si="4"/>
        <v>0</v>
      </c>
      <c r="T16" s="1">
        <f t="shared" si="5"/>
        <v>0</v>
      </c>
      <c r="U16" s="1">
        <f t="shared" si="14"/>
        <v>0</v>
      </c>
      <c r="V16" s="1">
        <f t="shared" si="6"/>
        <v>0</v>
      </c>
      <c r="W16" s="1">
        <f t="shared" si="7"/>
        <v>0</v>
      </c>
    </row>
    <row r="17" spans="3:23" ht="15" customHeight="1" x14ac:dyDescent="0.45">
      <c r="C17" s="1">
        <v>8</v>
      </c>
      <c r="E17" s="4">
        <f t="shared" si="8"/>
        <v>2026</v>
      </c>
      <c r="F17" s="4" t="str">
        <f t="shared" si="9"/>
        <v>Oct 1st</v>
      </c>
      <c r="G17" s="4" t="str">
        <f t="shared" si="2"/>
        <v>2026.q1</v>
      </c>
      <c r="H17" s="7">
        <f t="shared" si="10"/>
        <v>2027</v>
      </c>
      <c r="I17" s="9" t="str">
        <f t="shared" si="11"/>
        <v>Jan 1st</v>
      </c>
      <c r="J17" s="1">
        <f t="shared" si="1"/>
        <v>2027</v>
      </c>
      <c r="K17" s="1" t="str">
        <f t="shared" si="15"/>
        <v>Feb 1st</v>
      </c>
      <c r="L17" s="1">
        <v>25</v>
      </c>
      <c r="M17" s="12">
        <f t="shared" si="16"/>
        <v>325</v>
      </c>
      <c r="O17" s="12">
        <f t="shared" si="12"/>
        <v>300</v>
      </c>
      <c r="R17" s="1">
        <f t="shared" si="13"/>
        <v>0</v>
      </c>
      <c r="S17" s="1">
        <f t="shared" si="4"/>
        <v>0</v>
      </c>
      <c r="T17" s="1">
        <f t="shared" si="5"/>
        <v>0</v>
      </c>
      <c r="U17" s="1">
        <f t="shared" si="14"/>
        <v>0</v>
      </c>
      <c r="V17" s="1">
        <f t="shared" si="6"/>
        <v>0</v>
      </c>
      <c r="W17" s="1">
        <f t="shared" si="7"/>
        <v>0</v>
      </c>
    </row>
    <row r="18" spans="3:23" x14ac:dyDescent="0.45">
      <c r="C18" s="1">
        <v>9</v>
      </c>
      <c r="E18" s="38">
        <f t="shared" si="8"/>
        <v>2027</v>
      </c>
      <c r="F18" s="38" t="str">
        <f t="shared" si="9"/>
        <v>Jan 1st</v>
      </c>
      <c r="G18" s="38" t="str">
        <f t="shared" si="2"/>
        <v>2027.q1</v>
      </c>
      <c r="H18" s="38">
        <f t="shared" si="10"/>
        <v>2027</v>
      </c>
      <c r="I18" s="2" t="str">
        <f t="shared" si="11"/>
        <v>April 1st</v>
      </c>
      <c r="J18" s="1">
        <f t="shared" si="1"/>
        <v>2027</v>
      </c>
      <c r="K18" s="1" t="str">
        <f t="shared" si="15"/>
        <v>May 1st</v>
      </c>
      <c r="L18" s="1">
        <v>25</v>
      </c>
      <c r="M18" s="12">
        <f t="shared" si="16"/>
        <v>300</v>
      </c>
      <c r="O18" s="12">
        <f t="shared" si="12"/>
        <v>275</v>
      </c>
      <c r="R18" s="1">
        <f t="shared" si="13"/>
        <v>0</v>
      </c>
      <c r="S18" s="1">
        <f t="shared" si="4"/>
        <v>0</v>
      </c>
      <c r="T18" s="1">
        <f t="shared" si="5"/>
        <v>0</v>
      </c>
      <c r="U18" s="1">
        <f t="shared" si="14"/>
        <v>0</v>
      </c>
      <c r="V18" s="1">
        <f t="shared" si="6"/>
        <v>0</v>
      </c>
      <c r="W18" s="1">
        <f t="shared" si="7"/>
        <v>0</v>
      </c>
    </row>
    <row r="19" spans="3:23" x14ac:dyDescent="0.45">
      <c r="C19" s="1">
        <v>10</v>
      </c>
      <c r="E19" s="1">
        <f t="shared" si="8"/>
        <v>2027</v>
      </c>
      <c r="F19" s="1" t="str">
        <f t="shared" si="9"/>
        <v>April 1st</v>
      </c>
      <c r="G19" s="38" t="str">
        <f t="shared" si="2"/>
        <v>2027.q1</v>
      </c>
      <c r="H19" s="38">
        <f t="shared" si="10"/>
        <v>2027</v>
      </c>
      <c r="I19" s="2" t="str">
        <f t="shared" si="11"/>
        <v>July 1st</v>
      </c>
      <c r="J19" s="1">
        <f t="shared" si="1"/>
        <v>2027</v>
      </c>
      <c r="K19" s="1" t="str">
        <f t="shared" si="15"/>
        <v>August 1st</v>
      </c>
      <c r="L19" s="1">
        <v>25</v>
      </c>
      <c r="M19" s="12">
        <f t="shared" si="16"/>
        <v>275</v>
      </c>
      <c r="O19" s="12">
        <f t="shared" si="12"/>
        <v>250</v>
      </c>
      <c r="R19" s="1">
        <f t="shared" si="13"/>
        <v>0</v>
      </c>
      <c r="S19" s="1">
        <f t="shared" si="4"/>
        <v>0</v>
      </c>
      <c r="T19" s="1">
        <f t="shared" si="5"/>
        <v>0</v>
      </c>
      <c r="U19" s="1">
        <f t="shared" si="14"/>
        <v>0</v>
      </c>
      <c r="V19" s="1">
        <f t="shared" si="6"/>
        <v>0</v>
      </c>
      <c r="W19" s="1">
        <f t="shared" si="7"/>
        <v>0</v>
      </c>
    </row>
    <row r="20" spans="3:23" x14ac:dyDescent="0.45">
      <c r="C20" s="1">
        <v>11</v>
      </c>
      <c r="E20" s="1">
        <f t="shared" si="8"/>
        <v>2027</v>
      </c>
      <c r="F20" s="1" t="str">
        <f t="shared" si="9"/>
        <v>July 1st</v>
      </c>
      <c r="G20" s="38" t="str">
        <f t="shared" si="2"/>
        <v>2027.q1</v>
      </c>
      <c r="H20" s="4">
        <f t="shared" si="10"/>
        <v>2027</v>
      </c>
      <c r="I20" s="5" t="str">
        <f t="shared" si="11"/>
        <v>Oct 1st</v>
      </c>
      <c r="J20" s="4">
        <f t="shared" si="1"/>
        <v>2028</v>
      </c>
      <c r="K20" s="4" t="str">
        <f t="shared" si="15"/>
        <v>Nov 1st</v>
      </c>
      <c r="L20" s="1">
        <v>25</v>
      </c>
      <c r="M20" s="12">
        <f t="shared" si="16"/>
        <v>250</v>
      </c>
      <c r="O20" s="12">
        <f t="shared" si="12"/>
        <v>225</v>
      </c>
      <c r="R20" s="1">
        <f t="shared" si="13"/>
        <v>0</v>
      </c>
      <c r="S20" s="1">
        <f t="shared" si="4"/>
        <v>0</v>
      </c>
      <c r="T20" s="1">
        <f t="shared" si="5"/>
        <v>0</v>
      </c>
      <c r="U20" s="1">
        <f t="shared" si="14"/>
        <v>0</v>
      </c>
      <c r="V20" s="1">
        <f t="shared" si="6"/>
        <v>0</v>
      </c>
      <c r="W20" s="1">
        <f t="shared" si="7"/>
        <v>0</v>
      </c>
    </row>
    <row r="21" spans="3:23" x14ac:dyDescent="0.45">
      <c r="C21" s="1">
        <v>12</v>
      </c>
      <c r="E21" s="4">
        <f t="shared" si="8"/>
        <v>2027</v>
      </c>
      <c r="F21" s="4" t="str">
        <f t="shared" si="9"/>
        <v>Oct 1st</v>
      </c>
      <c r="G21" s="4" t="str">
        <f t="shared" si="2"/>
        <v>2027.q1</v>
      </c>
      <c r="H21" s="7">
        <f t="shared" si="10"/>
        <v>2028</v>
      </c>
      <c r="I21" s="9" t="str">
        <f t="shared" si="11"/>
        <v>Jan 1st</v>
      </c>
      <c r="J21" s="1">
        <f t="shared" si="1"/>
        <v>2028</v>
      </c>
      <c r="K21" s="1" t="str">
        <f t="shared" si="15"/>
        <v>Feb 1st</v>
      </c>
      <c r="L21" s="1">
        <v>25</v>
      </c>
      <c r="M21" s="12">
        <f t="shared" si="16"/>
        <v>225</v>
      </c>
      <c r="O21" s="12">
        <f t="shared" si="12"/>
        <v>200</v>
      </c>
      <c r="R21" s="1">
        <f t="shared" si="13"/>
        <v>0</v>
      </c>
      <c r="S21" s="1">
        <f t="shared" si="4"/>
        <v>0</v>
      </c>
      <c r="T21" s="1">
        <f t="shared" si="5"/>
        <v>0</v>
      </c>
      <c r="U21" s="1">
        <f t="shared" si="14"/>
        <v>0</v>
      </c>
      <c r="V21" s="1">
        <f t="shared" si="6"/>
        <v>0</v>
      </c>
      <c r="W21" s="1">
        <f t="shared" si="7"/>
        <v>0</v>
      </c>
    </row>
    <row r="22" spans="3:23" x14ac:dyDescent="0.45">
      <c r="C22" s="1">
        <v>13</v>
      </c>
      <c r="E22" s="38">
        <f t="shared" si="8"/>
        <v>2028</v>
      </c>
      <c r="F22" s="38" t="str">
        <f t="shared" si="9"/>
        <v>Jan 1st</v>
      </c>
      <c r="G22" s="38" t="str">
        <f t="shared" si="2"/>
        <v>2028.q1</v>
      </c>
      <c r="H22" s="38">
        <f t="shared" si="10"/>
        <v>2028</v>
      </c>
      <c r="I22" s="2" t="str">
        <f t="shared" si="11"/>
        <v>April 1st</v>
      </c>
      <c r="J22" s="1">
        <f t="shared" si="1"/>
        <v>2028</v>
      </c>
      <c r="K22" s="1" t="str">
        <f t="shared" si="15"/>
        <v>May 1st</v>
      </c>
      <c r="L22" s="1">
        <v>25</v>
      </c>
      <c r="M22" s="12">
        <f t="shared" si="16"/>
        <v>200</v>
      </c>
      <c r="O22" s="12">
        <f t="shared" si="12"/>
        <v>175</v>
      </c>
      <c r="R22" s="1">
        <f t="shared" si="13"/>
        <v>0</v>
      </c>
      <c r="S22" s="1">
        <f t="shared" ref="S22:S26" si="17">U22/2</f>
        <v>0</v>
      </c>
      <c r="T22" s="1">
        <f t="shared" si="5"/>
        <v>0</v>
      </c>
      <c r="U22" s="1">
        <f t="shared" si="14"/>
        <v>0</v>
      </c>
      <c r="V22" s="1">
        <f t="shared" si="6"/>
        <v>0</v>
      </c>
      <c r="W22" s="1">
        <f t="shared" ref="W22:W26" si="18">U22*2</f>
        <v>0</v>
      </c>
    </row>
    <row r="23" spans="3:23" x14ac:dyDescent="0.45">
      <c r="C23" s="1">
        <v>14</v>
      </c>
      <c r="E23" s="1">
        <f t="shared" si="8"/>
        <v>2028</v>
      </c>
      <c r="F23" s="1" t="str">
        <f t="shared" si="9"/>
        <v>April 1st</v>
      </c>
      <c r="G23" s="38" t="str">
        <f t="shared" si="2"/>
        <v>2028.q1</v>
      </c>
      <c r="H23" s="38">
        <f t="shared" si="10"/>
        <v>2028</v>
      </c>
      <c r="I23" s="2" t="str">
        <f t="shared" si="11"/>
        <v>July 1st</v>
      </c>
      <c r="J23" s="1">
        <f t="shared" si="1"/>
        <v>2028</v>
      </c>
      <c r="K23" s="1" t="str">
        <f t="shared" si="15"/>
        <v>August 1st</v>
      </c>
      <c r="L23" s="1">
        <v>25</v>
      </c>
      <c r="M23" s="12">
        <f t="shared" si="16"/>
        <v>175</v>
      </c>
      <c r="O23" s="12">
        <f t="shared" si="12"/>
        <v>150</v>
      </c>
      <c r="R23" s="1">
        <f t="shared" si="13"/>
        <v>0</v>
      </c>
      <c r="S23" s="1">
        <f t="shared" si="17"/>
        <v>0</v>
      </c>
      <c r="T23" s="1">
        <f t="shared" si="5"/>
        <v>0</v>
      </c>
      <c r="U23" s="1">
        <f t="shared" si="14"/>
        <v>0</v>
      </c>
      <c r="V23" s="1">
        <f t="shared" si="6"/>
        <v>0</v>
      </c>
      <c r="W23" s="1">
        <f t="shared" si="18"/>
        <v>0</v>
      </c>
    </row>
    <row r="24" spans="3:23" x14ac:dyDescent="0.45">
      <c r="C24" s="1">
        <v>15</v>
      </c>
      <c r="E24" s="1">
        <f t="shared" si="8"/>
        <v>2028</v>
      </c>
      <c r="F24" s="1" t="str">
        <f t="shared" si="9"/>
        <v>July 1st</v>
      </c>
      <c r="G24" s="38" t="str">
        <f t="shared" si="2"/>
        <v>2028.q1</v>
      </c>
      <c r="H24" s="4">
        <f t="shared" si="10"/>
        <v>2028</v>
      </c>
      <c r="I24" s="5" t="str">
        <f t="shared" si="11"/>
        <v>Oct 1st</v>
      </c>
      <c r="J24" s="4">
        <f t="shared" si="1"/>
        <v>2029</v>
      </c>
      <c r="K24" s="4" t="str">
        <f t="shared" si="15"/>
        <v>Nov 1st</v>
      </c>
      <c r="L24" s="1">
        <v>25</v>
      </c>
      <c r="M24" s="12">
        <f t="shared" si="16"/>
        <v>150</v>
      </c>
      <c r="O24" s="12">
        <f t="shared" si="12"/>
        <v>125</v>
      </c>
      <c r="R24" s="1">
        <f t="shared" si="13"/>
        <v>0</v>
      </c>
      <c r="S24" s="1">
        <f t="shared" si="17"/>
        <v>0</v>
      </c>
      <c r="T24" s="1">
        <f t="shared" si="5"/>
        <v>0</v>
      </c>
      <c r="U24" s="1">
        <f t="shared" si="14"/>
        <v>0</v>
      </c>
      <c r="V24" s="1">
        <f t="shared" si="6"/>
        <v>0</v>
      </c>
      <c r="W24" s="1">
        <f t="shared" si="18"/>
        <v>0</v>
      </c>
    </row>
    <row r="25" spans="3:23" x14ac:dyDescent="0.45">
      <c r="C25" s="1">
        <v>16</v>
      </c>
      <c r="E25" s="4">
        <f t="shared" si="8"/>
        <v>2028</v>
      </c>
      <c r="F25" s="39" t="str">
        <f t="shared" si="9"/>
        <v>Oct 1st</v>
      </c>
      <c r="G25" s="4" t="str">
        <f t="shared" si="2"/>
        <v>2028.q1</v>
      </c>
      <c r="H25" s="7">
        <f t="shared" si="10"/>
        <v>2029</v>
      </c>
      <c r="I25" s="9" t="str">
        <f t="shared" si="11"/>
        <v>Jan 1st</v>
      </c>
      <c r="J25" s="1">
        <f t="shared" si="1"/>
        <v>2029</v>
      </c>
      <c r="K25" s="1" t="str">
        <f t="shared" si="15"/>
        <v>Feb 1st</v>
      </c>
      <c r="L25" s="1">
        <v>25</v>
      </c>
      <c r="M25" s="12">
        <f t="shared" si="16"/>
        <v>125</v>
      </c>
      <c r="O25" s="12">
        <f t="shared" si="12"/>
        <v>100</v>
      </c>
      <c r="R25" s="1">
        <f t="shared" si="13"/>
        <v>0</v>
      </c>
      <c r="S25" s="1">
        <f t="shared" si="17"/>
        <v>0</v>
      </c>
      <c r="T25" s="1">
        <f t="shared" si="5"/>
        <v>0</v>
      </c>
      <c r="U25" s="1">
        <f t="shared" si="14"/>
        <v>0</v>
      </c>
      <c r="V25" s="1">
        <f t="shared" si="6"/>
        <v>0</v>
      </c>
      <c r="W25" s="1">
        <f t="shared" si="18"/>
        <v>0</v>
      </c>
    </row>
    <row r="26" spans="3:23" x14ac:dyDescent="0.45">
      <c r="C26" s="1">
        <v>17</v>
      </c>
      <c r="E26" s="38">
        <f t="shared" si="8"/>
        <v>2029</v>
      </c>
      <c r="F26" s="38" t="str">
        <f t="shared" si="9"/>
        <v>Jan 1st</v>
      </c>
      <c r="G26" s="38" t="str">
        <f t="shared" si="2"/>
        <v>2029.q1</v>
      </c>
      <c r="H26" s="38">
        <f t="shared" si="10"/>
        <v>2029</v>
      </c>
      <c r="I26" s="2" t="str">
        <f t="shared" si="11"/>
        <v>April 1st</v>
      </c>
      <c r="J26" s="1">
        <f t="shared" si="1"/>
        <v>2029</v>
      </c>
      <c r="K26" s="1" t="str">
        <f t="shared" si="15"/>
        <v>May 1st</v>
      </c>
      <c r="L26" s="1">
        <v>25</v>
      </c>
      <c r="M26" s="12">
        <f t="shared" si="16"/>
        <v>100</v>
      </c>
      <c r="O26" s="12">
        <f t="shared" si="12"/>
        <v>75</v>
      </c>
      <c r="R26" s="1">
        <f t="shared" si="13"/>
        <v>0</v>
      </c>
      <c r="S26" s="1">
        <f t="shared" si="17"/>
        <v>0</v>
      </c>
      <c r="T26" s="1">
        <f t="shared" si="5"/>
        <v>0</v>
      </c>
      <c r="U26" s="1">
        <f t="shared" si="14"/>
        <v>0</v>
      </c>
      <c r="V26" s="1">
        <f t="shared" si="6"/>
        <v>0</v>
      </c>
      <c r="W26" s="1">
        <f t="shared" si="18"/>
        <v>0</v>
      </c>
    </row>
    <row r="27" spans="3:23" x14ac:dyDescent="0.45">
      <c r="C27" s="1">
        <v>18</v>
      </c>
      <c r="E27" s="1">
        <f t="shared" si="8"/>
        <v>2029</v>
      </c>
      <c r="F27" s="1" t="str">
        <f t="shared" si="9"/>
        <v>April 1st</v>
      </c>
      <c r="G27" s="38" t="str">
        <f t="shared" si="2"/>
        <v>2029.q1</v>
      </c>
      <c r="H27" s="38">
        <f t="shared" si="10"/>
        <v>2029</v>
      </c>
      <c r="I27" s="2" t="str">
        <f t="shared" si="11"/>
        <v>July 1st</v>
      </c>
      <c r="J27" s="1">
        <f t="shared" si="1"/>
        <v>2029</v>
      </c>
      <c r="K27" s="1" t="str">
        <f t="shared" si="15"/>
        <v>August 1st</v>
      </c>
      <c r="L27" s="1">
        <v>25</v>
      </c>
      <c r="M27" s="12">
        <f t="shared" si="16"/>
        <v>75</v>
      </c>
      <c r="O27" s="12">
        <f t="shared" si="12"/>
        <v>50</v>
      </c>
      <c r="R27" s="1">
        <f t="shared" si="13"/>
        <v>0</v>
      </c>
      <c r="S27" s="1">
        <f t="shared" ref="S27:S30" si="19">U27/2</f>
        <v>0</v>
      </c>
      <c r="T27" s="1">
        <f t="shared" si="5"/>
        <v>0</v>
      </c>
      <c r="U27" s="1">
        <f t="shared" si="14"/>
        <v>0</v>
      </c>
      <c r="V27" s="1">
        <f t="shared" si="6"/>
        <v>0</v>
      </c>
      <c r="W27" s="1">
        <f t="shared" ref="W27:W30" si="20">U27*2</f>
        <v>0</v>
      </c>
    </row>
    <row r="28" spans="3:23" ht="14.65" thickBot="1" x14ac:dyDescent="0.5">
      <c r="C28" s="1">
        <v>19</v>
      </c>
      <c r="E28" s="1">
        <f t="shared" si="8"/>
        <v>2029</v>
      </c>
      <c r="F28" s="1" t="str">
        <f t="shared" ref="F28:F41" si="21">F24</f>
        <v>July 1st</v>
      </c>
      <c r="G28" s="38" t="str">
        <f t="shared" si="2"/>
        <v>2029.q1</v>
      </c>
      <c r="H28" s="4">
        <f t="shared" si="10"/>
        <v>2029</v>
      </c>
      <c r="I28" s="5" t="str">
        <f t="shared" si="11"/>
        <v>Oct 1st</v>
      </c>
      <c r="J28" s="4">
        <f t="shared" si="1"/>
        <v>2030</v>
      </c>
      <c r="K28" s="4" t="str">
        <f t="shared" si="15"/>
        <v>Nov 1st</v>
      </c>
      <c r="L28" s="1">
        <v>25</v>
      </c>
      <c r="M28" s="12">
        <f t="shared" si="16"/>
        <v>50</v>
      </c>
      <c r="O28" s="13">
        <f t="shared" si="12"/>
        <v>25</v>
      </c>
      <c r="R28" s="1">
        <f t="shared" si="13"/>
        <v>0</v>
      </c>
      <c r="S28" s="1">
        <f t="shared" si="19"/>
        <v>0</v>
      </c>
      <c r="T28" s="1">
        <f t="shared" si="5"/>
        <v>0</v>
      </c>
      <c r="U28" s="1">
        <f t="shared" si="14"/>
        <v>0</v>
      </c>
      <c r="V28" s="1">
        <f t="shared" si="6"/>
        <v>0</v>
      </c>
      <c r="W28" s="1">
        <f t="shared" si="20"/>
        <v>0</v>
      </c>
    </row>
    <row r="29" spans="3:23" ht="14.65" thickBot="1" x14ac:dyDescent="0.5">
      <c r="C29" s="1">
        <v>20</v>
      </c>
      <c r="E29" s="4">
        <f t="shared" si="8"/>
        <v>2029</v>
      </c>
      <c r="F29" s="4" t="str">
        <f t="shared" si="21"/>
        <v>Oct 1st</v>
      </c>
      <c r="G29" s="4" t="str">
        <f t="shared" si="2"/>
        <v>2029.q1</v>
      </c>
      <c r="H29" s="7">
        <f t="shared" si="10"/>
        <v>2030</v>
      </c>
      <c r="I29" s="9" t="str">
        <f t="shared" si="11"/>
        <v>Jan 1st</v>
      </c>
      <c r="J29" s="1">
        <f t="shared" si="1"/>
        <v>2030</v>
      </c>
      <c r="K29" s="1" t="str">
        <f t="shared" si="15"/>
        <v>Feb 1st</v>
      </c>
      <c r="L29" s="1">
        <v>25</v>
      </c>
      <c r="M29" s="13">
        <f t="shared" si="16"/>
        <v>25</v>
      </c>
      <c r="O29" s="1" t="s">
        <v>37</v>
      </c>
      <c r="R29" s="1">
        <f t="shared" si="13"/>
        <v>0</v>
      </c>
      <c r="S29" s="1">
        <f t="shared" si="19"/>
        <v>0</v>
      </c>
      <c r="T29" s="1">
        <f t="shared" si="5"/>
        <v>0</v>
      </c>
      <c r="U29" s="1">
        <f t="shared" si="14"/>
        <v>0</v>
      </c>
      <c r="V29" s="1">
        <f t="shared" si="6"/>
        <v>0</v>
      </c>
      <c r="W29" s="1">
        <f t="shared" si="20"/>
        <v>0</v>
      </c>
    </row>
    <row r="30" spans="3:23" x14ac:dyDescent="0.45">
      <c r="E30" s="38">
        <f t="shared" si="8"/>
        <v>2030</v>
      </c>
      <c r="F30" s="38" t="str">
        <f t="shared" si="21"/>
        <v>Jan 1st</v>
      </c>
      <c r="G30" s="38" t="str">
        <f t="shared" si="2"/>
        <v>2030.q1</v>
      </c>
      <c r="H30" s="38">
        <f t="shared" si="10"/>
        <v>2030</v>
      </c>
      <c r="I30" s="2" t="str">
        <f t="shared" si="11"/>
        <v>April 1st</v>
      </c>
      <c r="J30" s="1">
        <f t="shared" si="1"/>
        <v>2030</v>
      </c>
      <c r="K30" s="1" t="str">
        <f t="shared" si="15"/>
        <v>May 1st</v>
      </c>
      <c r="O30" s="1">
        <f>SUM(O9:O28)</f>
        <v>5250</v>
      </c>
      <c r="R30" s="1">
        <f t="shared" si="13"/>
        <v>0</v>
      </c>
      <c r="S30" s="1">
        <f t="shared" si="19"/>
        <v>0</v>
      </c>
      <c r="T30" s="1">
        <f t="shared" si="5"/>
        <v>0</v>
      </c>
      <c r="U30" s="1">
        <f t="shared" ref="U27:U30" si="22">Q37</f>
        <v>0</v>
      </c>
      <c r="V30" s="1">
        <f t="shared" si="6"/>
        <v>0</v>
      </c>
      <c r="W30" s="1">
        <f t="shared" si="20"/>
        <v>0</v>
      </c>
    </row>
    <row r="31" spans="3:23" x14ac:dyDescent="0.45">
      <c r="E31" s="1">
        <f t="shared" si="8"/>
        <v>2030</v>
      </c>
      <c r="F31" s="1" t="str">
        <f t="shared" si="21"/>
        <v>April 1st</v>
      </c>
      <c r="G31" s="38" t="str">
        <f t="shared" si="2"/>
        <v>2030.q1</v>
      </c>
      <c r="H31" s="38">
        <f t="shared" si="10"/>
        <v>2030</v>
      </c>
      <c r="I31" s="2" t="str">
        <f t="shared" si="11"/>
        <v>July 1st</v>
      </c>
      <c r="J31" s="1">
        <f t="shared" si="1"/>
        <v>2030</v>
      </c>
      <c r="K31" s="1" t="str">
        <f t="shared" si="15"/>
        <v>August 1st</v>
      </c>
    </row>
    <row r="32" spans="3:23" x14ac:dyDescent="0.45">
      <c r="E32" s="1">
        <f t="shared" si="8"/>
        <v>2030</v>
      </c>
      <c r="F32" s="1" t="str">
        <f t="shared" si="21"/>
        <v>July 1st</v>
      </c>
      <c r="G32" s="38" t="str">
        <f t="shared" si="2"/>
        <v>2030.q1</v>
      </c>
      <c r="H32" s="4">
        <f t="shared" si="10"/>
        <v>2030</v>
      </c>
      <c r="I32" s="5" t="str">
        <f t="shared" si="11"/>
        <v>Oct 1st</v>
      </c>
      <c r="J32" s="4">
        <f t="shared" si="1"/>
        <v>2031</v>
      </c>
      <c r="K32" s="4" t="str">
        <f t="shared" si="15"/>
        <v>Nov 1st</v>
      </c>
    </row>
    <row r="33" spans="1:13" x14ac:dyDescent="0.45">
      <c r="E33" s="4">
        <f t="shared" si="8"/>
        <v>2030</v>
      </c>
      <c r="F33" s="4" t="str">
        <f t="shared" si="21"/>
        <v>Oct 1st</v>
      </c>
      <c r="G33" s="4" t="str">
        <f t="shared" si="2"/>
        <v>2030.q1</v>
      </c>
      <c r="H33" s="7">
        <f t="shared" si="10"/>
        <v>2031</v>
      </c>
      <c r="I33" s="9" t="str">
        <f t="shared" si="11"/>
        <v>Jan 1st</v>
      </c>
      <c r="J33" s="1">
        <f t="shared" si="1"/>
        <v>2031</v>
      </c>
      <c r="K33" s="1" t="str">
        <f t="shared" si="15"/>
        <v>Feb 1st</v>
      </c>
    </row>
    <row r="34" spans="1:13" x14ac:dyDescent="0.45">
      <c r="E34" s="38">
        <f t="shared" si="8"/>
        <v>2031</v>
      </c>
      <c r="F34" s="38" t="str">
        <f t="shared" si="21"/>
        <v>Jan 1st</v>
      </c>
      <c r="G34" s="38" t="str">
        <f t="shared" si="2"/>
        <v>2031.q1</v>
      </c>
      <c r="H34" s="38">
        <f t="shared" si="10"/>
        <v>2031</v>
      </c>
      <c r="I34" s="2" t="str">
        <f t="shared" si="11"/>
        <v>April 1st</v>
      </c>
      <c r="J34" s="1">
        <f t="shared" si="1"/>
        <v>2031</v>
      </c>
      <c r="K34" s="1" t="str">
        <f t="shared" si="15"/>
        <v>May 1st</v>
      </c>
    </row>
    <row r="35" spans="1:13" x14ac:dyDescent="0.45">
      <c r="E35" s="1">
        <f t="shared" si="8"/>
        <v>2031</v>
      </c>
      <c r="F35" s="1" t="str">
        <f t="shared" si="21"/>
        <v>April 1st</v>
      </c>
      <c r="G35" s="38" t="str">
        <f t="shared" si="2"/>
        <v>2031.q1</v>
      </c>
      <c r="H35" s="38">
        <f t="shared" si="10"/>
        <v>2031</v>
      </c>
      <c r="I35" s="2" t="str">
        <f t="shared" si="11"/>
        <v>July 1st</v>
      </c>
      <c r="J35" s="1">
        <f t="shared" si="1"/>
        <v>2031</v>
      </c>
      <c r="K35" s="1" t="str">
        <f t="shared" si="15"/>
        <v>August 1st</v>
      </c>
    </row>
    <row r="36" spans="1:13" x14ac:dyDescent="0.45">
      <c r="E36" s="1">
        <f t="shared" si="8"/>
        <v>2031</v>
      </c>
      <c r="F36" s="1" t="str">
        <f t="shared" si="21"/>
        <v>July 1st</v>
      </c>
      <c r="G36" s="38" t="str">
        <f t="shared" si="2"/>
        <v>2031.q1</v>
      </c>
      <c r="H36" s="4">
        <f t="shared" si="10"/>
        <v>2031</v>
      </c>
      <c r="I36" s="5" t="str">
        <f t="shared" si="11"/>
        <v>Oct 1st</v>
      </c>
      <c r="J36" s="4">
        <f t="shared" si="1"/>
        <v>2032</v>
      </c>
      <c r="K36" s="4" t="str">
        <f t="shared" si="15"/>
        <v>Nov 1st</v>
      </c>
    </row>
    <row r="37" spans="1:13" x14ac:dyDescent="0.45">
      <c r="E37" s="4">
        <f t="shared" si="8"/>
        <v>2031</v>
      </c>
      <c r="F37" s="4" t="str">
        <f t="shared" si="21"/>
        <v>Oct 1st</v>
      </c>
      <c r="G37" s="4" t="str">
        <f t="shared" si="2"/>
        <v>2031.q1</v>
      </c>
      <c r="H37" s="7">
        <f t="shared" si="10"/>
        <v>2032</v>
      </c>
      <c r="I37" s="9" t="str">
        <f t="shared" si="11"/>
        <v>Jan 1st</v>
      </c>
      <c r="J37" s="1">
        <f t="shared" si="1"/>
        <v>2032</v>
      </c>
      <c r="K37" s="1" t="str">
        <f t="shared" si="15"/>
        <v>Feb 1st</v>
      </c>
    </row>
    <row r="38" spans="1:13" x14ac:dyDescent="0.45">
      <c r="E38" s="38">
        <f t="shared" si="8"/>
        <v>2032</v>
      </c>
      <c r="F38" s="38" t="str">
        <f t="shared" si="21"/>
        <v>Jan 1st</v>
      </c>
      <c r="G38" s="38" t="str">
        <f t="shared" si="2"/>
        <v>2032.q1</v>
      </c>
      <c r="H38" s="38">
        <f t="shared" si="10"/>
        <v>2032</v>
      </c>
      <c r="I38" s="2" t="str">
        <f t="shared" si="11"/>
        <v>April 1st</v>
      </c>
      <c r="J38" s="1">
        <f t="shared" si="1"/>
        <v>2032</v>
      </c>
      <c r="K38" s="1" t="str">
        <f t="shared" si="15"/>
        <v>May 1st</v>
      </c>
    </row>
    <row r="39" spans="1:13" x14ac:dyDescent="0.45">
      <c r="E39" s="1">
        <f t="shared" si="8"/>
        <v>2032</v>
      </c>
      <c r="F39" s="1" t="str">
        <f t="shared" si="21"/>
        <v>April 1st</v>
      </c>
      <c r="G39" s="38" t="str">
        <f t="shared" si="2"/>
        <v>2032.q1</v>
      </c>
      <c r="H39" s="38">
        <f t="shared" si="10"/>
        <v>2032</v>
      </c>
      <c r="I39" s="2" t="str">
        <f t="shared" si="11"/>
        <v>July 1st</v>
      </c>
      <c r="J39" s="1">
        <f t="shared" si="1"/>
        <v>2032</v>
      </c>
      <c r="K39" s="1" t="str">
        <f t="shared" si="15"/>
        <v>August 1st</v>
      </c>
    </row>
    <row r="40" spans="1:13" x14ac:dyDescent="0.45">
      <c r="E40" s="1">
        <f t="shared" si="8"/>
        <v>2032</v>
      </c>
      <c r="F40" s="1" t="str">
        <f t="shared" si="21"/>
        <v>July 1st</v>
      </c>
      <c r="G40" s="38" t="str">
        <f t="shared" si="2"/>
        <v>2032.q1</v>
      </c>
      <c r="H40" s="4">
        <f t="shared" si="10"/>
        <v>2032</v>
      </c>
      <c r="I40" s="5" t="str">
        <f t="shared" si="11"/>
        <v>Oct 1st</v>
      </c>
      <c r="J40" s="1" t="s">
        <v>25</v>
      </c>
      <c r="K40" s="1" t="s">
        <v>25</v>
      </c>
    </row>
    <row r="41" spans="1:13" x14ac:dyDescent="0.45">
      <c r="E41" s="1">
        <f t="shared" si="8"/>
        <v>2032</v>
      </c>
      <c r="F41" s="1" t="str">
        <f t="shared" si="21"/>
        <v>Oct 1st</v>
      </c>
      <c r="G41" s="38" t="str">
        <f t="shared" si="2"/>
        <v>2032.q1</v>
      </c>
      <c r="H41" s="1" t="s">
        <v>25</v>
      </c>
      <c r="I41" s="1" t="s">
        <v>25</v>
      </c>
      <c r="J41" s="1" t="str">
        <f t="shared" ref="J41" si="23">H41</f>
        <v>…</v>
      </c>
      <c r="K41" s="1" t="s">
        <v>25</v>
      </c>
    </row>
    <row r="42" spans="1:13" x14ac:dyDescent="0.4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</row>
    <row r="44" spans="1:13" x14ac:dyDescent="0.45">
      <c r="B44" s="6" t="s">
        <v>29</v>
      </c>
    </row>
    <row r="46" spans="1:13" x14ac:dyDescent="0.45">
      <c r="B46" s="6" t="s">
        <v>30</v>
      </c>
    </row>
    <row r="51" spans="2:12" x14ac:dyDescent="0.45">
      <c r="B51" s="6" t="s">
        <v>1</v>
      </c>
      <c r="D51" s="1" t="s">
        <v>11</v>
      </c>
      <c r="E51" s="1" t="s">
        <v>10</v>
      </c>
    </row>
    <row r="52" spans="2:12" x14ac:dyDescent="0.45">
      <c r="B52" s="6">
        <v>1</v>
      </c>
      <c r="D52" s="1" t="s">
        <v>2</v>
      </c>
      <c r="E52" s="1" t="s">
        <v>6</v>
      </c>
    </row>
    <row r="53" spans="2:12" x14ac:dyDescent="0.45">
      <c r="B53" s="6">
        <v>2</v>
      </c>
      <c r="D53" s="1" t="s">
        <v>3</v>
      </c>
      <c r="E53" s="1" t="s">
        <v>7</v>
      </c>
    </row>
    <row r="54" spans="2:12" x14ac:dyDescent="0.45">
      <c r="B54" s="6">
        <v>3</v>
      </c>
      <c r="D54" s="1" t="s">
        <v>4</v>
      </c>
      <c r="E54" s="1" t="s">
        <v>8</v>
      </c>
    </row>
    <row r="55" spans="2:12" x14ac:dyDescent="0.45">
      <c r="B55" s="6">
        <v>4</v>
      </c>
      <c r="D55" s="1" t="s">
        <v>5</v>
      </c>
      <c r="E55" s="1" t="s">
        <v>9</v>
      </c>
    </row>
    <row r="59" spans="2:12" ht="14.25" customHeight="1" x14ac:dyDescent="0.45">
      <c r="B59" s="27" t="s">
        <v>40</v>
      </c>
      <c r="C59" s="28"/>
      <c r="D59" s="28"/>
      <c r="E59" s="29"/>
      <c r="F59" s="17" t="s">
        <v>34</v>
      </c>
      <c r="G59" s="17"/>
      <c r="H59" s="17"/>
      <c r="I59" s="17"/>
      <c r="J59" s="17"/>
      <c r="K59" s="17"/>
      <c r="L59" s="17"/>
    </row>
    <row r="60" spans="2:12" x14ac:dyDescent="0.45">
      <c r="B60" s="30"/>
      <c r="C60" s="31"/>
      <c r="D60" s="31"/>
      <c r="E60" s="32"/>
      <c r="F60" s="17"/>
      <c r="G60" s="17"/>
      <c r="H60" s="17"/>
      <c r="I60" s="17"/>
      <c r="J60" s="17"/>
      <c r="K60" s="17"/>
      <c r="L60" s="17"/>
    </row>
    <row r="61" spans="2:12" x14ac:dyDescent="0.45">
      <c r="F61" s="17"/>
      <c r="G61" s="17"/>
      <c r="H61" s="17"/>
      <c r="I61" s="17"/>
      <c r="J61" s="17"/>
      <c r="K61" s="17"/>
      <c r="L61" s="17"/>
    </row>
    <row r="62" spans="2:12" x14ac:dyDescent="0.45">
      <c r="B62" s="18" t="s">
        <v>14</v>
      </c>
      <c r="C62" s="19"/>
      <c r="D62" s="19"/>
      <c r="E62" s="20"/>
    </row>
    <row r="63" spans="2:12" x14ac:dyDescent="0.45">
      <c r="B63" s="21"/>
      <c r="C63" s="22"/>
      <c r="D63" s="22"/>
      <c r="E63" s="23"/>
    </row>
    <row r="64" spans="2:12" x14ac:dyDescent="0.45">
      <c r="B64" s="21"/>
      <c r="C64" s="22"/>
      <c r="D64" s="22"/>
      <c r="E64" s="23"/>
    </row>
    <row r="65" spans="2:5" x14ac:dyDescent="0.45">
      <c r="B65" s="21"/>
      <c r="C65" s="22"/>
      <c r="D65" s="22"/>
      <c r="E65" s="23"/>
    </row>
    <row r="66" spans="2:5" x14ac:dyDescent="0.45">
      <c r="B66" s="24"/>
      <c r="C66" s="25"/>
      <c r="D66" s="25"/>
      <c r="E66" s="26"/>
    </row>
    <row r="68" spans="2:5" x14ac:dyDescent="0.45">
      <c r="B68" s="42" t="s">
        <v>41</v>
      </c>
    </row>
    <row r="69" spans="2:5" x14ac:dyDescent="0.45">
      <c r="B69" s="6" t="s">
        <v>16</v>
      </c>
    </row>
    <row r="70" spans="2:5" x14ac:dyDescent="0.45">
      <c r="B70" s="6" t="s">
        <v>24</v>
      </c>
    </row>
    <row r="71" spans="2:5" x14ac:dyDescent="0.45">
      <c r="B71" s="6" t="s">
        <v>33</v>
      </c>
    </row>
    <row r="72" spans="2:5" x14ac:dyDescent="0.45">
      <c r="B72" s="6"/>
    </row>
    <row r="73" spans="2:5" x14ac:dyDescent="0.45">
      <c r="B73" s="42" t="s">
        <v>17</v>
      </c>
    </row>
    <row r="74" spans="2:5" x14ac:dyDescent="0.45">
      <c r="B74" s="6" t="s">
        <v>18</v>
      </c>
    </row>
    <row r="75" spans="2:5" x14ac:dyDescent="0.45">
      <c r="B75" s="6" t="s">
        <v>42</v>
      </c>
    </row>
  </sheetData>
  <mergeCells count="7">
    <mergeCell ref="O3:Q3"/>
    <mergeCell ref="F59:L61"/>
    <mergeCell ref="B62:E66"/>
    <mergeCell ref="B59:E60"/>
    <mergeCell ref="E4:F4"/>
    <mergeCell ref="H4:I4"/>
    <mergeCell ref="J4:K4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Auctioning Slots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psztorc</dc:creator>
  <cp:lastModifiedBy>Paul Sztorc</cp:lastModifiedBy>
  <dcterms:created xsi:type="dcterms:W3CDTF">2019-03-06T04:32:38Z</dcterms:created>
  <dcterms:modified xsi:type="dcterms:W3CDTF">2024-12-23T17:15:30Z</dcterms:modified>
</cp:coreProperties>
</file>