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4" i="1" l="1"/>
  <c r="M13" i="1"/>
  <c r="K13" i="1"/>
  <c r="L13" i="1" s="1"/>
  <c r="L14" i="1"/>
  <c r="K14" i="1"/>
  <c r="H9" i="1"/>
  <c r="H11" i="1" s="1"/>
  <c r="H14" i="1" s="1"/>
  <c r="H16" i="1" s="1"/>
  <c r="H19" i="1" s="1"/>
  <c r="H6" i="1"/>
  <c r="M42" i="1"/>
  <c r="K34" i="1"/>
  <c r="K33" i="1"/>
  <c r="K32" i="1"/>
  <c r="K31" i="1"/>
  <c r="K30" i="1"/>
  <c r="K43" i="1"/>
  <c r="K44" i="1"/>
  <c r="K45" i="1"/>
  <c r="K46" i="1"/>
  <c r="K47" i="1"/>
  <c r="K48" i="1"/>
  <c r="K49" i="1"/>
  <c r="K50" i="1"/>
  <c r="K51" i="1"/>
  <c r="K52" i="1"/>
  <c r="K42" i="1"/>
  <c r="M30" i="1"/>
  <c r="L35" i="1"/>
  <c r="L36" i="1" s="1"/>
  <c r="O13" i="1" l="1"/>
  <c r="O14" i="1"/>
  <c r="K35" i="1"/>
  <c r="K36" i="1" s="1"/>
  <c r="K53" i="1"/>
  <c r="K54" i="1" s="1"/>
  <c r="M43" i="1"/>
  <c r="M45" i="1" s="1"/>
  <c r="M31" i="1"/>
  <c r="M33" i="1" s="1"/>
  <c r="L53" i="1"/>
  <c r="L54" i="1" s="1"/>
  <c r="H20" i="1" l="1"/>
  <c r="H21" i="1" s="1"/>
  <c r="H22" i="1" s="1"/>
  <c r="M47" i="1"/>
  <c r="M52" i="1"/>
  <c r="M51" i="1"/>
  <c r="M44" i="1"/>
  <c r="M48" i="1"/>
  <c r="M46" i="1"/>
  <c r="M53" i="1"/>
  <c r="M49" i="1"/>
  <c r="M50" i="1"/>
  <c r="M32" i="1"/>
  <c r="M35" i="1"/>
  <c r="M34" i="1"/>
  <c r="M54" i="1" l="1"/>
  <c r="M36" i="1"/>
</calcChain>
</file>

<file path=xl/sharedStrings.xml><?xml version="1.0" encoding="utf-8"?>
<sst xmlns="http://schemas.openxmlformats.org/spreadsheetml/2006/main" count="43" uniqueCount="35">
  <si>
    <t>Rows</t>
  </si>
  <si>
    <t>Independent Variables</t>
  </si>
  <si>
    <t>VoteCoin Distribution</t>
  </si>
  <si>
    <t>Chat Availiability</t>
  </si>
  <si>
    <t>Manipulator</t>
  </si>
  <si>
    <t>6 Voters</t>
  </si>
  <si>
    <t>12 Voters</t>
  </si>
  <si>
    <t>Treatments</t>
  </si>
  <si>
    <t>Uniform</t>
  </si>
  <si>
    <t>Triangle - Groups</t>
  </si>
  <si>
    <t>Power Law</t>
  </si>
  <si>
    <t>#</t>
  </si>
  <si>
    <t>Tri-Groups</t>
  </si>
  <si>
    <t>Yes (including "prove you own up to X" button)</t>
  </si>
  <si>
    <t>PowerLaw</t>
  </si>
  <si>
    <t>No</t>
  </si>
  <si>
    <t>No (Known)</t>
  </si>
  <si>
    <t>VoteCoin Distributions</t>
  </si>
  <si>
    <t>9 Rows average</t>
  </si>
  <si>
    <t>Columns</t>
  </si>
  <si>
    <t>x</t>
  </si>
  <si>
    <t>Cells / Trial</t>
  </si>
  <si>
    <t xml:space="preserve"> $ / Cell</t>
  </si>
  <si>
    <t>( 0.10 Base + 0.20 Bonus )</t>
  </si>
  <si>
    <t>per Trial</t>
  </si>
  <si>
    <t>+ Manipulator Cash</t>
  </si>
  <si>
    <t>Cells</t>
  </si>
  <si>
    <t>Opportunities to Payout</t>
  </si>
  <si>
    <t>Earnings</t>
  </si>
  <si>
    <t>Yes ( 8 @ $ &gt; Block Amount)</t>
  </si>
  <si>
    <t>Yes ( 2 @ $ &gt; Game Amount)</t>
  </si>
  <si>
    <t>3 trials</t>
  </si>
  <si>
    <t>To Reduce: Run "Rows" (18*50*0.3 = $270) and "Chat Avaliablility" (18*50*2*0.3 = $540) first, and separately. If they don't matter,
 might be able to cut them from main experiment.</t>
  </si>
  <si>
    <t>http://research-tricks.blogspot.com/2012/07/bulk-bonuses-on-mturk.html</t>
  </si>
  <si>
    <t>http://mechanicalturk.typepad.com/blog/hit-critiques/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</si>
</sst>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1" xfId="1" applyNumberFormat="1" applyFont="1" applyBorder="1"/>
    <xf numFmtId="165" fontId="0" fillId="0" borderId="0" xfId="0" applyNumberFormat="1"/>
    <xf numFmtId="0" fontId="0" fillId="0" borderId="0" xfId="0" applyBorder="1"/>
    <xf numFmtId="164" fontId="0" fillId="0" borderId="1" xfId="1" applyNumberFormat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0" fillId="0" borderId="9" xfId="0" applyBorder="1"/>
    <xf numFmtId="0" fontId="0" fillId="0" borderId="11" xfId="0" applyBorder="1"/>
    <xf numFmtId="0" fontId="3" fillId="0" borderId="0" xfId="0" applyFont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0" borderId="0" xfId="0" applyAlignment="1">
      <alignment horizontal="right"/>
    </xf>
    <xf numFmtId="8" fontId="0" fillId="0" borderId="0" xfId="0" applyNumberFormat="1"/>
    <xf numFmtId="8" fontId="0" fillId="0" borderId="1" xfId="0" applyNumberFormat="1" applyBorder="1"/>
    <xf numFmtId="8" fontId="2" fillId="0" borderId="0" xfId="0" applyNumberFormat="1" applyFont="1"/>
    <xf numFmtId="8" fontId="0" fillId="0" borderId="0" xfId="0" applyNumberFormat="1" applyAlignment="1">
      <alignment horizontal="center"/>
    </xf>
    <xf numFmtId="0" fontId="0" fillId="0" borderId="1" xfId="0" quotePrefix="1" applyFill="1" applyBorder="1"/>
    <xf numFmtId="8" fontId="0" fillId="0" borderId="0" xfId="0" applyNumberFormat="1" applyFont="1"/>
    <xf numFmtId="0" fontId="0" fillId="0" borderId="0" xfId="0" applyFont="1" applyFill="1" applyBorder="1"/>
    <xf numFmtId="0" fontId="4" fillId="0" borderId="16" xfId="0" applyFont="1" applyFill="1" applyBorder="1"/>
    <xf numFmtId="6" fontId="4" fillId="0" borderId="17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Sheet1!$J$28</c:f>
          <c:strCache>
            <c:ptCount val="1"/>
            <c:pt idx="0">
              <c:v>6 Voters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Sheet1!$K$29:$M$29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Sheet1!$K$30:$M$30</c:f>
              <c:numCache>
                <c:formatCode>0.00%</c:formatCode>
                <c:ptCount val="3"/>
                <c:pt idx="0">
                  <c:v>0.16667000000000001</c:v>
                </c:pt>
                <c:pt idx="1">
                  <c:v>0.4</c:v>
                </c:pt>
                <c:pt idx="2">
                  <c:v>0.7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Sheet1!$K$29:$M$29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Sheet1!$K$31:$M$31</c:f>
              <c:numCache>
                <c:formatCode>0.00%</c:formatCode>
                <c:ptCount val="3"/>
                <c:pt idx="0">
                  <c:v>0.16667000000000001</c:v>
                </c:pt>
                <c:pt idx="1">
                  <c:v>0.2</c:v>
                </c:pt>
                <c:pt idx="2">
                  <c:v>0.21000000000000002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Sheet1!$K$29:$M$29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Sheet1!$K$32:$M$32</c:f>
              <c:numCache>
                <c:formatCode>0.00%</c:formatCode>
                <c:ptCount val="3"/>
                <c:pt idx="0">
                  <c:v>0.16667000000000001</c:v>
                </c:pt>
                <c:pt idx="1">
                  <c:v>0.2</c:v>
                </c:pt>
                <c:pt idx="2">
                  <c:v>2.250000000000002E-2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Sheet1!$K$29:$M$29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Sheet1!$K$33:$M$33</c:f>
              <c:numCache>
                <c:formatCode>0.00%</c:formatCode>
                <c:ptCount val="3"/>
                <c:pt idx="0">
                  <c:v>0.16667000000000001</c:v>
                </c:pt>
                <c:pt idx="1">
                  <c:v>0.1</c:v>
                </c:pt>
                <c:pt idx="2">
                  <c:v>2.250000000000002E-2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Sheet1!$K$29:$M$29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Sheet1!$K$34:$M$34</c:f>
              <c:numCache>
                <c:formatCode>0.00%</c:formatCode>
                <c:ptCount val="3"/>
                <c:pt idx="0">
                  <c:v>0.16667000000000001</c:v>
                </c:pt>
                <c:pt idx="1">
                  <c:v>0.05</c:v>
                </c:pt>
                <c:pt idx="2">
                  <c:v>2.250000000000002E-2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Sheet1!$K$29:$M$29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Sheet1!$K$35:$M$35</c:f>
              <c:numCache>
                <c:formatCode>0.00%</c:formatCode>
                <c:ptCount val="3"/>
                <c:pt idx="0">
                  <c:v>0.16664999999999996</c:v>
                </c:pt>
                <c:pt idx="1">
                  <c:v>4.9999999999999933E-2</c:v>
                </c:pt>
                <c:pt idx="2">
                  <c:v>2.250000000000002E-2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19872"/>
        <c:axId val="66150976"/>
      </c:barChart>
      <c:catAx>
        <c:axId val="7911987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66150976"/>
        <c:crosses val="autoZero"/>
        <c:auto val="1"/>
        <c:lblAlgn val="ctr"/>
        <c:lblOffset val="100"/>
        <c:noMultiLvlLbl val="0"/>
      </c:catAx>
      <c:valAx>
        <c:axId val="661509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911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Sheet1!$J$40</c:f>
          <c:strCache>
            <c:ptCount val="1"/>
            <c:pt idx="0">
              <c:v>12 Voters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Sheet1!$K$42:$M$42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0.28000000000000003</c:v>
                </c:pt>
                <c:pt idx="2">
                  <c:v>0.65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Sheet1!$K$43:$M$43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0.14000000000000001</c:v>
                </c:pt>
                <c:pt idx="2">
                  <c:v>0.22749999999999998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Sheet1!$K$44:$M$44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0.14000000000000001</c:v>
                </c:pt>
                <c:pt idx="2">
                  <c:v>1.2250000000000006E-2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Sheet1!$K$45:$M$45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8.5000000000000006E-2</c:v>
                </c:pt>
                <c:pt idx="2">
                  <c:v>1.2250000000000006E-2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Sheet1!$K$46:$M$46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8.5000000000000006E-2</c:v>
                </c:pt>
                <c:pt idx="2">
                  <c:v>1.2250000000000006E-2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Sheet1!$K$47:$M$47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8.5000000000000006E-2</c:v>
                </c:pt>
                <c:pt idx="2">
                  <c:v>1.2250000000000006E-2</c:v>
                </c:pt>
              </c:numCache>
            </c:numRef>
          </c:val>
        </c:ser>
        <c:ser>
          <c:idx val="6"/>
          <c:order val="6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Sheet1!$K$48:$M$48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8.5000000000000006E-2</c:v>
                </c:pt>
                <c:pt idx="2">
                  <c:v>1.2250000000000006E-2</c:v>
                </c:pt>
              </c:numCache>
            </c:numRef>
          </c:val>
        </c:ser>
        <c:ser>
          <c:idx val="7"/>
          <c:order val="7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Sheet1!$K$49:$M$49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0.02</c:v>
                </c:pt>
                <c:pt idx="2">
                  <c:v>1.2250000000000006E-2</c:v>
                </c:pt>
              </c:numCache>
            </c:numRef>
          </c:val>
        </c:ser>
        <c:ser>
          <c:idx val="8"/>
          <c:order val="8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Sheet1!$K$50:$M$50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0.02</c:v>
                </c:pt>
                <c:pt idx="2">
                  <c:v>1.2250000000000006E-2</c:v>
                </c:pt>
              </c:numCache>
            </c:numRef>
          </c:val>
        </c:ser>
        <c:ser>
          <c:idx val="9"/>
          <c:order val="9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Sheet1!$K$51:$M$51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0.02</c:v>
                </c:pt>
                <c:pt idx="2">
                  <c:v>1.2250000000000006E-2</c:v>
                </c:pt>
              </c:numCache>
            </c:numRef>
          </c:val>
        </c:ser>
        <c:ser>
          <c:idx val="10"/>
          <c:order val="10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Sheet1!$K$52:$M$52</c:f>
              <c:numCache>
                <c:formatCode>0.0%</c:formatCode>
                <c:ptCount val="3"/>
                <c:pt idx="0">
                  <c:v>8.3330000000000001E-2</c:v>
                </c:pt>
                <c:pt idx="1">
                  <c:v>0.02</c:v>
                </c:pt>
                <c:pt idx="2">
                  <c:v>1.2250000000000006E-2</c:v>
                </c:pt>
              </c:numCache>
            </c:numRef>
          </c:val>
        </c:ser>
        <c:ser>
          <c:idx val="11"/>
          <c:order val="11"/>
          <c:invertIfNegative val="0"/>
          <c:cat>
            <c:strRef>
              <c:f>Sheet1!$K$41:$M$41</c:f>
              <c:strCache>
                <c:ptCount val="3"/>
                <c:pt idx="0">
                  <c:v>Uniform</c:v>
                </c:pt>
                <c:pt idx="1">
                  <c:v>Tri-Groups</c:v>
                </c:pt>
                <c:pt idx="2">
                  <c:v>PowerLaw</c:v>
                </c:pt>
              </c:strCache>
            </c:strRef>
          </c:cat>
          <c:val>
            <c:numRef>
              <c:f>Sheet1!$K$53:$M$53</c:f>
              <c:numCache>
                <c:formatCode>0.0%</c:formatCode>
                <c:ptCount val="3"/>
                <c:pt idx="0">
                  <c:v>8.3369999999999944E-2</c:v>
                </c:pt>
                <c:pt idx="1">
                  <c:v>2.0000000000000018E-2</c:v>
                </c:pt>
                <c:pt idx="2">
                  <c:v>1.2250000000000006E-2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86976"/>
        <c:axId val="66153280"/>
      </c:barChart>
      <c:catAx>
        <c:axId val="79486976"/>
        <c:scaling>
          <c:orientation val="minMax"/>
        </c:scaling>
        <c:delete val="0"/>
        <c:axPos val="b"/>
        <c:title>
          <c:overlay val="0"/>
        </c:title>
        <c:majorTickMark val="none"/>
        <c:minorTickMark val="none"/>
        <c:tickLblPos val="nextTo"/>
        <c:crossAx val="66153280"/>
        <c:crosses val="autoZero"/>
        <c:auto val="1"/>
        <c:lblAlgn val="ctr"/>
        <c:lblOffset val="100"/>
        <c:noMultiLvlLbl val="0"/>
      </c:catAx>
      <c:valAx>
        <c:axId val="661532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948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23</xdr:row>
      <xdr:rowOff>180975</xdr:rowOff>
    </xdr:from>
    <xdr:to>
      <xdr:col>8</xdr:col>
      <xdr:colOff>38100</xdr:colOff>
      <xdr:row>38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790574</xdr:colOff>
      <xdr:row>39</xdr:row>
      <xdr:rowOff>152400</xdr:rowOff>
    </xdr:from>
    <xdr:to>
      <xdr:col>8</xdr:col>
      <xdr:colOff>152399</xdr:colOff>
      <xdr:row>54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54"/>
  <sheetViews>
    <sheetView tabSelected="1" workbookViewId="0">
      <selection activeCell="P6" sqref="P6"/>
    </sheetView>
  </sheetViews>
  <sheetFormatPr defaultRowHeight="15" x14ac:dyDescent="0.25"/>
  <cols>
    <col min="4" max="4" width="24.5703125" customWidth="1"/>
    <col min="5" max="5" width="44.5703125" customWidth="1"/>
    <col min="8" max="8" width="10.85546875" bestFit="1" customWidth="1"/>
    <col min="10" max="10" width="9.42578125" customWidth="1"/>
    <col min="13" max="13" width="10.7109375" customWidth="1"/>
    <col min="14" max="14" width="9.28515625" customWidth="1"/>
    <col min="16" max="16" width="9.85546875" bestFit="1" customWidth="1"/>
  </cols>
  <sheetData>
    <row r="3" spans="4:16" ht="15.75" thickBot="1" x14ac:dyDescent="0.3"/>
    <row r="4" spans="4:16" x14ac:dyDescent="0.25">
      <c r="D4" s="10" t="s">
        <v>1</v>
      </c>
      <c r="E4" s="11" t="s">
        <v>7</v>
      </c>
      <c r="N4" s="8"/>
      <c r="P4" t="s">
        <v>33</v>
      </c>
    </row>
    <row r="5" spans="4:16" x14ac:dyDescent="0.25">
      <c r="D5" s="32" t="s">
        <v>0</v>
      </c>
      <c r="E5" s="12" t="s">
        <v>5</v>
      </c>
      <c r="H5" t="s">
        <v>18</v>
      </c>
      <c r="P5" t="s">
        <v>34</v>
      </c>
    </row>
    <row r="6" spans="4:16" x14ac:dyDescent="0.25">
      <c r="D6" s="33"/>
      <c r="E6" s="15" t="s">
        <v>6</v>
      </c>
      <c r="F6" s="17">
        <v>2</v>
      </c>
      <c r="H6">
        <f>9*F6</f>
        <v>18</v>
      </c>
    </row>
    <row r="7" spans="4:16" x14ac:dyDescent="0.25">
      <c r="D7" s="34" t="s">
        <v>2</v>
      </c>
      <c r="E7" s="16" t="s">
        <v>8</v>
      </c>
    </row>
    <row r="8" spans="4:16" x14ac:dyDescent="0.25">
      <c r="D8" s="32"/>
      <c r="E8" s="12" t="s">
        <v>9</v>
      </c>
    </row>
    <row r="9" spans="4:16" x14ac:dyDescent="0.25">
      <c r="D9" s="33"/>
      <c r="E9" s="15" t="s">
        <v>10</v>
      </c>
      <c r="F9" s="17">
        <v>3</v>
      </c>
      <c r="H9">
        <f>H6*F9</f>
        <v>54</v>
      </c>
    </row>
    <row r="10" spans="4:16" x14ac:dyDescent="0.25">
      <c r="D10" s="34" t="s">
        <v>3</v>
      </c>
      <c r="E10" s="16" t="s">
        <v>13</v>
      </c>
    </row>
    <row r="11" spans="4:16" x14ac:dyDescent="0.25">
      <c r="D11" s="33"/>
      <c r="E11" s="15" t="s">
        <v>15</v>
      </c>
      <c r="F11" s="17">
        <v>2</v>
      </c>
      <c r="H11">
        <f>+H9*F11</f>
        <v>108</v>
      </c>
    </row>
    <row r="12" spans="4:16" x14ac:dyDescent="0.25">
      <c r="D12" s="32" t="s">
        <v>4</v>
      </c>
      <c r="E12" s="12" t="s">
        <v>16</v>
      </c>
      <c r="K12" t="s">
        <v>26</v>
      </c>
      <c r="L12" t="s">
        <v>28</v>
      </c>
      <c r="M12" s="8" t="s">
        <v>27</v>
      </c>
    </row>
    <row r="13" spans="4:16" x14ac:dyDescent="0.25">
      <c r="D13" s="32"/>
      <c r="E13" s="12" t="s">
        <v>29</v>
      </c>
      <c r="K13" s="1">
        <f>10</f>
        <v>10</v>
      </c>
      <c r="L13" s="22">
        <f>$H$18*K13</f>
        <v>3</v>
      </c>
      <c r="M13">
        <f>$F$9*$F$11*8</f>
        <v>48</v>
      </c>
      <c r="O13" s="19">
        <f>L13*M13</f>
        <v>144</v>
      </c>
    </row>
    <row r="14" spans="4:16" ht="15.75" thickBot="1" x14ac:dyDescent="0.3">
      <c r="D14" s="35"/>
      <c r="E14" s="13" t="s">
        <v>30</v>
      </c>
      <c r="F14" s="17">
        <v>3</v>
      </c>
      <c r="H14">
        <f>H11*F14</f>
        <v>324</v>
      </c>
      <c r="I14" t="s">
        <v>0</v>
      </c>
      <c r="K14" s="1">
        <f>50</f>
        <v>50</v>
      </c>
      <c r="L14" s="22">
        <f>$H$18*K14</f>
        <v>15</v>
      </c>
      <c r="M14">
        <f>$F$9*$F$11*2</f>
        <v>12</v>
      </c>
      <c r="O14" s="19">
        <f>L14*M14</f>
        <v>180</v>
      </c>
    </row>
    <row r="15" spans="4:16" ht="15.75" thickBot="1" x14ac:dyDescent="0.3">
      <c r="G15" s="18" t="s">
        <v>20</v>
      </c>
      <c r="H15" s="2">
        <v>50</v>
      </c>
      <c r="I15" s="2" t="s">
        <v>19</v>
      </c>
    </row>
    <row r="16" spans="4:16" ht="15.75" thickTop="1" x14ac:dyDescent="0.25">
      <c r="H16">
        <f>H15*H14</f>
        <v>16200</v>
      </c>
      <c r="I16" t="s">
        <v>21</v>
      </c>
    </row>
    <row r="18" spans="4:20" ht="15.75" thickBot="1" x14ac:dyDescent="0.3">
      <c r="H18" s="20">
        <v>0.3</v>
      </c>
      <c r="I18" s="2" t="s">
        <v>22</v>
      </c>
      <c r="J18" s="2" t="s">
        <v>23</v>
      </c>
    </row>
    <row r="19" spans="4:20" ht="15.75" thickTop="1" x14ac:dyDescent="0.25">
      <c r="H19" s="24">
        <f>H16*H18</f>
        <v>4860</v>
      </c>
      <c r="I19" s="25"/>
      <c r="J19" s="8"/>
    </row>
    <row r="20" spans="4:20" ht="15.75" thickBot="1" x14ac:dyDescent="0.3">
      <c r="H20" s="20">
        <f>SUM(O13:O14)</f>
        <v>324</v>
      </c>
      <c r="I20" s="23" t="s">
        <v>25</v>
      </c>
      <c r="J20" s="8"/>
      <c r="N20" s="31" t="s">
        <v>32</v>
      </c>
      <c r="O20" s="31"/>
      <c r="P20" s="31"/>
      <c r="Q20" s="31"/>
      <c r="R20" s="31"/>
      <c r="S20" s="31"/>
      <c r="T20" s="31"/>
    </row>
    <row r="21" spans="4:20" ht="16.5" customHeight="1" thickTop="1" thickBot="1" x14ac:dyDescent="0.3">
      <c r="H21" s="21">
        <f>SUM(H19:H20)</f>
        <v>5184</v>
      </c>
      <c r="I21" s="25" t="s">
        <v>24</v>
      </c>
      <c r="N21" s="31"/>
      <c r="O21" s="31"/>
      <c r="P21" s="31"/>
      <c r="Q21" s="31"/>
      <c r="R21" s="31"/>
      <c r="S21" s="31"/>
      <c r="T21" s="31"/>
    </row>
    <row r="22" spans="4:20" ht="16.5" thickBot="1" x14ac:dyDescent="0.3">
      <c r="G22" s="26" t="s">
        <v>31</v>
      </c>
      <c r="H22" s="27">
        <f>H21*3</f>
        <v>15552</v>
      </c>
      <c r="N22" s="31"/>
      <c r="O22" s="31"/>
      <c r="P22" s="31"/>
      <c r="Q22" s="31"/>
      <c r="R22" s="31"/>
      <c r="S22" s="31"/>
      <c r="T22" s="31"/>
    </row>
    <row r="23" spans="4:20" ht="33.75" x14ac:dyDescent="0.5">
      <c r="D23" s="14" t="s">
        <v>17</v>
      </c>
    </row>
    <row r="28" spans="4:20" x14ac:dyDescent="0.25">
      <c r="J28" s="28" t="s">
        <v>5</v>
      </c>
      <c r="K28" s="29"/>
      <c r="L28" s="29"/>
      <c r="M28" s="30"/>
    </row>
    <row r="29" spans="4:20" x14ac:dyDescent="0.25">
      <c r="J29" s="3" t="s">
        <v>11</v>
      </c>
      <c r="K29" s="3" t="s">
        <v>8</v>
      </c>
      <c r="L29" s="3" t="s">
        <v>12</v>
      </c>
      <c r="M29" s="3" t="s">
        <v>14</v>
      </c>
    </row>
    <row r="30" spans="4:20" x14ac:dyDescent="0.25">
      <c r="J30">
        <v>1</v>
      </c>
      <c r="K30" s="5">
        <f>ROUND( 1/6, 5 )</f>
        <v>0.16667000000000001</v>
      </c>
      <c r="L30" s="5">
        <v>0.4</v>
      </c>
      <c r="M30" s="5">
        <f>(1-SUM($M$29:M29))*0.7</f>
        <v>0.7</v>
      </c>
    </row>
    <row r="31" spans="4:20" x14ac:dyDescent="0.25">
      <c r="J31">
        <v>2</v>
      </c>
      <c r="K31" s="5">
        <f t="shared" ref="K31:K34" si="0">ROUND( 1/6, 5 )</f>
        <v>0.16667000000000001</v>
      </c>
      <c r="L31" s="5">
        <v>0.2</v>
      </c>
      <c r="M31" s="5">
        <f>(1-SUM($M$29:M30))*0.7</f>
        <v>0.21000000000000002</v>
      </c>
    </row>
    <row r="32" spans="4:20" x14ac:dyDescent="0.25">
      <c r="J32">
        <v>3</v>
      </c>
      <c r="K32" s="5">
        <f t="shared" si="0"/>
        <v>0.16667000000000001</v>
      </c>
      <c r="L32" s="5">
        <v>0.2</v>
      </c>
      <c r="M32" s="5">
        <f>(1-SUM($M$30:$M$31))/4</f>
        <v>2.250000000000002E-2</v>
      </c>
    </row>
    <row r="33" spans="10:13" x14ac:dyDescent="0.25">
      <c r="J33">
        <v>4</v>
      </c>
      <c r="K33" s="5">
        <f t="shared" si="0"/>
        <v>0.16667000000000001</v>
      </c>
      <c r="L33" s="5">
        <v>0.1</v>
      </c>
      <c r="M33" s="5">
        <f>(1-SUM($M$30:$M$31))/4</f>
        <v>2.250000000000002E-2</v>
      </c>
    </row>
    <row r="34" spans="10:13" x14ac:dyDescent="0.25">
      <c r="J34">
        <v>5</v>
      </c>
      <c r="K34" s="5">
        <f t="shared" si="0"/>
        <v>0.16667000000000001</v>
      </c>
      <c r="L34" s="5">
        <v>0.05</v>
      </c>
      <c r="M34" s="5">
        <f>(1-SUM($M$30:$M$31))/4</f>
        <v>2.250000000000002E-2</v>
      </c>
    </row>
    <row r="35" spans="10:13" ht="15.75" thickBot="1" x14ac:dyDescent="0.3">
      <c r="J35" s="2">
        <v>6</v>
      </c>
      <c r="K35" s="6">
        <f>1-SUM(K30:K34)</f>
        <v>0.16664999999999996</v>
      </c>
      <c r="L35" s="6">
        <f t="shared" ref="L35" si="1">1-SUM(L30:L34)</f>
        <v>4.9999999999999933E-2</v>
      </c>
      <c r="M35" s="6">
        <f>(1-SUM($M$30:$M$31))/4</f>
        <v>2.250000000000002E-2</v>
      </c>
    </row>
    <row r="36" spans="10:13" ht="15.75" thickTop="1" x14ac:dyDescent="0.25">
      <c r="K36">
        <f>SUM(K30:K35)</f>
        <v>1</v>
      </c>
      <c r="L36">
        <f>SUM(L30:L35)</f>
        <v>1</v>
      </c>
      <c r="M36">
        <f>SUM(M30:M35)</f>
        <v>0.99999999999999978</v>
      </c>
    </row>
    <row r="40" spans="10:13" x14ac:dyDescent="0.25">
      <c r="J40" s="28" t="s">
        <v>6</v>
      </c>
      <c r="K40" s="29"/>
      <c r="L40" s="29"/>
      <c r="M40" s="30"/>
    </row>
    <row r="41" spans="10:13" x14ac:dyDescent="0.25">
      <c r="J41" s="3" t="s">
        <v>11</v>
      </c>
      <c r="K41" s="3" t="s">
        <v>8</v>
      </c>
      <c r="L41" s="3" t="s">
        <v>12</v>
      </c>
      <c r="M41" s="3" t="s">
        <v>14</v>
      </c>
    </row>
    <row r="42" spans="10:13" x14ac:dyDescent="0.25">
      <c r="J42">
        <v>1</v>
      </c>
      <c r="K42" s="4">
        <f>ROUND( 1/12, 5)</f>
        <v>8.3330000000000001E-2</v>
      </c>
      <c r="L42" s="4">
        <v>0.28000000000000003</v>
      </c>
      <c r="M42" s="4">
        <f>(1-SUM($M$41:M41))*0.65</f>
        <v>0.65</v>
      </c>
    </row>
    <row r="43" spans="10:13" x14ac:dyDescent="0.25">
      <c r="J43">
        <v>2</v>
      </c>
      <c r="K43" s="4">
        <f t="shared" ref="K43:K52" si="2">ROUND( 1/12, 5)</f>
        <v>8.3330000000000001E-2</v>
      </c>
      <c r="L43" s="4">
        <v>0.14000000000000001</v>
      </c>
      <c r="M43" s="4">
        <f>(1-SUM($M$41:M42))*0.65</f>
        <v>0.22749999999999998</v>
      </c>
    </row>
    <row r="44" spans="10:13" x14ac:dyDescent="0.25">
      <c r="J44">
        <v>3</v>
      </c>
      <c r="K44" s="4">
        <f t="shared" si="2"/>
        <v>8.3330000000000001E-2</v>
      </c>
      <c r="L44" s="4">
        <v>0.14000000000000001</v>
      </c>
      <c r="M44" s="4">
        <f t="shared" ref="M44:M53" si="3">(1-SUM($M$42:$M$43))/10</f>
        <v>1.2250000000000006E-2</v>
      </c>
    </row>
    <row r="45" spans="10:13" x14ac:dyDescent="0.25">
      <c r="J45">
        <v>4</v>
      </c>
      <c r="K45" s="4">
        <f t="shared" si="2"/>
        <v>8.3330000000000001E-2</v>
      </c>
      <c r="L45" s="4">
        <v>8.5000000000000006E-2</v>
      </c>
      <c r="M45" s="4">
        <f t="shared" si="3"/>
        <v>1.2250000000000006E-2</v>
      </c>
    </row>
    <row r="46" spans="10:13" x14ac:dyDescent="0.25">
      <c r="J46">
        <v>5</v>
      </c>
      <c r="K46" s="4">
        <f t="shared" si="2"/>
        <v>8.3330000000000001E-2</v>
      </c>
      <c r="L46" s="4">
        <v>8.5000000000000006E-2</v>
      </c>
      <c r="M46" s="4">
        <f t="shared" si="3"/>
        <v>1.2250000000000006E-2</v>
      </c>
    </row>
    <row r="47" spans="10:13" x14ac:dyDescent="0.25">
      <c r="J47" s="8">
        <v>6</v>
      </c>
      <c r="K47" s="4">
        <f t="shared" si="2"/>
        <v>8.3330000000000001E-2</v>
      </c>
      <c r="L47" s="4">
        <v>8.5000000000000006E-2</v>
      </c>
      <c r="M47" s="4">
        <f t="shared" si="3"/>
        <v>1.2250000000000006E-2</v>
      </c>
    </row>
    <row r="48" spans="10:13" x14ac:dyDescent="0.25">
      <c r="J48">
        <v>7</v>
      </c>
      <c r="K48" s="4">
        <f t="shared" si="2"/>
        <v>8.3330000000000001E-2</v>
      </c>
      <c r="L48" s="4">
        <v>8.5000000000000006E-2</v>
      </c>
      <c r="M48" s="4">
        <f t="shared" si="3"/>
        <v>1.2250000000000006E-2</v>
      </c>
    </row>
    <row r="49" spans="10:13" x14ac:dyDescent="0.25">
      <c r="J49" s="8">
        <v>8</v>
      </c>
      <c r="K49" s="4">
        <f t="shared" si="2"/>
        <v>8.3330000000000001E-2</v>
      </c>
      <c r="L49" s="4">
        <v>0.02</v>
      </c>
      <c r="M49" s="4">
        <f t="shared" si="3"/>
        <v>1.2250000000000006E-2</v>
      </c>
    </row>
    <row r="50" spans="10:13" x14ac:dyDescent="0.25">
      <c r="J50">
        <v>9</v>
      </c>
      <c r="K50" s="4">
        <f t="shared" si="2"/>
        <v>8.3330000000000001E-2</v>
      </c>
      <c r="L50" s="4">
        <v>0.02</v>
      </c>
      <c r="M50" s="4">
        <f t="shared" si="3"/>
        <v>1.2250000000000006E-2</v>
      </c>
    </row>
    <row r="51" spans="10:13" x14ac:dyDescent="0.25">
      <c r="J51" s="8">
        <v>10</v>
      </c>
      <c r="K51" s="4">
        <f t="shared" si="2"/>
        <v>8.3330000000000001E-2</v>
      </c>
      <c r="L51" s="4">
        <v>0.02</v>
      </c>
      <c r="M51" s="4">
        <f t="shared" si="3"/>
        <v>1.2250000000000006E-2</v>
      </c>
    </row>
    <row r="52" spans="10:13" x14ac:dyDescent="0.25">
      <c r="J52">
        <v>11</v>
      </c>
      <c r="K52" s="4">
        <f t="shared" si="2"/>
        <v>8.3330000000000001E-2</v>
      </c>
      <c r="L52" s="4">
        <v>0.02</v>
      </c>
      <c r="M52" s="4">
        <f t="shared" si="3"/>
        <v>1.2250000000000006E-2</v>
      </c>
    </row>
    <row r="53" spans="10:13" ht="15.75" thickBot="1" x14ac:dyDescent="0.3">
      <c r="J53" s="2">
        <v>12</v>
      </c>
      <c r="K53" s="9">
        <f>1-SUM(K42:K52)</f>
        <v>8.3369999999999944E-2</v>
      </c>
      <c r="L53" s="9">
        <f>1-SUM(L42:L52)</f>
        <v>2.0000000000000018E-2</v>
      </c>
      <c r="M53" s="9">
        <f t="shared" si="3"/>
        <v>1.2250000000000006E-2</v>
      </c>
    </row>
    <row r="54" spans="10:13" ht="15.75" thickTop="1" x14ac:dyDescent="0.25">
      <c r="K54" s="7">
        <f>SUM(K42:K53)</f>
        <v>1</v>
      </c>
      <c r="L54">
        <f t="shared" ref="L54:M54" si="4">SUM(L42:L53)</f>
        <v>1</v>
      </c>
      <c r="M54">
        <f t="shared" si="4"/>
        <v>0.99999999999999978</v>
      </c>
    </row>
  </sheetData>
  <mergeCells count="7">
    <mergeCell ref="J40:M40"/>
    <mergeCell ref="N20:T22"/>
    <mergeCell ref="D5:D6"/>
    <mergeCell ref="D7:D9"/>
    <mergeCell ref="D10:D11"/>
    <mergeCell ref="D12:D14"/>
    <mergeCell ref="J28:M2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Psztorc</dc:creator>
  <cp:lastModifiedBy>Psztorc</cp:lastModifiedBy>
  <dcterms:created xsi:type="dcterms:W3CDTF">2014-09-25T17:42:41Z</dcterms:created>
  <dcterms:modified xsi:type="dcterms:W3CDTF">2014-09-25T20:49:13Z</dcterms:modified>
</cp:coreProperties>
</file>