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44525" concurrentCalc="0"/>
</workbook>
</file>

<file path=xl/calcChain.xml><?xml version="1.0" encoding="utf-8"?>
<calcChain xmlns="http://schemas.openxmlformats.org/spreadsheetml/2006/main">
  <c r="K25" i="1" l="1"/>
  <c r="K19" i="1"/>
  <c r="K20" i="1"/>
  <c r="K21" i="1"/>
  <c r="K22" i="1"/>
  <c r="K23" i="1"/>
  <c r="K24" i="1"/>
  <c r="K18" i="1"/>
  <c r="K17" i="1"/>
  <c r="L14" i="1"/>
  <c r="L15" i="1"/>
  <c r="L16" i="1"/>
  <c r="L17" i="1"/>
  <c r="L18" i="1"/>
  <c r="L19" i="1"/>
  <c r="L20" i="1"/>
  <c r="L21" i="1"/>
  <c r="L22" i="1"/>
  <c r="L23" i="1"/>
  <c r="L24" i="1"/>
  <c r="L25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D40" i="1"/>
  <c r="I39" i="1"/>
  <c r="I38" i="1"/>
  <c r="I37" i="1"/>
  <c r="I36" i="1"/>
  <c r="I35" i="1"/>
  <c r="I34" i="1"/>
  <c r="I33" i="1"/>
  <c r="I32" i="1"/>
  <c r="I31" i="1"/>
  <c r="I30" i="1"/>
  <c r="I29" i="1"/>
  <c r="I25" i="1"/>
  <c r="I28" i="1"/>
  <c r="I27" i="1"/>
  <c r="I26" i="1"/>
  <c r="I24" i="1"/>
  <c r="I23" i="1"/>
  <c r="I22" i="1"/>
  <c r="I21" i="1"/>
  <c r="I20" i="1"/>
  <c r="I19" i="1"/>
  <c r="I18" i="1"/>
  <c r="I17" i="1"/>
  <c r="I16" i="1"/>
  <c r="I15" i="1"/>
  <c r="I14" i="1"/>
  <c r="J14" i="1"/>
  <c r="J15" i="1"/>
  <c r="J16" i="1"/>
  <c r="I40" i="1"/>
</calcChain>
</file>

<file path=xl/sharedStrings.xml><?xml version="1.0" encoding="utf-8"?>
<sst xmlns="http://schemas.openxmlformats.org/spreadsheetml/2006/main" count="85" uniqueCount="62">
  <si>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</si>
  <si>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</si>
  <si>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</si>
  <si>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</si>
  <si>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</si>
  <si>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</si>
  <si>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</si>
  <si>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</si>
  <si>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</si>
  <si>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</si>
  <si>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</si>
  <si>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</si>
  <si>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</si>
  <si>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</si>
  <si>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</si>
  <si>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</si>
  <si>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</si>
  <si>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</si>
  <si>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</si>
  <si>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</si>
  <si>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</si>
  <si>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</si>
  <si>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</si>
  <si>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</si>
  <si>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Definir Objetivos</t>
  </si>
  <si>
    <t>Diligenciar Info Form</t>
  </si>
  <si>
    <t>Asignar roles</t>
  </si>
  <si>
    <t>Establecer Estrategia</t>
  </si>
  <si>
    <t>Realizar diseño Conceptual</t>
  </si>
  <si>
    <t>Realizar plan de desarrollo</t>
  </si>
  <si>
    <t>Definir la configuracion control process</t>
  </si>
  <si>
    <t>Realizar plan de calidad(Definir estándares)</t>
  </si>
  <si>
    <t>Generar los riesgos del proyecto</t>
  </si>
  <si>
    <t>Management and miscellaneous(reuniones)</t>
  </si>
  <si>
    <t>Inspección de requerimientos</t>
  </si>
  <si>
    <t>Código</t>
  </si>
  <si>
    <t>Pruebas unitarias</t>
  </si>
  <si>
    <t>Documentación</t>
  </si>
  <si>
    <t>Postmortem</t>
  </si>
  <si>
    <t>STRAT1</t>
  </si>
  <si>
    <t>PLAN1</t>
  </si>
  <si>
    <t>DES1</t>
  </si>
  <si>
    <t>TEST1</t>
  </si>
  <si>
    <t>PM1</t>
  </si>
  <si>
    <t>Page</t>
  </si>
  <si>
    <t>LOC</t>
  </si>
  <si>
    <t>LAU1</t>
  </si>
  <si>
    <t>Fabián Eduardo Becerra Pérez</t>
  </si>
  <si>
    <t>Generar acta de reunión de documentación de estrategia y criterios</t>
  </si>
  <si>
    <t>Generar listado de tareas del ciclo</t>
  </si>
  <si>
    <t>Requerimientos de calidad</t>
  </si>
  <si>
    <t>Restricciones</t>
  </si>
  <si>
    <t>Plan de pruebas de sistema</t>
  </si>
  <si>
    <t>Inspección de diseño de alto nivel</t>
  </si>
  <si>
    <t>Desarrollo de pruebas</t>
  </si>
  <si>
    <t>Revisión de código</t>
  </si>
  <si>
    <t>Inspección de código</t>
  </si>
  <si>
    <t>Construir e integrar el sistema</t>
  </si>
  <si>
    <t>Pruebas del sistema</t>
  </si>
  <si>
    <t>Qual./Proc. Manager</t>
  </si>
  <si>
    <t>actuales equipo</t>
  </si>
  <si>
    <t>planeado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</si>
</sst>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7" workbookViewId="0">
      <selection activeCell="P17" sqref="P17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10.28515625" style="1" customWidth="1"/>
    <col min="5" max="6" width="9.140625" style="1" customWidth="1"/>
    <col min="7" max="7" width="7.42578125" style="1" customWidth="1"/>
    <col min="8" max="8" width="7.5703125" style="1" customWidth="1"/>
    <col min="9" max="10" width="8.28515625" style="1" customWidth="1"/>
    <col min="11" max="11" width="7.7109375" style="1" customWidth="1"/>
    <col min="12" max="12" width="8" style="1" customWidth="1"/>
    <col min="13" max="13" width="7.42578125" style="1" customWidth="1"/>
    <col min="14" max="15" width="11.42578125" style="1" hidden="1" customWidth="1"/>
    <col min="16" max="16384" width="11.42578125" style="1"/>
  </cols>
  <sheetData>
    <row r="1" spans="1:15" ht="18.75" x14ac:dyDescent="0.25">
      <c r="A1" s="25" t="s">
        <v>0</v>
      </c>
      <c r="B1" s="25"/>
      <c r="C1" s="25"/>
      <c r="D1" s="25"/>
    </row>
    <row r="2" spans="1:15" x14ac:dyDescent="0.25">
      <c r="A2" s="2"/>
    </row>
    <row r="3" spans="1:15" ht="16.5" thickBot="1" x14ac:dyDescent="0.3">
      <c r="A3" s="3" t="s">
        <v>1</v>
      </c>
      <c r="B3" s="26" t="s">
        <v>47</v>
      </c>
      <c r="C3" s="26"/>
      <c r="D3" s="3" t="s">
        <v>2</v>
      </c>
      <c r="E3" s="28">
        <v>41719</v>
      </c>
      <c r="F3" s="26"/>
      <c r="G3" s="26"/>
    </row>
    <row r="4" spans="1:15" ht="16.5" thickBot="1" x14ac:dyDescent="0.3">
      <c r="A4" s="3" t="s">
        <v>3</v>
      </c>
      <c r="B4" s="21" t="s">
        <v>20</v>
      </c>
      <c r="C4" s="21"/>
      <c r="D4" s="3" t="s">
        <v>4</v>
      </c>
      <c r="E4" s="21" t="s">
        <v>21</v>
      </c>
      <c r="F4" s="21"/>
      <c r="G4" s="21"/>
    </row>
    <row r="5" spans="1:15" ht="16.5" thickBot="1" x14ac:dyDescent="0.3">
      <c r="A5" s="3" t="s">
        <v>5</v>
      </c>
      <c r="B5" s="27"/>
      <c r="C5" s="27"/>
      <c r="D5" s="3" t="s">
        <v>6</v>
      </c>
      <c r="E5" s="21">
        <v>1</v>
      </c>
      <c r="F5" s="21"/>
      <c r="G5" s="21"/>
    </row>
    <row r="6" spans="1:15" ht="15.75" thickBot="1" x14ac:dyDescent="0.3">
      <c r="A6" s="2"/>
    </row>
    <row r="7" spans="1:15" ht="16.5" thickBot="1" x14ac:dyDescent="0.3">
      <c r="A7" s="31" t="s">
        <v>7</v>
      </c>
      <c r="B7" s="32"/>
      <c r="C7" s="32"/>
      <c r="D7" s="31" t="s">
        <v>8</v>
      </c>
      <c r="E7" s="33"/>
      <c r="F7" s="31" t="s">
        <v>9</v>
      </c>
      <c r="G7" s="32"/>
      <c r="H7" s="32"/>
      <c r="I7" s="32"/>
      <c r="J7" s="33"/>
      <c r="K7" s="31" t="s">
        <v>10</v>
      </c>
      <c r="L7" s="32"/>
      <c r="M7" s="33"/>
    </row>
    <row r="8" spans="1:15" ht="30" customHeight="1" x14ac:dyDescent="0.25">
      <c r="A8" s="22" t="s">
        <v>11</v>
      </c>
      <c r="B8" s="22" t="s">
        <v>12</v>
      </c>
      <c r="C8" s="35" t="s">
        <v>13</v>
      </c>
      <c r="D8" s="22" t="s">
        <v>59</v>
      </c>
      <c r="E8" s="22" t="s">
        <v>22</v>
      </c>
      <c r="F8" s="35" t="s">
        <v>15</v>
      </c>
      <c r="G8" s="22" t="s">
        <v>16</v>
      </c>
      <c r="H8" s="22" t="s">
        <v>17</v>
      </c>
      <c r="I8" s="22" t="s">
        <v>18</v>
      </c>
      <c r="J8" s="22" t="s">
        <v>23</v>
      </c>
      <c r="K8" s="22" t="s">
        <v>14</v>
      </c>
      <c r="L8" s="22" t="s">
        <v>19</v>
      </c>
      <c r="M8" s="22" t="s">
        <v>17</v>
      </c>
    </row>
    <row r="9" spans="1:15" x14ac:dyDescent="0.25">
      <c r="A9" s="23"/>
      <c r="B9" s="23"/>
      <c r="C9" s="36"/>
      <c r="D9" s="23"/>
      <c r="E9" s="23"/>
      <c r="F9" s="36"/>
      <c r="G9" s="23"/>
      <c r="H9" s="23"/>
      <c r="I9" s="23"/>
      <c r="J9" s="23"/>
      <c r="K9" s="23"/>
      <c r="L9" s="23"/>
      <c r="M9" s="23"/>
    </row>
    <row r="10" spans="1:15" x14ac:dyDescent="0.25">
      <c r="A10" s="23"/>
      <c r="B10" s="23"/>
      <c r="C10" s="36"/>
      <c r="D10" s="23"/>
      <c r="E10" s="23"/>
      <c r="F10" s="36"/>
      <c r="G10" s="23"/>
      <c r="H10" s="23"/>
      <c r="I10" s="23"/>
      <c r="J10" s="23"/>
      <c r="K10" s="23"/>
      <c r="L10" s="23"/>
      <c r="M10" s="23"/>
    </row>
    <row r="11" spans="1:15" x14ac:dyDescent="0.25">
      <c r="A11" s="23"/>
      <c r="B11" s="23"/>
      <c r="C11" s="36"/>
      <c r="D11" s="23"/>
      <c r="E11" s="23"/>
      <c r="F11" s="36"/>
      <c r="G11" s="23"/>
      <c r="H11" s="23"/>
      <c r="I11" s="23"/>
      <c r="J11" s="23"/>
      <c r="K11" s="23"/>
      <c r="L11" s="23"/>
      <c r="M11" s="23"/>
    </row>
    <row r="12" spans="1:15" x14ac:dyDescent="0.25">
      <c r="A12" s="23"/>
      <c r="B12" s="23"/>
      <c r="C12" s="36"/>
      <c r="D12" s="23"/>
      <c r="E12" s="23"/>
      <c r="F12" s="36"/>
      <c r="G12" s="23"/>
      <c r="H12" s="23"/>
      <c r="I12" s="23"/>
      <c r="J12" s="23"/>
      <c r="K12" s="23"/>
      <c r="L12" s="23"/>
      <c r="M12" s="23"/>
    </row>
    <row r="13" spans="1:15" ht="19.5" customHeight="1" thickBot="1" x14ac:dyDescent="0.3">
      <c r="A13" s="34"/>
      <c r="B13" s="34"/>
      <c r="C13" s="37"/>
      <c r="D13" s="34"/>
      <c r="E13" s="23"/>
      <c r="F13" s="37"/>
      <c r="G13" s="34"/>
      <c r="H13" s="34"/>
      <c r="I13" s="34"/>
      <c r="J13" s="23"/>
      <c r="K13" s="34"/>
      <c r="L13" s="34"/>
      <c r="M13" s="34"/>
      <c r="N13" s="1" t="s">
        <v>60</v>
      </c>
      <c r="O13" s="1" t="s">
        <v>61</v>
      </c>
    </row>
    <row r="14" spans="1:15" ht="15.75" thickBot="1" x14ac:dyDescent="0.3">
      <c r="A14" s="29" t="s">
        <v>46</v>
      </c>
      <c r="B14" s="4"/>
      <c r="C14" s="5" t="s">
        <v>24</v>
      </c>
      <c r="D14" s="10">
        <v>2</v>
      </c>
      <c r="E14" s="9">
        <f>D14</f>
        <v>2</v>
      </c>
      <c r="F14" s="9" t="s">
        <v>44</v>
      </c>
      <c r="G14" s="9">
        <v>2</v>
      </c>
      <c r="H14" s="9">
        <v>1</v>
      </c>
      <c r="I14" s="9">
        <f>ROUND(D14/D40*100,1)</f>
        <v>6.6</v>
      </c>
      <c r="J14" s="8">
        <f>I14</f>
        <v>6.6</v>
      </c>
      <c r="K14" s="20">
        <v>2</v>
      </c>
      <c r="L14" s="9">
        <f>K14</f>
        <v>2</v>
      </c>
      <c r="M14" s="9">
        <v>1</v>
      </c>
      <c r="N14" s="19">
        <v>10</v>
      </c>
      <c r="O14" s="20">
        <v>10</v>
      </c>
    </row>
    <row r="15" spans="1:15" ht="15.75" thickBot="1" x14ac:dyDescent="0.3">
      <c r="A15" s="24"/>
      <c r="B15" s="7"/>
      <c r="C15" s="5" t="s">
        <v>25</v>
      </c>
      <c r="D15" s="10">
        <v>1</v>
      </c>
      <c r="E15" s="9">
        <f>D15+E14</f>
        <v>3</v>
      </c>
      <c r="F15" s="9" t="s">
        <v>44</v>
      </c>
      <c r="G15" s="9">
        <v>5</v>
      </c>
      <c r="H15" s="9">
        <v>1</v>
      </c>
      <c r="I15" s="9">
        <f>ROUND(D15/D40*100,1)</f>
        <v>3.3</v>
      </c>
      <c r="J15" s="9">
        <f>SUM(I15+J14)</f>
        <v>9.8999999999999986</v>
      </c>
      <c r="K15" s="20">
        <v>1</v>
      </c>
      <c r="L15" s="9">
        <f>K15+L14</f>
        <v>3</v>
      </c>
      <c r="M15" s="9">
        <v>1</v>
      </c>
      <c r="N15" s="19">
        <v>5</v>
      </c>
      <c r="O15" s="20">
        <v>5</v>
      </c>
    </row>
    <row r="16" spans="1:15" ht="22.5" customHeight="1" thickBot="1" x14ac:dyDescent="0.3">
      <c r="A16" s="30"/>
      <c r="B16" s="7"/>
      <c r="C16" s="5" t="s">
        <v>26</v>
      </c>
      <c r="D16" s="10">
        <v>0.5</v>
      </c>
      <c r="E16" s="9">
        <f t="shared" ref="E16:E39" si="0">D16+E15</f>
        <v>3.5</v>
      </c>
      <c r="F16" s="9" t="s">
        <v>44</v>
      </c>
      <c r="G16" s="9">
        <v>1</v>
      </c>
      <c r="H16" s="9">
        <v>1</v>
      </c>
      <c r="I16" s="9">
        <f>ROUND(D16/D40*100,1)</f>
        <v>1.7</v>
      </c>
      <c r="J16" s="9">
        <f>SUM(I16+J15)</f>
        <v>11.599999999999998</v>
      </c>
      <c r="K16" s="20">
        <v>0.5</v>
      </c>
      <c r="L16" s="9">
        <f t="shared" ref="L16:L25" si="1">K16+L15</f>
        <v>3.5</v>
      </c>
      <c r="M16" s="9">
        <v>1</v>
      </c>
      <c r="N16" s="19">
        <v>2.5</v>
      </c>
      <c r="O16" s="20">
        <v>2.5</v>
      </c>
    </row>
    <row r="17" spans="1:15" ht="15.75" thickBot="1" x14ac:dyDescent="0.3">
      <c r="A17" s="29" t="s">
        <v>39</v>
      </c>
      <c r="B17" s="7"/>
      <c r="C17" s="5" t="s">
        <v>27</v>
      </c>
      <c r="D17" s="10">
        <v>1</v>
      </c>
      <c r="E17" s="9">
        <f t="shared" si="0"/>
        <v>4.5</v>
      </c>
      <c r="F17" s="9" t="s">
        <v>44</v>
      </c>
      <c r="G17" s="9">
        <v>1</v>
      </c>
      <c r="H17" s="9">
        <v>3</v>
      </c>
      <c r="I17" s="9">
        <f>ROUND(D17/D40*100,1)</f>
        <v>3.3</v>
      </c>
      <c r="J17" s="9">
        <v>14.899999999999999</v>
      </c>
      <c r="K17" s="9">
        <f t="shared" ref="K17" si="2">(G17*N17)/O17</f>
        <v>1.4</v>
      </c>
      <c r="L17" s="20">
        <f t="shared" si="1"/>
        <v>4.9000000000000004</v>
      </c>
      <c r="M17" s="9">
        <v>3</v>
      </c>
      <c r="N17" s="19">
        <v>7</v>
      </c>
      <c r="O17" s="20">
        <v>5</v>
      </c>
    </row>
    <row r="18" spans="1:15" ht="15.75" thickBot="1" x14ac:dyDescent="0.3">
      <c r="A18" s="24"/>
      <c r="B18" s="7"/>
      <c r="C18" s="5" t="s">
        <v>28</v>
      </c>
      <c r="D18" s="10">
        <v>0.5</v>
      </c>
      <c r="E18" s="9">
        <f t="shared" si="0"/>
        <v>5</v>
      </c>
      <c r="F18" s="9" t="s">
        <v>44</v>
      </c>
      <c r="G18" s="9">
        <v>1</v>
      </c>
      <c r="H18" s="9">
        <v>3</v>
      </c>
      <c r="I18" s="9">
        <f>ROUND(D18/D40*100,1)</f>
        <v>1.7</v>
      </c>
      <c r="J18" s="9">
        <v>18.599999999999998</v>
      </c>
      <c r="K18" s="20">
        <f>(D18*N18)/O18</f>
        <v>0.36363636363636365</v>
      </c>
      <c r="L18" s="20">
        <f t="shared" si="1"/>
        <v>5.2636363636363637</v>
      </c>
      <c r="M18" s="9">
        <v>3</v>
      </c>
      <c r="N18" s="19">
        <v>4</v>
      </c>
      <c r="O18" s="20">
        <v>5.5</v>
      </c>
    </row>
    <row r="19" spans="1:15" ht="26.25" thickBot="1" x14ac:dyDescent="0.3">
      <c r="A19" s="30"/>
      <c r="B19" s="7"/>
      <c r="C19" s="5" t="s">
        <v>48</v>
      </c>
      <c r="D19" s="10">
        <v>0.7</v>
      </c>
      <c r="E19" s="9">
        <f t="shared" si="0"/>
        <v>5.7</v>
      </c>
      <c r="F19" s="9" t="s">
        <v>44</v>
      </c>
      <c r="G19" s="9">
        <v>2</v>
      </c>
      <c r="H19" s="9">
        <v>3</v>
      </c>
      <c r="I19" s="9">
        <f>ROUND(D19/D40*100,1)</f>
        <v>2.2999999999999998</v>
      </c>
      <c r="J19" s="9">
        <v>19.099999999999998</v>
      </c>
      <c r="K19" s="20">
        <f t="shared" ref="K19:K24" si="3">(D19*N19)/O19</f>
        <v>1</v>
      </c>
      <c r="L19" s="20">
        <f t="shared" si="1"/>
        <v>6.2636363636363637</v>
      </c>
      <c r="M19" s="9">
        <v>3</v>
      </c>
      <c r="N19" s="19">
        <v>1</v>
      </c>
      <c r="O19" s="20">
        <v>0.7</v>
      </c>
    </row>
    <row r="20" spans="1:15" ht="15.75" thickBot="1" x14ac:dyDescent="0.3">
      <c r="A20" s="29" t="s">
        <v>40</v>
      </c>
      <c r="B20" s="7"/>
      <c r="C20" s="5" t="s">
        <v>29</v>
      </c>
      <c r="D20" s="10">
        <v>0.5</v>
      </c>
      <c r="E20" s="9">
        <f t="shared" si="0"/>
        <v>6.2</v>
      </c>
      <c r="F20" s="9" t="s">
        <v>44</v>
      </c>
      <c r="G20" s="9">
        <v>1</v>
      </c>
      <c r="H20" s="9">
        <v>3</v>
      </c>
      <c r="I20" s="9">
        <f>ROUND(D20/D40*100,1)</f>
        <v>1.7</v>
      </c>
      <c r="J20" s="9">
        <v>21.099999999999998</v>
      </c>
      <c r="K20" s="20">
        <f t="shared" si="3"/>
        <v>0.33333333333333331</v>
      </c>
      <c r="L20" s="20">
        <f t="shared" si="1"/>
        <v>6.5969696969696967</v>
      </c>
      <c r="M20" s="9">
        <v>3</v>
      </c>
      <c r="N20" s="19">
        <v>2</v>
      </c>
      <c r="O20" s="20">
        <v>3</v>
      </c>
    </row>
    <row r="21" spans="1:15" ht="26.25" thickBot="1" x14ac:dyDescent="0.3">
      <c r="A21" s="24"/>
      <c r="B21" s="7"/>
      <c r="C21" s="5" t="s">
        <v>30</v>
      </c>
      <c r="D21" s="10">
        <v>0.2</v>
      </c>
      <c r="E21" s="9">
        <f t="shared" si="0"/>
        <v>6.4</v>
      </c>
      <c r="F21" s="9" t="s">
        <v>44</v>
      </c>
      <c r="G21" s="9">
        <v>1</v>
      </c>
      <c r="H21" s="9">
        <v>3</v>
      </c>
      <c r="I21" s="9">
        <f>ROUND(D21/D40*100,1)</f>
        <v>0.7</v>
      </c>
      <c r="J21" s="9">
        <v>23.599999999999998</v>
      </c>
      <c r="K21" s="20">
        <f t="shared" si="3"/>
        <v>0.17391304347826089</v>
      </c>
      <c r="L21" s="20">
        <f t="shared" si="1"/>
        <v>6.7708827404479575</v>
      </c>
      <c r="M21" s="9">
        <v>3</v>
      </c>
      <c r="N21" s="19">
        <v>2</v>
      </c>
      <c r="O21" s="20">
        <v>2.2999999999999998</v>
      </c>
    </row>
    <row r="22" spans="1:15" ht="15.75" thickBot="1" x14ac:dyDescent="0.3">
      <c r="A22" s="24"/>
      <c r="B22" s="7"/>
      <c r="C22" s="5" t="s">
        <v>49</v>
      </c>
      <c r="D22" s="10">
        <v>0.5</v>
      </c>
      <c r="E22" s="9">
        <f t="shared" si="0"/>
        <v>6.9</v>
      </c>
      <c r="F22" s="9" t="s">
        <v>44</v>
      </c>
      <c r="G22" s="9">
        <v>1</v>
      </c>
      <c r="H22" s="9">
        <v>3</v>
      </c>
      <c r="I22" s="9">
        <f>ROUND(D22/D40*100,1)</f>
        <v>1.7</v>
      </c>
      <c r="J22" s="9">
        <v>25.599999999999998</v>
      </c>
      <c r="K22" s="20">
        <f t="shared" si="3"/>
        <v>0.33333333333333331</v>
      </c>
      <c r="L22" s="20">
        <f t="shared" si="1"/>
        <v>7.1042160737812905</v>
      </c>
      <c r="M22" s="9">
        <v>3</v>
      </c>
      <c r="N22" s="19">
        <v>2</v>
      </c>
      <c r="O22" s="20">
        <v>3</v>
      </c>
    </row>
    <row r="23" spans="1:15" ht="26.25" thickBot="1" x14ac:dyDescent="0.3">
      <c r="A23" s="24"/>
      <c r="B23" s="7"/>
      <c r="C23" s="5" t="s">
        <v>31</v>
      </c>
      <c r="D23" s="10">
        <v>1</v>
      </c>
      <c r="E23" s="9">
        <f t="shared" si="0"/>
        <v>7.9</v>
      </c>
      <c r="F23" s="9" t="s">
        <v>44</v>
      </c>
      <c r="G23" s="9">
        <v>3</v>
      </c>
      <c r="H23" s="9">
        <v>3</v>
      </c>
      <c r="I23" s="9">
        <f>ROUND(D23/D40*100,1)</f>
        <v>3.3</v>
      </c>
      <c r="J23" s="9">
        <v>27.099999999999998</v>
      </c>
      <c r="K23" s="20">
        <f t="shared" si="3"/>
        <v>1.3636363636363638</v>
      </c>
      <c r="L23" s="20">
        <f t="shared" si="1"/>
        <v>8.4678524374176547</v>
      </c>
      <c r="M23" s="9">
        <v>3</v>
      </c>
      <c r="N23" s="19">
        <v>3</v>
      </c>
      <c r="O23" s="20">
        <v>2.1999999999999997</v>
      </c>
    </row>
    <row r="24" spans="1:15" ht="15.75" thickBot="1" x14ac:dyDescent="0.3">
      <c r="A24" s="24"/>
      <c r="B24" s="7"/>
      <c r="C24" s="5" t="s">
        <v>32</v>
      </c>
      <c r="D24" s="10">
        <v>0.2</v>
      </c>
      <c r="E24" s="9">
        <f t="shared" si="0"/>
        <v>8.1</v>
      </c>
      <c r="F24" s="9" t="s">
        <v>44</v>
      </c>
      <c r="G24" s="9">
        <v>2</v>
      </c>
      <c r="H24" s="9">
        <v>3</v>
      </c>
      <c r="I24" s="9">
        <f>ROUND(D24/D40*100,1)</f>
        <v>0.7</v>
      </c>
      <c r="J24" s="9">
        <v>28.999999999999996</v>
      </c>
      <c r="K24" s="20">
        <f t="shared" si="3"/>
        <v>0.21428571428571427</v>
      </c>
      <c r="L24" s="20">
        <f t="shared" si="1"/>
        <v>8.6821381517033682</v>
      </c>
      <c r="M24" s="9">
        <v>3</v>
      </c>
      <c r="N24" s="19">
        <v>3</v>
      </c>
      <c r="O24" s="20">
        <v>2.8000000000000007</v>
      </c>
    </row>
    <row r="25" spans="1:15" ht="26.25" thickBot="1" x14ac:dyDescent="0.3">
      <c r="A25" s="30"/>
      <c r="B25" s="7"/>
      <c r="C25" s="5" t="s">
        <v>33</v>
      </c>
      <c r="D25" s="10">
        <v>3</v>
      </c>
      <c r="E25" s="9">
        <f t="shared" si="0"/>
        <v>11.1</v>
      </c>
      <c r="F25" s="9" t="s">
        <v>44</v>
      </c>
      <c r="G25" s="9">
        <v>5</v>
      </c>
      <c r="H25" s="9">
        <v>3</v>
      </c>
      <c r="I25" s="9">
        <f>ROUND(D25/D40*100,1)</f>
        <v>10</v>
      </c>
      <c r="J25" s="9">
        <v>39</v>
      </c>
      <c r="K25" s="20">
        <f>(D25*N25)/O25</f>
        <v>2.4</v>
      </c>
      <c r="L25" s="20">
        <f t="shared" si="1"/>
        <v>11.082138151703369</v>
      </c>
      <c r="M25" s="9">
        <v>3</v>
      </c>
      <c r="N25" s="19">
        <v>12</v>
      </c>
      <c r="O25" s="20">
        <v>15</v>
      </c>
    </row>
    <row r="26" spans="1:15" ht="15.75" thickBot="1" x14ac:dyDescent="0.3">
      <c r="A26" s="24"/>
      <c r="B26" s="7"/>
      <c r="C26" s="5" t="s">
        <v>50</v>
      </c>
      <c r="D26" s="10">
        <v>2</v>
      </c>
      <c r="E26" s="9">
        <f t="shared" si="0"/>
        <v>13.1</v>
      </c>
      <c r="F26" s="9" t="s">
        <v>44</v>
      </c>
      <c r="G26" s="9">
        <v>1</v>
      </c>
      <c r="H26" s="6"/>
      <c r="I26" s="9">
        <f>ROUND(D26/D40*100,1)</f>
        <v>6.6</v>
      </c>
      <c r="J26" s="9">
        <v>47</v>
      </c>
      <c r="K26" s="6"/>
      <c r="L26" s="6"/>
      <c r="M26" s="6"/>
      <c r="N26" s="19"/>
      <c r="O26" s="20">
        <v>3</v>
      </c>
    </row>
    <row r="27" spans="1:15" ht="15.75" thickBot="1" x14ac:dyDescent="0.3">
      <c r="A27" s="24"/>
      <c r="B27" s="7"/>
      <c r="C27" s="5" t="s">
        <v>51</v>
      </c>
      <c r="D27" s="10">
        <v>0.5</v>
      </c>
      <c r="E27" s="9">
        <f t="shared" si="0"/>
        <v>13.6</v>
      </c>
      <c r="F27" s="9" t="s">
        <v>44</v>
      </c>
      <c r="G27" s="9">
        <v>1</v>
      </c>
      <c r="H27" s="6"/>
      <c r="I27" s="9">
        <f>ROUND(D27/D40*100,1)</f>
        <v>1.7</v>
      </c>
      <c r="J27" s="9">
        <v>48.3</v>
      </c>
      <c r="K27" s="6"/>
      <c r="L27" s="6"/>
      <c r="M27" s="6"/>
      <c r="O27" s="20">
        <v>2</v>
      </c>
    </row>
    <row r="28" spans="1:15" ht="15.75" thickBot="1" x14ac:dyDescent="0.3">
      <c r="A28" s="29" t="s">
        <v>41</v>
      </c>
      <c r="B28" s="7"/>
      <c r="C28" s="5" t="s">
        <v>52</v>
      </c>
      <c r="D28" s="10">
        <v>1</v>
      </c>
      <c r="E28" s="9">
        <f t="shared" si="0"/>
        <v>14.6</v>
      </c>
      <c r="F28" s="9" t="s">
        <v>44</v>
      </c>
      <c r="G28" s="9">
        <v>3</v>
      </c>
      <c r="H28" s="6"/>
      <c r="I28" s="9">
        <f>ROUND(D28/D40*100,1)</f>
        <v>3.3</v>
      </c>
      <c r="J28" s="9">
        <v>49.599999999999994</v>
      </c>
      <c r="K28" s="6"/>
      <c r="L28" s="6"/>
      <c r="M28" s="6"/>
      <c r="O28" s="20">
        <v>2</v>
      </c>
    </row>
    <row r="29" spans="1:15" ht="15.75" thickBot="1" x14ac:dyDescent="0.3">
      <c r="A29" s="24"/>
      <c r="B29" s="7"/>
      <c r="C29" s="5" t="s">
        <v>53</v>
      </c>
      <c r="D29" s="10">
        <v>1</v>
      </c>
      <c r="E29" s="9">
        <f t="shared" si="0"/>
        <v>15.6</v>
      </c>
      <c r="F29" s="9" t="s">
        <v>44</v>
      </c>
      <c r="G29" s="9">
        <v>0.7</v>
      </c>
      <c r="H29" s="6"/>
      <c r="I29" s="9">
        <f>ROUND(D29/D40*100,1)</f>
        <v>3.3</v>
      </c>
      <c r="J29" s="9">
        <v>54.599999999999994</v>
      </c>
      <c r="K29" s="6"/>
      <c r="L29" s="6"/>
      <c r="M29" s="6"/>
      <c r="O29" s="20">
        <v>3</v>
      </c>
    </row>
    <row r="30" spans="1:15" ht="15.75" thickBot="1" x14ac:dyDescent="0.3">
      <c r="A30" s="30"/>
      <c r="B30" s="7"/>
      <c r="C30" s="5" t="s">
        <v>34</v>
      </c>
      <c r="D30" s="10">
        <v>0.5</v>
      </c>
      <c r="E30" s="9">
        <f t="shared" si="0"/>
        <v>16.100000000000001</v>
      </c>
      <c r="F30" s="9" t="s">
        <v>44</v>
      </c>
      <c r="G30" s="9">
        <v>0.7</v>
      </c>
      <c r="H30" s="6"/>
      <c r="I30" s="9">
        <f>ROUND(D30/D40*100,1)</f>
        <v>1.7</v>
      </c>
      <c r="J30" s="9">
        <v>56.599999999999994</v>
      </c>
      <c r="K30" s="6"/>
      <c r="L30" s="6"/>
      <c r="M30" s="6"/>
      <c r="O30" s="20">
        <v>3</v>
      </c>
    </row>
    <row r="31" spans="1:15" ht="15.75" thickBot="1" x14ac:dyDescent="0.3">
      <c r="A31" s="24"/>
      <c r="B31" s="7"/>
      <c r="C31" s="5" t="s">
        <v>54</v>
      </c>
      <c r="D31" s="10">
        <v>1</v>
      </c>
      <c r="E31" s="9">
        <f t="shared" si="0"/>
        <v>17.100000000000001</v>
      </c>
      <c r="F31" s="9" t="s">
        <v>44</v>
      </c>
      <c r="G31" s="9"/>
      <c r="H31" s="6"/>
      <c r="I31" s="9">
        <f>ROUND(D31/D40*100,1)</f>
        <v>3.3</v>
      </c>
      <c r="J31" s="9">
        <v>63.499999999999986</v>
      </c>
      <c r="K31" s="6"/>
      <c r="L31" s="6"/>
      <c r="M31" s="6"/>
      <c r="O31" s="20">
        <v>2</v>
      </c>
    </row>
    <row r="32" spans="1:15" ht="15.75" thickBot="1" x14ac:dyDescent="0.3">
      <c r="A32" s="24"/>
      <c r="B32" s="7"/>
      <c r="C32" s="5" t="s">
        <v>35</v>
      </c>
      <c r="D32" s="10">
        <v>5</v>
      </c>
      <c r="E32" s="9">
        <f t="shared" si="0"/>
        <v>22.1</v>
      </c>
      <c r="F32" s="9" t="s">
        <v>45</v>
      </c>
      <c r="G32" s="9">
        <v>646</v>
      </c>
      <c r="H32" s="6"/>
      <c r="I32" s="9">
        <f>ROUND(D32/D40*100,1)</f>
        <v>16.600000000000001</v>
      </c>
      <c r="J32" s="9">
        <v>81.099999999999994</v>
      </c>
      <c r="K32" s="6"/>
      <c r="L32" s="6"/>
      <c r="M32" s="6"/>
      <c r="O32" s="20">
        <v>25</v>
      </c>
    </row>
    <row r="33" spans="1:15" ht="15.75" thickBot="1" x14ac:dyDescent="0.3">
      <c r="A33" s="24"/>
      <c r="B33" s="7"/>
      <c r="C33" s="5" t="s">
        <v>55</v>
      </c>
      <c r="D33" s="10">
        <v>1</v>
      </c>
      <c r="E33" s="9">
        <f t="shared" si="0"/>
        <v>23.1</v>
      </c>
      <c r="F33" s="9"/>
      <c r="G33" s="9"/>
      <c r="H33" s="6"/>
      <c r="I33" s="9">
        <f>ROUND(D33/D40*100,1)</f>
        <v>3.3</v>
      </c>
      <c r="J33" s="9">
        <v>82.399999999999991</v>
      </c>
      <c r="K33" s="6"/>
      <c r="L33" s="6"/>
      <c r="M33" s="6"/>
      <c r="O33" s="20">
        <v>2</v>
      </c>
    </row>
    <row r="34" spans="1:15" ht="15.75" thickBot="1" x14ac:dyDescent="0.3">
      <c r="A34" s="30"/>
      <c r="B34" s="7"/>
      <c r="C34" s="5" t="s">
        <v>56</v>
      </c>
      <c r="D34" s="10">
        <v>0.5</v>
      </c>
      <c r="E34" s="9">
        <f t="shared" si="0"/>
        <v>23.6</v>
      </c>
      <c r="F34" s="9" t="s">
        <v>44</v>
      </c>
      <c r="G34" s="9">
        <v>0.7</v>
      </c>
      <c r="H34" s="6"/>
      <c r="I34" s="9">
        <f>ROUND(D34/D40*100,1)</f>
        <v>1.7</v>
      </c>
      <c r="J34" s="9">
        <v>83.1</v>
      </c>
      <c r="K34" s="6"/>
      <c r="L34" s="6"/>
      <c r="M34" s="6"/>
      <c r="O34" s="20">
        <v>1</v>
      </c>
    </row>
    <row r="35" spans="1:15" ht="15.75" thickBot="1" x14ac:dyDescent="0.3">
      <c r="A35" s="29" t="s">
        <v>42</v>
      </c>
      <c r="B35" s="7"/>
      <c r="C35" s="5" t="s">
        <v>36</v>
      </c>
      <c r="D35" s="10">
        <v>1</v>
      </c>
      <c r="E35" s="9">
        <f t="shared" si="0"/>
        <v>24.6</v>
      </c>
      <c r="F35" s="9" t="s">
        <v>44</v>
      </c>
      <c r="G35" s="9">
        <v>6</v>
      </c>
      <c r="H35" s="6"/>
      <c r="I35" s="9">
        <f>ROUND(D35/D40*100,1)</f>
        <v>3.3</v>
      </c>
      <c r="J35" s="9">
        <v>86.399999999999991</v>
      </c>
      <c r="K35" s="6"/>
      <c r="L35" s="6"/>
      <c r="M35" s="6"/>
      <c r="O35" s="20">
        <v>5</v>
      </c>
    </row>
    <row r="36" spans="1:15" ht="15.75" thickBot="1" x14ac:dyDescent="0.3">
      <c r="A36" s="24"/>
      <c r="B36" s="7"/>
      <c r="C36" s="5" t="s">
        <v>57</v>
      </c>
      <c r="D36" s="10">
        <v>1</v>
      </c>
      <c r="E36" s="9">
        <f t="shared" si="0"/>
        <v>25.6</v>
      </c>
      <c r="F36" s="9"/>
      <c r="G36" s="9"/>
      <c r="H36" s="6"/>
      <c r="I36" s="9">
        <f>ROUND(D36/D40*100,1)</f>
        <v>3.3</v>
      </c>
      <c r="J36" s="9">
        <v>88.399999999999991</v>
      </c>
      <c r="K36" s="6"/>
      <c r="L36" s="6"/>
      <c r="M36" s="6"/>
      <c r="O36" s="20">
        <v>3</v>
      </c>
    </row>
    <row r="37" spans="1:15" ht="15.75" thickBot="1" x14ac:dyDescent="0.3">
      <c r="A37" s="30"/>
      <c r="B37" s="7"/>
      <c r="C37" s="5" t="s">
        <v>58</v>
      </c>
      <c r="D37" s="10">
        <v>2</v>
      </c>
      <c r="E37" s="9">
        <f t="shared" si="0"/>
        <v>27.6</v>
      </c>
      <c r="F37" s="9" t="s">
        <v>44</v>
      </c>
      <c r="G37" s="9">
        <v>10</v>
      </c>
      <c r="H37" s="6"/>
      <c r="I37" s="9">
        <f>ROUND(D37/D40*100,1)</f>
        <v>6.6</v>
      </c>
      <c r="J37" s="9">
        <v>91.699999999999989</v>
      </c>
      <c r="K37" s="6"/>
      <c r="L37" s="6"/>
      <c r="M37" s="6"/>
      <c r="O37" s="20">
        <v>5</v>
      </c>
    </row>
    <row r="38" spans="1:15" ht="15.75" thickBot="1" x14ac:dyDescent="0.3">
      <c r="A38" s="29" t="s">
        <v>43</v>
      </c>
      <c r="B38" s="7"/>
      <c r="C38" s="5" t="s">
        <v>37</v>
      </c>
      <c r="D38" s="10">
        <v>1</v>
      </c>
      <c r="E38" s="9">
        <f t="shared" si="0"/>
        <v>28.6</v>
      </c>
      <c r="F38" s="9" t="s">
        <v>44</v>
      </c>
      <c r="G38" s="9">
        <v>5</v>
      </c>
      <c r="H38" s="6"/>
      <c r="I38" s="9">
        <f>ROUND(D38/D40*100,1)</f>
        <v>3.3</v>
      </c>
      <c r="J38" s="9">
        <v>94.999999999999986</v>
      </c>
      <c r="K38" s="6"/>
      <c r="L38" s="6"/>
      <c r="M38" s="6"/>
      <c r="O38" s="20">
        <v>5</v>
      </c>
    </row>
    <row r="39" spans="1:15" ht="15.75" thickBot="1" x14ac:dyDescent="0.3">
      <c r="A39" s="30"/>
      <c r="B39" s="11"/>
      <c r="C39" s="12" t="s">
        <v>38</v>
      </c>
      <c r="D39" s="10">
        <v>1.5</v>
      </c>
      <c r="E39" s="9">
        <f t="shared" si="0"/>
        <v>30.1</v>
      </c>
      <c r="F39" s="13" t="s">
        <v>44</v>
      </c>
      <c r="G39" s="13">
        <v>5</v>
      </c>
      <c r="H39" s="14"/>
      <c r="I39" s="9">
        <f>ROUND(D39/D40*100,1)</f>
        <v>5</v>
      </c>
      <c r="J39" s="9">
        <v>99.999999999999986</v>
      </c>
      <c r="K39" s="6"/>
      <c r="L39" s="14"/>
      <c r="M39" s="14"/>
      <c r="O39" s="20">
        <v>7.5</v>
      </c>
    </row>
    <row r="40" spans="1:15" ht="15.75" thickBot="1" x14ac:dyDescent="0.3">
      <c r="A40" s="15"/>
      <c r="B40" s="15"/>
      <c r="C40" s="15"/>
      <c r="D40" s="17">
        <f>SUM(D14:D39)</f>
        <v>30.1</v>
      </c>
      <c r="E40" s="9"/>
      <c r="F40" s="15"/>
      <c r="G40" s="16"/>
      <c r="H40" s="18"/>
      <c r="I40" s="9">
        <f>SUM(I14:I39)</f>
        <v>99.999999999999986</v>
      </c>
      <c r="J40" s="18"/>
      <c r="K40" s="6"/>
      <c r="L40" s="16"/>
      <c r="M40" s="16"/>
    </row>
  </sheetData>
  <mergeCells count="32">
    <mergeCell ref="A38:A39"/>
    <mergeCell ref="A17:A19"/>
    <mergeCell ref="A20:A25"/>
    <mergeCell ref="A28:A30"/>
    <mergeCell ref="A31:A34"/>
    <mergeCell ref="A35:A37"/>
    <mergeCell ref="K7:M7"/>
    <mergeCell ref="A8:A13"/>
    <mergeCell ref="B8:B13"/>
    <mergeCell ref="C8:C13"/>
    <mergeCell ref="D8:D13"/>
    <mergeCell ref="K8:K13"/>
    <mergeCell ref="L8:L13"/>
    <mergeCell ref="M8:M13"/>
    <mergeCell ref="F8:F13"/>
    <mergeCell ref="G8:G13"/>
    <mergeCell ref="E4:G4"/>
    <mergeCell ref="E5:G5"/>
    <mergeCell ref="E8:E13"/>
    <mergeCell ref="A26:A27"/>
    <mergeCell ref="A1:D1"/>
    <mergeCell ref="B3:C3"/>
    <mergeCell ref="B4:C4"/>
    <mergeCell ref="B5:C5"/>
    <mergeCell ref="E3:G3"/>
    <mergeCell ref="A14:A16"/>
    <mergeCell ref="F7:J7"/>
    <mergeCell ref="J8:J13"/>
    <mergeCell ref="H8:H13"/>
    <mergeCell ref="I8:I13"/>
    <mergeCell ref="A7:C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2014-03-30T04:48:58Z</dcterms:modified>
</cp:coreProperties>
</file>