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6" i="1" l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15" i="1"/>
  <c r="L14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15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8" i="1"/>
  <c r="E16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15" i="1"/>
  <c r="D39" i="1"/>
  <c r="J14" i="1" l="1"/>
  <c r="J16" i="1" l="1"/>
  <c r="J17" i="1" s="1"/>
  <c r="J18" i="1" s="1"/>
  <c r="J19" i="1" s="1"/>
  <c r="J20" i="1" s="1"/>
</calcChain>
</file>

<file path=xl/sharedStrings.xml><?xml version="1.0" encoding="utf-8"?>
<sst xmlns="http://schemas.openxmlformats.org/spreadsheetml/2006/main" count="82" uniqueCount="57">
  <si>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</si>
  <si>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</si>
  <si>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</si>
  <si>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</si>
  <si>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</si>
  <si>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</si>
  <si>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</si>
  <si>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</si>
  <si>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</si>
  <si>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</si>
  <si>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</si>
  <si>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</si>
  <si>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</si>
  <si>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</si>
  <si>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</si>
  <si>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</si>
  <si>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</si>
  <si>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</si>
  <si>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</si>
  <si>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</si>
  <si>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</si>
  <si>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</si>
  <si>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</si>
  <si>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</si>
  <si>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</si>
  <si>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Realizar diseño Conceptual</t>
  </si>
  <si>
    <t>Código</t>
  </si>
  <si>
    <t>Postmortem</t>
  </si>
  <si>
    <t>Page</t>
  </si>
  <si>
    <t>LOC</t>
  </si>
  <si>
    <t>Fabián Eduardo Becerra Pérez</t>
  </si>
  <si>
    <t>Generar listado de tareas del ciclo</t>
  </si>
  <si>
    <t>LAU2</t>
  </si>
  <si>
    <t>STRAT2</t>
  </si>
  <si>
    <t>PLAN2</t>
  </si>
  <si>
    <t>DES2</t>
  </si>
  <si>
    <t>IMP2</t>
  </si>
  <si>
    <t>TEST2</t>
  </si>
  <si>
    <t>PM2</t>
  </si>
  <si>
    <t>Lanzamiento ciclo2</t>
  </si>
  <si>
    <t>Verificar Estrategia</t>
  </si>
  <si>
    <t>Actualizar estimaciones preliminares de tamaño y tiempo para la estrategia</t>
  </si>
  <si>
    <t>Diligenciar  SUMS - Planeado</t>
  </si>
  <si>
    <t>Diligenciar SUMP</t>
  </si>
  <si>
    <t>Reunion semana 7</t>
  </si>
  <si>
    <t>Diligenciamiento de week, task, schedule, logT personales</t>
  </si>
  <si>
    <t>Planeación de Implementación</t>
  </si>
  <si>
    <t>Documentación de pruebas unitarias</t>
  </si>
  <si>
    <t>Desarrollo de pruebas unitarias JUNIT</t>
  </si>
  <si>
    <t>Construir e integrar el sistema</t>
  </si>
  <si>
    <t>Ejecución Pruebas unitarias JUNIT y actualización errores</t>
  </si>
  <si>
    <t>Reunion semana 8</t>
  </si>
  <si>
    <t>Diligenciamiento de task de equipo</t>
  </si>
  <si>
    <t>Diligenciar PIP</t>
  </si>
  <si>
    <t>Diligenciar peer</t>
  </si>
  <si>
    <t>Diligenciamiento de schedule de equipo</t>
  </si>
  <si>
    <t>Management and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</si>
</sst>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0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1" workbookViewId="0">
      <selection activeCell="I14" sqref="I14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33" t="s">
        <v>0</v>
      </c>
      <c r="B1" s="33"/>
      <c r="C1" s="33"/>
      <c r="D1" s="33"/>
    </row>
    <row r="2" spans="1:13" x14ac:dyDescent="0.25">
      <c r="A2" s="2"/>
    </row>
    <row r="3" spans="1:13" ht="16.5" thickBot="1" x14ac:dyDescent="0.3">
      <c r="A3" s="3" t="s">
        <v>1</v>
      </c>
      <c r="B3" s="34" t="s">
        <v>30</v>
      </c>
      <c r="C3" s="34"/>
      <c r="D3" s="3" t="s">
        <v>2</v>
      </c>
      <c r="E3" s="36">
        <v>41748</v>
      </c>
      <c r="F3" s="34"/>
      <c r="G3" s="34"/>
    </row>
    <row r="4" spans="1:13" ht="16.5" thickBot="1" x14ac:dyDescent="0.3">
      <c r="A4" s="3" t="s">
        <v>3</v>
      </c>
      <c r="B4" s="30" t="s">
        <v>21</v>
      </c>
      <c r="C4" s="30"/>
      <c r="D4" s="3" t="s">
        <v>4</v>
      </c>
      <c r="E4" s="30" t="s">
        <v>22</v>
      </c>
      <c r="F4" s="30"/>
      <c r="G4" s="30"/>
    </row>
    <row r="5" spans="1:13" ht="16.5" thickBot="1" x14ac:dyDescent="0.3">
      <c r="A5" s="3" t="s">
        <v>5</v>
      </c>
      <c r="B5" s="35"/>
      <c r="C5" s="35"/>
      <c r="D5" s="3" t="s">
        <v>6</v>
      </c>
      <c r="E5" s="30">
        <v>2</v>
      </c>
      <c r="F5" s="30"/>
      <c r="G5" s="30"/>
    </row>
    <row r="6" spans="1:13" ht="15.75" thickBot="1" x14ac:dyDescent="0.3">
      <c r="A6" s="2"/>
    </row>
    <row r="7" spans="1:13" ht="16.5" thickBot="1" x14ac:dyDescent="0.3">
      <c r="A7" s="21" t="s">
        <v>7</v>
      </c>
      <c r="B7" s="22"/>
      <c r="C7" s="22"/>
      <c r="D7" s="21" t="s">
        <v>8</v>
      </c>
      <c r="E7" s="23"/>
      <c r="F7" s="21" t="s">
        <v>9</v>
      </c>
      <c r="G7" s="22"/>
      <c r="H7" s="22"/>
      <c r="I7" s="22"/>
      <c r="J7" s="23"/>
      <c r="K7" s="21" t="s">
        <v>10</v>
      </c>
      <c r="L7" s="22"/>
      <c r="M7" s="23"/>
    </row>
    <row r="8" spans="1:13" ht="30" customHeight="1" x14ac:dyDescent="0.25">
      <c r="A8" s="24" t="s">
        <v>11</v>
      </c>
      <c r="B8" s="24" t="s">
        <v>12</v>
      </c>
      <c r="C8" s="27" t="s">
        <v>13</v>
      </c>
      <c r="D8" s="24" t="s">
        <v>14</v>
      </c>
      <c r="E8" s="24" t="s">
        <v>23</v>
      </c>
      <c r="F8" s="27" t="s">
        <v>16</v>
      </c>
      <c r="G8" s="24" t="s">
        <v>17</v>
      </c>
      <c r="H8" s="24" t="s">
        <v>18</v>
      </c>
      <c r="I8" s="24" t="s">
        <v>19</v>
      </c>
      <c r="J8" s="24" t="s">
        <v>24</v>
      </c>
      <c r="K8" s="24" t="s">
        <v>15</v>
      </c>
      <c r="L8" s="24" t="s">
        <v>20</v>
      </c>
      <c r="M8" s="24" t="s">
        <v>18</v>
      </c>
    </row>
    <row r="9" spans="1:13" x14ac:dyDescent="0.25">
      <c r="A9" s="25"/>
      <c r="B9" s="25"/>
      <c r="C9" s="28"/>
      <c r="D9" s="25"/>
      <c r="E9" s="25"/>
      <c r="F9" s="28"/>
      <c r="G9" s="25"/>
      <c r="H9" s="25"/>
      <c r="I9" s="25"/>
      <c r="J9" s="25"/>
      <c r="K9" s="25"/>
      <c r="L9" s="25"/>
      <c r="M9" s="25"/>
    </row>
    <row r="10" spans="1:13" x14ac:dyDescent="0.25">
      <c r="A10" s="25"/>
      <c r="B10" s="25"/>
      <c r="C10" s="28"/>
      <c r="D10" s="25"/>
      <c r="E10" s="25"/>
      <c r="F10" s="28"/>
      <c r="G10" s="25"/>
      <c r="H10" s="25"/>
      <c r="I10" s="25"/>
      <c r="J10" s="25"/>
      <c r="K10" s="25"/>
      <c r="L10" s="25"/>
      <c r="M10" s="25"/>
    </row>
    <row r="11" spans="1:13" x14ac:dyDescent="0.25">
      <c r="A11" s="25"/>
      <c r="B11" s="25"/>
      <c r="C11" s="28"/>
      <c r="D11" s="25"/>
      <c r="E11" s="25"/>
      <c r="F11" s="28"/>
      <c r="G11" s="25"/>
      <c r="H11" s="25"/>
      <c r="I11" s="25"/>
      <c r="J11" s="25"/>
      <c r="K11" s="25"/>
      <c r="L11" s="25"/>
      <c r="M11" s="25"/>
    </row>
    <row r="12" spans="1:13" x14ac:dyDescent="0.25">
      <c r="A12" s="25"/>
      <c r="B12" s="25"/>
      <c r="C12" s="28"/>
      <c r="D12" s="25"/>
      <c r="E12" s="25"/>
      <c r="F12" s="28"/>
      <c r="G12" s="25"/>
      <c r="H12" s="25"/>
      <c r="I12" s="25"/>
      <c r="J12" s="25"/>
      <c r="K12" s="25"/>
      <c r="L12" s="25"/>
      <c r="M12" s="25"/>
    </row>
    <row r="13" spans="1:13" ht="19.5" customHeight="1" thickBot="1" x14ac:dyDescent="0.3">
      <c r="A13" s="26"/>
      <c r="B13" s="26"/>
      <c r="C13" s="29"/>
      <c r="D13" s="26"/>
      <c r="E13" s="25"/>
      <c r="F13" s="29"/>
      <c r="G13" s="26"/>
      <c r="H13" s="26"/>
      <c r="I13" s="26"/>
      <c r="J13" s="25"/>
      <c r="K13" s="26"/>
      <c r="L13" s="26"/>
      <c r="M13" s="26"/>
    </row>
    <row r="14" spans="1:13" ht="15.75" thickBot="1" x14ac:dyDescent="0.3">
      <c r="A14" s="11" t="s">
        <v>32</v>
      </c>
      <c r="B14" s="4"/>
      <c r="C14" s="16" t="s">
        <v>39</v>
      </c>
      <c r="D14" s="12">
        <v>0.3</v>
      </c>
      <c r="E14" s="8">
        <v>0.3</v>
      </c>
      <c r="F14" s="6" t="s">
        <v>28</v>
      </c>
      <c r="G14" s="7">
        <v>18</v>
      </c>
      <c r="H14" s="7">
        <v>6</v>
      </c>
      <c r="I14" s="7">
        <f>ROUND(D14/D39*100,1)</f>
        <v>1</v>
      </c>
      <c r="J14" s="6">
        <f>I14</f>
        <v>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31" t="s">
        <v>33</v>
      </c>
      <c r="B15" s="5"/>
      <c r="C15" s="16" t="s">
        <v>40</v>
      </c>
      <c r="D15" s="12">
        <v>0.3</v>
      </c>
      <c r="E15" s="7">
        <f>D15+E14</f>
        <v>0.6</v>
      </c>
      <c r="F15" s="6" t="s">
        <v>28</v>
      </c>
      <c r="G15" s="7">
        <v>1</v>
      </c>
      <c r="H15" s="7">
        <v>6</v>
      </c>
      <c r="I15" s="7">
        <f>ROUND(D15/D39*100,1)</f>
        <v>1</v>
      </c>
      <c r="J15" s="7">
        <f>I15+J14</f>
        <v>2</v>
      </c>
      <c r="K15" s="7">
        <v>0.12</v>
      </c>
      <c r="L15" s="7">
        <f>K15+L14</f>
        <v>0.62</v>
      </c>
      <c r="M15" s="7">
        <v>7</v>
      </c>
    </row>
    <row r="16" spans="1:13" ht="15.75" thickBot="1" x14ac:dyDescent="0.3">
      <c r="A16" s="32"/>
      <c r="B16" s="5"/>
      <c r="C16" s="16" t="s">
        <v>25</v>
      </c>
      <c r="D16" s="12">
        <v>1</v>
      </c>
      <c r="E16" s="7">
        <f t="shared" ref="E16:E37" si="0">D16+E15</f>
        <v>1.6</v>
      </c>
      <c r="F16" s="6" t="s">
        <v>28</v>
      </c>
      <c r="G16" s="7">
        <v>2</v>
      </c>
      <c r="H16" s="7">
        <v>6</v>
      </c>
      <c r="I16" s="7">
        <f>ROUND(D16/D39*100,1)</f>
        <v>3.5</v>
      </c>
      <c r="J16" s="7">
        <f t="shared" ref="J16:J38" si="1">SUM(I16+J15)</f>
        <v>5.5</v>
      </c>
      <c r="K16" s="7">
        <v>0.5</v>
      </c>
      <c r="L16" s="7">
        <f t="shared" ref="L16:L38" si="2">K16+L15</f>
        <v>1.1200000000000001</v>
      </c>
      <c r="M16" s="7">
        <v>7</v>
      </c>
    </row>
    <row r="17" spans="1:13" ht="26.25" thickBot="1" x14ac:dyDescent="0.3">
      <c r="A17" s="31" t="s">
        <v>34</v>
      </c>
      <c r="B17" s="5"/>
      <c r="C17" s="16" t="s">
        <v>41</v>
      </c>
      <c r="D17" s="12">
        <v>0.2</v>
      </c>
      <c r="E17" s="7">
        <f t="shared" si="0"/>
        <v>1.8</v>
      </c>
      <c r="F17" s="6" t="s">
        <v>28</v>
      </c>
      <c r="G17" s="7">
        <v>0.5</v>
      </c>
      <c r="H17" s="7">
        <v>6</v>
      </c>
      <c r="I17" s="7">
        <f>ROUND(D17/D39*100,1)</f>
        <v>0.7</v>
      </c>
      <c r="J17" s="7">
        <f>SUM(I17+J16)</f>
        <v>6.2</v>
      </c>
      <c r="K17" s="7">
        <v>0.2</v>
      </c>
      <c r="L17" s="7">
        <f t="shared" si="2"/>
        <v>1.32</v>
      </c>
      <c r="M17" s="7">
        <v>7</v>
      </c>
    </row>
    <row r="18" spans="1:13" ht="15.75" thickBot="1" x14ac:dyDescent="0.3">
      <c r="A18" s="32"/>
      <c r="B18" s="5"/>
      <c r="C18" s="16" t="s">
        <v>31</v>
      </c>
      <c r="D18" s="12">
        <v>0.5</v>
      </c>
      <c r="E18" s="7">
        <f t="shared" si="0"/>
        <v>2.2999999999999998</v>
      </c>
      <c r="F18" s="6" t="s">
        <v>28</v>
      </c>
      <c r="G18" s="7">
        <v>1</v>
      </c>
      <c r="H18" s="7">
        <v>6</v>
      </c>
      <c r="I18" s="7">
        <f>ROUND(D18/D39*100,1)</f>
        <v>1.7</v>
      </c>
      <c r="J18" s="7">
        <f t="shared" si="1"/>
        <v>7.9</v>
      </c>
      <c r="K18" s="7">
        <v>1</v>
      </c>
      <c r="L18" s="7">
        <f t="shared" si="2"/>
        <v>2.3200000000000003</v>
      </c>
      <c r="M18" s="7">
        <v>7</v>
      </c>
    </row>
    <row r="19" spans="1:13" ht="15.75" thickBot="1" x14ac:dyDescent="0.3">
      <c r="A19" s="32"/>
      <c r="B19" s="5"/>
      <c r="C19" s="16" t="s">
        <v>42</v>
      </c>
      <c r="D19" s="12">
        <v>1</v>
      </c>
      <c r="E19" s="7">
        <f t="shared" si="0"/>
        <v>3.3</v>
      </c>
      <c r="F19" s="6" t="s">
        <v>28</v>
      </c>
      <c r="G19" s="7">
        <v>1</v>
      </c>
      <c r="H19" s="7">
        <v>6</v>
      </c>
      <c r="I19" s="7">
        <f>ROUND(D19/D39*100,1)</f>
        <v>3.5</v>
      </c>
      <c r="J19" s="7">
        <f>SUM(I19+J18)</f>
        <v>11.4</v>
      </c>
      <c r="K19" s="7">
        <v>1.5</v>
      </c>
      <c r="L19" s="7">
        <f t="shared" si="2"/>
        <v>3.8200000000000003</v>
      </c>
      <c r="M19" s="7">
        <v>7</v>
      </c>
    </row>
    <row r="20" spans="1:13" ht="15.75" thickBot="1" x14ac:dyDescent="0.3">
      <c r="A20" s="32"/>
      <c r="B20" s="5"/>
      <c r="C20" s="16" t="s">
        <v>43</v>
      </c>
      <c r="D20" s="12">
        <v>1</v>
      </c>
      <c r="E20" s="7">
        <f t="shared" si="0"/>
        <v>4.3</v>
      </c>
      <c r="F20" s="6" t="s">
        <v>28</v>
      </c>
      <c r="G20" s="7">
        <v>2</v>
      </c>
      <c r="H20" s="7">
        <v>6</v>
      </c>
      <c r="I20" s="7">
        <f>ROUND(D20/D39*100,1)</f>
        <v>3.5</v>
      </c>
      <c r="J20" s="7">
        <f t="shared" si="1"/>
        <v>14.9</v>
      </c>
      <c r="K20" s="7">
        <v>1.3</v>
      </c>
      <c r="L20" s="7">
        <f t="shared" si="2"/>
        <v>5.12</v>
      </c>
      <c r="M20" s="7">
        <v>7</v>
      </c>
    </row>
    <row r="21" spans="1:13" ht="15.75" thickBot="1" x14ac:dyDescent="0.3">
      <c r="A21" s="31" t="s">
        <v>35</v>
      </c>
      <c r="B21" s="5"/>
      <c r="C21" s="17" t="s">
        <v>44</v>
      </c>
      <c r="D21" s="13">
        <v>1</v>
      </c>
      <c r="E21" s="7">
        <f t="shared" si="0"/>
        <v>5.3</v>
      </c>
      <c r="F21" s="6"/>
      <c r="G21" s="7"/>
      <c r="H21" s="7">
        <v>7</v>
      </c>
      <c r="I21" s="7">
        <f>ROUND(D21/D39*100,1)</f>
        <v>3.5</v>
      </c>
      <c r="J21" s="7">
        <f t="shared" si="1"/>
        <v>18.399999999999999</v>
      </c>
      <c r="K21" s="10">
        <v>1</v>
      </c>
      <c r="L21" s="7">
        <f t="shared" si="2"/>
        <v>6.12</v>
      </c>
      <c r="M21" s="10">
        <v>7</v>
      </c>
    </row>
    <row r="22" spans="1:13" ht="26.25" thickBot="1" x14ac:dyDescent="0.3">
      <c r="A22" s="32"/>
      <c r="B22" s="5"/>
      <c r="C22" s="17" t="s">
        <v>45</v>
      </c>
      <c r="D22" s="13">
        <v>2</v>
      </c>
      <c r="E22" s="7">
        <f t="shared" si="0"/>
        <v>7.3</v>
      </c>
      <c r="F22" s="6" t="s">
        <v>28</v>
      </c>
      <c r="G22" s="7">
        <v>20</v>
      </c>
      <c r="H22" s="7">
        <v>7</v>
      </c>
      <c r="I22" s="7">
        <f>ROUND(D22/D39*100,1)</f>
        <v>6.9</v>
      </c>
      <c r="J22" s="7">
        <f t="shared" si="1"/>
        <v>25.299999999999997</v>
      </c>
      <c r="K22" s="10">
        <v>2.5</v>
      </c>
      <c r="L22" s="7">
        <f t="shared" si="2"/>
        <v>8.620000000000001</v>
      </c>
      <c r="M22" s="10">
        <v>7</v>
      </c>
    </row>
    <row r="23" spans="1:13" ht="15.75" thickBot="1" x14ac:dyDescent="0.3">
      <c r="A23" s="31" t="s">
        <v>36</v>
      </c>
      <c r="B23" s="5"/>
      <c r="C23" s="18" t="s">
        <v>46</v>
      </c>
      <c r="D23" s="14">
        <v>1</v>
      </c>
      <c r="E23" s="7">
        <f t="shared" si="0"/>
        <v>8.3000000000000007</v>
      </c>
      <c r="F23" s="6" t="s">
        <v>28</v>
      </c>
      <c r="G23" s="7">
        <v>3</v>
      </c>
      <c r="H23" s="7">
        <v>8</v>
      </c>
      <c r="I23" s="7">
        <f>ROUND(D23/D39*100,1)</f>
        <v>3.5</v>
      </c>
      <c r="J23" s="7">
        <f t="shared" si="1"/>
        <v>28.799999999999997</v>
      </c>
      <c r="K23" s="10"/>
      <c r="L23" s="7">
        <f t="shared" si="2"/>
        <v>8.620000000000001</v>
      </c>
      <c r="M23" s="10"/>
    </row>
    <row r="24" spans="1:13" ht="15.75" thickBot="1" x14ac:dyDescent="0.3">
      <c r="A24" s="32"/>
      <c r="B24" s="5"/>
      <c r="C24" s="18" t="s">
        <v>47</v>
      </c>
      <c r="D24" s="14">
        <v>2</v>
      </c>
      <c r="E24" s="7">
        <f t="shared" si="0"/>
        <v>10.3</v>
      </c>
      <c r="F24" s="6" t="s">
        <v>28</v>
      </c>
      <c r="G24" s="7">
        <v>2</v>
      </c>
      <c r="H24" s="7">
        <v>8</v>
      </c>
      <c r="I24" s="7">
        <f>ROUND(D24/D39*100,1)</f>
        <v>6.9</v>
      </c>
      <c r="J24" s="7">
        <f t="shared" si="1"/>
        <v>35.699999999999996</v>
      </c>
      <c r="K24" s="10"/>
      <c r="L24" s="7">
        <f t="shared" si="2"/>
        <v>8.620000000000001</v>
      </c>
      <c r="M24" s="10"/>
    </row>
    <row r="25" spans="1:13" ht="15.75" thickBot="1" x14ac:dyDescent="0.3">
      <c r="A25" s="32"/>
      <c r="B25" s="5"/>
      <c r="C25" s="18" t="s">
        <v>26</v>
      </c>
      <c r="D25" s="14">
        <v>3</v>
      </c>
      <c r="E25" s="7">
        <f t="shared" si="0"/>
        <v>13.3</v>
      </c>
      <c r="F25" s="6" t="s">
        <v>29</v>
      </c>
      <c r="G25" s="7">
        <v>336</v>
      </c>
      <c r="H25" s="7">
        <v>8</v>
      </c>
      <c r="I25" s="7">
        <f>ROUND(D25/D39*100,1)</f>
        <v>10.4</v>
      </c>
      <c r="J25" s="7">
        <f t="shared" si="1"/>
        <v>46.099999999999994</v>
      </c>
      <c r="K25" s="10"/>
      <c r="L25" s="7">
        <f t="shared" si="2"/>
        <v>8.620000000000001</v>
      </c>
      <c r="M25" s="10"/>
    </row>
    <row r="26" spans="1:13" ht="15.75" thickBot="1" x14ac:dyDescent="0.3">
      <c r="A26" s="32"/>
      <c r="B26" s="5"/>
      <c r="C26" s="18" t="s">
        <v>48</v>
      </c>
      <c r="D26" s="14">
        <v>2</v>
      </c>
      <c r="E26" s="7">
        <f t="shared" si="0"/>
        <v>15.3</v>
      </c>
      <c r="F26" s="6" t="s">
        <v>29</v>
      </c>
      <c r="G26" s="7">
        <v>100</v>
      </c>
      <c r="H26" s="7">
        <v>8</v>
      </c>
      <c r="I26" s="7">
        <f>ROUND(D26/D39*100,1)</f>
        <v>6.9</v>
      </c>
      <c r="J26" s="7">
        <f t="shared" si="1"/>
        <v>52.999999999999993</v>
      </c>
      <c r="K26" s="10"/>
      <c r="L26" s="7">
        <f t="shared" si="2"/>
        <v>8.620000000000001</v>
      </c>
      <c r="M26" s="10"/>
    </row>
    <row r="27" spans="1:13" ht="15.75" thickBot="1" x14ac:dyDescent="0.3">
      <c r="A27" s="31" t="s">
        <v>37</v>
      </c>
      <c r="B27" s="5"/>
      <c r="C27" s="18" t="s">
        <v>49</v>
      </c>
      <c r="D27" s="14">
        <v>1</v>
      </c>
      <c r="E27" s="7">
        <f t="shared" si="0"/>
        <v>16.3</v>
      </c>
      <c r="F27" s="6" t="s">
        <v>28</v>
      </c>
      <c r="G27" s="7">
        <v>2</v>
      </c>
      <c r="H27" s="7">
        <v>8</v>
      </c>
      <c r="I27" s="7">
        <f>ROUND(D27/D39*100,1)</f>
        <v>3.5</v>
      </c>
      <c r="J27" s="7">
        <f t="shared" si="1"/>
        <v>56.499999999999993</v>
      </c>
      <c r="K27" s="10"/>
      <c r="L27" s="7">
        <f t="shared" si="2"/>
        <v>8.620000000000001</v>
      </c>
      <c r="M27" s="10"/>
    </row>
    <row r="28" spans="1:13" ht="26.25" thickBot="1" x14ac:dyDescent="0.3">
      <c r="A28" s="32"/>
      <c r="B28" s="5"/>
      <c r="C28" s="18" t="s">
        <v>50</v>
      </c>
      <c r="D28" s="14">
        <v>1.5</v>
      </c>
      <c r="E28" s="7">
        <f t="shared" si="0"/>
        <v>17.8</v>
      </c>
      <c r="F28" s="6" t="s">
        <v>28</v>
      </c>
      <c r="G28" s="7">
        <v>1</v>
      </c>
      <c r="H28" s="7">
        <v>8</v>
      </c>
      <c r="I28" s="7">
        <f>ROUND(D28/D39*100,1)</f>
        <v>5.2</v>
      </c>
      <c r="J28" s="7">
        <f t="shared" si="1"/>
        <v>61.699999999999996</v>
      </c>
      <c r="K28" s="10"/>
      <c r="L28" s="7">
        <f t="shared" si="2"/>
        <v>8.620000000000001</v>
      </c>
      <c r="M28" s="10"/>
    </row>
    <row r="29" spans="1:13" ht="15.75" thickBot="1" x14ac:dyDescent="0.3">
      <c r="A29" s="32"/>
      <c r="B29" s="5"/>
      <c r="C29" s="18" t="s">
        <v>51</v>
      </c>
      <c r="D29" s="14">
        <v>1</v>
      </c>
      <c r="E29" s="7">
        <f t="shared" si="0"/>
        <v>18.8</v>
      </c>
      <c r="F29" s="6" t="s">
        <v>28</v>
      </c>
      <c r="G29" s="7">
        <v>1</v>
      </c>
      <c r="H29" s="7">
        <v>8</v>
      </c>
      <c r="I29" s="7">
        <f>ROUND(D29/D39*100,1)</f>
        <v>3.5</v>
      </c>
      <c r="J29" s="7">
        <f t="shared" si="1"/>
        <v>65.199999999999989</v>
      </c>
      <c r="K29" s="10"/>
      <c r="L29" s="7">
        <f t="shared" si="2"/>
        <v>8.620000000000001</v>
      </c>
      <c r="M29" s="10"/>
    </row>
    <row r="30" spans="1:13" ht="26.25" thickBot="1" x14ac:dyDescent="0.3">
      <c r="A30" s="32"/>
      <c r="B30" s="5"/>
      <c r="C30" s="18" t="s">
        <v>45</v>
      </c>
      <c r="D30" s="14">
        <v>2</v>
      </c>
      <c r="E30" s="7">
        <f t="shared" si="0"/>
        <v>20.8</v>
      </c>
      <c r="F30" s="6" t="s">
        <v>28</v>
      </c>
      <c r="G30" s="7">
        <v>20</v>
      </c>
      <c r="H30" s="7">
        <v>8</v>
      </c>
      <c r="I30" s="7">
        <f>ROUND(D30/D39*100,1)</f>
        <v>6.9</v>
      </c>
      <c r="J30" s="7">
        <f t="shared" si="1"/>
        <v>72.099999999999994</v>
      </c>
      <c r="K30" s="10"/>
      <c r="L30" s="7">
        <f t="shared" si="2"/>
        <v>8.620000000000001</v>
      </c>
      <c r="M30" s="10"/>
    </row>
    <row r="31" spans="1:13" ht="15.75" thickBot="1" x14ac:dyDescent="0.3">
      <c r="A31" s="37"/>
      <c r="B31" s="5"/>
      <c r="C31" s="18" t="s">
        <v>52</v>
      </c>
      <c r="D31" s="14">
        <v>1</v>
      </c>
      <c r="E31" s="7">
        <f t="shared" si="0"/>
        <v>21.8</v>
      </c>
      <c r="F31" s="6" t="s">
        <v>28</v>
      </c>
      <c r="G31" s="7">
        <v>1</v>
      </c>
      <c r="H31" s="7">
        <v>8</v>
      </c>
      <c r="I31" s="7">
        <f>ROUND(D31/D39*100,1)</f>
        <v>3.5</v>
      </c>
      <c r="J31" s="7">
        <f t="shared" si="1"/>
        <v>75.599999999999994</v>
      </c>
      <c r="K31" s="10"/>
      <c r="L31" s="7">
        <f t="shared" si="2"/>
        <v>8.620000000000001</v>
      </c>
      <c r="M31" s="10"/>
    </row>
    <row r="32" spans="1:13" ht="15.75" thickBot="1" x14ac:dyDescent="0.3">
      <c r="A32" s="31" t="s">
        <v>38</v>
      </c>
      <c r="B32" s="5"/>
      <c r="C32" s="19" t="s">
        <v>53</v>
      </c>
      <c r="D32" s="15">
        <v>0.5</v>
      </c>
      <c r="E32" s="7">
        <f t="shared" si="0"/>
        <v>22.3</v>
      </c>
      <c r="F32" s="6" t="s">
        <v>28</v>
      </c>
      <c r="G32" s="7">
        <v>2</v>
      </c>
      <c r="H32" s="7">
        <v>9</v>
      </c>
      <c r="I32" s="7">
        <f>ROUND(D32/D39*100,1)</f>
        <v>1.7</v>
      </c>
      <c r="J32" s="7">
        <f t="shared" si="1"/>
        <v>77.3</v>
      </c>
      <c r="K32" s="7"/>
      <c r="L32" s="7">
        <f t="shared" si="2"/>
        <v>8.620000000000001</v>
      </c>
      <c r="M32" s="7"/>
    </row>
    <row r="33" spans="1:13" ht="15.75" thickBot="1" x14ac:dyDescent="0.3">
      <c r="A33" s="32"/>
      <c r="B33" s="9"/>
      <c r="C33" s="19" t="s">
        <v>54</v>
      </c>
      <c r="D33" s="15">
        <v>0.5</v>
      </c>
      <c r="E33" s="7">
        <f t="shared" si="0"/>
        <v>22.8</v>
      </c>
      <c r="F33" s="6" t="s">
        <v>28</v>
      </c>
      <c r="G33" s="7">
        <v>5</v>
      </c>
      <c r="H33" s="7">
        <v>9</v>
      </c>
      <c r="I33" s="7">
        <f>ROUND(D33/D39*100,1)</f>
        <v>1.7</v>
      </c>
      <c r="J33" s="7">
        <f t="shared" si="1"/>
        <v>79</v>
      </c>
      <c r="K33" s="7"/>
      <c r="L33" s="7">
        <f t="shared" si="2"/>
        <v>8.620000000000001</v>
      </c>
      <c r="M33" s="7"/>
    </row>
    <row r="34" spans="1:13" ht="15.75" thickBot="1" x14ac:dyDescent="0.3">
      <c r="A34" s="32"/>
      <c r="B34" s="9"/>
      <c r="C34" s="19" t="s">
        <v>27</v>
      </c>
      <c r="D34" s="15">
        <v>1</v>
      </c>
      <c r="E34" s="7">
        <f t="shared" si="0"/>
        <v>23.8</v>
      </c>
      <c r="F34" s="6" t="s">
        <v>28</v>
      </c>
      <c r="G34" s="7">
        <v>5</v>
      </c>
      <c r="H34" s="7">
        <v>9</v>
      </c>
      <c r="I34" s="7">
        <f>ROUND(D34/D39*100,1)</f>
        <v>3.5</v>
      </c>
      <c r="J34" s="7">
        <f t="shared" si="1"/>
        <v>82.5</v>
      </c>
      <c r="K34" s="7"/>
      <c r="L34" s="7">
        <f t="shared" si="2"/>
        <v>8.620000000000001</v>
      </c>
      <c r="M34" s="7"/>
    </row>
    <row r="35" spans="1:13" ht="26.25" thickBot="1" x14ac:dyDescent="0.3">
      <c r="A35" s="32"/>
      <c r="B35" s="9"/>
      <c r="C35" s="19" t="s">
        <v>45</v>
      </c>
      <c r="D35" s="15">
        <v>2</v>
      </c>
      <c r="E35" s="7">
        <f t="shared" si="0"/>
        <v>25.8</v>
      </c>
      <c r="F35" s="6" t="s">
        <v>28</v>
      </c>
      <c r="G35" s="7">
        <v>20</v>
      </c>
      <c r="H35" s="7">
        <v>9</v>
      </c>
      <c r="I35" s="7">
        <f>ROUND(D35/D39*100,1)</f>
        <v>6.9</v>
      </c>
      <c r="J35" s="7">
        <f t="shared" si="1"/>
        <v>89.4</v>
      </c>
      <c r="K35" s="7"/>
      <c r="L35" s="7">
        <f t="shared" si="2"/>
        <v>8.620000000000001</v>
      </c>
      <c r="M35" s="7"/>
    </row>
    <row r="36" spans="1:13" ht="15.75" thickBot="1" x14ac:dyDescent="0.3">
      <c r="A36" s="32"/>
      <c r="B36" s="9"/>
      <c r="C36" s="19" t="s">
        <v>52</v>
      </c>
      <c r="D36" s="15">
        <v>1</v>
      </c>
      <c r="E36" s="7">
        <f t="shared" si="0"/>
        <v>26.8</v>
      </c>
      <c r="F36" s="6" t="s">
        <v>28</v>
      </c>
      <c r="G36" s="7">
        <v>1</v>
      </c>
      <c r="H36" s="7">
        <v>9</v>
      </c>
      <c r="I36" s="7">
        <f>ROUND(D36/D39*100,1)</f>
        <v>3.5</v>
      </c>
      <c r="J36" s="7">
        <f t="shared" si="1"/>
        <v>92.9</v>
      </c>
      <c r="K36" s="7"/>
      <c r="L36" s="7">
        <f t="shared" si="2"/>
        <v>8.620000000000001</v>
      </c>
      <c r="M36" s="7"/>
    </row>
    <row r="37" spans="1:13" ht="15.75" thickBot="1" x14ac:dyDescent="0.3">
      <c r="A37" s="32"/>
      <c r="B37" s="9"/>
      <c r="C37" s="19" t="s">
        <v>55</v>
      </c>
      <c r="D37" s="15">
        <v>1</v>
      </c>
      <c r="E37" s="7">
        <f t="shared" si="0"/>
        <v>27.8</v>
      </c>
      <c r="F37" s="6" t="s">
        <v>28</v>
      </c>
      <c r="G37" s="7">
        <v>1</v>
      </c>
      <c r="H37" s="7">
        <v>9</v>
      </c>
      <c r="I37" s="7">
        <f>ROUND(D37/D39*100,1)</f>
        <v>3.5</v>
      </c>
      <c r="J37" s="7">
        <f t="shared" si="1"/>
        <v>96.4</v>
      </c>
      <c r="K37" s="7"/>
      <c r="L37" s="7">
        <f t="shared" si="2"/>
        <v>8.620000000000001</v>
      </c>
      <c r="M37" s="7"/>
    </row>
    <row r="38" spans="1:13" ht="15.75" thickBot="1" x14ac:dyDescent="0.3">
      <c r="A38" s="37"/>
      <c r="B38" s="9"/>
      <c r="C38" s="19" t="s">
        <v>56</v>
      </c>
      <c r="D38" s="15">
        <v>1</v>
      </c>
      <c r="E38" s="7">
        <f>D38+E37</f>
        <v>28.8</v>
      </c>
      <c r="F38" s="6"/>
      <c r="G38" s="7"/>
      <c r="H38" s="7">
        <v>9</v>
      </c>
      <c r="I38" s="7">
        <f>ROUND(D38/D39*100,1)</f>
        <v>3.5</v>
      </c>
      <c r="J38" s="7">
        <f t="shared" si="1"/>
        <v>99.9</v>
      </c>
      <c r="K38" s="7"/>
      <c r="L38" s="7">
        <f t="shared" si="2"/>
        <v>8.620000000000001</v>
      </c>
      <c r="M38" s="7"/>
    </row>
    <row r="39" spans="1:13" ht="15.75" thickBot="1" x14ac:dyDescent="0.3">
      <c r="D39" s="6">
        <f>SUM(D14:D38)</f>
        <v>28.8</v>
      </c>
      <c r="I39" s="20">
        <f>SUM(I14:I38)</f>
        <v>99.9</v>
      </c>
    </row>
  </sheetData>
  <mergeCells count="30">
    <mergeCell ref="A32:A38"/>
    <mergeCell ref="F7:J7"/>
    <mergeCell ref="J8:J13"/>
    <mergeCell ref="H8:H13"/>
    <mergeCell ref="I8:I13"/>
    <mergeCell ref="A7:C7"/>
    <mergeCell ref="D7:E7"/>
    <mergeCell ref="A15:A16"/>
    <mergeCell ref="A17:A20"/>
    <mergeCell ref="A21:A22"/>
    <mergeCell ref="A27:A31"/>
    <mergeCell ref="E4:G4"/>
    <mergeCell ref="E5:G5"/>
    <mergeCell ref="E8:E13"/>
    <mergeCell ref="A23:A26"/>
    <mergeCell ref="A1:D1"/>
    <mergeCell ref="B3:C3"/>
    <mergeCell ref="B4:C4"/>
    <mergeCell ref="B5:C5"/>
    <mergeCell ref="E3:G3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2014-04-27T21:23:43Z</dcterms:modified>
</cp:coreProperties>
</file>