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0" i="1"/>
  <c r="R21" i="1"/>
  <c r="R19" i="1"/>
  <c r="J30" i="1"/>
  <c r="J29" i="1"/>
  <c r="J35" i="1"/>
  <c r="J37" i="1"/>
  <c r="J43" i="1"/>
  <c r="J40" i="1"/>
  <c r="J33" i="1"/>
  <c r="J48" i="1"/>
  <c r="J31" i="1"/>
  <c r="J22" i="1"/>
  <c r="J24" i="1"/>
  <c r="J25" i="1"/>
  <c r="J19" i="1"/>
  <c r="J38" i="1"/>
  <c r="J49" i="1"/>
  <c r="J16" i="1"/>
  <c r="J42" i="1"/>
  <c r="J39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27" i="1"/>
  <c r="J26" i="1"/>
  <c r="J23" i="1"/>
  <c r="J21" i="1"/>
  <c r="J20" i="1"/>
  <c r="J18" i="1"/>
  <c r="J17" i="1"/>
  <c r="J15" i="1"/>
  <c r="J14" i="1"/>
  <c r="K14" i="1"/>
  <c r="K15" i="1"/>
  <c r="R14" i="1"/>
  <c r="R15" i="1"/>
  <c r="R16" i="1"/>
  <c r="R17" i="1"/>
  <c r="R18" i="1"/>
  <c r="J44" i="1"/>
  <c r="J36" i="1"/>
  <c r="J46" i="1"/>
  <c r="J47" i="1"/>
  <c r="J41" i="1"/>
  <c r="J28" i="1"/>
  <c r="J34" i="1"/>
  <c r="J32" i="1"/>
  <c r="J45" i="1"/>
  <c r="I49" i="1"/>
  <c r="H49" i="1"/>
  <c r="G49" i="1"/>
  <c r="F49" i="1"/>
  <c r="E49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</calcChain>
</file>

<file path=xl/sharedStrings.xml><?xml version="1.0" encoding="utf-8"?>
<sst xmlns="http://schemas.openxmlformats.org/spreadsheetml/2006/main" count="107" uniqueCount="76">
  <si>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</si>
  <si>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</si>
  <si>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</si>
  <si>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</si>
  <si>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</si>
  <si>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</si>
  <si>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</si>
  <si>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</si>
  <si>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</si>
  <si>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</si>
  <si>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</si>
  <si>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</si>
  <si>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</si>
  <si>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</si>
  <si>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</si>
  <si>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</si>
  <si>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</si>
  <si>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</si>
  <si>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</si>
  <si>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</si>
  <si>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</si>
  <si>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</si>
  <si>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</si>
  <si>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</si>
  <si>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</si>
  <si>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</si>
  <si>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</si>
  <si>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</si>
  <si>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</si>
  <si>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</si>
  <si>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</si>
  <si>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</si>
  <si>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</si>
  <si>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</si>
  <si>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</si>
  <si>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</si>
  <si>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</si>
  <si>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</si>
  <si>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</si>
  <si>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</si>
  <si>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</si>
  <si>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</si>
  <si>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Requerimientos funcionales</t>
  </si>
  <si>
    <t>Interfaz de usuario</t>
  </si>
  <si>
    <t>Requerimientos de calidad</t>
  </si>
  <si>
    <t>Restricciones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</si>
  <si>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</si>
  <si>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</si>
  <si>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</si>
  <si>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</si>
  <si>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</si>
  <si>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Planeación de implementación</t>
  </si>
  <si>
    <t>Diseño detallado</t>
  </si>
  <si>
    <t>Revisión de diseño detallado</t>
  </si>
  <si>
    <t>Desarrollo de pruebas</t>
  </si>
  <si>
    <t>Código</t>
  </si>
  <si>
    <t>Revisión de código</t>
  </si>
  <si>
    <t>Inspección de código</t>
  </si>
  <si>
    <t>Pruebas unitarias</t>
  </si>
  <si>
    <t>Construir e integrar el sistema</t>
  </si>
  <si>
    <t>Pruebas del sistema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</si>
  <si>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</si>
  <si>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</si>
  <si>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</si>
  <si>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</si>
  <si>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</si>
  <si>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</si>
  <si>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</si>
  <si>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</si>
  <si>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</si>
  <si>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</si>
  <si>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</si>
  <si>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</si>
  <si>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Generar acta de reunión de documentación de estrategia y criterios</t>
  </si>
  <si>
    <t>Inspección detallada de pruebas</t>
  </si>
  <si>
    <t>Generar listado de tareas del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</si>
</sst>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D16" workbookViewId="0">
      <selection activeCell="T24" sqref="T24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7.7109375" style="1" customWidth="1"/>
    <col min="5" max="5" width="10.28515625" style="1" customWidth="1"/>
    <col min="6" max="6" width="10" style="1" customWidth="1"/>
    <col min="7" max="9" width="11.42578125" style="1"/>
    <col min="10" max="10" width="9.28515625" style="1" customWidth="1"/>
    <col min="11" max="12" width="9.140625" style="1" customWidth="1"/>
    <col min="13" max="13" width="7.42578125" style="1" customWidth="1"/>
    <col min="14" max="14" width="7.5703125" style="1" customWidth="1"/>
    <col min="15" max="16" width="8.28515625" style="1" customWidth="1"/>
    <col min="17" max="17" width="7.7109375" style="1" customWidth="1"/>
    <col min="18" max="18" width="8" style="1" customWidth="1"/>
    <col min="19" max="19" width="7.42578125" style="1" customWidth="1"/>
    <col min="20" max="16384" width="11.42578125" style="1"/>
  </cols>
  <sheetData>
    <row r="1" spans="1:19" ht="18.75" x14ac:dyDescent="0.25">
      <c r="A1" s="33" t="s">
        <v>0</v>
      </c>
      <c r="B1" s="33"/>
      <c r="C1" s="33"/>
      <c r="D1" s="33"/>
      <c r="E1" s="33"/>
      <c r="F1" s="33"/>
      <c r="G1" s="33"/>
      <c r="H1" s="33"/>
    </row>
    <row r="2" spans="1:19" x14ac:dyDescent="0.25">
      <c r="A2" s="2"/>
    </row>
    <row r="3" spans="1:19" ht="16.5" thickBot="1" x14ac:dyDescent="0.3">
      <c r="A3" s="3" t="s">
        <v>1</v>
      </c>
      <c r="B3" s="34"/>
      <c r="C3" s="34"/>
      <c r="D3" s="34"/>
      <c r="E3" s="3" t="s">
        <v>2</v>
      </c>
      <c r="F3" s="36">
        <v>41719</v>
      </c>
      <c r="G3" s="37"/>
      <c r="H3" s="37"/>
    </row>
    <row r="4" spans="1:19" ht="16.5" thickBot="1" x14ac:dyDescent="0.3">
      <c r="A4" s="3" t="s">
        <v>3</v>
      </c>
      <c r="B4" s="35" t="s">
        <v>27</v>
      </c>
      <c r="C4" s="35"/>
      <c r="D4" s="35"/>
      <c r="E4" s="3" t="s">
        <v>4</v>
      </c>
      <c r="F4" s="35" t="s">
        <v>28</v>
      </c>
      <c r="G4" s="35"/>
      <c r="H4" s="35"/>
    </row>
    <row r="5" spans="1:19" ht="16.5" thickBot="1" x14ac:dyDescent="0.3">
      <c r="A5" s="3" t="s">
        <v>5</v>
      </c>
      <c r="B5" s="34"/>
      <c r="C5" s="34"/>
      <c r="D5" s="34"/>
      <c r="E5" s="3" t="s">
        <v>6</v>
      </c>
      <c r="F5" s="35">
        <v>1</v>
      </c>
      <c r="G5" s="35"/>
      <c r="H5" s="35"/>
    </row>
    <row r="6" spans="1:19" ht="15.75" thickBot="1" x14ac:dyDescent="0.3">
      <c r="A6" s="2"/>
    </row>
    <row r="7" spans="1:19" ht="16.5" thickBot="1" x14ac:dyDescent="0.3">
      <c r="A7" s="24" t="s">
        <v>7</v>
      </c>
      <c r="B7" s="25"/>
      <c r="C7" s="25"/>
      <c r="D7" s="26"/>
      <c r="E7" s="24" t="s">
        <v>8</v>
      </c>
      <c r="F7" s="25"/>
      <c r="G7" s="25"/>
      <c r="H7" s="25"/>
      <c r="I7" s="25"/>
      <c r="J7" s="25"/>
      <c r="K7" s="26"/>
      <c r="L7" s="24" t="s">
        <v>9</v>
      </c>
      <c r="M7" s="25"/>
      <c r="N7" s="25"/>
      <c r="O7" s="25"/>
      <c r="P7" s="26"/>
      <c r="Q7" s="24" t="s">
        <v>10</v>
      </c>
      <c r="R7" s="25"/>
      <c r="S7" s="26"/>
    </row>
    <row r="8" spans="1:19" ht="30" customHeight="1" x14ac:dyDescent="0.25">
      <c r="A8" s="27" t="s">
        <v>11</v>
      </c>
      <c r="B8" s="27" t="s">
        <v>12</v>
      </c>
      <c r="C8" s="30" t="s">
        <v>13</v>
      </c>
      <c r="D8" s="27" t="s">
        <v>14</v>
      </c>
      <c r="E8" s="27" t="s">
        <v>15</v>
      </c>
      <c r="F8" s="27" t="s">
        <v>16</v>
      </c>
      <c r="G8" s="27" t="s">
        <v>17</v>
      </c>
      <c r="H8" s="27" t="s">
        <v>18</v>
      </c>
      <c r="I8" s="27" t="s">
        <v>19</v>
      </c>
      <c r="J8" s="27" t="s">
        <v>20</v>
      </c>
      <c r="K8" s="27" t="s">
        <v>29</v>
      </c>
      <c r="L8" s="30" t="s">
        <v>22</v>
      </c>
      <c r="M8" s="27" t="s">
        <v>23</v>
      </c>
      <c r="N8" s="27" t="s">
        <v>24</v>
      </c>
      <c r="O8" s="27" t="s">
        <v>25</v>
      </c>
      <c r="P8" s="27" t="s">
        <v>30</v>
      </c>
      <c r="Q8" s="27" t="s">
        <v>21</v>
      </c>
      <c r="R8" s="27" t="s">
        <v>26</v>
      </c>
      <c r="S8" s="27" t="s">
        <v>24</v>
      </c>
    </row>
    <row r="9" spans="1:19" x14ac:dyDescent="0.25">
      <c r="A9" s="28"/>
      <c r="B9" s="28"/>
      <c r="C9" s="31"/>
      <c r="D9" s="28"/>
      <c r="E9" s="28"/>
      <c r="F9" s="28"/>
      <c r="G9" s="28"/>
      <c r="H9" s="28"/>
      <c r="I9" s="28"/>
      <c r="J9" s="28"/>
      <c r="K9" s="28"/>
      <c r="L9" s="31"/>
      <c r="M9" s="28"/>
      <c r="N9" s="28"/>
      <c r="O9" s="28"/>
      <c r="P9" s="28"/>
      <c r="Q9" s="28"/>
      <c r="R9" s="28"/>
      <c r="S9" s="28"/>
    </row>
    <row r="10" spans="1:19" x14ac:dyDescent="0.25">
      <c r="A10" s="28"/>
      <c r="B10" s="28"/>
      <c r="C10" s="31"/>
      <c r="D10" s="28"/>
      <c r="E10" s="28"/>
      <c r="F10" s="28"/>
      <c r="G10" s="28"/>
      <c r="H10" s="28"/>
      <c r="I10" s="28"/>
      <c r="J10" s="28"/>
      <c r="K10" s="28"/>
      <c r="L10" s="31"/>
      <c r="M10" s="28"/>
      <c r="N10" s="28"/>
      <c r="O10" s="28"/>
      <c r="P10" s="28"/>
      <c r="Q10" s="28"/>
      <c r="R10" s="28"/>
      <c r="S10" s="28"/>
    </row>
    <row r="11" spans="1:19" x14ac:dyDescent="0.25">
      <c r="A11" s="28"/>
      <c r="B11" s="28"/>
      <c r="C11" s="31"/>
      <c r="D11" s="28"/>
      <c r="E11" s="28"/>
      <c r="F11" s="28"/>
      <c r="G11" s="28"/>
      <c r="H11" s="28"/>
      <c r="I11" s="28"/>
      <c r="J11" s="28"/>
      <c r="K11" s="28"/>
      <c r="L11" s="31"/>
      <c r="M11" s="28"/>
      <c r="N11" s="28"/>
      <c r="O11" s="28"/>
      <c r="P11" s="28"/>
      <c r="Q11" s="28"/>
      <c r="R11" s="28"/>
      <c r="S11" s="28"/>
    </row>
    <row r="12" spans="1:19" x14ac:dyDescent="0.25">
      <c r="A12" s="28"/>
      <c r="B12" s="28"/>
      <c r="C12" s="31"/>
      <c r="D12" s="28"/>
      <c r="E12" s="28"/>
      <c r="F12" s="28"/>
      <c r="G12" s="28"/>
      <c r="H12" s="28"/>
      <c r="I12" s="28"/>
      <c r="J12" s="28"/>
      <c r="K12" s="28"/>
      <c r="L12" s="31"/>
      <c r="M12" s="28"/>
      <c r="N12" s="28"/>
      <c r="O12" s="28"/>
      <c r="P12" s="28"/>
      <c r="Q12" s="28"/>
      <c r="R12" s="28"/>
      <c r="S12" s="28"/>
    </row>
    <row r="13" spans="1:19" ht="19.5" customHeight="1" thickBot="1" x14ac:dyDescent="0.3">
      <c r="A13" s="29"/>
      <c r="B13" s="29"/>
      <c r="C13" s="32"/>
      <c r="D13" s="29"/>
      <c r="E13" s="29"/>
      <c r="F13" s="29"/>
      <c r="G13" s="29"/>
      <c r="H13" s="29"/>
      <c r="I13" s="29"/>
      <c r="J13" s="29"/>
      <c r="K13" s="28"/>
      <c r="L13" s="32"/>
      <c r="M13" s="29"/>
      <c r="N13" s="29"/>
      <c r="O13" s="29"/>
      <c r="P13" s="28"/>
      <c r="Q13" s="29"/>
      <c r="R13" s="29"/>
      <c r="S13" s="29"/>
    </row>
    <row r="14" spans="1:19" ht="15.75" thickBot="1" x14ac:dyDescent="0.3">
      <c r="A14" s="38" t="s">
        <v>72</v>
      </c>
      <c r="B14" s="4"/>
      <c r="C14" s="5" t="s">
        <v>31</v>
      </c>
      <c r="D14" s="19">
        <v>5</v>
      </c>
      <c r="E14" s="19">
        <v>2</v>
      </c>
      <c r="F14" s="19">
        <v>2</v>
      </c>
      <c r="G14" s="19">
        <v>2</v>
      </c>
      <c r="H14" s="19">
        <v>2</v>
      </c>
      <c r="I14" s="18">
        <v>2</v>
      </c>
      <c r="J14" s="21">
        <f>SUM(E14:I14)</f>
        <v>10</v>
      </c>
      <c r="K14" s="17">
        <f>J14</f>
        <v>10</v>
      </c>
      <c r="L14" s="21" t="s">
        <v>70</v>
      </c>
      <c r="M14" s="21">
        <v>2</v>
      </c>
      <c r="N14" s="21">
        <v>1</v>
      </c>
      <c r="O14" s="21">
        <f>ROUND(J14/J49*100,1)</f>
        <v>6.6</v>
      </c>
      <c r="P14" s="17">
        <f>O14</f>
        <v>6.6</v>
      </c>
      <c r="Q14" s="21">
        <v>9</v>
      </c>
      <c r="R14" s="21">
        <f>Q14</f>
        <v>9</v>
      </c>
      <c r="S14" s="21">
        <v>1</v>
      </c>
    </row>
    <row r="15" spans="1:19" ht="15.75" thickBot="1" x14ac:dyDescent="0.3">
      <c r="A15" s="40"/>
      <c r="B15" s="9"/>
      <c r="C15" s="5" t="s">
        <v>32</v>
      </c>
      <c r="D15" s="19">
        <v>5</v>
      </c>
      <c r="E15" s="19">
        <v>1</v>
      </c>
      <c r="F15" s="19">
        <v>1</v>
      </c>
      <c r="G15" s="19">
        <v>1</v>
      </c>
      <c r="H15" s="19">
        <v>1</v>
      </c>
      <c r="I15" s="18">
        <v>1</v>
      </c>
      <c r="J15" s="21">
        <f t="shared" ref="J15:J48" si="0">SUM(E15:I15)</f>
        <v>5</v>
      </c>
      <c r="K15" s="21">
        <f>J15+K14</f>
        <v>15</v>
      </c>
      <c r="L15" s="21" t="s">
        <v>70</v>
      </c>
      <c r="M15" s="21">
        <v>5</v>
      </c>
      <c r="N15" s="21">
        <v>1</v>
      </c>
      <c r="O15" s="21">
        <f>ROUND(J15/J49*100,1)</f>
        <v>3.3</v>
      </c>
      <c r="P15" s="21">
        <f>SUM(O15+P14)</f>
        <v>9.8999999999999986</v>
      </c>
      <c r="Q15" s="21">
        <v>6</v>
      </c>
      <c r="R15" s="21">
        <f>Q15+R14</f>
        <v>15</v>
      </c>
      <c r="S15" s="21">
        <v>1</v>
      </c>
    </row>
    <row r="16" spans="1:19" ht="15.75" thickBot="1" x14ac:dyDescent="0.3">
      <c r="A16" s="39"/>
      <c r="B16" s="9"/>
      <c r="C16" s="5" t="s">
        <v>33</v>
      </c>
      <c r="D16" s="19">
        <v>5</v>
      </c>
      <c r="E16" s="19">
        <v>0.5</v>
      </c>
      <c r="F16" s="19">
        <v>0.5</v>
      </c>
      <c r="G16" s="19">
        <v>0.5</v>
      </c>
      <c r="H16" s="19">
        <v>0.5</v>
      </c>
      <c r="I16" s="18">
        <v>0.5</v>
      </c>
      <c r="J16" s="21">
        <f t="shared" si="0"/>
        <v>2.5</v>
      </c>
      <c r="K16" s="21">
        <f>J16+K15</f>
        <v>17.5</v>
      </c>
      <c r="L16" s="21" t="s">
        <v>70</v>
      </c>
      <c r="M16" s="21">
        <v>1</v>
      </c>
      <c r="N16" s="21">
        <v>1</v>
      </c>
      <c r="O16" s="21">
        <f>ROUND(J16/J49*100,1)</f>
        <v>1.7</v>
      </c>
      <c r="P16" s="21">
        <f>SUM(O16+P15)</f>
        <v>11.599999999999998</v>
      </c>
      <c r="Q16" s="21">
        <v>1</v>
      </c>
      <c r="R16" s="21">
        <f t="shared" ref="R16:R26" si="1">Q16+R15</f>
        <v>16</v>
      </c>
      <c r="S16" s="21">
        <v>1</v>
      </c>
    </row>
    <row r="17" spans="1:19" ht="15.75" thickBot="1" x14ac:dyDescent="0.3">
      <c r="A17" s="38" t="s">
        <v>63</v>
      </c>
      <c r="B17" s="9"/>
      <c r="C17" s="5" t="s">
        <v>34</v>
      </c>
      <c r="D17" s="19">
        <v>5</v>
      </c>
      <c r="E17" s="19">
        <v>1</v>
      </c>
      <c r="F17" s="19">
        <v>1</v>
      </c>
      <c r="G17" s="19">
        <v>1</v>
      </c>
      <c r="H17" s="19">
        <v>1</v>
      </c>
      <c r="I17" s="18">
        <v>1</v>
      </c>
      <c r="J17" s="21">
        <f t="shared" si="0"/>
        <v>5</v>
      </c>
      <c r="K17" s="21">
        <f t="shared" ref="K17:K48" si="2">J17+K16</f>
        <v>22.5</v>
      </c>
      <c r="L17" s="21" t="s">
        <v>70</v>
      </c>
      <c r="M17" s="21">
        <v>1</v>
      </c>
      <c r="N17" s="21">
        <v>3</v>
      </c>
      <c r="O17" s="21">
        <f>ROUND(J17/J49*100,1)</f>
        <v>3.3</v>
      </c>
      <c r="P17" s="21">
        <f t="shared" ref="P17:P48" si="3">SUM(O17+P16)</f>
        <v>14.899999999999999</v>
      </c>
      <c r="Q17" s="21">
        <v>7</v>
      </c>
      <c r="R17" s="21">
        <f t="shared" si="1"/>
        <v>23</v>
      </c>
      <c r="S17" s="21">
        <v>3</v>
      </c>
    </row>
    <row r="18" spans="1:19" ht="15.75" thickBot="1" x14ac:dyDescent="0.3">
      <c r="A18" s="40"/>
      <c r="B18" s="9"/>
      <c r="C18" s="5" t="s">
        <v>35</v>
      </c>
      <c r="D18" s="19">
        <v>5</v>
      </c>
      <c r="E18" s="19">
        <v>0.5</v>
      </c>
      <c r="F18" s="19">
        <v>2</v>
      </c>
      <c r="G18" s="19">
        <v>2</v>
      </c>
      <c r="H18" s="19">
        <v>0.5</v>
      </c>
      <c r="I18" s="18">
        <v>0.5</v>
      </c>
      <c r="J18" s="21">
        <f t="shared" si="0"/>
        <v>5.5</v>
      </c>
      <c r="K18" s="21">
        <f t="shared" si="2"/>
        <v>28</v>
      </c>
      <c r="L18" s="21" t="s">
        <v>70</v>
      </c>
      <c r="M18" s="21">
        <v>1</v>
      </c>
      <c r="N18" s="21">
        <v>3</v>
      </c>
      <c r="O18" s="21">
        <f>ROUND(J18/J49*100,1)</f>
        <v>3.7</v>
      </c>
      <c r="P18" s="21">
        <f t="shared" si="3"/>
        <v>18.599999999999998</v>
      </c>
      <c r="Q18" s="21">
        <v>4</v>
      </c>
      <c r="R18" s="21">
        <f t="shared" si="1"/>
        <v>27</v>
      </c>
      <c r="S18" s="21">
        <v>3</v>
      </c>
    </row>
    <row r="19" spans="1:19" ht="26.25" thickBot="1" x14ac:dyDescent="0.3">
      <c r="A19" s="39"/>
      <c r="B19" s="9"/>
      <c r="C19" s="5" t="s">
        <v>73</v>
      </c>
      <c r="D19" s="19">
        <v>1</v>
      </c>
      <c r="E19" s="19">
        <v>0</v>
      </c>
      <c r="F19" s="19">
        <v>0</v>
      </c>
      <c r="G19" s="19">
        <v>0</v>
      </c>
      <c r="H19" s="19">
        <v>0.7</v>
      </c>
      <c r="I19" s="23">
        <v>0</v>
      </c>
      <c r="J19" s="21">
        <f t="shared" ref="J19" si="4">SUM(E19:I19)</f>
        <v>0.7</v>
      </c>
      <c r="K19" s="21">
        <f t="shared" ref="K19" si="5">J19+K18</f>
        <v>28.7</v>
      </c>
      <c r="L19" s="21" t="s">
        <v>70</v>
      </c>
      <c r="M19" s="21">
        <v>2</v>
      </c>
      <c r="N19" s="21">
        <v>3</v>
      </c>
      <c r="O19" s="21">
        <f>ROUND(J19/J49*100,1)</f>
        <v>0.5</v>
      </c>
      <c r="P19" s="21">
        <f t="shared" ref="P19" si="6">SUM(O19+P18)</f>
        <v>19.099999999999998</v>
      </c>
      <c r="Q19" s="21">
        <v>1</v>
      </c>
      <c r="R19" s="21">
        <f t="shared" si="1"/>
        <v>28</v>
      </c>
      <c r="S19" s="21">
        <v>3</v>
      </c>
    </row>
    <row r="20" spans="1:19" ht="15.75" thickBot="1" x14ac:dyDescent="0.3">
      <c r="A20" s="38" t="s">
        <v>64</v>
      </c>
      <c r="B20" s="9"/>
      <c r="C20" s="5" t="s">
        <v>36</v>
      </c>
      <c r="D20" s="19">
        <v>5</v>
      </c>
      <c r="E20" s="19">
        <v>0.5</v>
      </c>
      <c r="F20" s="19">
        <v>1</v>
      </c>
      <c r="G20" s="19">
        <v>0.5</v>
      </c>
      <c r="H20" s="19">
        <v>0.5</v>
      </c>
      <c r="I20" s="18">
        <v>0.5</v>
      </c>
      <c r="J20" s="21">
        <f t="shared" si="0"/>
        <v>3</v>
      </c>
      <c r="K20" s="21">
        <f>J20+K19</f>
        <v>31.7</v>
      </c>
      <c r="L20" s="21" t="s">
        <v>70</v>
      </c>
      <c r="M20" s="21">
        <v>1</v>
      </c>
      <c r="N20" s="21">
        <v>3</v>
      </c>
      <c r="O20" s="21">
        <f>ROUND(J20/J49*100,1)</f>
        <v>2</v>
      </c>
      <c r="P20" s="21">
        <f>SUM(O20+P19)</f>
        <v>21.099999999999998</v>
      </c>
      <c r="Q20" s="21">
        <v>0.5</v>
      </c>
      <c r="R20" s="21">
        <f t="shared" si="1"/>
        <v>28.5</v>
      </c>
      <c r="S20" s="21">
        <v>3</v>
      </c>
    </row>
    <row r="21" spans="1:19" ht="31.5" customHeight="1" thickBot="1" x14ac:dyDescent="0.3">
      <c r="A21" s="40"/>
      <c r="B21" s="9"/>
      <c r="C21" s="5" t="s">
        <v>37</v>
      </c>
      <c r="D21" s="19">
        <v>2</v>
      </c>
      <c r="E21" s="19">
        <v>0</v>
      </c>
      <c r="F21" s="19">
        <v>0.5</v>
      </c>
      <c r="G21" s="19">
        <v>1</v>
      </c>
      <c r="H21" s="19">
        <v>0</v>
      </c>
      <c r="I21" s="18">
        <v>0</v>
      </c>
      <c r="J21" s="21">
        <f t="shared" si="0"/>
        <v>1.5</v>
      </c>
      <c r="K21" s="21">
        <f t="shared" si="2"/>
        <v>33.200000000000003</v>
      </c>
      <c r="L21" s="21" t="s">
        <v>70</v>
      </c>
      <c r="M21" s="21">
        <v>0.5</v>
      </c>
      <c r="N21" s="21">
        <v>3</v>
      </c>
      <c r="O21" s="21">
        <f>ROUND(J21/J49*100,1)</f>
        <v>1</v>
      </c>
      <c r="P21" s="21">
        <f t="shared" si="3"/>
        <v>22.099999999999998</v>
      </c>
      <c r="Q21" s="21">
        <v>1</v>
      </c>
      <c r="R21" s="21">
        <f t="shared" si="1"/>
        <v>29.5</v>
      </c>
      <c r="S21" s="21">
        <v>3</v>
      </c>
    </row>
    <row r="22" spans="1:19" ht="26.25" thickBot="1" x14ac:dyDescent="0.3">
      <c r="A22" s="40"/>
      <c r="B22" s="9"/>
      <c r="C22" s="5" t="s">
        <v>38</v>
      </c>
      <c r="D22" s="19">
        <v>5</v>
      </c>
      <c r="E22" s="19">
        <v>0.2</v>
      </c>
      <c r="F22" s="19">
        <v>0.2</v>
      </c>
      <c r="G22" s="19">
        <v>0.2</v>
      </c>
      <c r="H22" s="19">
        <v>0.2</v>
      </c>
      <c r="I22" s="18">
        <v>1.5</v>
      </c>
      <c r="J22" s="21">
        <f t="shared" si="0"/>
        <v>2.2999999999999998</v>
      </c>
      <c r="K22" s="21">
        <f t="shared" si="2"/>
        <v>35.5</v>
      </c>
      <c r="L22" s="21" t="s">
        <v>70</v>
      </c>
      <c r="M22" s="21">
        <v>1</v>
      </c>
      <c r="N22" s="21">
        <v>3</v>
      </c>
      <c r="O22" s="21">
        <f>ROUND(J22/J49*100,1)</f>
        <v>1.5</v>
      </c>
      <c r="P22" s="21">
        <f t="shared" si="3"/>
        <v>23.599999999999998</v>
      </c>
      <c r="Q22" s="21">
        <v>1</v>
      </c>
      <c r="R22" s="21">
        <f t="shared" si="1"/>
        <v>30.5</v>
      </c>
      <c r="S22" s="21">
        <v>3</v>
      </c>
    </row>
    <row r="23" spans="1:19" ht="15.75" thickBot="1" x14ac:dyDescent="0.3">
      <c r="A23" s="40"/>
      <c r="B23" s="9"/>
      <c r="C23" s="5" t="s">
        <v>75</v>
      </c>
      <c r="D23" s="19">
        <v>5</v>
      </c>
      <c r="E23" s="19">
        <v>0.5</v>
      </c>
      <c r="F23" s="19">
        <v>0.5</v>
      </c>
      <c r="G23" s="19">
        <v>1</v>
      </c>
      <c r="H23" s="19">
        <v>0.5</v>
      </c>
      <c r="I23" s="18">
        <v>0.5</v>
      </c>
      <c r="J23" s="21">
        <f t="shared" si="0"/>
        <v>3</v>
      </c>
      <c r="K23" s="21">
        <f>J23+K22</f>
        <v>38.5</v>
      </c>
      <c r="L23" s="21" t="s">
        <v>70</v>
      </c>
      <c r="M23" s="21">
        <v>1</v>
      </c>
      <c r="N23" s="21">
        <v>3</v>
      </c>
      <c r="O23" s="21">
        <f>ROUND(J23/J49*100,1)</f>
        <v>2</v>
      </c>
      <c r="P23" s="21">
        <f>SUM(O23+P22)</f>
        <v>25.599999999999998</v>
      </c>
      <c r="Q23" s="21">
        <v>3</v>
      </c>
      <c r="R23" s="21">
        <f t="shared" si="1"/>
        <v>33.5</v>
      </c>
      <c r="S23" s="21">
        <v>3</v>
      </c>
    </row>
    <row r="24" spans="1:19" ht="26.25" thickBot="1" x14ac:dyDescent="0.3">
      <c r="A24" s="40"/>
      <c r="B24" s="9"/>
      <c r="C24" s="5" t="s">
        <v>39</v>
      </c>
      <c r="D24" s="19">
        <v>5</v>
      </c>
      <c r="E24" s="19">
        <v>0.3</v>
      </c>
      <c r="F24" s="19">
        <v>0.3</v>
      </c>
      <c r="G24" s="19">
        <v>0.3</v>
      </c>
      <c r="H24" s="19">
        <v>1</v>
      </c>
      <c r="I24" s="18">
        <v>0.3</v>
      </c>
      <c r="J24" s="21">
        <f t="shared" si="0"/>
        <v>2.1999999999999997</v>
      </c>
      <c r="K24" s="21">
        <f t="shared" si="2"/>
        <v>40.700000000000003</v>
      </c>
      <c r="L24" s="21" t="s">
        <v>70</v>
      </c>
      <c r="M24" s="21">
        <v>3</v>
      </c>
      <c r="N24" s="21">
        <v>3</v>
      </c>
      <c r="O24" s="21">
        <f>ROUND(J24/J49*100,1)</f>
        <v>1.5</v>
      </c>
      <c r="P24" s="21">
        <f t="shared" si="3"/>
        <v>27.099999999999998</v>
      </c>
      <c r="Q24" s="21">
        <v>3</v>
      </c>
      <c r="R24" s="21">
        <f t="shared" si="1"/>
        <v>36.5</v>
      </c>
      <c r="S24" s="21">
        <v>3</v>
      </c>
    </row>
    <row r="25" spans="1:19" ht="15.75" thickBot="1" x14ac:dyDescent="0.3">
      <c r="A25" s="40"/>
      <c r="B25" s="9"/>
      <c r="C25" s="5" t="s">
        <v>40</v>
      </c>
      <c r="D25" s="19">
        <v>1</v>
      </c>
      <c r="E25" s="19">
        <v>2</v>
      </c>
      <c r="F25" s="19">
        <v>0.2</v>
      </c>
      <c r="G25" s="19">
        <v>0.2</v>
      </c>
      <c r="H25" s="19">
        <v>0.2</v>
      </c>
      <c r="I25" s="18">
        <v>0.2</v>
      </c>
      <c r="J25" s="21">
        <f t="shared" si="0"/>
        <v>2.8000000000000007</v>
      </c>
      <c r="K25" s="21">
        <f t="shared" si="2"/>
        <v>43.5</v>
      </c>
      <c r="L25" s="21" t="s">
        <v>70</v>
      </c>
      <c r="M25" s="21">
        <v>2</v>
      </c>
      <c r="N25" s="21">
        <v>3</v>
      </c>
      <c r="O25" s="21">
        <f>ROUND(J25/J49*100,1)</f>
        <v>1.9</v>
      </c>
      <c r="P25" s="21">
        <f t="shared" si="3"/>
        <v>28.999999999999996</v>
      </c>
      <c r="Q25" s="21">
        <v>1</v>
      </c>
      <c r="R25" s="21">
        <f t="shared" si="1"/>
        <v>37.5</v>
      </c>
      <c r="S25" s="21">
        <v>3</v>
      </c>
    </row>
    <row r="26" spans="1:19" ht="26.25" thickBot="1" x14ac:dyDescent="0.3">
      <c r="A26" s="39"/>
      <c r="B26" s="9"/>
      <c r="C26" s="5" t="s">
        <v>41</v>
      </c>
      <c r="D26" s="19">
        <v>5</v>
      </c>
      <c r="E26" s="19">
        <v>3</v>
      </c>
      <c r="F26" s="19">
        <v>3</v>
      </c>
      <c r="G26" s="19">
        <v>3</v>
      </c>
      <c r="H26" s="19">
        <v>3</v>
      </c>
      <c r="I26" s="18">
        <v>3</v>
      </c>
      <c r="J26" s="21">
        <f t="shared" si="0"/>
        <v>15</v>
      </c>
      <c r="K26" s="21">
        <f t="shared" si="2"/>
        <v>58.5</v>
      </c>
      <c r="L26" s="21" t="s">
        <v>70</v>
      </c>
      <c r="M26" s="21">
        <v>5</v>
      </c>
      <c r="N26" s="21">
        <v>3</v>
      </c>
      <c r="O26" s="21">
        <f>ROUND(J26/J49*100,1)</f>
        <v>10</v>
      </c>
      <c r="P26" s="21">
        <f t="shared" si="3"/>
        <v>39</v>
      </c>
      <c r="Q26" s="21">
        <v>1</v>
      </c>
      <c r="R26" s="21">
        <f t="shared" si="1"/>
        <v>38.5</v>
      </c>
      <c r="S26" s="21">
        <v>3</v>
      </c>
    </row>
    <row r="27" spans="1:19" ht="15.75" thickBot="1" x14ac:dyDescent="0.3">
      <c r="A27" s="40" t="s">
        <v>65</v>
      </c>
      <c r="B27" s="9"/>
      <c r="C27" s="5" t="s">
        <v>42</v>
      </c>
      <c r="D27" s="19">
        <v>3</v>
      </c>
      <c r="E27" s="19">
        <v>2</v>
      </c>
      <c r="F27" s="19">
        <v>2</v>
      </c>
      <c r="G27" s="19">
        <v>2</v>
      </c>
      <c r="H27" s="19">
        <v>0</v>
      </c>
      <c r="I27" s="18">
        <v>0</v>
      </c>
      <c r="J27" s="21">
        <f t="shared" si="0"/>
        <v>6</v>
      </c>
      <c r="K27" s="21">
        <f>J27+K26</f>
        <v>64.5</v>
      </c>
      <c r="L27" s="21" t="s">
        <v>70</v>
      </c>
      <c r="M27" s="21">
        <v>1</v>
      </c>
      <c r="N27" s="8"/>
      <c r="O27" s="21">
        <f>ROUND(J27/J49*100,1)</f>
        <v>4</v>
      </c>
      <c r="P27" s="21">
        <f>SUM(O27+P26)</f>
        <v>43</v>
      </c>
      <c r="Q27" s="21"/>
      <c r="R27" s="8"/>
      <c r="S27" s="8"/>
    </row>
    <row r="28" spans="1:19" ht="15.75" thickBot="1" x14ac:dyDescent="0.3">
      <c r="A28" s="40"/>
      <c r="B28" s="9"/>
      <c r="C28" s="5" t="s">
        <v>43</v>
      </c>
      <c r="D28" s="19">
        <v>3</v>
      </c>
      <c r="E28" s="19">
        <v>1</v>
      </c>
      <c r="F28" s="19">
        <v>1</v>
      </c>
      <c r="G28" s="19">
        <v>0</v>
      </c>
      <c r="H28" s="19">
        <v>0</v>
      </c>
      <c r="I28" s="18">
        <v>1</v>
      </c>
      <c r="J28" s="21">
        <f t="shared" si="0"/>
        <v>3</v>
      </c>
      <c r="K28" s="21">
        <f t="shared" si="2"/>
        <v>67.5</v>
      </c>
      <c r="L28" s="21" t="s">
        <v>70</v>
      </c>
      <c r="M28" s="21">
        <v>2</v>
      </c>
      <c r="N28" s="8"/>
      <c r="O28" s="21">
        <f>ROUND(J28/J49*100,1)</f>
        <v>2</v>
      </c>
      <c r="P28" s="21">
        <f t="shared" si="3"/>
        <v>45</v>
      </c>
      <c r="Q28" s="8"/>
      <c r="R28" s="8"/>
      <c r="S28" s="8"/>
    </row>
    <row r="29" spans="1:19" ht="15.75" thickBot="1" x14ac:dyDescent="0.3">
      <c r="A29" s="40"/>
      <c r="B29" s="9"/>
      <c r="C29" s="5" t="s">
        <v>44</v>
      </c>
      <c r="D29" s="19">
        <v>2</v>
      </c>
      <c r="E29" s="19">
        <v>0</v>
      </c>
      <c r="F29" s="19">
        <v>0</v>
      </c>
      <c r="G29" s="19">
        <v>0</v>
      </c>
      <c r="H29" s="19">
        <v>2</v>
      </c>
      <c r="I29" s="18">
        <v>1</v>
      </c>
      <c r="J29" s="21">
        <f t="shared" si="0"/>
        <v>3</v>
      </c>
      <c r="K29" s="21">
        <f>J29+K28</f>
        <v>70.5</v>
      </c>
      <c r="L29" s="21" t="s">
        <v>70</v>
      </c>
      <c r="M29" s="21">
        <v>1</v>
      </c>
      <c r="N29" s="8"/>
      <c r="O29" s="21">
        <f>ROUND(J29/J49*100,1)</f>
        <v>2</v>
      </c>
      <c r="P29" s="21">
        <f>SUM(O29+P28)</f>
        <v>47</v>
      </c>
      <c r="Q29" s="8"/>
      <c r="R29" s="8"/>
      <c r="S29" s="8"/>
    </row>
    <row r="30" spans="1:19" ht="15.75" thickBot="1" x14ac:dyDescent="0.3">
      <c r="A30" s="40"/>
      <c r="B30" s="9"/>
      <c r="C30" s="5" t="s">
        <v>45</v>
      </c>
      <c r="D30" s="19">
        <v>2</v>
      </c>
      <c r="E30" s="19">
        <v>0</v>
      </c>
      <c r="F30" s="19">
        <v>0</v>
      </c>
      <c r="G30" s="19">
        <v>0</v>
      </c>
      <c r="H30" s="19">
        <v>0.5</v>
      </c>
      <c r="I30" s="18">
        <v>1.5</v>
      </c>
      <c r="J30" s="21">
        <f t="shared" si="0"/>
        <v>2</v>
      </c>
      <c r="K30" s="21">
        <f t="shared" si="2"/>
        <v>72.5</v>
      </c>
      <c r="L30" s="21" t="s">
        <v>70</v>
      </c>
      <c r="M30" s="21">
        <v>1</v>
      </c>
      <c r="N30" s="8"/>
      <c r="O30" s="21">
        <f>ROUND(J30/J49*100,1)</f>
        <v>1.3</v>
      </c>
      <c r="P30" s="21">
        <f t="shared" si="3"/>
        <v>48.3</v>
      </c>
      <c r="Q30" s="8"/>
      <c r="R30" s="8"/>
      <c r="S30" s="8"/>
    </row>
    <row r="31" spans="1:19" ht="15.75" thickBot="1" x14ac:dyDescent="0.3">
      <c r="A31" s="38" t="s">
        <v>66</v>
      </c>
      <c r="B31" s="9"/>
      <c r="C31" s="5" t="s">
        <v>46</v>
      </c>
      <c r="D31" s="19">
        <v>2</v>
      </c>
      <c r="E31" s="19">
        <v>1</v>
      </c>
      <c r="F31" s="19">
        <v>0</v>
      </c>
      <c r="G31" s="19">
        <v>0</v>
      </c>
      <c r="H31" s="19">
        <v>1</v>
      </c>
      <c r="I31" s="18">
        <v>0</v>
      </c>
      <c r="J31" s="21">
        <f t="shared" si="0"/>
        <v>2</v>
      </c>
      <c r="K31" s="21">
        <f>J31+K30</f>
        <v>74.5</v>
      </c>
      <c r="L31" s="21" t="s">
        <v>70</v>
      </c>
      <c r="M31" s="21">
        <v>3</v>
      </c>
      <c r="N31" s="8"/>
      <c r="O31" s="21">
        <f>ROUND(J31/J49*100,1)</f>
        <v>1.3</v>
      </c>
      <c r="P31" s="21">
        <f>SUM(O31+P30)</f>
        <v>49.599999999999994</v>
      </c>
      <c r="Q31" s="8"/>
      <c r="R31" s="8"/>
      <c r="S31" s="8"/>
    </row>
    <row r="32" spans="1:19" ht="15.75" thickBot="1" x14ac:dyDescent="0.3">
      <c r="A32" s="40"/>
      <c r="B32" s="9"/>
      <c r="C32" s="5" t="s">
        <v>47</v>
      </c>
      <c r="D32" s="19">
        <v>2</v>
      </c>
      <c r="E32" s="19">
        <v>0</v>
      </c>
      <c r="F32" s="19">
        <v>2</v>
      </c>
      <c r="G32" s="19">
        <v>1</v>
      </c>
      <c r="H32" s="19">
        <v>0</v>
      </c>
      <c r="I32" s="18">
        <v>0</v>
      </c>
      <c r="J32" s="21">
        <f t="shared" si="0"/>
        <v>3</v>
      </c>
      <c r="K32" s="21">
        <f t="shared" si="2"/>
        <v>77.5</v>
      </c>
      <c r="L32" s="21" t="s">
        <v>70</v>
      </c>
      <c r="M32" s="21">
        <v>2</v>
      </c>
      <c r="N32" s="8"/>
      <c r="O32" s="21">
        <f>ROUND(J32/J49*100,1)</f>
        <v>2</v>
      </c>
      <c r="P32" s="21">
        <f t="shared" si="3"/>
        <v>51.599999999999994</v>
      </c>
      <c r="Q32" s="8"/>
      <c r="R32" s="8"/>
      <c r="S32" s="8"/>
    </row>
    <row r="33" spans="1:19" ht="15.75" thickBot="1" x14ac:dyDescent="0.3">
      <c r="A33" s="40"/>
      <c r="B33" s="9"/>
      <c r="C33" s="5" t="s">
        <v>48</v>
      </c>
      <c r="D33" s="19">
        <v>2</v>
      </c>
      <c r="E33" s="19">
        <v>1</v>
      </c>
      <c r="F33" s="19">
        <v>0</v>
      </c>
      <c r="G33" s="19">
        <v>0.5</v>
      </c>
      <c r="H33" s="19">
        <v>0</v>
      </c>
      <c r="I33" s="18">
        <v>0</v>
      </c>
      <c r="J33" s="21">
        <f t="shared" si="0"/>
        <v>1.5</v>
      </c>
      <c r="K33" s="21">
        <f t="shared" si="2"/>
        <v>79</v>
      </c>
      <c r="L33" s="21" t="s">
        <v>70</v>
      </c>
      <c r="M33" s="21">
        <v>1</v>
      </c>
      <c r="N33" s="8"/>
      <c r="O33" s="21">
        <f>ROUND(J33/J49*100,1)</f>
        <v>1</v>
      </c>
      <c r="P33" s="21">
        <f t="shared" si="3"/>
        <v>52.599999999999994</v>
      </c>
      <c r="Q33" s="8"/>
      <c r="R33" s="8"/>
      <c r="S33" s="8"/>
    </row>
    <row r="34" spans="1:19" ht="15.75" thickBot="1" x14ac:dyDescent="0.3">
      <c r="A34" s="40"/>
      <c r="B34" s="9"/>
      <c r="C34" s="5" t="s">
        <v>49</v>
      </c>
      <c r="D34" s="19">
        <v>2</v>
      </c>
      <c r="E34" s="19">
        <v>2</v>
      </c>
      <c r="F34" s="19">
        <v>0</v>
      </c>
      <c r="G34" s="19">
        <v>0</v>
      </c>
      <c r="H34" s="19">
        <v>1</v>
      </c>
      <c r="I34" s="18">
        <v>0</v>
      </c>
      <c r="J34" s="21">
        <f t="shared" si="0"/>
        <v>3</v>
      </c>
      <c r="K34" s="21">
        <f t="shared" si="2"/>
        <v>82</v>
      </c>
      <c r="L34" s="21" t="s">
        <v>70</v>
      </c>
      <c r="M34" s="21">
        <v>0.7</v>
      </c>
      <c r="N34" s="8"/>
      <c r="O34" s="21">
        <f>ROUND(J34/J49*100,1)</f>
        <v>2</v>
      </c>
      <c r="P34" s="21">
        <f t="shared" si="3"/>
        <v>54.599999999999994</v>
      </c>
      <c r="Q34" s="8"/>
      <c r="R34" s="8"/>
      <c r="S34" s="8"/>
    </row>
    <row r="35" spans="1:19" ht="15.75" thickBot="1" x14ac:dyDescent="0.3">
      <c r="A35" s="39"/>
      <c r="B35" s="9"/>
      <c r="C35" s="5" t="s">
        <v>50</v>
      </c>
      <c r="D35" s="19">
        <v>5</v>
      </c>
      <c r="E35" s="19">
        <v>1</v>
      </c>
      <c r="F35" s="19">
        <v>0.5</v>
      </c>
      <c r="G35" s="19">
        <v>0.5</v>
      </c>
      <c r="H35" s="19">
        <v>0.5</v>
      </c>
      <c r="I35" s="18">
        <v>0.5</v>
      </c>
      <c r="J35" s="21">
        <f t="shared" si="0"/>
        <v>3</v>
      </c>
      <c r="K35" s="21">
        <f t="shared" si="2"/>
        <v>85</v>
      </c>
      <c r="L35" s="21" t="s">
        <v>70</v>
      </c>
      <c r="M35" s="21">
        <v>0.7</v>
      </c>
      <c r="N35" s="8"/>
      <c r="O35" s="21">
        <f>ROUND(J35/J49*100,1)</f>
        <v>2</v>
      </c>
      <c r="P35" s="21">
        <f t="shared" si="3"/>
        <v>56.599999999999994</v>
      </c>
      <c r="Q35" s="8"/>
      <c r="R35" s="8"/>
      <c r="S35" s="8"/>
    </row>
    <row r="36" spans="1:19" ht="15.75" thickBot="1" x14ac:dyDescent="0.3">
      <c r="A36" s="38" t="s">
        <v>67</v>
      </c>
      <c r="B36" s="9"/>
      <c r="C36" s="5" t="s">
        <v>51</v>
      </c>
      <c r="D36" s="19">
        <v>2</v>
      </c>
      <c r="E36" s="19">
        <v>1</v>
      </c>
      <c r="F36" s="19">
        <v>1</v>
      </c>
      <c r="G36" s="19">
        <v>0</v>
      </c>
      <c r="H36" s="19">
        <v>0</v>
      </c>
      <c r="I36" s="18">
        <v>1</v>
      </c>
      <c r="J36" s="21">
        <f t="shared" si="0"/>
        <v>3</v>
      </c>
      <c r="K36" s="21">
        <f t="shared" si="2"/>
        <v>88</v>
      </c>
      <c r="L36" s="21" t="s">
        <v>70</v>
      </c>
      <c r="M36" s="21">
        <v>1</v>
      </c>
      <c r="N36" s="8"/>
      <c r="O36" s="21">
        <f>ROUND(J36/J49*100,1)</f>
        <v>2</v>
      </c>
      <c r="P36" s="21">
        <f t="shared" si="3"/>
        <v>58.599999999999994</v>
      </c>
      <c r="Q36" s="8"/>
      <c r="R36" s="8"/>
      <c r="S36" s="8"/>
    </row>
    <row r="37" spans="1:19" ht="15.75" thickBot="1" x14ac:dyDescent="0.3">
      <c r="A37" s="40"/>
      <c r="B37" s="9"/>
      <c r="C37" s="5" t="s">
        <v>52</v>
      </c>
      <c r="D37" s="19">
        <v>1</v>
      </c>
      <c r="E37" s="19">
        <v>0</v>
      </c>
      <c r="F37" s="19">
        <v>0</v>
      </c>
      <c r="G37" s="19">
        <v>3.5</v>
      </c>
      <c r="H37" s="19">
        <v>0</v>
      </c>
      <c r="I37" s="18">
        <v>0</v>
      </c>
      <c r="J37" s="21">
        <f t="shared" si="0"/>
        <v>3.5</v>
      </c>
      <c r="K37" s="21">
        <f t="shared" si="2"/>
        <v>91.5</v>
      </c>
      <c r="L37" s="21" t="s">
        <v>70</v>
      </c>
      <c r="M37" s="21">
        <v>3</v>
      </c>
      <c r="N37" s="8"/>
      <c r="O37" s="21">
        <f>ROUND(J37/J49*100,1)</f>
        <v>2.2999999999999998</v>
      </c>
      <c r="P37" s="21">
        <f t="shared" si="3"/>
        <v>60.899999999999991</v>
      </c>
      <c r="Q37" s="8"/>
      <c r="R37" s="8"/>
      <c r="S37" s="8"/>
    </row>
    <row r="38" spans="1:19" ht="15.75" thickBot="1" x14ac:dyDescent="0.3">
      <c r="A38" s="40"/>
      <c r="B38" s="9"/>
      <c r="C38" s="5" t="s">
        <v>53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8">
        <v>0</v>
      </c>
      <c r="J38" s="21">
        <f t="shared" si="0"/>
        <v>2</v>
      </c>
      <c r="K38" s="21">
        <f t="shared" si="2"/>
        <v>93.5</v>
      </c>
      <c r="L38" s="21"/>
      <c r="M38" s="21"/>
      <c r="N38" s="8"/>
      <c r="O38" s="21">
        <f>ROUND(J38/J49*100,1)</f>
        <v>1.3</v>
      </c>
      <c r="P38" s="21">
        <f t="shared" si="3"/>
        <v>62.199999999999989</v>
      </c>
      <c r="Q38" s="8"/>
      <c r="R38" s="8"/>
      <c r="S38" s="8"/>
    </row>
    <row r="39" spans="1:19" ht="15.75" thickBot="1" x14ac:dyDescent="0.3">
      <c r="A39" s="40"/>
      <c r="B39" s="9"/>
      <c r="C39" s="5" t="s">
        <v>54</v>
      </c>
      <c r="D39" s="19">
        <v>1</v>
      </c>
      <c r="E39" s="19">
        <v>0</v>
      </c>
      <c r="F39" s="19">
        <v>0</v>
      </c>
      <c r="G39" s="19">
        <v>0</v>
      </c>
      <c r="H39" s="19">
        <v>1</v>
      </c>
      <c r="I39" s="18">
        <v>1</v>
      </c>
      <c r="J39" s="21">
        <f t="shared" si="0"/>
        <v>2</v>
      </c>
      <c r="K39" s="21">
        <f t="shared" si="2"/>
        <v>95.5</v>
      </c>
      <c r="L39" s="21" t="s">
        <v>70</v>
      </c>
      <c r="M39" s="21"/>
      <c r="N39" s="8"/>
      <c r="O39" s="21">
        <f>ROUND(J39/J49*100,1)</f>
        <v>1.3</v>
      </c>
      <c r="P39" s="21">
        <f t="shared" si="3"/>
        <v>63.499999999999986</v>
      </c>
      <c r="Q39" s="8"/>
      <c r="R39" s="8"/>
      <c r="S39" s="8"/>
    </row>
    <row r="40" spans="1:19" ht="15.75" thickBot="1" x14ac:dyDescent="0.3">
      <c r="A40" s="40"/>
      <c r="B40" s="9"/>
      <c r="C40" s="5" t="s">
        <v>74</v>
      </c>
      <c r="D40" s="19">
        <v>2</v>
      </c>
      <c r="E40" s="19">
        <v>0</v>
      </c>
      <c r="F40" s="19">
        <v>0</v>
      </c>
      <c r="G40" s="19">
        <v>0.5</v>
      </c>
      <c r="H40" s="19">
        <v>0</v>
      </c>
      <c r="I40" s="18">
        <v>1</v>
      </c>
      <c r="J40" s="21">
        <f t="shared" si="0"/>
        <v>1.5</v>
      </c>
      <c r="K40" s="21">
        <f t="shared" si="2"/>
        <v>97</v>
      </c>
      <c r="L40" s="21" t="s">
        <v>70</v>
      </c>
      <c r="M40" s="21">
        <v>0.7</v>
      </c>
      <c r="N40" s="8"/>
      <c r="O40" s="21">
        <f>ROUND(J40/J49*100,1)</f>
        <v>1</v>
      </c>
      <c r="P40" s="21">
        <f t="shared" si="3"/>
        <v>64.499999999999986</v>
      </c>
      <c r="Q40" s="8"/>
      <c r="R40" s="8"/>
      <c r="S40" s="8"/>
    </row>
    <row r="41" spans="1:19" ht="15.75" thickBot="1" x14ac:dyDescent="0.3">
      <c r="A41" s="40"/>
      <c r="B41" s="9"/>
      <c r="C41" s="5" t="s">
        <v>55</v>
      </c>
      <c r="D41" s="19">
        <v>5</v>
      </c>
      <c r="E41" s="19">
        <v>5</v>
      </c>
      <c r="F41" s="19">
        <v>5</v>
      </c>
      <c r="G41" s="19">
        <v>5</v>
      </c>
      <c r="H41" s="19">
        <v>5</v>
      </c>
      <c r="I41" s="18">
        <v>5</v>
      </c>
      <c r="J41" s="21">
        <f t="shared" si="0"/>
        <v>25</v>
      </c>
      <c r="K41" s="21">
        <f t="shared" si="2"/>
        <v>122</v>
      </c>
      <c r="L41" s="21" t="s">
        <v>71</v>
      </c>
      <c r="M41" s="21">
        <v>646</v>
      </c>
      <c r="N41" s="8"/>
      <c r="O41" s="21">
        <f>ROUND(J41/J49*100,1)</f>
        <v>16.600000000000001</v>
      </c>
      <c r="P41" s="21">
        <f t="shared" si="3"/>
        <v>81.099999999999994</v>
      </c>
      <c r="Q41" s="8"/>
      <c r="R41" s="8"/>
      <c r="S41" s="8"/>
    </row>
    <row r="42" spans="1:19" ht="15.75" thickBot="1" x14ac:dyDescent="0.3">
      <c r="A42" s="40"/>
      <c r="B42" s="9"/>
      <c r="C42" s="5" t="s">
        <v>56</v>
      </c>
      <c r="D42" s="19">
        <v>5</v>
      </c>
      <c r="E42" s="19">
        <v>0</v>
      </c>
      <c r="F42" s="19">
        <v>1</v>
      </c>
      <c r="G42" s="19">
        <v>0</v>
      </c>
      <c r="H42" s="19">
        <v>1</v>
      </c>
      <c r="I42" s="18">
        <v>0</v>
      </c>
      <c r="J42" s="21">
        <f t="shared" si="0"/>
        <v>2</v>
      </c>
      <c r="K42" s="21">
        <f t="shared" si="2"/>
        <v>124</v>
      </c>
      <c r="L42" s="21"/>
      <c r="M42" s="21"/>
      <c r="N42" s="8"/>
      <c r="O42" s="21">
        <f>ROUND(J42/J49*100,1)</f>
        <v>1.3</v>
      </c>
      <c r="P42" s="21">
        <f t="shared" si="3"/>
        <v>82.399999999999991</v>
      </c>
      <c r="Q42" s="8"/>
      <c r="R42" s="8"/>
      <c r="S42" s="8"/>
    </row>
    <row r="43" spans="1:19" ht="15.75" thickBot="1" x14ac:dyDescent="0.3">
      <c r="A43" s="39"/>
      <c r="B43" s="9"/>
      <c r="C43" s="5" t="s">
        <v>57</v>
      </c>
      <c r="D43" s="19">
        <v>1</v>
      </c>
      <c r="E43" s="19">
        <v>0</v>
      </c>
      <c r="F43" s="19">
        <v>0</v>
      </c>
      <c r="G43" s="19">
        <v>0</v>
      </c>
      <c r="H43" s="19">
        <v>0.5</v>
      </c>
      <c r="I43" s="18">
        <v>0.5</v>
      </c>
      <c r="J43" s="21">
        <f t="shared" si="0"/>
        <v>1</v>
      </c>
      <c r="K43" s="21">
        <f t="shared" si="2"/>
        <v>125</v>
      </c>
      <c r="L43" s="21" t="s">
        <v>70</v>
      </c>
      <c r="M43" s="21">
        <v>0.7</v>
      </c>
      <c r="N43" s="8"/>
      <c r="O43" s="21">
        <f>ROUND(J43/J49*100,1)</f>
        <v>0.7</v>
      </c>
      <c r="P43" s="21">
        <f t="shared" si="3"/>
        <v>83.1</v>
      </c>
      <c r="Q43" s="8"/>
      <c r="R43" s="8"/>
      <c r="S43" s="8"/>
    </row>
    <row r="44" spans="1:19" ht="15.75" thickBot="1" x14ac:dyDescent="0.3">
      <c r="A44" s="38" t="s">
        <v>68</v>
      </c>
      <c r="B44" s="9"/>
      <c r="C44" s="5" t="s">
        <v>58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8">
        <v>1</v>
      </c>
      <c r="J44" s="21">
        <f t="shared" si="0"/>
        <v>5</v>
      </c>
      <c r="K44" s="21">
        <f t="shared" si="2"/>
        <v>130</v>
      </c>
      <c r="L44" s="21" t="s">
        <v>70</v>
      </c>
      <c r="M44" s="21">
        <v>6</v>
      </c>
      <c r="N44" s="8"/>
      <c r="O44" s="21">
        <f>ROUND(J44/J49*100,1)</f>
        <v>3.3</v>
      </c>
      <c r="P44" s="21">
        <f t="shared" si="3"/>
        <v>86.399999999999991</v>
      </c>
      <c r="Q44" s="8"/>
      <c r="R44" s="8"/>
      <c r="S44" s="8"/>
    </row>
    <row r="45" spans="1:19" ht="15.75" thickBot="1" x14ac:dyDescent="0.3">
      <c r="A45" s="40"/>
      <c r="B45" s="9"/>
      <c r="C45" s="5" t="s">
        <v>59</v>
      </c>
      <c r="D45" s="19">
        <v>5</v>
      </c>
      <c r="E45" s="19">
        <v>0</v>
      </c>
      <c r="F45" s="19">
        <v>1</v>
      </c>
      <c r="G45" s="19">
        <v>0</v>
      </c>
      <c r="H45" s="19">
        <v>1</v>
      </c>
      <c r="I45" s="18">
        <v>1</v>
      </c>
      <c r="J45" s="21">
        <f t="shared" si="0"/>
        <v>3</v>
      </c>
      <c r="K45" s="21">
        <f t="shared" si="2"/>
        <v>133</v>
      </c>
      <c r="L45" s="21"/>
      <c r="M45" s="21"/>
      <c r="N45" s="8"/>
      <c r="O45" s="21">
        <f>ROUND(J45/J49*100,1)</f>
        <v>2</v>
      </c>
      <c r="P45" s="21">
        <f t="shared" si="3"/>
        <v>88.399999999999991</v>
      </c>
      <c r="Q45" s="8"/>
      <c r="R45" s="8"/>
      <c r="S45" s="8"/>
    </row>
    <row r="46" spans="1:19" ht="15.75" thickBot="1" x14ac:dyDescent="0.3">
      <c r="A46" s="39"/>
      <c r="B46" s="9"/>
      <c r="C46" s="5" t="s">
        <v>60</v>
      </c>
      <c r="D46" s="19">
        <v>2</v>
      </c>
      <c r="E46" s="19">
        <v>0</v>
      </c>
      <c r="F46" s="19">
        <v>1</v>
      </c>
      <c r="G46" s="19">
        <v>0</v>
      </c>
      <c r="H46" s="19">
        <v>2</v>
      </c>
      <c r="I46" s="18">
        <v>2</v>
      </c>
      <c r="J46" s="21">
        <f t="shared" si="0"/>
        <v>5</v>
      </c>
      <c r="K46" s="21">
        <f t="shared" si="2"/>
        <v>138</v>
      </c>
      <c r="L46" s="21" t="s">
        <v>70</v>
      </c>
      <c r="M46" s="21">
        <v>10</v>
      </c>
      <c r="N46" s="8"/>
      <c r="O46" s="21">
        <f>ROUND(J46/J49*100,1)</f>
        <v>3.3</v>
      </c>
      <c r="P46" s="21">
        <f t="shared" si="3"/>
        <v>91.699999999999989</v>
      </c>
      <c r="Q46" s="8"/>
      <c r="R46" s="8"/>
      <c r="S46" s="8"/>
    </row>
    <row r="47" spans="1:19" ht="15.75" thickBot="1" x14ac:dyDescent="0.3">
      <c r="A47" s="38" t="s">
        <v>69</v>
      </c>
      <c r="B47" s="9"/>
      <c r="C47" s="5" t="s">
        <v>61</v>
      </c>
      <c r="D47" s="19">
        <v>5</v>
      </c>
      <c r="E47" s="19">
        <v>1</v>
      </c>
      <c r="F47" s="19">
        <v>1</v>
      </c>
      <c r="G47" s="19">
        <v>1</v>
      </c>
      <c r="H47" s="19">
        <v>1</v>
      </c>
      <c r="I47" s="18">
        <v>1</v>
      </c>
      <c r="J47" s="21">
        <f t="shared" si="0"/>
        <v>5</v>
      </c>
      <c r="K47" s="21">
        <f t="shared" si="2"/>
        <v>143</v>
      </c>
      <c r="L47" s="21" t="s">
        <v>70</v>
      </c>
      <c r="M47" s="21">
        <v>5</v>
      </c>
      <c r="N47" s="8"/>
      <c r="O47" s="21">
        <f>ROUND(J47/J49*100,1)</f>
        <v>3.3</v>
      </c>
      <c r="P47" s="21">
        <f t="shared" si="3"/>
        <v>94.999999999999986</v>
      </c>
      <c r="Q47" s="8"/>
      <c r="R47" s="8"/>
      <c r="S47" s="8"/>
    </row>
    <row r="48" spans="1:19" ht="15.75" thickBot="1" x14ac:dyDescent="0.3">
      <c r="A48" s="39"/>
      <c r="B48" s="10"/>
      <c r="C48" s="11" t="s">
        <v>62</v>
      </c>
      <c r="D48" s="20">
        <v>5</v>
      </c>
      <c r="E48" s="19">
        <v>1.5</v>
      </c>
      <c r="F48" s="19">
        <v>1.5</v>
      </c>
      <c r="G48" s="19">
        <v>1.5</v>
      </c>
      <c r="H48" s="19">
        <v>1.5</v>
      </c>
      <c r="I48" s="18">
        <v>1.5</v>
      </c>
      <c r="J48" s="21">
        <f t="shared" si="0"/>
        <v>7.5</v>
      </c>
      <c r="K48" s="21">
        <f t="shared" si="2"/>
        <v>150.5</v>
      </c>
      <c r="L48" s="22" t="s">
        <v>70</v>
      </c>
      <c r="M48" s="22">
        <v>5</v>
      </c>
      <c r="N48" s="12"/>
      <c r="O48" s="21">
        <f>ROUND(J48/J49*100,1)</f>
        <v>5</v>
      </c>
      <c r="P48" s="21">
        <f t="shared" si="3"/>
        <v>99.999999999999986</v>
      </c>
      <c r="Q48" s="8"/>
      <c r="R48" s="12"/>
      <c r="S48" s="12"/>
    </row>
    <row r="49" spans="1:19" ht="15.75" thickBot="1" x14ac:dyDescent="0.3">
      <c r="A49" s="13"/>
      <c r="B49" s="13"/>
      <c r="C49" s="13"/>
      <c r="D49" s="14"/>
      <c r="E49" s="6">
        <f t="shared" ref="E49:I49" si="7">SUM(E14:E48)</f>
        <v>30</v>
      </c>
      <c r="F49" s="6">
        <f t="shared" si="7"/>
        <v>30.2</v>
      </c>
      <c r="G49" s="6">
        <f t="shared" si="7"/>
        <v>30.2</v>
      </c>
      <c r="H49" s="6">
        <f t="shared" si="7"/>
        <v>30.1</v>
      </c>
      <c r="I49" s="7">
        <f t="shared" si="7"/>
        <v>30</v>
      </c>
      <c r="J49" s="21">
        <f>SUM(J14:J48)</f>
        <v>150.5</v>
      </c>
      <c r="K49" s="14"/>
      <c r="L49" s="13"/>
      <c r="M49" s="14"/>
      <c r="N49" s="15"/>
      <c r="O49" s="21">
        <f>SUM(O14:O48)</f>
        <v>99.999999999999986</v>
      </c>
      <c r="P49" s="15"/>
      <c r="Q49" s="8"/>
      <c r="R49" s="14"/>
      <c r="S49" s="14"/>
    </row>
    <row r="50" spans="1:19" x14ac:dyDescent="0.25">
      <c r="A50" s="16"/>
    </row>
  </sheetData>
  <mergeCells count="38">
    <mergeCell ref="L7:P7"/>
    <mergeCell ref="A20:A26"/>
    <mergeCell ref="A27:A30"/>
    <mergeCell ref="A31:A35"/>
    <mergeCell ref="A36:A43"/>
    <mergeCell ref="A17:A19"/>
    <mergeCell ref="P8:P13"/>
    <mergeCell ref="A14:A16"/>
    <mergeCell ref="N8:N13"/>
    <mergeCell ref="O8:O13"/>
    <mergeCell ref="A7:D7"/>
    <mergeCell ref="E7:K7"/>
    <mergeCell ref="A47:A48"/>
    <mergeCell ref="F4:H4"/>
    <mergeCell ref="F5:H5"/>
    <mergeCell ref="K8:K13"/>
    <mergeCell ref="A44:A46"/>
    <mergeCell ref="A1:H1"/>
    <mergeCell ref="B3:D3"/>
    <mergeCell ref="B4:D4"/>
    <mergeCell ref="B5:D5"/>
    <mergeCell ref="F3:H3"/>
    <mergeCell ref="Q7:S7"/>
    <mergeCell ref="A8:A13"/>
    <mergeCell ref="B8:B13"/>
    <mergeCell ref="C8:C13"/>
    <mergeCell ref="D8:D13"/>
    <mergeCell ref="E8:E13"/>
    <mergeCell ref="F8:F13"/>
    <mergeCell ref="Q8:Q13"/>
    <mergeCell ref="R8:R13"/>
    <mergeCell ref="S8:S13"/>
    <mergeCell ref="G8:G13"/>
    <mergeCell ref="H8:H13"/>
    <mergeCell ref="I8:I13"/>
    <mergeCell ref="J8:J13"/>
    <mergeCell ref="L8:L13"/>
    <mergeCell ref="M8:M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2014-03-28T17:12:08Z</dcterms:created>
  <dcterms:modified xsi:type="dcterms:W3CDTF">2014-03-30T02:37:35Z</dcterms:modified>
</cp:coreProperties>
</file>