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R16" i="1" l="1"/>
  <c r="R17" i="1"/>
  <c r="R18" i="1"/>
  <c r="R15" i="1"/>
  <c r="R14" i="1"/>
  <c r="J46" i="1"/>
  <c r="J38" i="1"/>
  <c r="J41" i="1"/>
  <c r="J48" i="1"/>
  <c r="J49" i="1"/>
  <c r="J50" i="1"/>
  <c r="J43" i="1"/>
  <c r="J28" i="1"/>
  <c r="J30" i="1"/>
  <c r="J29" i="1"/>
  <c r="J31" i="1"/>
  <c r="J36" i="1"/>
  <c r="J37" i="1"/>
  <c r="J33" i="1"/>
  <c r="J32" i="1"/>
  <c r="J44" i="1"/>
  <c r="J27" i="1"/>
  <c r="J42" i="1"/>
  <c r="J45" i="1"/>
  <c r="J39" i="1"/>
  <c r="J14" i="1"/>
  <c r="J15" i="1"/>
  <c r="J5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I51" i="1"/>
  <c r="H51" i="1"/>
  <c r="G51" i="1"/>
  <c r="F51" i="1"/>
  <c r="E51" i="1"/>
  <c r="J18" i="1"/>
  <c r="J17" i="1"/>
  <c r="J16" i="1"/>
  <c r="J19" i="1"/>
  <c r="J20" i="1"/>
  <c r="J21" i="1"/>
  <c r="J25" i="1"/>
  <c r="J47" i="1"/>
  <c r="J34" i="1"/>
  <c r="J35" i="1"/>
  <c r="J22" i="1"/>
  <c r="J23" i="1"/>
  <c r="J24" i="1"/>
  <c r="J26" i="1"/>
  <c r="J4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</calcChain>
</file>

<file path=xl/sharedStrings.xml><?xml version="1.0" encoding="utf-8"?>
<sst xmlns="http://schemas.openxmlformats.org/spreadsheetml/2006/main" count="111" uniqueCount="78">
  <si>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</si>
  <si>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</si>
  <si>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</si>
  <si>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</si>
  <si>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</si>
  <si>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</si>
  <si>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</si>
  <si>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</si>
  <si>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</si>
  <si>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</si>
  <si>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</si>
  <si>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</si>
  <si>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</si>
  <si>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</si>
  <si>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</si>
  <si>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</si>
  <si>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</si>
  <si>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</si>
  <si>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</si>
  <si>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</si>
  <si>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</si>
  <si>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</si>
  <si>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</si>
  <si>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</si>
  <si>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</si>
  <si>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</si>
  <si>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</si>
  <si>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</si>
  <si>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</si>
  <si>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</si>
  <si>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</si>
  <si>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</si>
  <si>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</si>
  <si>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</si>
  <si>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</si>
  <si>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</si>
  <si>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</si>
  <si>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</si>
  <si>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</si>
  <si>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</si>
  <si>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</si>
  <si>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</si>
  <si>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</si>
  <si>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Introducción de los requerimientos</t>
  </si>
  <si>
    <t>Requerimientos funcionales</t>
  </si>
  <si>
    <t>Interfaz de usuario</t>
  </si>
  <si>
    <t>Requerimientos de calidad</t>
  </si>
  <si>
    <t>Restricciones</t>
  </si>
  <si>
    <t>Referencias y contexto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</si>
  <si>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</si>
  <si>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</si>
  <si>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</si>
  <si>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</si>
  <si>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</si>
  <si>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</si>
  <si>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</si>
  <si>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</si>
  <si>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</si>
  <si>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Inspección detallada del diseño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</si>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</sst>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2" workbookViewId="0">
      <selection activeCell="E17" sqref="E1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2" spans="1:19" x14ac:dyDescent="0.25">
      <c r="A2" s="2"/>
    </row>
    <row r="3" spans="1:19" ht="16.5" thickBot="1" x14ac:dyDescent="0.3">
      <c r="A3" s="3" t="s">
        <v>1</v>
      </c>
      <c r="B3" s="35"/>
      <c r="C3" s="35"/>
      <c r="D3" s="35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5"/>
      <c r="C5" s="35"/>
      <c r="D5" s="35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30" t="s">
        <v>11</v>
      </c>
      <c r="B8" s="30" t="s">
        <v>12</v>
      </c>
      <c r="C8" s="38" t="s">
        <v>13</v>
      </c>
      <c r="D8" s="30" t="s">
        <v>14</v>
      </c>
      <c r="E8" s="30" t="s">
        <v>15</v>
      </c>
      <c r="F8" s="30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29</v>
      </c>
      <c r="L8" s="38" t="s">
        <v>22</v>
      </c>
      <c r="M8" s="30" t="s">
        <v>23</v>
      </c>
      <c r="N8" s="30" t="s">
        <v>24</v>
      </c>
      <c r="O8" s="30" t="s">
        <v>25</v>
      </c>
      <c r="P8" s="30" t="s">
        <v>30</v>
      </c>
      <c r="Q8" s="30" t="s">
        <v>21</v>
      </c>
      <c r="R8" s="30" t="s">
        <v>26</v>
      </c>
      <c r="S8" s="30" t="s">
        <v>24</v>
      </c>
    </row>
    <row r="9" spans="1:19" x14ac:dyDescent="0.25">
      <c r="A9" s="31"/>
      <c r="B9" s="31"/>
      <c r="C9" s="39"/>
      <c r="D9" s="31"/>
      <c r="E9" s="31"/>
      <c r="F9" s="31"/>
      <c r="G9" s="31"/>
      <c r="H9" s="31"/>
      <c r="I9" s="31"/>
      <c r="J9" s="31"/>
      <c r="K9" s="31"/>
      <c r="L9" s="39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9"/>
      <c r="D10" s="31"/>
      <c r="E10" s="31"/>
      <c r="F10" s="31"/>
      <c r="G10" s="31"/>
      <c r="H10" s="31"/>
      <c r="I10" s="31"/>
      <c r="J10" s="31"/>
      <c r="K10" s="31"/>
      <c r="L10" s="39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9"/>
      <c r="D11" s="31"/>
      <c r="E11" s="31"/>
      <c r="F11" s="31"/>
      <c r="G11" s="31"/>
      <c r="H11" s="31"/>
      <c r="I11" s="31"/>
      <c r="J11" s="31"/>
      <c r="K11" s="31"/>
      <c r="L11" s="39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9"/>
      <c r="D12" s="31"/>
      <c r="E12" s="31"/>
      <c r="F12" s="31"/>
      <c r="G12" s="31"/>
      <c r="H12" s="31"/>
      <c r="I12" s="31"/>
      <c r="J12" s="31"/>
      <c r="K12" s="31"/>
      <c r="L12" s="39"/>
      <c r="M12" s="31"/>
      <c r="N12" s="31"/>
      <c r="O12" s="31"/>
      <c r="P12" s="31"/>
      <c r="Q12" s="31"/>
      <c r="R12" s="31"/>
      <c r="S12" s="31"/>
    </row>
    <row r="13" spans="1:19" ht="19.5" customHeight="1" thickBot="1" x14ac:dyDescent="0.3">
      <c r="A13" s="32"/>
      <c r="B13" s="32"/>
      <c r="C13" s="40"/>
      <c r="D13" s="32"/>
      <c r="E13" s="32"/>
      <c r="F13" s="32"/>
      <c r="G13" s="32"/>
      <c r="H13" s="32"/>
      <c r="I13" s="32"/>
      <c r="J13" s="32"/>
      <c r="K13" s="31"/>
      <c r="L13" s="40"/>
      <c r="M13" s="32"/>
      <c r="N13" s="32"/>
      <c r="O13" s="32"/>
      <c r="P13" s="31"/>
      <c r="Q13" s="32"/>
      <c r="R13" s="32"/>
      <c r="S13" s="32"/>
    </row>
    <row r="14" spans="1:19" ht="15.75" thickBot="1" x14ac:dyDescent="0.3">
      <c r="A14" s="27" t="s">
        <v>76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74</v>
      </c>
      <c r="M14" s="21">
        <v>2</v>
      </c>
      <c r="N14" s="21">
        <v>1</v>
      </c>
      <c r="O14" s="21">
        <f>ROUND(J14/J51*100,1)</f>
        <v>6.3</v>
      </c>
      <c r="P14" s="17">
        <f>O14</f>
        <v>6.3</v>
      </c>
      <c r="Q14" s="21">
        <v>8</v>
      </c>
      <c r="R14" s="21">
        <f>Q14</f>
        <v>8</v>
      </c>
      <c r="S14" s="21">
        <v>1</v>
      </c>
    </row>
    <row r="15" spans="1:19" ht="15.75" thickBot="1" x14ac:dyDescent="0.3">
      <c r="A15" s="28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50" si="0">SUM(E15:I15)</f>
        <v>5</v>
      </c>
      <c r="K15" s="21">
        <f>J15+K14</f>
        <v>15</v>
      </c>
      <c r="L15" s="21" t="s">
        <v>74</v>
      </c>
      <c r="M15" s="21">
        <v>5</v>
      </c>
      <c r="N15" s="21">
        <v>1</v>
      </c>
      <c r="O15" s="21">
        <f>ROUND(J15/J51*100,1)</f>
        <v>3.2</v>
      </c>
      <c r="P15" s="21">
        <f>SUM(O15+P14)</f>
        <v>9.5</v>
      </c>
      <c r="Q15" s="21">
        <v>1</v>
      </c>
      <c r="R15" s="21">
        <f>Q15+R14</f>
        <v>9</v>
      </c>
      <c r="S15" s="21">
        <v>1</v>
      </c>
    </row>
    <row r="16" spans="1:19" ht="15.75" thickBot="1" x14ac:dyDescent="0.3">
      <c r="A16" s="29"/>
      <c r="B16" s="9"/>
      <c r="C16" s="5" t="s">
        <v>33</v>
      </c>
      <c r="D16" s="19">
        <v>5</v>
      </c>
      <c r="E16" s="19">
        <v>0.25</v>
      </c>
      <c r="F16" s="19">
        <v>0.25</v>
      </c>
      <c r="G16" s="19">
        <v>0.25</v>
      </c>
      <c r="H16" s="19">
        <v>0.25</v>
      </c>
      <c r="I16" s="18">
        <v>0.25</v>
      </c>
      <c r="J16" s="21">
        <f t="shared" si="0"/>
        <v>1.25</v>
      </c>
      <c r="K16" s="21">
        <f>J16+K15</f>
        <v>16.25</v>
      </c>
      <c r="L16" s="21" t="s">
        <v>74</v>
      </c>
      <c r="M16" s="21">
        <v>1</v>
      </c>
      <c r="N16" s="21">
        <v>1</v>
      </c>
      <c r="O16" s="21">
        <f>ROUND(J16/J51*100,1)</f>
        <v>0.8</v>
      </c>
      <c r="P16" s="21">
        <f>SUM(O16+P15)</f>
        <v>10.3</v>
      </c>
      <c r="Q16" s="21">
        <v>1</v>
      </c>
      <c r="R16" s="21">
        <f t="shared" ref="R16:R18" si="1">Q16+R15</f>
        <v>10</v>
      </c>
      <c r="S16" s="21">
        <v>1</v>
      </c>
    </row>
    <row r="17" spans="1:19" ht="15.75" thickBot="1" x14ac:dyDescent="0.3">
      <c r="A17" s="27" t="s">
        <v>67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50" si="2">J17+K16</f>
        <v>21.25</v>
      </c>
      <c r="L17" s="21" t="s">
        <v>74</v>
      </c>
      <c r="M17" s="21">
        <v>1</v>
      </c>
      <c r="N17" s="21">
        <v>3</v>
      </c>
      <c r="O17" s="21">
        <f>ROUND(J17/J51*100,1)</f>
        <v>3.2</v>
      </c>
      <c r="P17" s="21">
        <f t="shared" ref="P17:P50" si="3">SUM(O17+P16)</f>
        <v>13.5</v>
      </c>
      <c r="Q17" s="21">
        <v>7</v>
      </c>
      <c r="R17" s="21">
        <f t="shared" si="1"/>
        <v>17</v>
      </c>
      <c r="S17" s="21">
        <v>3</v>
      </c>
    </row>
    <row r="18" spans="1:19" ht="15.75" thickBot="1" x14ac:dyDescent="0.3">
      <c r="A18" s="28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26.75</v>
      </c>
      <c r="L18" s="21" t="s">
        <v>74</v>
      </c>
      <c r="M18" s="21">
        <v>1</v>
      </c>
      <c r="N18" s="21">
        <v>3</v>
      </c>
      <c r="O18" s="21">
        <f>ROUND(J18/J51*100,1)</f>
        <v>3.5</v>
      </c>
      <c r="P18" s="21">
        <f t="shared" si="3"/>
        <v>17</v>
      </c>
      <c r="Q18" s="21">
        <v>4</v>
      </c>
      <c r="R18" s="21">
        <f t="shared" si="1"/>
        <v>21</v>
      </c>
      <c r="S18" s="21">
        <v>3</v>
      </c>
    </row>
    <row r="19" spans="1:19" ht="26.25" thickBot="1" x14ac:dyDescent="0.3">
      <c r="A19" s="29"/>
      <c r="B19" s="9"/>
      <c r="C19" s="5" t="s">
        <v>77</v>
      </c>
      <c r="D19" s="19">
        <v>1</v>
      </c>
      <c r="E19" s="19">
        <v>0</v>
      </c>
      <c r="F19" s="19">
        <v>0</v>
      </c>
      <c r="G19" s="19">
        <v>0</v>
      </c>
      <c r="H19" s="19">
        <v>0.8</v>
      </c>
      <c r="I19" s="23">
        <v>0</v>
      </c>
      <c r="J19" s="21">
        <f t="shared" ref="J19" si="4">SUM(E19:I19)</f>
        <v>0.8</v>
      </c>
      <c r="K19" s="21">
        <f t="shared" ref="K19" si="5">J19+K18</f>
        <v>27.55</v>
      </c>
      <c r="L19" s="21" t="s">
        <v>74</v>
      </c>
      <c r="M19" s="21">
        <v>2</v>
      </c>
      <c r="N19" s="21">
        <v>3</v>
      </c>
      <c r="O19" s="21">
        <f>ROUND(J19/J51*100,1)</f>
        <v>0.5</v>
      </c>
      <c r="P19" s="21">
        <f t="shared" ref="P19" si="6">SUM(O19+P18)</f>
        <v>17.5</v>
      </c>
      <c r="Q19" s="21"/>
      <c r="R19" s="21"/>
      <c r="S19" s="21"/>
    </row>
    <row r="20" spans="1:19" ht="15.75" thickBot="1" x14ac:dyDescent="0.3">
      <c r="A20" s="27" t="s">
        <v>68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30.55</v>
      </c>
      <c r="L20" s="21" t="s">
        <v>74</v>
      </c>
      <c r="M20" s="21">
        <v>1</v>
      </c>
      <c r="N20" s="21">
        <v>3</v>
      </c>
      <c r="O20" s="21">
        <f>ROUND(J20/J51*100,1)</f>
        <v>1.9</v>
      </c>
      <c r="P20" s="21">
        <f>SUM(O20+P19)</f>
        <v>19.399999999999999</v>
      </c>
      <c r="Q20" s="21"/>
      <c r="R20" s="21"/>
      <c r="S20" s="21"/>
    </row>
    <row r="21" spans="1:19" ht="31.5" customHeight="1" thickBot="1" x14ac:dyDescent="0.3">
      <c r="A21" s="28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32.049999999999997</v>
      </c>
      <c r="L21" s="21" t="s">
        <v>74</v>
      </c>
      <c r="M21" s="21">
        <v>0.5</v>
      </c>
      <c r="N21" s="21">
        <v>3</v>
      </c>
      <c r="O21" s="21">
        <f>ROUND(J21/J51*100,1)</f>
        <v>0.9</v>
      </c>
      <c r="P21" s="21">
        <f t="shared" si="3"/>
        <v>20.299999999999997</v>
      </c>
      <c r="Q21" s="21">
        <v>2</v>
      </c>
      <c r="R21" s="21"/>
      <c r="S21" s="21"/>
    </row>
    <row r="22" spans="1:19" ht="26.25" thickBot="1" x14ac:dyDescent="0.3">
      <c r="A22" s="28"/>
      <c r="B22" s="9"/>
      <c r="C22" s="5" t="s">
        <v>38</v>
      </c>
      <c r="D22" s="19">
        <v>5</v>
      </c>
      <c r="E22" s="19">
        <v>0.3</v>
      </c>
      <c r="F22" s="19">
        <v>0.3</v>
      </c>
      <c r="G22" s="19">
        <v>0.3</v>
      </c>
      <c r="H22" s="19">
        <v>0.3</v>
      </c>
      <c r="I22" s="18">
        <v>1.5</v>
      </c>
      <c r="J22" s="21">
        <f t="shared" si="0"/>
        <v>2.7</v>
      </c>
      <c r="K22" s="21">
        <f t="shared" si="2"/>
        <v>34.75</v>
      </c>
      <c r="L22" s="21" t="s">
        <v>74</v>
      </c>
      <c r="M22" s="21">
        <v>1</v>
      </c>
      <c r="N22" s="21">
        <v>3</v>
      </c>
      <c r="O22" s="21">
        <f>ROUND(J22/J51*100,1)</f>
        <v>1.7</v>
      </c>
      <c r="P22" s="21">
        <f t="shared" si="3"/>
        <v>21.999999999999996</v>
      </c>
      <c r="Q22" s="21"/>
      <c r="R22" s="8"/>
      <c r="S22" s="21"/>
    </row>
    <row r="23" spans="1:19" ht="15.75" thickBot="1" x14ac:dyDescent="0.3">
      <c r="A23" s="28"/>
      <c r="B23" s="9"/>
      <c r="C23" s="5" t="s">
        <v>39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37.75</v>
      </c>
      <c r="L23" s="21" t="s">
        <v>74</v>
      </c>
      <c r="M23" s="21">
        <v>1</v>
      </c>
      <c r="N23" s="21">
        <v>3</v>
      </c>
      <c r="O23" s="21">
        <f>ROUND(J23/J51*100,1)</f>
        <v>1.9</v>
      </c>
      <c r="P23" s="21">
        <f>SUM(O23+P22)</f>
        <v>23.899999999999995</v>
      </c>
      <c r="Q23" s="21"/>
      <c r="R23" s="8"/>
      <c r="S23" s="21"/>
    </row>
    <row r="24" spans="1:19" ht="26.25" thickBot="1" x14ac:dyDescent="0.3">
      <c r="A24" s="28"/>
      <c r="B24" s="9"/>
      <c r="C24" s="5" t="s">
        <v>40</v>
      </c>
      <c r="D24" s="19">
        <v>5</v>
      </c>
      <c r="E24" s="19">
        <v>0.3</v>
      </c>
      <c r="F24" s="19">
        <v>0.3</v>
      </c>
      <c r="G24" s="19">
        <v>0.3</v>
      </c>
      <c r="H24" s="19">
        <v>1.5</v>
      </c>
      <c r="I24" s="18">
        <v>0.3</v>
      </c>
      <c r="J24" s="21">
        <f t="shared" si="0"/>
        <v>2.6999999999999997</v>
      </c>
      <c r="K24" s="21">
        <f t="shared" si="2"/>
        <v>40.450000000000003</v>
      </c>
      <c r="L24" s="21" t="s">
        <v>74</v>
      </c>
      <c r="M24" s="21">
        <v>3</v>
      </c>
      <c r="N24" s="21">
        <v>3</v>
      </c>
      <c r="O24" s="21">
        <f>ROUND(J24/J51*100,1)</f>
        <v>1.7</v>
      </c>
      <c r="P24" s="21">
        <f t="shared" si="3"/>
        <v>25.599999999999994</v>
      </c>
      <c r="Q24" s="21"/>
      <c r="R24" s="8"/>
      <c r="S24" s="21"/>
    </row>
    <row r="25" spans="1:19" ht="15.75" thickBot="1" x14ac:dyDescent="0.3">
      <c r="A25" s="28"/>
      <c r="B25" s="9"/>
      <c r="C25" s="5" t="s">
        <v>41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43.25</v>
      </c>
      <c r="L25" s="21" t="s">
        <v>74</v>
      </c>
      <c r="M25" s="21">
        <v>2</v>
      </c>
      <c r="N25" s="21">
        <v>3</v>
      </c>
      <c r="O25" s="21">
        <f>ROUND(J25/J51*100,1)</f>
        <v>1.8</v>
      </c>
      <c r="P25" s="21">
        <f t="shared" si="3"/>
        <v>27.399999999999995</v>
      </c>
      <c r="Q25" s="21"/>
      <c r="R25" s="8"/>
      <c r="S25" s="21"/>
    </row>
    <row r="26" spans="1:19" ht="26.25" thickBot="1" x14ac:dyDescent="0.3">
      <c r="A26" s="29"/>
      <c r="B26" s="9"/>
      <c r="C26" s="5" t="s">
        <v>42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58.25</v>
      </c>
      <c r="L26" s="21" t="s">
        <v>74</v>
      </c>
      <c r="M26" s="21">
        <v>5</v>
      </c>
      <c r="N26" s="8"/>
      <c r="O26" s="21">
        <f>ROUND(J26/J51*100,1)</f>
        <v>9.5</v>
      </c>
      <c r="P26" s="21">
        <f t="shared" si="3"/>
        <v>36.899999999999991</v>
      </c>
      <c r="Q26" s="21"/>
      <c r="R26" s="8"/>
      <c r="S26" s="21"/>
    </row>
    <row r="27" spans="1:19" ht="15.75" thickBot="1" x14ac:dyDescent="0.3">
      <c r="A27" s="27" t="s">
        <v>69</v>
      </c>
      <c r="B27" s="9"/>
      <c r="C27" s="5" t="s">
        <v>43</v>
      </c>
      <c r="D27" s="19">
        <v>1</v>
      </c>
      <c r="E27" s="19">
        <v>1</v>
      </c>
      <c r="F27" s="19">
        <v>1</v>
      </c>
      <c r="G27" s="19">
        <v>0</v>
      </c>
      <c r="H27" s="19">
        <v>0</v>
      </c>
      <c r="I27" s="18">
        <v>0</v>
      </c>
      <c r="J27" s="21">
        <f t="shared" si="0"/>
        <v>2</v>
      </c>
      <c r="K27" s="21">
        <f t="shared" si="2"/>
        <v>60.25</v>
      </c>
      <c r="L27" s="21" t="s">
        <v>74</v>
      </c>
      <c r="M27" s="21">
        <v>1</v>
      </c>
      <c r="N27" s="8"/>
      <c r="O27" s="21">
        <f>ROUND(J27/J51*100,1)</f>
        <v>1.3</v>
      </c>
      <c r="P27" s="21">
        <f t="shared" si="3"/>
        <v>38.199999999999989</v>
      </c>
      <c r="Q27" s="21"/>
      <c r="R27" s="8"/>
      <c r="S27" s="8"/>
    </row>
    <row r="28" spans="1:19" ht="15.75" thickBot="1" x14ac:dyDescent="0.3">
      <c r="A28" s="28"/>
      <c r="B28" s="9"/>
      <c r="C28" s="5" t="s">
        <v>44</v>
      </c>
      <c r="D28" s="19">
        <v>2</v>
      </c>
      <c r="E28" s="19">
        <v>2</v>
      </c>
      <c r="F28" s="19">
        <v>2</v>
      </c>
      <c r="G28" s="19">
        <v>2</v>
      </c>
      <c r="H28" s="19">
        <v>0</v>
      </c>
      <c r="I28" s="18">
        <v>0</v>
      </c>
      <c r="J28" s="21">
        <f t="shared" si="0"/>
        <v>6</v>
      </c>
      <c r="K28" s="21">
        <f t="shared" si="2"/>
        <v>66.25</v>
      </c>
      <c r="L28" s="21" t="s">
        <v>74</v>
      </c>
      <c r="M28" s="21">
        <v>1</v>
      </c>
      <c r="N28" s="8"/>
      <c r="O28" s="21">
        <f>ROUND(J28/J51*100,1)</f>
        <v>3.8</v>
      </c>
      <c r="P28" s="21">
        <f t="shared" si="3"/>
        <v>41.999999999999986</v>
      </c>
      <c r="Q28" s="21"/>
      <c r="R28" s="8"/>
      <c r="S28" s="8"/>
    </row>
    <row r="29" spans="1:19" ht="15.75" thickBot="1" x14ac:dyDescent="0.3">
      <c r="A29" s="28"/>
      <c r="B29" s="9"/>
      <c r="C29" s="5" t="s">
        <v>45</v>
      </c>
      <c r="D29" s="19">
        <v>1</v>
      </c>
      <c r="E29" s="19">
        <v>1</v>
      </c>
      <c r="F29" s="19">
        <v>1</v>
      </c>
      <c r="G29" s="19">
        <v>0</v>
      </c>
      <c r="H29" s="19">
        <v>0</v>
      </c>
      <c r="I29" s="18">
        <v>1</v>
      </c>
      <c r="J29" s="21">
        <f t="shared" si="0"/>
        <v>3</v>
      </c>
      <c r="K29" s="21">
        <f t="shared" si="2"/>
        <v>69.25</v>
      </c>
      <c r="L29" s="21" t="s">
        <v>74</v>
      </c>
      <c r="M29" s="21">
        <v>2</v>
      </c>
      <c r="N29" s="8"/>
      <c r="O29" s="21">
        <f>ROUND(J29/J51*100,1)</f>
        <v>1.9</v>
      </c>
      <c r="P29" s="21">
        <f t="shared" si="3"/>
        <v>43.899999999999984</v>
      </c>
      <c r="Q29" s="8"/>
      <c r="R29" s="8"/>
      <c r="S29" s="8"/>
    </row>
    <row r="30" spans="1:19" ht="15.75" thickBot="1" x14ac:dyDescent="0.3">
      <c r="A30" s="28"/>
      <c r="B30" s="9"/>
      <c r="C30" s="5" t="s">
        <v>46</v>
      </c>
      <c r="D30" s="19">
        <v>1</v>
      </c>
      <c r="E30" s="19">
        <v>0</v>
      </c>
      <c r="F30" s="19">
        <v>0</v>
      </c>
      <c r="G30" s="19">
        <v>0</v>
      </c>
      <c r="H30" s="19">
        <v>2</v>
      </c>
      <c r="I30" s="18">
        <v>2</v>
      </c>
      <c r="J30" s="21">
        <f t="shared" si="0"/>
        <v>4</v>
      </c>
      <c r="K30" s="21">
        <f>J30+K29</f>
        <v>73.25</v>
      </c>
      <c r="L30" s="21" t="s">
        <v>74</v>
      </c>
      <c r="M30" s="21">
        <v>1</v>
      </c>
      <c r="N30" s="8"/>
      <c r="O30" s="21">
        <f>ROUND(J30/J51*100,1)</f>
        <v>2.5</v>
      </c>
      <c r="P30" s="21">
        <f>SUM(O30+P29)</f>
        <v>46.399999999999984</v>
      </c>
      <c r="Q30" s="8"/>
      <c r="R30" s="8"/>
      <c r="S30" s="8"/>
    </row>
    <row r="31" spans="1:19" ht="15.75" thickBot="1" x14ac:dyDescent="0.3">
      <c r="A31" s="28"/>
      <c r="B31" s="9"/>
      <c r="C31" s="5" t="s">
        <v>47</v>
      </c>
      <c r="D31" s="19">
        <v>1</v>
      </c>
      <c r="E31" s="19">
        <v>0</v>
      </c>
      <c r="F31" s="19">
        <v>0</v>
      </c>
      <c r="G31" s="19">
        <v>0</v>
      </c>
      <c r="H31" s="19">
        <v>1</v>
      </c>
      <c r="I31" s="18">
        <v>1</v>
      </c>
      <c r="J31" s="21">
        <f t="shared" si="0"/>
        <v>2</v>
      </c>
      <c r="K31" s="21">
        <f t="shared" si="2"/>
        <v>75.25</v>
      </c>
      <c r="L31" s="21" t="s">
        <v>74</v>
      </c>
      <c r="M31" s="21">
        <v>1</v>
      </c>
      <c r="N31" s="8"/>
      <c r="O31" s="21">
        <f>ROUND(J31/J51*100,1)</f>
        <v>1.3</v>
      </c>
      <c r="P31" s="21">
        <f t="shared" si="3"/>
        <v>47.699999999999982</v>
      </c>
      <c r="Q31" s="8"/>
      <c r="R31" s="8"/>
      <c r="S31" s="8"/>
    </row>
    <row r="32" spans="1:19" ht="15.75" thickBot="1" x14ac:dyDescent="0.3">
      <c r="A32" s="29"/>
      <c r="B32" s="9"/>
      <c r="C32" s="5" t="s">
        <v>48</v>
      </c>
      <c r="D32" s="19">
        <v>1</v>
      </c>
      <c r="E32" s="19">
        <v>0</v>
      </c>
      <c r="F32" s="19">
        <v>0</v>
      </c>
      <c r="G32" s="19">
        <v>0</v>
      </c>
      <c r="H32" s="19">
        <v>0</v>
      </c>
      <c r="I32" s="18">
        <v>1</v>
      </c>
      <c r="J32" s="21">
        <f t="shared" si="0"/>
        <v>1</v>
      </c>
      <c r="K32" s="21">
        <f t="shared" si="2"/>
        <v>76.25</v>
      </c>
      <c r="L32" s="21" t="s">
        <v>74</v>
      </c>
      <c r="M32" s="21">
        <v>1</v>
      </c>
      <c r="N32" s="8"/>
      <c r="O32" s="21">
        <f>ROUND(J32/J51*100,1)</f>
        <v>0.6</v>
      </c>
      <c r="P32" s="21">
        <f t="shared" si="3"/>
        <v>48.299999999999983</v>
      </c>
      <c r="Q32" s="8"/>
      <c r="R32" s="8"/>
      <c r="S32" s="8"/>
    </row>
    <row r="33" spans="1:19" ht="15.75" thickBot="1" x14ac:dyDescent="0.3">
      <c r="A33" s="27" t="s">
        <v>70</v>
      </c>
      <c r="B33" s="9"/>
      <c r="C33" s="5" t="s">
        <v>49</v>
      </c>
      <c r="D33" s="19">
        <v>2</v>
      </c>
      <c r="E33" s="19">
        <v>1</v>
      </c>
      <c r="F33" s="19">
        <v>0</v>
      </c>
      <c r="G33" s="19">
        <v>1</v>
      </c>
      <c r="H33" s="19">
        <v>1</v>
      </c>
      <c r="I33" s="18">
        <v>0</v>
      </c>
      <c r="J33" s="21">
        <f t="shared" si="0"/>
        <v>3</v>
      </c>
      <c r="K33" s="21">
        <f t="shared" si="2"/>
        <v>79.25</v>
      </c>
      <c r="L33" s="21" t="s">
        <v>74</v>
      </c>
      <c r="M33" s="21">
        <v>3</v>
      </c>
      <c r="N33" s="8"/>
      <c r="O33" s="21">
        <f>ROUND(J33/J51*100,1)</f>
        <v>1.9</v>
      </c>
      <c r="P33" s="21">
        <f t="shared" si="3"/>
        <v>50.199999999999982</v>
      </c>
      <c r="Q33" s="8"/>
      <c r="R33" s="8"/>
      <c r="S33" s="8"/>
    </row>
    <row r="34" spans="1:19" ht="15.75" thickBot="1" x14ac:dyDescent="0.3">
      <c r="A34" s="28"/>
      <c r="B34" s="9"/>
      <c r="C34" s="5" t="s">
        <v>50</v>
      </c>
      <c r="D34" s="19">
        <v>1</v>
      </c>
      <c r="E34" s="19">
        <v>0</v>
      </c>
      <c r="F34" s="19">
        <v>2</v>
      </c>
      <c r="G34" s="19">
        <v>1</v>
      </c>
      <c r="H34" s="19">
        <v>0</v>
      </c>
      <c r="I34" s="18">
        <v>0</v>
      </c>
      <c r="J34" s="21">
        <f t="shared" si="0"/>
        <v>3</v>
      </c>
      <c r="K34" s="21">
        <f t="shared" si="2"/>
        <v>82.25</v>
      </c>
      <c r="L34" s="21" t="s">
        <v>74</v>
      </c>
      <c r="M34" s="21">
        <v>2</v>
      </c>
      <c r="N34" s="8"/>
      <c r="O34" s="21">
        <f>ROUND(J34/J51*100,1)</f>
        <v>1.9</v>
      </c>
      <c r="P34" s="21">
        <f t="shared" si="3"/>
        <v>52.09999999999998</v>
      </c>
      <c r="Q34" s="8"/>
      <c r="R34" s="8"/>
      <c r="S34" s="8"/>
    </row>
    <row r="35" spans="1:19" ht="15.75" thickBot="1" x14ac:dyDescent="0.3">
      <c r="A35" s="28"/>
      <c r="B35" s="9"/>
      <c r="C35" s="5" t="s">
        <v>51</v>
      </c>
      <c r="D35" s="19">
        <v>2</v>
      </c>
      <c r="E35" s="19">
        <v>1</v>
      </c>
      <c r="F35" s="19">
        <v>0</v>
      </c>
      <c r="G35" s="19">
        <v>0</v>
      </c>
      <c r="H35" s="19">
        <v>0</v>
      </c>
      <c r="I35" s="18">
        <v>0</v>
      </c>
      <c r="J35" s="21">
        <f t="shared" si="0"/>
        <v>1</v>
      </c>
      <c r="K35" s="21">
        <f t="shared" si="2"/>
        <v>83.25</v>
      </c>
      <c r="L35" s="21" t="s">
        <v>74</v>
      </c>
      <c r="M35" s="21">
        <v>1</v>
      </c>
      <c r="N35" s="8"/>
      <c r="O35" s="21">
        <f>ROUND(J35/J51*100,1)</f>
        <v>0.6</v>
      </c>
      <c r="P35" s="21">
        <f t="shared" si="3"/>
        <v>52.699999999999982</v>
      </c>
      <c r="Q35" s="8"/>
      <c r="R35" s="8"/>
      <c r="S35" s="8"/>
    </row>
    <row r="36" spans="1:19" ht="15.75" thickBot="1" x14ac:dyDescent="0.3">
      <c r="A36" s="28"/>
      <c r="B36" s="9"/>
      <c r="C36" s="5" t="s">
        <v>52</v>
      </c>
      <c r="D36" s="19">
        <v>1</v>
      </c>
      <c r="E36" s="19">
        <v>2</v>
      </c>
      <c r="F36" s="19">
        <v>0</v>
      </c>
      <c r="G36" s="19">
        <v>0</v>
      </c>
      <c r="H36" s="19">
        <v>1</v>
      </c>
      <c r="I36" s="18">
        <v>0</v>
      </c>
      <c r="J36" s="21">
        <f t="shared" si="0"/>
        <v>3</v>
      </c>
      <c r="K36" s="21">
        <f t="shared" si="2"/>
        <v>86.25</v>
      </c>
      <c r="L36" s="21" t="s">
        <v>74</v>
      </c>
      <c r="M36" s="21">
        <v>0.7</v>
      </c>
      <c r="N36" s="8"/>
      <c r="O36" s="21">
        <f>ROUND(J36/J51*100,1)</f>
        <v>1.9</v>
      </c>
      <c r="P36" s="21">
        <f t="shared" si="3"/>
        <v>54.59999999999998</v>
      </c>
      <c r="Q36" s="8"/>
      <c r="R36" s="8"/>
      <c r="S36" s="8"/>
    </row>
    <row r="37" spans="1:19" ht="15.75" thickBot="1" x14ac:dyDescent="0.3">
      <c r="A37" s="29"/>
      <c r="B37" s="9"/>
      <c r="C37" s="5" t="s">
        <v>53</v>
      </c>
      <c r="D37" s="19">
        <v>1</v>
      </c>
      <c r="E37" s="19">
        <v>2</v>
      </c>
      <c r="F37" s="19">
        <v>0.5</v>
      </c>
      <c r="G37" s="19">
        <v>2</v>
      </c>
      <c r="H37" s="19">
        <v>0.5</v>
      </c>
      <c r="I37" s="18">
        <v>0.5</v>
      </c>
      <c r="J37" s="21">
        <f t="shared" si="0"/>
        <v>5.5</v>
      </c>
      <c r="K37" s="21">
        <f t="shared" si="2"/>
        <v>91.75</v>
      </c>
      <c r="L37" s="21" t="s">
        <v>74</v>
      </c>
      <c r="M37" s="21">
        <v>0.7</v>
      </c>
      <c r="N37" s="8"/>
      <c r="O37" s="21">
        <f>ROUND(J37/J51*100,1)</f>
        <v>3.5</v>
      </c>
      <c r="P37" s="21">
        <f t="shared" si="3"/>
        <v>58.09999999999998</v>
      </c>
      <c r="Q37" s="8"/>
      <c r="R37" s="8"/>
      <c r="S37" s="8"/>
    </row>
    <row r="38" spans="1:19" ht="15.75" thickBot="1" x14ac:dyDescent="0.3">
      <c r="A38" s="27" t="s">
        <v>71</v>
      </c>
      <c r="B38" s="9"/>
      <c r="C38" s="5" t="s">
        <v>54</v>
      </c>
      <c r="D38" s="19">
        <v>2</v>
      </c>
      <c r="E38" s="19">
        <v>1</v>
      </c>
      <c r="F38" s="19">
        <v>1</v>
      </c>
      <c r="G38" s="19">
        <v>0</v>
      </c>
      <c r="H38" s="19">
        <v>0</v>
      </c>
      <c r="I38" s="18">
        <v>1</v>
      </c>
      <c r="J38" s="21">
        <f t="shared" si="0"/>
        <v>3</v>
      </c>
      <c r="K38" s="21">
        <f t="shared" si="2"/>
        <v>94.75</v>
      </c>
      <c r="L38" s="21" t="s">
        <v>74</v>
      </c>
      <c r="M38" s="21">
        <v>1</v>
      </c>
      <c r="N38" s="8"/>
      <c r="O38" s="21">
        <f>ROUND(J38/J51*100,1)</f>
        <v>1.9</v>
      </c>
      <c r="P38" s="21">
        <f t="shared" si="3"/>
        <v>59.999999999999979</v>
      </c>
      <c r="Q38" s="8"/>
      <c r="R38" s="8"/>
      <c r="S38" s="8"/>
    </row>
    <row r="39" spans="1:19" ht="15.75" thickBot="1" x14ac:dyDescent="0.3">
      <c r="A39" s="28"/>
      <c r="B39" s="9"/>
      <c r="C39" s="5" t="s">
        <v>55</v>
      </c>
      <c r="D39" s="19">
        <v>1</v>
      </c>
      <c r="E39" s="19">
        <v>0.5</v>
      </c>
      <c r="F39" s="19">
        <v>0</v>
      </c>
      <c r="G39" s="19">
        <v>2</v>
      </c>
      <c r="H39" s="19">
        <v>0</v>
      </c>
      <c r="I39" s="18">
        <v>0</v>
      </c>
      <c r="J39" s="21">
        <f t="shared" si="0"/>
        <v>2.5</v>
      </c>
      <c r="K39" s="21">
        <f t="shared" si="2"/>
        <v>97.25</v>
      </c>
      <c r="L39" s="21" t="s">
        <v>74</v>
      </c>
      <c r="M39" s="21">
        <v>3</v>
      </c>
      <c r="N39" s="8"/>
      <c r="O39" s="21">
        <f>ROUND(J39/J51*100,1)</f>
        <v>1.6</v>
      </c>
      <c r="P39" s="21">
        <f t="shared" si="3"/>
        <v>61.59999999999998</v>
      </c>
      <c r="Q39" s="8"/>
      <c r="R39" s="8"/>
      <c r="S39" s="8"/>
    </row>
    <row r="40" spans="1:19" ht="15.75" thickBot="1" x14ac:dyDescent="0.3">
      <c r="A40" s="28"/>
      <c r="B40" s="9"/>
      <c r="C40" s="5" t="s">
        <v>56</v>
      </c>
      <c r="D40" s="19">
        <v>1</v>
      </c>
      <c r="E40" s="19">
        <v>0</v>
      </c>
      <c r="F40" s="19">
        <v>0</v>
      </c>
      <c r="G40" s="19">
        <v>1</v>
      </c>
      <c r="H40" s="19">
        <v>0</v>
      </c>
      <c r="I40" s="18">
        <v>0</v>
      </c>
      <c r="J40" s="21">
        <f t="shared" si="0"/>
        <v>1</v>
      </c>
      <c r="K40" s="21">
        <f t="shared" si="2"/>
        <v>98.25</v>
      </c>
      <c r="L40" s="21"/>
      <c r="M40" s="21"/>
      <c r="N40" s="8"/>
      <c r="O40" s="21">
        <f>ROUND(J40/J51*100,1)</f>
        <v>0.6</v>
      </c>
      <c r="P40" s="21">
        <f t="shared" si="3"/>
        <v>62.199999999999982</v>
      </c>
      <c r="Q40" s="8"/>
      <c r="R40" s="8"/>
      <c r="S40" s="8"/>
    </row>
    <row r="41" spans="1:19" ht="15.75" thickBot="1" x14ac:dyDescent="0.3">
      <c r="A41" s="28"/>
      <c r="B41" s="9"/>
      <c r="C41" s="5" t="s">
        <v>57</v>
      </c>
      <c r="D41" s="19">
        <v>1</v>
      </c>
      <c r="E41" s="19">
        <v>0</v>
      </c>
      <c r="F41" s="19">
        <v>0</v>
      </c>
      <c r="G41" s="19">
        <v>1</v>
      </c>
      <c r="H41" s="19">
        <v>0</v>
      </c>
      <c r="I41" s="18">
        <v>1</v>
      </c>
      <c r="J41" s="21">
        <f t="shared" si="0"/>
        <v>2</v>
      </c>
      <c r="K41" s="21">
        <f t="shared" si="2"/>
        <v>100.25</v>
      </c>
      <c r="L41" s="21" t="s">
        <v>74</v>
      </c>
      <c r="M41" s="21"/>
      <c r="N41" s="8"/>
      <c r="O41" s="21">
        <f>ROUND(J41/J51*100,1)</f>
        <v>1.3</v>
      </c>
      <c r="P41" s="21">
        <f t="shared" si="3"/>
        <v>63.499999999999979</v>
      </c>
      <c r="Q41" s="8"/>
      <c r="R41" s="8"/>
      <c r="S41" s="8"/>
    </row>
    <row r="42" spans="1:19" ht="15.75" thickBot="1" x14ac:dyDescent="0.3">
      <c r="A42" s="28"/>
      <c r="B42" s="9"/>
      <c r="C42" s="5" t="s">
        <v>58</v>
      </c>
      <c r="D42" s="19">
        <v>2</v>
      </c>
      <c r="E42" s="19">
        <v>0</v>
      </c>
      <c r="F42" s="19">
        <v>0</v>
      </c>
      <c r="G42" s="19">
        <v>0.5</v>
      </c>
      <c r="H42" s="19">
        <v>1</v>
      </c>
      <c r="I42" s="18">
        <v>1</v>
      </c>
      <c r="J42" s="21">
        <f t="shared" si="0"/>
        <v>2.5</v>
      </c>
      <c r="K42" s="21">
        <f t="shared" si="2"/>
        <v>102.75</v>
      </c>
      <c r="L42" s="21" t="s">
        <v>74</v>
      </c>
      <c r="M42" s="21">
        <v>0.7</v>
      </c>
      <c r="N42" s="8"/>
      <c r="O42" s="21">
        <f>ROUND(J42/J51*100,1)</f>
        <v>1.6</v>
      </c>
      <c r="P42" s="21">
        <f t="shared" si="3"/>
        <v>65.09999999999998</v>
      </c>
      <c r="Q42" s="8"/>
      <c r="R42" s="8"/>
      <c r="S42" s="8"/>
    </row>
    <row r="43" spans="1:19" ht="15.75" thickBot="1" x14ac:dyDescent="0.3">
      <c r="A43" s="28"/>
      <c r="B43" s="9"/>
      <c r="C43" s="5" t="s">
        <v>59</v>
      </c>
      <c r="D43" s="19">
        <v>5</v>
      </c>
      <c r="E43" s="19">
        <v>5</v>
      </c>
      <c r="F43" s="19">
        <v>5</v>
      </c>
      <c r="G43" s="19">
        <v>5</v>
      </c>
      <c r="H43" s="19">
        <v>5</v>
      </c>
      <c r="I43" s="18">
        <v>5</v>
      </c>
      <c r="J43" s="21">
        <f t="shared" si="0"/>
        <v>25</v>
      </c>
      <c r="K43" s="21">
        <f t="shared" si="2"/>
        <v>127.75</v>
      </c>
      <c r="L43" s="21" t="s">
        <v>75</v>
      </c>
      <c r="M43" s="21">
        <v>646</v>
      </c>
      <c r="N43" s="8"/>
      <c r="O43" s="21">
        <f>ROUND(J43/J51*100,1)</f>
        <v>15.8</v>
      </c>
      <c r="P43" s="21">
        <f t="shared" si="3"/>
        <v>80.899999999999977</v>
      </c>
      <c r="Q43" s="8"/>
      <c r="R43" s="8"/>
      <c r="S43" s="8"/>
    </row>
    <row r="44" spans="1:19" ht="15.75" thickBot="1" x14ac:dyDescent="0.3">
      <c r="A44" s="28"/>
      <c r="B44" s="9"/>
      <c r="C44" s="5" t="s">
        <v>60</v>
      </c>
      <c r="D44" s="19">
        <v>5</v>
      </c>
      <c r="E44" s="19">
        <v>1</v>
      </c>
      <c r="F44" s="19">
        <v>1</v>
      </c>
      <c r="G44" s="19">
        <v>0</v>
      </c>
      <c r="H44" s="19">
        <v>1</v>
      </c>
      <c r="I44" s="18">
        <v>0</v>
      </c>
      <c r="J44" s="21">
        <f t="shared" si="0"/>
        <v>3</v>
      </c>
      <c r="K44" s="21">
        <f t="shared" si="2"/>
        <v>130.75</v>
      </c>
      <c r="L44" s="21"/>
      <c r="M44" s="21"/>
      <c r="N44" s="8"/>
      <c r="O44" s="21">
        <f>ROUND(J44/J51*100,1)</f>
        <v>1.9</v>
      </c>
      <c r="P44" s="21">
        <f t="shared" si="3"/>
        <v>82.799999999999983</v>
      </c>
      <c r="Q44" s="8"/>
      <c r="R44" s="8"/>
      <c r="S44" s="8"/>
    </row>
    <row r="45" spans="1:19" ht="15.75" thickBot="1" x14ac:dyDescent="0.3">
      <c r="A45" s="29"/>
      <c r="B45" s="9"/>
      <c r="C45" s="5" t="s">
        <v>61</v>
      </c>
      <c r="D45" s="19">
        <v>1</v>
      </c>
      <c r="E45" s="19">
        <v>0</v>
      </c>
      <c r="F45" s="19">
        <v>0.5</v>
      </c>
      <c r="G45" s="19">
        <v>0</v>
      </c>
      <c r="H45" s="19">
        <v>1</v>
      </c>
      <c r="I45" s="18">
        <v>0.5</v>
      </c>
      <c r="J45" s="21">
        <f t="shared" si="0"/>
        <v>2</v>
      </c>
      <c r="K45" s="21">
        <f t="shared" si="2"/>
        <v>132.75</v>
      </c>
      <c r="L45" s="21" t="s">
        <v>74</v>
      </c>
      <c r="M45" s="21">
        <v>0.7</v>
      </c>
      <c r="N45" s="8"/>
      <c r="O45" s="21">
        <f>ROUND(J45/J51*100,1)</f>
        <v>1.3</v>
      </c>
      <c r="P45" s="21">
        <f t="shared" si="3"/>
        <v>84.09999999999998</v>
      </c>
      <c r="Q45" s="8"/>
      <c r="R45" s="8"/>
      <c r="S45" s="8"/>
    </row>
    <row r="46" spans="1:19" ht="15.75" thickBot="1" x14ac:dyDescent="0.3">
      <c r="A46" s="27" t="s">
        <v>72</v>
      </c>
      <c r="B46" s="9"/>
      <c r="C46" s="5" t="s">
        <v>62</v>
      </c>
      <c r="D46" s="19">
        <v>1</v>
      </c>
      <c r="E46" s="19">
        <v>1</v>
      </c>
      <c r="F46" s="19">
        <v>1</v>
      </c>
      <c r="G46" s="19">
        <v>1</v>
      </c>
      <c r="H46" s="19">
        <v>1</v>
      </c>
      <c r="I46" s="18">
        <v>1</v>
      </c>
      <c r="J46" s="21">
        <f t="shared" si="0"/>
        <v>5</v>
      </c>
      <c r="K46" s="21">
        <f t="shared" si="2"/>
        <v>137.75</v>
      </c>
      <c r="L46" s="21" t="s">
        <v>74</v>
      </c>
      <c r="M46" s="21">
        <v>6</v>
      </c>
      <c r="N46" s="8"/>
      <c r="O46" s="21">
        <f>ROUND(J46/J51*100,1)</f>
        <v>3.2</v>
      </c>
      <c r="P46" s="21">
        <f t="shared" si="3"/>
        <v>87.299999999999983</v>
      </c>
      <c r="Q46" s="8"/>
      <c r="R46" s="8"/>
      <c r="S46" s="8"/>
    </row>
    <row r="47" spans="1:19" ht="15.75" thickBot="1" x14ac:dyDescent="0.3">
      <c r="A47" s="28"/>
      <c r="B47" s="9"/>
      <c r="C47" s="5" t="s">
        <v>63</v>
      </c>
      <c r="D47" s="19">
        <v>5</v>
      </c>
      <c r="E47" s="19">
        <v>0</v>
      </c>
      <c r="F47" s="19">
        <v>1</v>
      </c>
      <c r="G47" s="19">
        <v>0</v>
      </c>
      <c r="H47" s="19">
        <v>1</v>
      </c>
      <c r="I47" s="18">
        <v>1</v>
      </c>
      <c r="J47" s="21">
        <f t="shared" si="0"/>
        <v>3</v>
      </c>
      <c r="K47" s="21">
        <f t="shared" si="2"/>
        <v>140.75</v>
      </c>
      <c r="L47" s="21"/>
      <c r="M47" s="21"/>
      <c r="N47" s="8"/>
      <c r="O47" s="21">
        <f>ROUND(J47/J51*100,1)</f>
        <v>1.9</v>
      </c>
      <c r="P47" s="21">
        <f t="shared" si="3"/>
        <v>89.199999999999989</v>
      </c>
      <c r="Q47" s="8"/>
      <c r="R47" s="8"/>
      <c r="S47" s="8"/>
    </row>
    <row r="48" spans="1:19" ht="15.75" thickBot="1" x14ac:dyDescent="0.3">
      <c r="A48" s="29"/>
      <c r="B48" s="9"/>
      <c r="C48" s="5" t="s">
        <v>64</v>
      </c>
      <c r="D48" s="19">
        <v>2</v>
      </c>
      <c r="E48" s="19">
        <v>0</v>
      </c>
      <c r="F48" s="19">
        <v>1</v>
      </c>
      <c r="G48" s="19">
        <v>0</v>
      </c>
      <c r="H48" s="19">
        <v>2</v>
      </c>
      <c r="I48" s="18">
        <v>2</v>
      </c>
      <c r="J48" s="21">
        <f t="shared" si="0"/>
        <v>5</v>
      </c>
      <c r="K48" s="21">
        <f t="shared" si="2"/>
        <v>145.75</v>
      </c>
      <c r="L48" s="21" t="s">
        <v>74</v>
      </c>
      <c r="M48" s="21">
        <v>10</v>
      </c>
      <c r="N48" s="8"/>
      <c r="O48" s="21">
        <f>ROUND(J48/J51*100,1)</f>
        <v>3.2</v>
      </c>
      <c r="P48" s="21">
        <f t="shared" si="3"/>
        <v>92.399999999999991</v>
      </c>
      <c r="Q48" s="8"/>
      <c r="R48" s="8"/>
      <c r="S48" s="8"/>
    </row>
    <row r="49" spans="1:19" ht="15.75" thickBot="1" x14ac:dyDescent="0.3">
      <c r="A49" s="27" t="s">
        <v>73</v>
      </c>
      <c r="B49" s="9"/>
      <c r="C49" s="5" t="s">
        <v>65</v>
      </c>
      <c r="D49" s="19">
        <v>5</v>
      </c>
      <c r="E49" s="19">
        <v>1</v>
      </c>
      <c r="F49" s="19">
        <v>1</v>
      </c>
      <c r="G49" s="19">
        <v>1</v>
      </c>
      <c r="H49" s="19">
        <v>1</v>
      </c>
      <c r="I49" s="18">
        <v>1</v>
      </c>
      <c r="J49" s="21">
        <f t="shared" si="0"/>
        <v>5</v>
      </c>
      <c r="K49" s="21">
        <f t="shared" si="2"/>
        <v>150.75</v>
      </c>
      <c r="L49" s="21" t="s">
        <v>74</v>
      </c>
      <c r="M49" s="21">
        <v>5</v>
      </c>
      <c r="N49" s="8"/>
      <c r="O49" s="21">
        <f>ROUND(J49/J51*100,1)</f>
        <v>3.2</v>
      </c>
      <c r="P49" s="21">
        <f t="shared" si="3"/>
        <v>95.6</v>
      </c>
      <c r="Q49" s="8"/>
      <c r="R49" s="8"/>
      <c r="S49" s="8"/>
    </row>
    <row r="50" spans="1:19" ht="15.75" thickBot="1" x14ac:dyDescent="0.3">
      <c r="A50" s="29"/>
      <c r="B50" s="10"/>
      <c r="C50" s="11" t="s">
        <v>66</v>
      </c>
      <c r="D50" s="20">
        <v>5</v>
      </c>
      <c r="E50" s="19">
        <v>1.5</v>
      </c>
      <c r="F50" s="19">
        <v>1.5</v>
      </c>
      <c r="G50" s="19">
        <v>1.5</v>
      </c>
      <c r="H50" s="19">
        <v>1.5</v>
      </c>
      <c r="I50" s="18">
        <v>1.5</v>
      </c>
      <c r="J50" s="21">
        <f t="shared" si="0"/>
        <v>7.5</v>
      </c>
      <c r="K50" s="21">
        <f t="shared" si="2"/>
        <v>158.25</v>
      </c>
      <c r="L50" s="22" t="s">
        <v>74</v>
      </c>
      <c r="M50" s="22">
        <v>5</v>
      </c>
      <c r="N50" s="12"/>
      <c r="O50" s="21">
        <f>ROUND(J50/J51*100,1)</f>
        <v>4.7</v>
      </c>
      <c r="P50" s="21">
        <f t="shared" si="3"/>
        <v>100.3</v>
      </c>
      <c r="Q50" s="8"/>
      <c r="R50" s="12"/>
      <c r="S50" s="12"/>
    </row>
    <row r="51" spans="1:19" ht="15.75" thickBot="1" x14ac:dyDescent="0.3">
      <c r="A51" s="13"/>
      <c r="B51" s="13"/>
      <c r="C51" s="13"/>
      <c r="D51" s="14"/>
      <c r="E51" s="6">
        <f t="shared" ref="E51:J51" si="7">SUM(E14:E50)</f>
        <v>32.35</v>
      </c>
      <c r="F51" s="6">
        <f t="shared" si="7"/>
        <v>31.55</v>
      </c>
      <c r="G51" s="6">
        <f t="shared" si="7"/>
        <v>31.55</v>
      </c>
      <c r="H51" s="6">
        <f t="shared" si="7"/>
        <v>31.549999999999997</v>
      </c>
      <c r="I51" s="7">
        <f t="shared" si="7"/>
        <v>31.25</v>
      </c>
      <c r="J51" s="21">
        <f t="shared" si="7"/>
        <v>158.25</v>
      </c>
      <c r="K51" s="14"/>
      <c r="L51" s="13"/>
      <c r="M51" s="14"/>
      <c r="N51" s="15"/>
      <c r="O51" s="21">
        <f>SUM(O14:O50)</f>
        <v>100.3</v>
      </c>
      <c r="P51" s="15"/>
      <c r="Q51" s="8"/>
      <c r="R51" s="14"/>
      <c r="S51" s="14"/>
    </row>
    <row r="52" spans="1:19" x14ac:dyDescent="0.25">
      <c r="A52" s="16"/>
    </row>
  </sheetData>
  <mergeCells count="38"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  <mergeCell ref="A1:H1"/>
    <mergeCell ref="B3:D3"/>
    <mergeCell ref="B4:D4"/>
    <mergeCell ref="B5:D5"/>
    <mergeCell ref="F3:H3"/>
    <mergeCell ref="A49:A50"/>
    <mergeCell ref="F4:H4"/>
    <mergeCell ref="F5:H5"/>
    <mergeCell ref="K8:K13"/>
    <mergeCell ref="A46:A48"/>
    <mergeCell ref="L7:P7"/>
    <mergeCell ref="A20:A26"/>
    <mergeCell ref="A27:A32"/>
    <mergeCell ref="A33:A37"/>
    <mergeCell ref="A38:A45"/>
    <mergeCell ref="A17:A19"/>
    <mergeCell ref="P8:P13"/>
    <mergeCell ref="A14:A16"/>
    <mergeCell ref="N8:N13"/>
    <mergeCell ref="O8:O13"/>
    <mergeCell ref="A7:D7"/>
    <mergeCell ref="E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2014-03-28T20:56:08Z</dcterms:modified>
</cp:coreProperties>
</file>