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C:\Users\2DAM\Desktop\"/>
    </mc:Choice>
  </mc:AlternateContent>
  <xr:revisionPtr revIDLastSave="0" documentId="8_{1E6B0952-A97E-4D3B-8F6F-CA7A0161A465}" xr6:coauthVersionLast="46" xr6:coauthVersionMax="46" xr10:uidLastSave="{00000000-0000-0000-0000-000000000000}"/>
  <bookViews>
    <workbookView xWindow="-135" yWindow="75" windowWidth="11520" windowHeight="9255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L20" i="1"/>
  <c r="K20" i="1"/>
  <c r="L9" i="1"/>
  <c r="C25" i="1"/>
  <c r="H31" i="1"/>
  <c r="D16" i="1" l="1"/>
  <c r="H17" i="1"/>
  <c r="M12" i="1" l="1"/>
  <c r="N12" i="1" s="1"/>
  <c r="D5" i="1"/>
  <c r="H11" i="1"/>
  <c r="H27" i="1" s="1"/>
  <c r="K7" i="1" s="1"/>
  <c r="C29" i="1"/>
  <c r="C31" i="1" l="1"/>
  <c r="C35" i="1"/>
  <c r="C33" i="1"/>
</calcChain>
</file>

<file path=xl/sharedStrings.xml><?xml version="1.0" encoding="utf-8"?>
<sst xmlns="http://schemas.openxmlformats.org/spreadsheetml/2006/main" count="41" uniqueCount="38">
  <si>
    <t>ACTIVO</t>
  </si>
  <si>
    <t>NETO+PASIVO</t>
  </si>
  <si>
    <t>Activo no corriente</t>
  </si>
  <si>
    <t>Neto patrimonial</t>
  </si>
  <si>
    <t>Local</t>
  </si>
  <si>
    <t>Terrenos:</t>
  </si>
  <si>
    <t>Capital:</t>
  </si>
  <si>
    <t>(431400-187800-40000</t>
  </si>
  <si>
    <t>Furgoneta</t>
  </si>
  <si>
    <t>Reserva legal:</t>
  </si>
  <si>
    <t>programa</t>
  </si>
  <si>
    <t>FM= AC- PC</t>
  </si>
  <si>
    <t>Equipo informático:</t>
  </si>
  <si>
    <t>Pasivo no corriente</t>
  </si>
  <si>
    <t>Préstamo L/p</t>
  </si>
  <si>
    <t>Liquidez</t>
  </si>
  <si>
    <t>AC/PC*100</t>
  </si>
  <si>
    <t>Préstamo furgoneta:</t>
  </si>
  <si>
    <t>Buena liquidez</t>
  </si>
  <si>
    <t>Activo corriente</t>
  </si>
  <si>
    <t>Tesoreria =Realizable+tesoreria/pasivo corriente*100</t>
  </si>
  <si>
    <t>Clientes</t>
  </si>
  <si>
    <t>Pasivo corriente</t>
  </si>
  <si>
    <t>Letras a cobrar</t>
  </si>
  <si>
    <t>Préstamo corto plzao</t>
  </si>
  <si>
    <t>Realizable+tesoreria= activo corriente-mercaderias</t>
  </si>
  <si>
    <t>Banco:</t>
  </si>
  <si>
    <t>Caja:</t>
  </si>
  <si>
    <t>proveedor corto</t>
  </si>
  <si>
    <t>Mercaderias:</t>
  </si>
  <si>
    <t>Seguridad Social:</t>
  </si>
  <si>
    <t>Impuestos:</t>
  </si>
  <si>
    <t>total activo</t>
  </si>
  <si>
    <t>Pasivo total:</t>
  </si>
  <si>
    <t>Fondo de maniobra</t>
  </si>
  <si>
    <t>Endeudamiento</t>
  </si>
  <si>
    <t>pasivo y neto</t>
  </si>
  <si>
    <t>Solvencia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</si>
</sst>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3" fontId="4" fillId="0" borderId="0" xfId="1" applyFont="1"/>
    <xf numFmtId="164" fontId="4" fillId="0" borderId="0" xfId="2" applyNumberFormat="1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K12" sqref="K12"/>
    </sheetView>
  </sheetViews>
  <sheetFormatPr defaultColWidth="11.42578125" defaultRowHeight="15"/>
  <cols>
    <col min="12" max="12" width="21.140625" customWidth="1"/>
  </cols>
  <sheetData>
    <row r="1" spans="1:14">
      <c r="A1" s="2"/>
    </row>
    <row r="3" spans="1:14" s="2" customFormat="1">
      <c r="B3" s="2" t="s">
        <v>0</v>
      </c>
      <c r="G3" s="2" t="s">
        <v>1</v>
      </c>
    </row>
    <row r="5" spans="1:14" s="2" customFormat="1" ht="18.75">
      <c r="A5" s="2" t="s">
        <v>2</v>
      </c>
      <c r="D5" s="10">
        <f>SUM(C6:C11)</f>
        <v>366000</v>
      </c>
      <c r="F5" s="2" t="s">
        <v>3</v>
      </c>
    </row>
    <row r="6" spans="1:14">
      <c r="A6" t="s">
        <v>4</v>
      </c>
      <c r="C6">
        <v>200000</v>
      </c>
    </row>
    <row r="7" spans="1:14">
      <c r="A7" t="s">
        <v>5</v>
      </c>
      <c r="C7">
        <v>100000</v>
      </c>
      <c r="F7" t="s">
        <v>6</v>
      </c>
      <c r="H7" s="9">
        <v>203600</v>
      </c>
      <c r="I7" t="s">
        <v>7</v>
      </c>
      <c r="K7" s="9">
        <f>C25-H27-H6</f>
        <v>243600</v>
      </c>
    </row>
    <row r="8" spans="1:14">
      <c r="A8" t="s">
        <v>8</v>
      </c>
      <c r="C8">
        <v>24000</v>
      </c>
      <c r="F8" t="s">
        <v>9</v>
      </c>
      <c r="H8">
        <v>40000</v>
      </c>
    </row>
    <row r="9" spans="1:14">
      <c r="A9" t="s">
        <v>10</v>
      </c>
      <c r="C9">
        <v>6000</v>
      </c>
      <c r="K9" s="9" t="s">
        <v>11</v>
      </c>
      <c r="L9" s="9">
        <f>65400-25800</f>
        <v>39600</v>
      </c>
    </row>
    <row r="10" spans="1:14">
      <c r="A10" t="s">
        <v>12</v>
      </c>
      <c r="C10">
        <v>36000</v>
      </c>
      <c r="K10" s="9"/>
      <c r="L10" s="9"/>
    </row>
    <row r="11" spans="1:14">
      <c r="E11" s="2"/>
      <c r="F11" s="2" t="s">
        <v>13</v>
      </c>
      <c r="G11" s="2"/>
      <c r="H11" s="2">
        <f>SUM(H12:H14)</f>
        <v>162000</v>
      </c>
      <c r="K11" s="9"/>
      <c r="L11" s="9"/>
    </row>
    <row r="12" spans="1:14">
      <c r="F12" t="s">
        <v>14</v>
      </c>
      <c r="H12">
        <v>150000</v>
      </c>
      <c r="K12" s="9" t="s">
        <v>15</v>
      </c>
      <c r="L12" s="9" t="s">
        <v>16</v>
      </c>
      <c r="M12">
        <f>D16/H17</f>
        <v>2.5348837209302326</v>
      </c>
      <c r="N12" s="9">
        <f>M12*100</f>
        <v>253.48837209302326</v>
      </c>
    </row>
    <row r="13" spans="1:14">
      <c r="F13" t="s">
        <v>17</v>
      </c>
      <c r="H13">
        <v>12000</v>
      </c>
    </row>
    <row r="14" spans="1:14">
      <c r="K14" t="s">
        <v>18</v>
      </c>
    </row>
    <row r="16" spans="1:14" s="2" customFormat="1" ht="18.75">
      <c r="A16" s="2" t="s">
        <v>19</v>
      </c>
      <c r="D16" s="10">
        <f>SUM(C17:C21)</f>
        <v>65400</v>
      </c>
      <c r="E16"/>
      <c r="F16"/>
      <c r="G16"/>
      <c r="H16"/>
      <c r="K16" s="2" t="s">
        <v>20</v>
      </c>
    </row>
    <row r="17" spans="1:13">
      <c r="A17" t="s">
        <v>21</v>
      </c>
      <c r="C17">
        <v>25000</v>
      </c>
      <c r="E17" s="1"/>
      <c r="F17" s="1" t="s">
        <v>22</v>
      </c>
      <c r="G17" s="1"/>
      <c r="H17" s="1">
        <f>SUM(H18:H23)</f>
        <v>25800</v>
      </c>
    </row>
    <row r="18" spans="1:13">
      <c r="A18" t="s">
        <v>23</v>
      </c>
      <c r="C18">
        <v>20000</v>
      </c>
      <c r="F18" t="s">
        <v>24</v>
      </c>
      <c r="H18">
        <v>10000</v>
      </c>
      <c r="K18" t="s">
        <v>25</v>
      </c>
    </row>
    <row r="19" spans="1:13">
      <c r="A19" t="s">
        <v>26</v>
      </c>
      <c r="C19">
        <v>5000</v>
      </c>
      <c r="F19" t="s">
        <v>17</v>
      </c>
      <c r="H19">
        <v>6000</v>
      </c>
    </row>
    <row r="20" spans="1:13">
      <c r="A20" t="s">
        <v>27</v>
      </c>
      <c r="C20">
        <v>2500</v>
      </c>
      <c r="E20" s="3"/>
      <c r="F20" s="6" t="s">
        <v>28</v>
      </c>
      <c r="G20" s="3"/>
      <c r="H20" s="6">
        <v>3000</v>
      </c>
      <c r="K20">
        <f>65400-12900</f>
        <v>52500</v>
      </c>
      <c r="L20">
        <f>K20/H17</f>
        <v>2.0348837209302326</v>
      </c>
      <c r="M20" s="9">
        <f>L20*100</f>
        <v>203.48837209302326</v>
      </c>
    </row>
    <row r="21" spans="1:13">
      <c r="A21" t="s">
        <v>29</v>
      </c>
      <c r="C21">
        <v>12900</v>
      </c>
      <c r="F21" s="6" t="s">
        <v>28</v>
      </c>
      <c r="H21" s="6">
        <v>3000</v>
      </c>
    </row>
    <row r="22" spans="1:13" s="1" customFormat="1">
      <c r="E22"/>
      <c r="F22" s="6" t="s">
        <v>30</v>
      </c>
      <c r="G22"/>
      <c r="H22" s="6">
        <v>1800</v>
      </c>
    </row>
    <row r="23" spans="1:13">
      <c r="F23" s="6" t="s">
        <v>31</v>
      </c>
      <c r="H23" s="6">
        <v>2000</v>
      </c>
    </row>
    <row r="25" spans="1:13" s="3" customFormat="1">
      <c r="A25" s="8" t="s">
        <v>32</v>
      </c>
      <c r="C25" s="8">
        <f>SUM(C6:C21)</f>
        <v>431400</v>
      </c>
    </row>
    <row r="27" spans="1:13">
      <c r="F27" s="3" t="s">
        <v>33</v>
      </c>
      <c r="G27" s="3"/>
      <c r="H27" s="7">
        <f>SUM(H11,H17)</f>
        <v>187800</v>
      </c>
    </row>
    <row r="29" spans="1:13">
      <c r="A29" s="3" t="s">
        <v>34</v>
      </c>
      <c r="C29" s="3">
        <f>D16-H17</f>
        <v>39600</v>
      </c>
      <c r="F29" s="3"/>
      <c r="H29" s="7"/>
    </row>
    <row r="31" spans="1:13">
      <c r="A31" s="3" t="s">
        <v>35</v>
      </c>
      <c r="C31" s="5">
        <f>H27/(H27+H31)</f>
        <v>0.30329457364341084</v>
      </c>
      <c r="F31" s="7" t="s">
        <v>36</v>
      </c>
      <c r="G31" s="7"/>
      <c r="H31" s="7">
        <f>431400</f>
        <v>431400</v>
      </c>
      <c r="I31" s="7"/>
    </row>
    <row r="33" spans="1:3">
      <c r="A33" s="3" t="s">
        <v>15</v>
      </c>
      <c r="C33" s="5">
        <f>D16/H17</f>
        <v>2.5348837209302326</v>
      </c>
    </row>
    <row r="35" spans="1:3">
      <c r="A35" s="3" t="s">
        <v>37</v>
      </c>
      <c r="C35" s="4">
        <f>C25/H27</f>
        <v>2.2971246006389778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</dc:creator>
  <cp:keywords/>
  <dc:description/>
  <cp:lastModifiedBy>2DAM</cp:lastModifiedBy>
  <cp:revision/>
  <dcterms:created xsi:type="dcterms:W3CDTF">2020-01-15T09:31:29Z</dcterms:created>
  <dcterms:modified xsi:type="dcterms:W3CDTF">2021-02-25T09:03:10Z</dcterms:modified>
  <cp:category/>
  <cp:contentStatus/>
</cp:coreProperties>
</file>