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co/Documents/projects-UW/Research-ongoing/Final/V2/"/>
    </mc:Choice>
  </mc:AlternateContent>
  <xr:revisionPtr revIDLastSave="0" documentId="13_ncr:1_{E90B811A-235E-4F49-AD02-AE2CFE8B116F}" xr6:coauthVersionLast="47" xr6:coauthVersionMax="47" xr10:uidLastSave="{00000000-0000-0000-0000-000000000000}"/>
  <bookViews>
    <workbookView xWindow="540" yWindow="960" windowWidth="27640" windowHeight="15600" xr2:uid="{1B6F9774-90B3-554F-BDEC-57CB7F7CBB2B}"/>
  </bookViews>
  <sheets>
    <sheet name="Horton2006" sheetId="2" r:id="rId1"/>
    <sheet name="Horton2006-glucagon" sheetId="1" r:id="rId2"/>
    <sheet name="Horton2022" sheetId="3" r:id="rId3"/>
    <sheet name="Campbell200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3" i="1"/>
  <c r="L4" i="1"/>
  <c r="L5" i="1"/>
  <c r="L6" i="1"/>
  <c r="L7" i="1"/>
  <c r="L8" i="1"/>
  <c r="L9" i="1"/>
  <c r="L10" i="1"/>
  <c r="L11" i="1"/>
  <c r="N4" i="1"/>
  <c r="N5" i="1"/>
  <c r="N6" i="1"/>
  <c r="N7" i="1"/>
  <c r="N8" i="1"/>
  <c r="N9" i="1"/>
  <c r="N10" i="1"/>
  <c r="N11" i="1"/>
  <c r="N3" i="1"/>
  <c r="J4" i="1"/>
  <c r="J5" i="1"/>
  <c r="J6" i="1"/>
  <c r="J7" i="1"/>
  <c r="J8" i="1"/>
  <c r="J9" i="1"/>
  <c r="J10" i="1"/>
  <c r="J11" i="1"/>
  <c r="J3" i="1"/>
  <c r="H4" i="1"/>
  <c r="H5" i="1"/>
  <c r="H6" i="1"/>
  <c r="H7" i="1"/>
  <c r="H8" i="1"/>
  <c r="H9" i="1"/>
  <c r="H10" i="1"/>
  <c r="H11" i="1"/>
  <c r="H3" i="1"/>
  <c r="E4" i="1"/>
  <c r="E5" i="1"/>
  <c r="E6" i="1"/>
  <c r="E7" i="1"/>
  <c r="E8" i="1"/>
  <c r="E9" i="1"/>
  <c r="E10" i="1"/>
  <c r="E11" i="1"/>
  <c r="E3" i="1"/>
  <c r="C4" i="1"/>
  <c r="C5" i="1"/>
  <c r="C6" i="1"/>
  <c r="C7" i="1"/>
  <c r="C8" i="1"/>
  <c r="C9" i="1"/>
  <c r="C10" i="1"/>
  <c r="C11" i="1"/>
  <c r="C3" i="1"/>
  <c r="L3" i="1" s="1"/>
</calcChain>
</file>

<file path=xl/sharedStrings.xml><?xml version="1.0" encoding="utf-8"?>
<sst xmlns="http://schemas.openxmlformats.org/spreadsheetml/2006/main" count="42" uniqueCount="28">
  <si>
    <t>t</t>
  </si>
  <si>
    <t>Female</t>
  </si>
  <si>
    <t>Male</t>
  </si>
  <si>
    <t>sd</t>
  </si>
  <si>
    <t>Glucagon (pg/ml)</t>
  </si>
  <si>
    <t>Glucagon (pmol/L)</t>
  </si>
  <si>
    <t>sd (pmol/L)</t>
  </si>
  <si>
    <t>Relative change from F to M</t>
  </si>
  <si>
    <t>Glucagon (unitless)</t>
  </si>
  <si>
    <t>Time (min)</t>
  </si>
  <si>
    <t>The initial value is computed as (Horton_F/Horton_M)*Hirsch_M</t>
  </si>
  <si>
    <t>Incremental change for F</t>
  </si>
  <si>
    <t>Every value afterward is based on the incremental change in glucagon concentration in F</t>
  </si>
  <si>
    <t>sd (unitless)</t>
  </si>
  <si>
    <t>Final F data for glucagon</t>
  </si>
  <si>
    <t>Glucose (mmol/L)</t>
  </si>
  <si>
    <t>Ra (mmol min-1)</t>
  </si>
  <si>
    <t>Ra  std</t>
  </si>
  <si>
    <t>Rd (mmol min-1)</t>
  </si>
  <si>
    <t>Rd  std</t>
  </si>
  <si>
    <t>Epinephrine (pmol/L)</t>
  </si>
  <si>
    <t>Epi  std</t>
  </si>
  <si>
    <t>Lactate (mmol/L)</t>
  </si>
  <si>
    <t>Lactate std</t>
  </si>
  <si>
    <t>Glucose std</t>
  </si>
  <si>
    <t>Horton, T.J., Grunwald, G.K., Lavely, J., Donahoo, W.T.: Glucose kinetics differ between women and men, during and after exercise. J Appl Physiol 100(6), 1883–1894 (2006) https://doi.org/10.1152/japplphysiol.01431.2005</t>
  </si>
  <si>
    <t>Horton, T.J., Miller, E.K., Glueck, D., Tench, K.: No effect of menstrual cycle phase on glucose kinetics and fuel oxidation during moderate-intensity exercise. Am J Physiol Endocrinol Metab 282(4), 752–762 (2002) https://doi.org/10.1152/ ajpendo.00238.2001</t>
  </si>
  <si>
    <t>Campbell, S., Angus, D., Febbraio, M.: Glucose kinetics and exercise performance during phases of the menstrual cycle: effect of glucose ingestion. Am J Physiol Endocrinol Metab (2001) https://doi.org/10.1152/ajpendo.2001.281.4.E817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</si>
</sst>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28009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3" borderId="0" xfId="0" applyNumberFormat="1" applyFill="1"/>
    <xf numFmtId="2" fontId="0" fillId="2" borderId="0" xfId="0" applyNumberFormat="1" applyFill="1"/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3" xfId="0" applyFill="1" applyBorder="1" applyAlignment="1">
      <alignment horizontal="left"/>
    </xf>
    <xf numFmtId="2" fontId="0" fillId="3" borderId="4" xfId="0" applyNumberFormat="1" applyFill="1" applyBorder="1"/>
    <xf numFmtId="2" fontId="0" fillId="2" borderId="4" xfId="0" applyNumberFormat="1" applyFill="1" applyBorder="1"/>
    <xf numFmtId="2" fontId="0" fillId="3" borderId="4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/>
    <xf numFmtId="0" fontId="0" fillId="2" borderId="6" xfId="0" applyFill="1" applyBorder="1" applyAlignment="1">
      <alignment horizontal="left"/>
    </xf>
    <xf numFmtId="2" fontId="0" fillId="2" borderId="7" xfId="0" applyNumberFormat="1" applyFill="1" applyBorder="1"/>
    <xf numFmtId="0" fontId="0" fillId="2" borderId="8" xfId="0" applyFill="1" applyBorder="1" applyAlignment="1">
      <alignment horizontal="left"/>
    </xf>
    <xf numFmtId="2" fontId="0" fillId="3" borderId="9" xfId="0" applyNumberFormat="1" applyFill="1" applyBorder="1"/>
    <xf numFmtId="2" fontId="0" fillId="2" borderId="9" xfId="0" applyNumberFormat="1" applyFill="1" applyBorder="1"/>
    <xf numFmtId="2" fontId="0" fillId="3" borderId="9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2" borderId="10" xfId="0" applyNumberFormat="1" applyFill="1" applyBorder="1"/>
    <xf numFmtId="0" fontId="0" fillId="2" borderId="3" xfId="0" applyFill="1" applyBorder="1" applyAlignment="1">
      <alignment horizontal="center"/>
    </xf>
    <xf numFmtId="0" fontId="0" fillId="3" borderId="5" xfId="0" applyFill="1" applyBorder="1"/>
    <xf numFmtId="0" fontId="0" fillId="0" borderId="0" xfId="0" applyAlignment="1">
      <alignment horizontal="center"/>
    </xf>
    <xf numFmtId="164" fontId="0" fillId="0" borderId="0" xfId="0" applyNumberFormat="1"/>
    <xf numFmtId="164" fontId="0" fillId="4" borderId="0" xfId="0" applyNumberFormat="1" applyFill="1"/>
    <xf numFmtId="164" fontId="0" fillId="6" borderId="0" xfId="0" applyNumberFormat="1" applyFill="1"/>
    <xf numFmtId="164" fontId="0" fillId="6" borderId="6" xfId="0" applyNumberFormat="1" applyFill="1" applyBorder="1"/>
    <xf numFmtId="2" fontId="0" fillId="4" borderId="6" xfId="0" applyNumberFormat="1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0" xfId="0"/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7" borderId="6" xfId="0" applyNumberFormat="1" applyFill="1" applyBorder="1"/>
    <xf numFmtId="2" fontId="0" fillId="7" borderId="7" xfId="0" applyNumberFormat="1" applyFill="1" applyBorder="1"/>
    <xf numFmtId="2" fontId="0" fillId="7" borderId="8" xfId="0" applyNumberFormat="1" applyFill="1" applyBorder="1"/>
    <xf numFmtId="2" fontId="0" fillId="7" borderId="10" xfId="0" applyNumberFormat="1" applyFill="1" applyBorder="1"/>
    <xf numFmtId="0" fontId="0" fillId="8" borderId="1" xfId="0" applyFill="1" applyBorder="1"/>
    <xf numFmtId="0" fontId="1" fillId="4" borderId="1" xfId="0" applyFont="1" applyFill="1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 wrapText="1"/>
    </xf>
    <xf numFmtId="2" fontId="0" fillId="0" borderId="0" xfId="0" applyNumberFormat="1" applyFill="1" applyBorder="1"/>
    <xf numFmtId="0" fontId="1" fillId="0" borderId="0" xfId="0" applyFont="1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7" xfId="0" applyNumberFormat="1" applyFill="1" applyBorder="1"/>
    <xf numFmtId="2" fontId="0" fillId="0" borderId="9" xfId="0" applyNumberFormat="1" applyFill="1" applyBorder="1"/>
    <xf numFmtId="2" fontId="0" fillId="0" borderId="10" xfId="0" applyNumberForma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0ECC-AFE8-EE46-BDA2-B1D1898247F2}">
  <dimension ref="A1:M23"/>
  <sheetViews>
    <sheetView tabSelected="1" topLeftCell="A8" zoomScale="140" zoomScaleNormal="140" workbookViewId="0">
      <selection activeCell="A20" sqref="A20:E23"/>
    </sheetView>
  </sheetViews>
  <sheetFormatPr baseColWidth="10" defaultRowHeight="16" x14ac:dyDescent="0.2"/>
  <cols>
    <col min="2" max="2" width="15" customWidth="1"/>
    <col min="3" max="3" width="12.83203125" customWidth="1"/>
    <col min="4" max="4" width="15.1640625" customWidth="1"/>
    <col min="5" max="7" width="12.83203125" customWidth="1"/>
    <col min="8" max="8" width="16.5" customWidth="1"/>
    <col min="9" max="9" width="12.83203125" customWidth="1"/>
    <col min="10" max="10" width="14.33203125" customWidth="1"/>
    <col min="12" max="12" width="19" customWidth="1"/>
  </cols>
  <sheetData>
    <row r="1" spans="1:13" x14ac:dyDescent="0.2">
      <c r="A1" s="45" t="s">
        <v>9</v>
      </c>
      <c r="B1" s="45" t="s">
        <v>16</v>
      </c>
      <c r="C1" s="45" t="s">
        <v>17</v>
      </c>
      <c r="D1" s="45" t="s">
        <v>18</v>
      </c>
      <c r="E1" s="45" t="s">
        <v>19</v>
      </c>
      <c r="F1" s="51"/>
      <c r="G1" s="45" t="s">
        <v>9</v>
      </c>
      <c r="H1" s="45" t="s">
        <v>22</v>
      </c>
      <c r="I1" s="45" t="s">
        <v>23</v>
      </c>
      <c r="K1" s="45" t="s">
        <v>9</v>
      </c>
      <c r="L1" s="45" t="s">
        <v>20</v>
      </c>
      <c r="M1" s="45" t="s">
        <v>21</v>
      </c>
    </row>
    <row r="2" spans="1:13" x14ac:dyDescent="0.2">
      <c r="A2" s="52">
        <v>0</v>
      </c>
      <c r="B2" s="50">
        <v>0.74</v>
      </c>
      <c r="C2" s="50">
        <v>0.06</v>
      </c>
      <c r="D2" s="50">
        <v>0.77</v>
      </c>
      <c r="E2" s="58">
        <v>0.06</v>
      </c>
      <c r="F2" s="50"/>
      <c r="G2" s="52">
        <v>0</v>
      </c>
      <c r="H2" s="50">
        <v>0.4</v>
      </c>
      <c r="I2" s="58">
        <v>0.1</v>
      </c>
      <c r="K2" s="52">
        <v>-15</v>
      </c>
      <c r="L2" s="53">
        <v>147</v>
      </c>
      <c r="M2" s="54">
        <v>16</v>
      </c>
    </row>
    <row r="3" spans="1:13" x14ac:dyDescent="0.2">
      <c r="A3" s="52">
        <v>15</v>
      </c>
      <c r="B3" s="50">
        <v>1.25</v>
      </c>
      <c r="C3" s="50">
        <v>0.28000000000000003</v>
      </c>
      <c r="D3" s="50">
        <v>1.28</v>
      </c>
      <c r="E3" s="58">
        <v>0.28000000000000003</v>
      </c>
      <c r="F3" s="50"/>
      <c r="G3" s="52">
        <v>10</v>
      </c>
      <c r="H3" s="50">
        <v>1.2</v>
      </c>
      <c r="I3" s="58">
        <v>0.4</v>
      </c>
      <c r="K3" s="52">
        <v>0</v>
      </c>
      <c r="L3" s="53">
        <v>147</v>
      </c>
      <c r="M3" s="54">
        <v>16</v>
      </c>
    </row>
    <row r="4" spans="1:13" x14ac:dyDescent="0.2">
      <c r="A4" s="52">
        <v>30</v>
      </c>
      <c r="B4" s="50">
        <v>1.19</v>
      </c>
      <c r="C4" s="50">
        <v>0.28000000000000003</v>
      </c>
      <c r="D4" s="50">
        <v>1.25</v>
      </c>
      <c r="E4" s="58">
        <v>0.28000000000000003</v>
      </c>
      <c r="F4" s="50"/>
      <c r="G4" s="52">
        <v>20</v>
      </c>
      <c r="H4" s="50">
        <v>1</v>
      </c>
      <c r="I4" s="58">
        <v>0.4</v>
      </c>
      <c r="K4" s="52">
        <v>10</v>
      </c>
      <c r="L4" s="53">
        <v>437</v>
      </c>
      <c r="M4" s="54">
        <v>82</v>
      </c>
    </row>
    <row r="5" spans="1:13" x14ac:dyDescent="0.2">
      <c r="A5" s="52">
        <v>45</v>
      </c>
      <c r="B5" s="50">
        <v>1.17</v>
      </c>
      <c r="C5" s="50">
        <v>0.28000000000000003</v>
      </c>
      <c r="D5" s="50">
        <v>1.19</v>
      </c>
      <c r="E5" s="58">
        <v>0.28000000000000003</v>
      </c>
      <c r="F5" s="50"/>
      <c r="G5" s="52">
        <v>30</v>
      </c>
      <c r="H5" s="50">
        <v>0.75</v>
      </c>
      <c r="I5" s="58">
        <v>0.2</v>
      </c>
      <c r="K5" s="52">
        <v>20</v>
      </c>
      <c r="L5" s="53">
        <v>398</v>
      </c>
      <c r="M5" s="54">
        <v>109</v>
      </c>
    </row>
    <row r="6" spans="1:13" x14ac:dyDescent="0.2">
      <c r="A6" s="55">
        <v>60</v>
      </c>
      <c r="B6" s="59">
        <v>1.19</v>
      </c>
      <c r="C6" s="59">
        <v>0.28000000000000003</v>
      </c>
      <c r="D6" s="59">
        <v>1.25</v>
      </c>
      <c r="E6" s="60">
        <v>0.28000000000000003</v>
      </c>
      <c r="F6" s="50"/>
      <c r="G6" s="52">
        <v>45</v>
      </c>
      <c r="H6" s="50">
        <v>0.7</v>
      </c>
      <c r="I6" s="58">
        <v>0.2</v>
      </c>
      <c r="K6" s="52">
        <v>30</v>
      </c>
      <c r="L6" s="53">
        <v>328</v>
      </c>
      <c r="M6" s="54">
        <v>82</v>
      </c>
    </row>
    <row r="7" spans="1:13" x14ac:dyDescent="0.2">
      <c r="F7" s="50"/>
      <c r="G7" s="55">
        <v>60</v>
      </c>
      <c r="H7" s="59">
        <v>0.65</v>
      </c>
      <c r="I7" s="60">
        <v>0.1</v>
      </c>
      <c r="K7" s="52">
        <v>45</v>
      </c>
      <c r="L7" s="53">
        <v>371</v>
      </c>
      <c r="M7" s="54">
        <v>109</v>
      </c>
    </row>
    <row r="8" spans="1:13" x14ac:dyDescent="0.2">
      <c r="F8" s="50"/>
      <c r="K8" s="52">
        <v>60</v>
      </c>
      <c r="L8" s="53">
        <v>382</v>
      </c>
      <c r="M8" s="54">
        <v>82</v>
      </c>
    </row>
    <row r="9" spans="1:13" x14ac:dyDescent="0.2">
      <c r="F9" s="50"/>
      <c r="K9" s="52">
        <v>75</v>
      </c>
      <c r="L9" s="53">
        <v>491</v>
      </c>
      <c r="M9" s="54">
        <v>218</v>
      </c>
    </row>
    <row r="10" spans="1:13" x14ac:dyDescent="0.2">
      <c r="F10" s="50"/>
      <c r="K10" s="52">
        <v>90</v>
      </c>
      <c r="L10" s="53">
        <v>573</v>
      </c>
      <c r="M10" s="54">
        <v>218</v>
      </c>
    </row>
    <row r="11" spans="1:13" x14ac:dyDescent="0.2">
      <c r="F11" s="50"/>
      <c r="K11" s="55">
        <v>110</v>
      </c>
      <c r="L11" s="56">
        <v>131</v>
      </c>
      <c r="M11" s="57">
        <v>16</v>
      </c>
    </row>
    <row r="19" spans="1:6" x14ac:dyDescent="0.2">
      <c r="A19" s="46"/>
      <c r="B19" s="46"/>
      <c r="C19" s="46"/>
      <c r="D19" s="46"/>
      <c r="E19" s="46"/>
      <c r="F19" s="48"/>
    </row>
    <row r="20" spans="1:6" x14ac:dyDescent="0.2">
      <c r="A20" s="47" t="s">
        <v>25</v>
      </c>
      <c r="B20" s="47"/>
      <c r="C20" s="47"/>
      <c r="D20" s="47"/>
      <c r="E20" s="47"/>
      <c r="F20" s="49"/>
    </row>
    <row r="21" spans="1:6" x14ac:dyDescent="0.2">
      <c r="A21" s="47"/>
      <c r="B21" s="47"/>
      <c r="C21" s="47"/>
      <c r="D21" s="47"/>
      <c r="E21" s="47"/>
      <c r="F21" s="49"/>
    </row>
    <row r="22" spans="1:6" x14ac:dyDescent="0.2">
      <c r="A22" s="47"/>
      <c r="B22" s="47"/>
      <c r="C22" s="47"/>
      <c r="D22" s="47"/>
      <c r="E22" s="47"/>
      <c r="F22" s="49"/>
    </row>
    <row r="23" spans="1:6" x14ac:dyDescent="0.2">
      <c r="A23" s="47"/>
      <c r="B23" s="47"/>
      <c r="C23" s="47"/>
      <c r="D23" s="47"/>
      <c r="E23" s="47"/>
      <c r="F23" s="49"/>
    </row>
  </sheetData>
  <mergeCells count="2">
    <mergeCell ref="A19:E19"/>
    <mergeCell ref="A20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9DB0-CE08-2445-9CE8-222E24CC6CA3}">
  <dimension ref="A1:T27"/>
  <sheetViews>
    <sheetView zoomScale="140" zoomScaleNormal="140" workbookViewId="0">
      <selection activeCell="A16" sqref="A16:E19"/>
    </sheetView>
  </sheetViews>
  <sheetFormatPr baseColWidth="10" defaultRowHeight="16" x14ac:dyDescent="0.2"/>
  <cols>
    <col min="2" max="3" width="17.1640625" customWidth="1"/>
    <col min="4" max="6" width="15" customWidth="1"/>
    <col min="7" max="8" width="17.33203125" customWidth="1"/>
    <col min="9" max="10" width="14.33203125" customWidth="1"/>
    <col min="13" max="13" width="13.33203125" customWidth="1"/>
    <col min="14" max="14" width="23.5" customWidth="1"/>
    <col min="15" max="15" width="14.6640625" customWidth="1"/>
    <col min="18" max="18" width="17.83203125" customWidth="1"/>
  </cols>
  <sheetData>
    <row r="1" spans="1:20" x14ac:dyDescent="0.2">
      <c r="A1" s="1"/>
      <c r="B1" s="39" t="s">
        <v>1</v>
      </c>
      <c r="C1" s="37"/>
      <c r="D1" s="37"/>
      <c r="E1" s="37"/>
      <c r="F1" s="26"/>
      <c r="G1" s="37" t="s">
        <v>2</v>
      </c>
      <c r="H1" s="37"/>
      <c r="I1" s="37"/>
      <c r="J1" s="38"/>
      <c r="L1" s="32" t="s">
        <v>7</v>
      </c>
      <c r="M1" s="33"/>
      <c r="N1" s="32" t="s">
        <v>11</v>
      </c>
      <c r="O1" s="33"/>
      <c r="R1" s="44" t="s">
        <v>14</v>
      </c>
      <c r="S1" s="44"/>
    </row>
    <row r="2" spans="1:20" x14ac:dyDescent="0.2">
      <c r="A2" s="2" t="s">
        <v>0</v>
      </c>
      <c r="B2" s="3" t="s">
        <v>4</v>
      </c>
      <c r="C2" s="2" t="s">
        <v>5</v>
      </c>
      <c r="D2" s="4" t="s">
        <v>3</v>
      </c>
      <c r="E2" s="24" t="s">
        <v>6</v>
      </c>
      <c r="F2" s="26"/>
      <c r="G2" s="25" t="s">
        <v>4</v>
      </c>
      <c r="H2" s="2" t="s">
        <v>5</v>
      </c>
      <c r="I2" s="4" t="s">
        <v>3</v>
      </c>
      <c r="J2" s="5" t="s">
        <v>6</v>
      </c>
      <c r="L2" s="34" t="s">
        <v>8</v>
      </c>
      <c r="M2" s="35"/>
      <c r="N2" s="34" t="s">
        <v>8</v>
      </c>
      <c r="O2" s="35" t="s">
        <v>13</v>
      </c>
      <c r="R2" s="44" t="s">
        <v>5</v>
      </c>
      <c r="S2" s="44" t="s">
        <v>13</v>
      </c>
    </row>
    <row r="3" spans="1:20" x14ac:dyDescent="0.2">
      <c r="A3" s="10">
        <v>-15</v>
      </c>
      <c r="B3" s="11">
        <v>67.531999999999996</v>
      </c>
      <c r="C3" s="12">
        <f>B3*0.2871</f>
        <v>19.388437200000002</v>
      </c>
      <c r="D3" s="13">
        <v>4.8250000000000028</v>
      </c>
      <c r="E3" s="14">
        <f>D3*0.2871</f>
        <v>1.3852575000000009</v>
      </c>
      <c r="F3" s="26"/>
      <c r="G3" s="11">
        <v>46.084000000000003</v>
      </c>
      <c r="H3" s="12">
        <f>G3*0.2871</f>
        <v>13.230716400000002</v>
      </c>
      <c r="I3" s="13">
        <v>4.8259999999999934</v>
      </c>
      <c r="J3" s="15">
        <f>I3*0.2871</f>
        <v>1.3855445999999982</v>
      </c>
      <c r="L3" s="31">
        <f>C3/H3</f>
        <v>1.4654109886294591</v>
      </c>
      <c r="M3" s="28"/>
      <c r="N3" s="30">
        <f>(C3-$C$3)/$C$3</f>
        <v>0</v>
      </c>
      <c r="O3" s="29">
        <f>(E3-$E$3)/$E$3</f>
        <v>0</v>
      </c>
      <c r="R3" s="40">
        <v>39.549999999999997</v>
      </c>
      <c r="S3" s="41">
        <v>2.0099999999999998</v>
      </c>
      <c r="T3" t="s">
        <v>10</v>
      </c>
    </row>
    <row r="4" spans="1:20" x14ac:dyDescent="0.2">
      <c r="A4" s="16">
        <v>30</v>
      </c>
      <c r="B4" s="6">
        <v>72.174000000000007</v>
      </c>
      <c r="C4" s="7">
        <f t="shared" ref="C4:C11" si="0">B4*0.2871</f>
        <v>20.721155400000004</v>
      </c>
      <c r="D4" s="8">
        <v>8.5799999999999983</v>
      </c>
      <c r="E4" s="9">
        <f t="shared" ref="E4:E11" si="1">D4*0.2871</f>
        <v>2.4633179999999997</v>
      </c>
      <c r="F4" s="26"/>
      <c r="G4" s="6">
        <v>55.015999999999998</v>
      </c>
      <c r="H4" s="7">
        <f t="shared" ref="H4:H11" si="2">G4*0.2871</f>
        <v>15.795093600000001</v>
      </c>
      <c r="I4" s="8">
        <v>2.9490000000000052</v>
      </c>
      <c r="J4" s="17">
        <f t="shared" ref="J4:J11" si="3">I4*0.2871</f>
        <v>0.84665790000000152</v>
      </c>
      <c r="L4" s="31">
        <f t="shared" ref="L4:L11" si="4">C4/H4</f>
        <v>1.3118729096989967</v>
      </c>
      <c r="M4" s="28"/>
      <c r="N4" s="30">
        <f t="shared" ref="N4:N11" si="5">(C4-$C$3)/$C$3</f>
        <v>6.8737783569270974E-2</v>
      </c>
      <c r="O4" s="29">
        <f t="shared" ref="O4:O11" si="6">(E4-$E$3)/$E$3</f>
        <v>0.77823834196891051</v>
      </c>
      <c r="R4" s="40">
        <v>42.27</v>
      </c>
      <c r="S4" s="41">
        <v>3.57</v>
      </c>
      <c r="T4" t="s">
        <v>12</v>
      </c>
    </row>
    <row r="5" spans="1:20" x14ac:dyDescent="0.2">
      <c r="A5" s="16">
        <v>60</v>
      </c>
      <c r="B5" s="6">
        <v>72.5</v>
      </c>
      <c r="C5" s="7">
        <f t="shared" si="0"/>
        <v>20.81475</v>
      </c>
      <c r="D5" s="8">
        <v>5.6299999999999955</v>
      </c>
      <c r="E5" s="9">
        <f t="shared" si="1"/>
        <v>1.6163729999999987</v>
      </c>
      <c r="F5" s="26"/>
      <c r="G5" s="6">
        <v>63.118000000000002</v>
      </c>
      <c r="H5" s="7">
        <f t="shared" si="2"/>
        <v>18.121177800000002</v>
      </c>
      <c r="I5" s="8">
        <v>4.0200000000000031</v>
      </c>
      <c r="J5" s="17">
        <f t="shared" si="3"/>
        <v>1.1541420000000009</v>
      </c>
      <c r="L5" s="31">
        <f t="shared" si="4"/>
        <v>1.1486422256725497</v>
      </c>
      <c r="M5" s="28"/>
      <c r="N5" s="30">
        <f t="shared" si="5"/>
        <v>7.3565124681632302E-2</v>
      </c>
      <c r="O5" s="29">
        <f t="shared" si="6"/>
        <v>0.16683937823834027</v>
      </c>
      <c r="R5" s="40">
        <v>42.46</v>
      </c>
      <c r="S5" s="41">
        <v>2.34</v>
      </c>
    </row>
    <row r="6" spans="1:20" x14ac:dyDescent="0.2">
      <c r="A6" s="16">
        <v>75</v>
      </c>
      <c r="B6" s="6">
        <v>77.355000000000004</v>
      </c>
      <c r="C6" s="7">
        <f t="shared" si="0"/>
        <v>22.208620500000002</v>
      </c>
      <c r="D6" s="8">
        <v>6.4339999999999975</v>
      </c>
      <c r="E6" s="9">
        <f t="shared" si="1"/>
        <v>1.8472013999999994</v>
      </c>
      <c r="F6" s="26"/>
      <c r="G6" s="6">
        <v>70.384</v>
      </c>
      <c r="H6" s="7">
        <f t="shared" si="2"/>
        <v>20.207246400000002</v>
      </c>
      <c r="I6" s="8">
        <v>4.8259999999999934</v>
      </c>
      <c r="J6" s="17">
        <f t="shared" si="3"/>
        <v>1.3855445999999982</v>
      </c>
      <c r="L6" s="31">
        <f t="shared" si="4"/>
        <v>1.0990423959990907</v>
      </c>
      <c r="M6" s="28"/>
      <c r="N6" s="30">
        <f t="shared" si="5"/>
        <v>0.14545696854824378</v>
      </c>
      <c r="O6" s="29">
        <f t="shared" si="6"/>
        <v>0.33347150259067226</v>
      </c>
      <c r="R6" s="40">
        <v>45.3</v>
      </c>
      <c r="S6" s="41">
        <v>2.68</v>
      </c>
    </row>
    <row r="7" spans="1:20" x14ac:dyDescent="0.2">
      <c r="A7" s="16">
        <v>90</v>
      </c>
      <c r="B7" s="6">
        <v>84.084999999999994</v>
      </c>
      <c r="C7" s="7">
        <f t="shared" si="0"/>
        <v>24.140803500000001</v>
      </c>
      <c r="D7" s="8">
        <v>6.9720000000000084</v>
      </c>
      <c r="E7" s="9">
        <f t="shared" si="1"/>
        <v>2.0016612000000027</v>
      </c>
      <c r="F7" s="26"/>
      <c r="G7" s="6">
        <v>74.701999999999998</v>
      </c>
      <c r="H7" s="7">
        <f t="shared" si="2"/>
        <v>21.446944200000001</v>
      </c>
      <c r="I7" s="8">
        <v>3.2169999999999987</v>
      </c>
      <c r="J7" s="17">
        <f t="shared" si="3"/>
        <v>0.92360069999999972</v>
      </c>
      <c r="L7" s="31">
        <f t="shared" si="4"/>
        <v>1.1256057401408261</v>
      </c>
      <c r="M7" s="28"/>
      <c r="N7" s="30">
        <f t="shared" si="5"/>
        <v>0.24511342770834557</v>
      </c>
      <c r="O7" s="29">
        <f t="shared" si="6"/>
        <v>0.44497409326424969</v>
      </c>
      <c r="R7" s="40">
        <v>49.24</v>
      </c>
      <c r="S7" s="41">
        <v>2.9</v>
      </c>
    </row>
    <row r="8" spans="1:20" x14ac:dyDescent="0.2">
      <c r="A8" s="16">
        <v>120</v>
      </c>
      <c r="B8" s="6">
        <v>80.926000000000002</v>
      </c>
      <c r="C8" s="7">
        <f t="shared" si="0"/>
        <v>23.233854600000001</v>
      </c>
      <c r="D8" s="8">
        <v>6.9699999999999989</v>
      </c>
      <c r="E8" s="9">
        <f t="shared" si="1"/>
        <v>2.0010869999999996</v>
      </c>
      <c r="F8" s="26"/>
      <c r="G8" s="6">
        <v>71.007000000000005</v>
      </c>
      <c r="H8" s="7">
        <f t="shared" si="2"/>
        <v>20.386109700000002</v>
      </c>
      <c r="I8" s="8">
        <v>6.4339999999999975</v>
      </c>
      <c r="J8" s="17">
        <f t="shared" si="3"/>
        <v>1.8472013999999994</v>
      </c>
      <c r="L8" s="31">
        <f t="shared" si="4"/>
        <v>1.1396904530539242</v>
      </c>
      <c r="M8" s="28"/>
      <c r="N8" s="30">
        <f t="shared" si="5"/>
        <v>0.19833560386187279</v>
      </c>
      <c r="O8" s="29">
        <f t="shared" si="6"/>
        <v>0.44455958549222674</v>
      </c>
      <c r="R8" s="40">
        <v>47.39</v>
      </c>
      <c r="S8" s="41">
        <v>2.9</v>
      </c>
    </row>
    <row r="9" spans="1:20" x14ac:dyDescent="0.2">
      <c r="A9" s="16">
        <v>150</v>
      </c>
      <c r="B9" s="6">
        <v>70.525999999999996</v>
      </c>
      <c r="C9" s="7">
        <f t="shared" si="0"/>
        <v>20.248014600000001</v>
      </c>
      <c r="D9" s="8">
        <v>6.1689999999999969</v>
      </c>
      <c r="E9" s="9">
        <f t="shared" si="1"/>
        <v>1.7711198999999993</v>
      </c>
      <c r="F9" s="26"/>
      <c r="G9" s="6">
        <v>59.805</v>
      </c>
      <c r="H9" s="7">
        <f t="shared" si="2"/>
        <v>17.170015500000002</v>
      </c>
      <c r="I9" s="8">
        <v>5.3620000000000019</v>
      </c>
      <c r="J9" s="17">
        <f t="shared" si="3"/>
        <v>1.5394302000000006</v>
      </c>
      <c r="L9" s="31">
        <f t="shared" si="4"/>
        <v>1.1792659476632388</v>
      </c>
      <c r="M9" s="28"/>
      <c r="N9" s="30">
        <f t="shared" si="5"/>
        <v>4.433453770064557E-2</v>
      </c>
      <c r="O9" s="29">
        <f t="shared" si="6"/>
        <v>0.2785492227979261</v>
      </c>
      <c r="R9" s="40">
        <v>41.3</v>
      </c>
      <c r="S9" s="41">
        <v>2.57</v>
      </c>
    </row>
    <row r="10" spans="1:20" x14ac:dyDescent="0.2">
      <c r="A10" s="16">
        <v>210</v>
      </c>
      <c r="B10" s="6">
        <v>71.177000000000007</v>
      </c>
      <c r="C10" s="7">
        <f t="shared" si="0"/>
        <v>20.434916700000002</v>
      </c>
      <c r="D10" s="8">
        <v>5.6329999999999956</v>
      </c>
      <c r="E10" s="9">
        <f t="shared" si="1"/>
        <v>1.6172342999999989</v>
      </c>
      <c r="F10" s="26"/>
      <c r="G10" s="6">
        <v>58.042000000000002</v>
      </c>
      <c r="H10" s="7">
        <f t="shared" si="2"/>
        <v>16.6638582</v>
      </c>
      <c r="I10" s="8">
        <v>4.0219999999999985</v>
      </c>
      <c r="J10" s="17">
        <f t="shared" si="3"/>
        <v>1.1547161999999997</v>
      </c>
      <c r="L10" s="31">
        <f t="shared" si="4"/>
        <v>1.2263016436373662</v>
      </c>
      <c r="M10" s="28"/>
      <c r="N10" s="30">
        <f t="shared" si="5"/>
        <v>5.3974412130545525E-2</v>
      </c>
      <c r="O10" s="29">
        <f t="shared" si="6"/>
        <v>0.16746113989637149</v>
      </c>
      <c r="R10" s="40">
        <v>41.68</v>
      </c>
      <c r="S10" s="41">
        <v>2.35</v>
      </c>
    </row>
    <row r="11" spans="1:20" x14ac:dyDescent="0.2">
      <c r="A11" s="18">
        <v>280</v>
      </c>
      <c r="B11" s="19">
        <v>71.561999999999998</v>
      </c>
      <c r="C11" s="20">
        <f t="shared" si="0"/>
        <v>20.545450200000001</v>
      </c>
      <c r="D11" s="21">
        <v>4.2890000000000015</v>
      </c>
      <c r="E11" s="22">
        <f t="shared" si="1"/>
        <v>1.2313719000000005</v>
      </c>
      <c r="F11" s="26"/>
      <c r="G11" s="19">
        <v>60.033999999999999</v>
      </c>
      <c r="H11" s="20">
        <f t="shared" si="2"/>
        <v>17.235761400000001</v>
      </c>
      <c r="I11" s="21">
        <v>2.6799999999999997</v>
      </c>
      <c r="J11" s="23">
        <f t="shared" si="3"/>
        <v>0.769428</v>
      </c>
      <c r="L11" s="31">
        <f t="shared" si="4"/>
        <v>1.1920245194389845</v>
      </c>
      <c r="M11" s="28"/>
      <c r="N11" s="30">
        <f t="shared" si="5"/>
        <v>5.9675413137475521E-2</v>
      </c>
      <c r="O11" s="29">
        <f t="shared" si="6"/>
        <v>-0.11108808290155461</v>
      </c>
      <c r="R11" s="42">
        <v>41.91</v>
      </c>
      <c r="S11" s="43">
        <v>1.79</v>
      </c>
    </row>
    <row r="14" spans="1:20" ht="18" x14ac:dyDescent="0.2">
      <c r="R14" s="61"/>
    </row>
    <row r="16" spans="1:20" x14ac:dyDescent="0.2">
      <c r="A16" s="47" t="s">
        <v>25</v>
      </c>
      <c r="B16" s="47"/>
      <c r="C16" s="47"/>
      <c r="D16" s="47"/>
      <c r="E16" s="47"/>
    </row>
    <row r="17" spans="1:13" x14ac:dyDescent="0.2">
      <c r="A17" s="47"/>
      <c r="B17" s="47"/>
      <c r="C17" s="47"/>
      <c r="D17" s="47"/>
      <c r="E17" s="47"/>
    </row>
    <row r="18" spans="1:13" x14ac:dyDescent="0.2">
      <c r="A18" s="47"/>
      <c r="B18" s="47"/>
      <c r="C18" s="47"/>
      <c r="D18" s="47"/>
      <c r="E18" s="47"/>
    </row>
    <row r="19" spans="1:13" ht="16" customHeight="1" x14ac:dyDescent="0.2">
      <c r="A19" s="47"/>
      <c r="B19" s="47"/>
      <c r="C19" s="47"/>
      <c r="D19" s="47"/>
      <c r="E19" s="47"/>
      <c r="M19" s="27"/>
    </row>
    <row r="20" spans="1:13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M20" s="27"/>
    </row>
    <row r="21" spans="1:13" x14ac:dyDescent="0.2">
      <c r="A21" s="36"/>
      <c r="B21" s="36"/>
      <c r="C21" s="36"/>
      <c r="D21" s="36"/>
      <c r="E21" s="36"/>
      <c r="F21" s="36"/>
      <c r="G21" s="36"/>
      <c r="H21" s="36"/>
      <c r="I21" s="36"/>
      <c r="J21" s="36"/>
      <c r="M21" s="27"/>
    </row>
    <row r="22" spans="1:13" x14ac:dyDescent="0.2">
      <c r="M22" s="27"/>
    </row>
    <row r="23" spans="1:13" x14ac:dyDescent="0.2">
      <c r="M23" s="27"/>
    </row>
    <row r="24" spans="1:13" x14ac:dyDescent="0.2">
      <c r="M24" s="27"/>
    </row>
    <row r="25" spans="1:13" x14ac:dyDescent="0.2">
      <c r="M25" s="27"/>
    </row>
    <row r="26" spans="1:13" x14ac:dyDescent="0.2">
      <c r="M26" s="27"/>
    </row>
    <row r="27" spans="1:13" x14ac:dyDescent="0.2">
      <c r="M27" s="27"/>
    </row>
  </sheetData>
  <mergeCells count="5">
    <mergeCell ref="A20:J20"/>
    <mergeCell ref="A21:J21"/>
    <mergeCell ref="G1:J1"/>
    <mergeCell ref="B1:E1"/>
    <mergeCell ref="A16:E19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FF64-CEF7-E54B-96D0-C9B0FA8A82CE}">
  <dimension ref="A1:E17"/>
  <sheetViews>
    <sheetView zoomScale="150" zoomScaleNormal="150" workbookViewId="0">
      <selection activeCell="A14" sqref="A14:E17"/>
    </sheetView>
  </sheetViews>
  <sheetFormatPr baseColWidth="10" defaultRowHeight="16" x14ac:dyDescent="0.2"/>
  <sheetData>
    <row r="1" spans="1:5" x14ac:dyDescent="0.2">
      <c r="A1" s="45" t="s">
        <v>9</v>
      </c>
      <c r="B1" s="45" t="s">
        <v>20</v>
      </c>
      <c r="C1" s="45" t="s">
        <v>21</v>
      </c>
    </row>
    <row r="2" spans="1:5" x14ac:dyDescent="0.2">
      <c r="A2" s="52">
        <v>-15</v>
      </c>
      <c r="B2" s="53">
        <v>126</v>
      </c>
      <c r="C2" s="54">
        <v>20</v>
      </c>
    </row>
    <row r="3" spans="1:5" x14ac:dyDescent="0.2">
      <c r="A3" s="52">
        <v>0</v>
      </c>
      <c r="B3" s="53">
        <v>126</v>
      </c>
      <c r="C3" s="54">
        <v>20</v>
      </c>
    </row>
    <row r="4" spans="1:5" x14ac:dyDescent="0.2">
      <c r="A4" s="52">
        <v>10</v>
      </c>
      <c r="B4" s="53">
        <v>366</v>
      </c>
      <c r="C4" s="54">
        <v>55</v>
      </c>
    </row>
    <row r="5" spans="1:5" x14ac:dyDescent="0.2">
      <c r="A5" s="52">
        <v>20</v>
      </c>
      <c r="B5" s="53">
        <v>382</v>
      </c>
      <c r="C5" s="54">
        <v>136</v>
      </c>
    </row>
    <row r="6" spans="1:5" x14ac:dyDescent="0.2">
      <c r="A6" s="52">
        <v>30</v>
      </c>
      <c r="B6" s="53">
        <v>300</v>
      </c>
      <c r="C6" s="54">
        <v>109</v>
      </c>
    </row>
    <row r="7" spans="1:5" x14ac:dyDescent="0.2">
      <c r="A7" s="52">
        <v>45</v>
      </c>
      <c r="B7" s="53">
        <v>377</v>
      </c>
      <c r="C7" s="54">
        <v>66</v>
      </c>
    </row>
    <row r="8" spans="1:5" x14ac:dyDescent="0.2">
      <c r="A8" s="52">
        <v>60</v>
      </c>
      <c r="B8" s="53">
        <v>388</v>
      </c>
      <c r="C8" s="54">
        <v>109</v>
      </c>
    </row>
    <row r="9" spans="1:5" x14ac:dyDescent="0.2">
      <c r="A9" s="52">
        <v>75</v>
      </c>
      <c r="B9" s="53">
        <v>404</v>
      </c>
      <c r="C9" s="54">
        <v>109</v>
      </c>
    </row>
    <row r="10" spans="1:5" x14ac:dyDescent="0.2">
      <c r="A10" s="55">
        <v>90</v>
      </c>
      <c r="B10" s="56">
        <v>491</v>
      </c>
      <c r="C10" s="57">
        <v>136</v>
      </c>
    </row>
    <row r="14" spans="1:5" x14ac:dyDescent="0.2">
      <c r="A14" s="47" t="s">
        <v>26</v>
      </c>
      <c r="B14" s="47"/>
      <c r="C14" s="47"/>
      <c r="D14" s="47"/>
      <c r="E14" s="47"/>
    </row>
    <row r="15" spans="1:5" x14ac:dyDescent="0.2">
      <c r="A15" s="47"/>
      <c r="B15" s="47"/>
      <c r="C15" s="47"/>
      <c r="D15" s="47"/>
      <c r="E15" s="47"/>
    </row>
    <row r="16" spans="1:5" x14ac:dyDescent="0.2">
      <c r="A16" s="47"/>
      <c r="B16" s="47"/>
      <c r="C16" s="47"/>
      <c r="D16" s="47"/>
      <c r="E16" s="47"/>
    </row>
    <row r="17" spans="1:5" x14ac:dyDescent="0.2">
      <c r="A17" s="47"/>
      <c r="B17" s="47"/>
      <c r="C17" s="47"/>
      <c r="D17" s="47"/>
      <c r="E17" s="47"/>
    </row>
  </sheetData>
  <mergeCells count="1">
    <mergeCell ref="A14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F488-B6C0-AC43-B87E-0B7413444849}">
  <dimension ref="A1:E11"/>
  <sheetViews>
    <sheetView zoomScale="150" zoomScaleNormal="150" workbookViewId="0">
      <selection activeCell="G13" sqref="G13"/>
    </sheetView>
  </sheetViews>
  <sheetFormatPr baseColWidth="10" defaultRowHeight="16" x14ac:dyDescent="0.2"/>
  <sheetData>
    <row r="1" spans="1:5" x14ac:dyDescent="0.2">
      <c r="A1" s="45" t="s">
        <v>9</v>
      </c>
      <c r="B1" s="45" t="s">
        <v>15</v>
      </c>
      <c r="C1" s="45" t="s">
        <v>24</v>
      </c>
    </row>
    <row r="2" spans="1:5" x14ac:dyDescent="0.2">
      <c r="A2" s="52">
        <v>0</v>
      </c>
      <c r="B2" s="53">
        <v>4.75</v>
      </c>
      <c r="C2" s="54">
        <v>0.2</v>
      </c>
    </row>
    <row r="3" spans="1:5" x14ac:dyDescent="0.2">
      <c r="A3" s="52">
        <v>30</v>
      </c>
      <c r="B3" s="53">
        <v>4.9000000000000004</v>
      </c>
      <c r="C3" s="54">
        <v>0.4</v>
      </c>
    </row>
    <row r="4" spans="1:5" x14ac:dyDescent="0.2">
      <c r="A4" s="55">
        <v>60</v>
      </c>
      <c r="B4" s="56">
        <v>4.6500000000000004</v>
      </c>
      <c r="C4" s="57">
        <v>0.3</v>
      </c>
    </row>
    <row r="8" spans="1:5" x14ac:dyDescent="0.2">
      <c r="A8" s="47" t="s">
        <v>27</v>
      </c>
      <c r="B8" s="47"/>
      <c r="C8" s="47"/>
      <c r="D8" s="47"/>
      <c r="E8" s="47"/>
    </row>
    <row r="9" spans="1:5" x14ac:dyDescent="0.2">
      <c r="A9" s="47"/>
      <c r="B9" s="47"/>
      <c r="C9" s="47"/>
      <c r="D9" s="47"/>
      <c r="E9" s="47"/>
    </row>
    <row r="10" spans="1:5" x14ac:dyDescent="0.2">
      <c r="A10" s="47"/>
      <c r="B10" s="47"/>
      <c r="C10" s="47"/>
      <c r="D10" s="47"/>
      <c r="E10" s="47"/>
    </row>
    <row r="11" spans="1:5" x14ac:dyDescent="0.2">
      <c r="A11" s="47"/>
      <c r="B11" s="47"/>
      <c r="C11" s="47"/>
      <c r="D11" s="47"/>
      <c r="E11" s="47"/>
    </row>
  </sheetData>
  <mergeCells count="1">
    <mergeCell ref="A8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Horton2006</vt:lpstr>
      <vt:lpstr>Horton2006-glucagon</vt:lpstr>
      <vt:lpstr>Horton2022</vt:lpstr>
      <vt:lpstr>Campbell2001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stephiem8@yahoo.fr</dc:creator>
  <cp:lastModifiedBy>stephiem8@yahoo.fr</cp:lastModifiedBy>
  <dcterms:created xsi:type="dcterms:W3CDTF">2023-03-02T17:09:31Z</dcterms:created>
  <dcterms:modified xsi:type="dcterms:W3CDTF">2023-11-27T20:25:03Z</dcterms:modified>
</cp:coreProperties>
</file>