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680" windowHeight="12630"/>
  </bookViews>
  <sheets>
    <sheet name="Sheet1" sheetId="1" r:id="rId1"/>
    <sheet name="Sheet2" sheetId="2" r:id="rId2"/>
    <sheet name="Sheet3" sheetId="3" r:id="rId3"/>
  </sheets>
  <calcPr calcId="125725"/>
  <extLst/>
</workbook>
</file>

<file path=xl/calcChain.xml><?xml version="1.0" encoding="utf-8"?>
<calcChain xmlns="http://schemas.openxmlformats.org/spreadsheetml/2006/main">
  <c r="E50" i="1"/>
  <c r="G50" s="1"/>
  <c r="J50" s="1"/>
  <c r="C50"/>
  <c r="H50" s="1"/>
  <c r="K50" s="1"/>
  <c r="E49"/>
  <c r="G49" s="1"/>
  <c r="C49"/>
  <c r="H49" s="1"/>
  <c r="K49" s="1"/>
  <c r="E48"/>
  <c r="G48" s="1"/>
  <c r="J48" s="1"/>
  <c r="C48"/>
  <c r="H48" s="1"/>
  <c r="K48" s="1"/>
  <c r="E47"/>
  <c r="G47" s="1"/>
  <c r="C47"/>
  <c r="H47" s="1"/>
  <c r="K47" s="1"/>
  <c r="E46"/>
  <c r="G46" s="1"/>
  <c r="J46" s="1"/>
  <c r="C46"/>
  <c r="H46" s="1"/>
  <c r="K46" s="1"/>
  <c r="E45"/>
  <c r="G45" s="1"/>
  <c r="C45"/>
  <c r="H45" s="1"/>
  <c r="K45" s="1"/>
  <c r="E44"/>
  <c r="G44" s="1"/>
  <c r="J44" s="1"/>
  <c r="C44"/>
  <c r="H44" s="1"/>
  <c r="K44" s="1"/>
  <c r="E43"/>
  <c r="G43" s="1"/>
  <c r="C43"/>
  <c r="H43" s="1"/>
  <c r="K43" s="1"/>
  <c r="E42"/>
  <c r="G42" s="1"/>
  <c r="J42" s="1"/>
  <c r="C42"/>
  <c r="H42" s="1"/>
  <c r="K42" s="1"/>
  <c r="E41"/>
  <c r="G41" s="1"/>
  <c r="C41"/>
  <c r="H41" s="1"/>
  <c r="K41" s="1"/>
  <c r="E40"/>
  <c r="G40" s="1"/>
  <c r="J40" s="1"/>
  <c r="C40"/>
  <c r="H40" s="1"/>
  <c r="K40" s="1"/>
  <c r="E39"/>
  <c r="G39" s="1"/>
  <c r="C39"/>
  <c r="H39" s="1"/>
  <c r="K39" s="1"/>
  <c r="E38"/>
  <c r="G38" s="1"/>
  <c r="J38" s="1"/>
  <c r="C38"/>
  <c r="H38" s="1"/>
  <c r="K38" s="1"/>
  <c r="E37"/>
  <c r="G37" s="1"/>
  <c r="C37"/>
  <c r="H37" s="1"/>
  <c r="K37" s="1"/>
  <c r="E34"/>
  <c r="G34" s="1"/>
  <c r="C34"/>
  <c r="H34" s="1"/>
  <c r="K34" s="1"/>
  <c r="E33"/>
  <c r="G33" s="1"/>
  <c r="J33" s="1"/>
  <c r="C33"/>
  <c r="H33" s="1"/>
  <c r="E32"/>
  <c r="G32" s="1"/>
  <c r="J32" s="1"/>
  <c r="C32"/>
  <c r="H32" s="1"/>
  <c r="K32" s="1"/>
  <c r="E31"/>
  <c r="G31" s="1"/>
  <c r="C31"/>
  <c r="H31" s="1"/>
  <c r="K31" s="1"/>
  <c r="E30"/>
  <c r="G30" s="1"/>
  <c r="J30" s="1"/>
  <c r="C30"/>
  <c r="H30" s="1"/>
  <c r="K30" s="1"/>
  <c r="E29"/>
  <c r="G29" s="1"/>
  <c r="C29"/>
  <c r="H29" s="1"/>
  <c r="K29" s="1"/>
  <c r="E28"/>
  <c r="G28" s="1"/>
  <c r="J28" s="1"/>
  <c r="C28"/>
  <c r="H28" s="1"/>
  <c r="E27"/>
  <c r="G27" s="1"/>
  <c r="J27" s="1"/>
  <c r="C27"/>
  <c r="H27" s="1"/>
  <c r="E26"/>
  <c r="G26" s="1"/>
  <c r="J26" s="1"/>
  <c r="C26"/>
  <c r="H26" s="1"/>
  <c r="K26" s="1"/>
  <c r="E25"/>
  <c r="G25" s="1"/>
  <c r="C25"/>
  <c r="H25" s="1"/>
  <c r="K25" s="1"/>
  <c r="E24"/>
  <c r="G24" s="1"/>
  <c r="J24" s="1"/>
  <c r="C24"/>
  <c r="H24" s="1"/>
  <c r="K24" s="1"/>
  <c r="E23"/>
  <c r="G23" s="1"/>
  <c r="C23"/>
  <c r="H23" s="1"/>
  <c r="K23" s="1"/>
  <c r="E22"/>
  <c r="G22" s="1"/>
  <c r="J22" s="1"/>
  <c r="C22"/>
  <c r="H22" s="1"/>
  <c r="E21"/>
  <c r="G21" s="1"/>
  <c r="J21" s="1"/>
  <c r="C21"/>
  <c r="E20"/>
  <c r="G20" s="1"/>
  <c r="J20" s="1"/>
  <c r="C20"/>
  <c r="K20" s="1"/>
  <c r="E17"/>
  <c r="G17" s="1"/>
  <c r="C17"/>
  <c r="H17" s="1"/>
  <c r="K17" s="1"/>
  <c r="E16"/>
  <c r="G16" s="1"/>
  <c r="J16" s="1"/>
  <c r="C16"/>
  <c r="H16" s="1"/>
  <c r="E15"/>
  <c r="G15" s="1"/>
  <c r="C15"/>
  <c r="H15" s="1"/>
  <c r="K15" s="1"/>
  <c r="E14"/>
  <c r="G14" s="1"/>
  <c r="C14"/>
  <c r="H14" s="1"/>
  <c r="K14" s="1"/>
  <c r="E13"/>
  <c r="G13" s="1"/>
  <c r="C13"/>
  <c r="H13" s="1"/>
  <c r="K13" s="1"/>
  <c r="E12"/>
  <c r="G12" s="1"/>
  <c r="C12"/>
  <c r="H12" s="1"/>
  <c r="K12" s="1"/>
  <c r="E11"/>
  <c r="G11" s="1"/>
  <c r="C11"/>
  <c r="H11" s="1"/>
  <c r="K11" s="1"/>
  <c r="E10"/>
  <c r="G10" s="1"/>
  <c r="C10"/>
  <c r="H10" s="1"/>
  <c r="K10" s="1"/>
  <c r="E9"/>
  <c r="G9" s="1"/>
  <c r="C9"/>
  <c r="H9" s="1"/>
  <c r="K9" s="1"/>
  <c r="E8"/>
  <c r="G8" s="1"/>
  <c r="C8"/>
  <c r="H8" s="1"/>
  <c r="K8" s="1"/>
  <c r="E7"/>
  <c r="G7" s="1"/>
  <c r="C7"/>
  <c r="H7" s="1"/>
  <c r="K7" s="1"/>
  <c r="E6"/>
  <c r="G6" s="1"/>
  <c r="C6"/>
  <c r="H6" s="1"/>
  <c r="K6" s="1"/>
  <c r="E5"/>
  <c r="G5" s="1"/>
  <c r="C5"/>
  <c r="H5" s="1"/>
  <c r="K5" s="1"/>
  <c r="E4"/>
  <c r="G4" s="1"/>
  <c r="J4" s="1"/>
  <c r="C4"/>
  <c r="H4" s="1"/>
  <c r="E3"/>
  <c r="G3" s="1"/>
  <c r="C3"/>
  <c r="H3" s="1"/>
  <c r="K3" s="1"/>
  <c r="I23" l="1"/>
  <c r="J23"/>
  <c r="I25"/>
  <c r="J25"/>
  <c r="I29"/>
  <c r="J29"/>
  <c r="I31"/>
  <c r="J31"/>
  <c r="I34"/>
  <c r="J34"/>
  <c r="I37"/>
  <c r="J37"/>
  <c r="I39"/>
  <c r="J39"/>
  <c r="I41"/>
  <c r="J41"/>
  <c r="I43"/>
  <c r="J43"/>
  <c r="I45"/>
  <c r="J45"/>
  <c r="I47"/>
  <c r="J47"/>
  <c r="I49"/>
  <c r="J49"/>
  <c r="I3"/>
  <c r="J3"/>
  <c r="J5"/>
  <c r="I5"/>
  <c r="I6"/>
  <c r="J6"/>
  <c r="J7"/>
  <c r="I7"/>
  <c r="I8"/>
  <c r="J8"/>
  <c r="J9"/>
  <c r="I9"/>
  <c r="I10"/>
  <c r="J10"/>
  <c r="J11"/>
  <c r="I11"/>
  <c r="I12"/>
  <c r="J12"/>
  <c r="J13"/>
  <c r="I13"/>
  <c r="I14"/>
  <c r="J14"/>
  <c r="J15"/>
  <c r="I15"/>
  <c r="I17"/>
  <c r="J17"/>
  <c r="I20"/>
  <c r="I24"/>
  <c r="I26"/>
  <c r="I30"/>
  <c r="I32"/>
  <c r="I38"/>
  <c r="I40"/>
  <c r="I42"/>
  <c r="I44"/>
  <c r="I46"/>
  <c r="I48"/>
  <c r="I50"/>
  <c r="K22"/>
  <c r="I22"/>
  <c r="K4"/>
  <c r="I4"/>
  <c r="K28"/>
  <c r="I28"/>
  <c r="K16"/>
  <c r="I16"/>
  <c r="K21"/>
  <c r="I21"/>
  <c r="K27"/>
  <c r="I27"/>
  <c r="K33"/>
  <c r="I33"/>
</calcChain>
</file>

<file path=xl/sharedStrings.xml><?xml version="1.0" encoding="utf-8"?>
<sst xmlns="http://schemas.openxmlformats.org/spreadsheetml/2006/main" count="42" uniqueCount="18">
  <si>
    <t>功率(W)</t>
  </si>
  <si>
    <t>电压(V)</t>
  </si>
  <si>
    <t>电压输入信号(V)</t>
  </si>
  <si>
    <t>F(功率)HZ</t>
  </si>
  <si>
    <t>F(电压)HZ</t>
  </si>
  <si>
    <t>F(电流)HZ</t>
  </si>
  <si>
    <t>采样电阻(R)</t>
    <phoneticPr fontId="2" type="noConversion"/>
  </si>
  <si>
    <t>AC220V输入,采样电阻：2豪欧</t>
    <phoneticPr fontId="2" type="noConversion"/>
  </si>
  <si>
    <t>AC220V输入,采样电阻：5豪欧</t>
    <phoneticPr fontId="2" type="noConversion"/>
  </si>
  <si>
    <t>AC110V输入,采样电阻：2豪欧</t>
    <phoneticPr fontId="2" type="noConversion"/>
  </si>
  <si>
    <t>输出频率</t>
    <phoneticPr fontId="2" type="noConversion"/>
  </si>
  <si>
    <r>
      <t>分压电阻(K)</t>
    </r>
    <r>
      <rPr>
        <b/>
        <sz val="11"/>
        <color indexed="8"/>
        <rFont val="宋体"/>
        <family val="3"/>
        <charset val="134"/>
      </rPr>
      <t>=470K*4</t>
    </r>
    <phoneticPr fontId="2" type="noConversion"/>
  </si>
  <si>
    <t>分压电阻系数=1K/(470K*4)</t>
    <phoneticPr fontId="2" type="noConversion"/>
  </si>
  <si>
    <r>
      <t>电流输入信号(V)</t>
    </r>
    <r>
      <rPr>
        <b/>
        <sz val="11"/>
        <color indexed="8"/>
        <rFont val="宋体"/>
        <family val="3"/>
        <charset val="134"/>
      </rPr>
      <t>=I*R</t>
    </r>
    <phoneticPr fontId="2" type="noConversion"/>
  </si>
  <si>
    <t>电流信号溢出MAX=43mV</t>
    <phoneticPr fontId="2" type="noConversion"/>
  </si>
  <si>
    <r>
      <t>电流(A)</t>
    </r>
    <r>
      <rPr>
        <b/>
        <sz val="11"/>
        <color indexed="8"/>
        <rFont val="宋体"/>
        <family val="3"/>
        <charset val="134"/>
      </rPr>
      <t>=P/V</t>
    </r>
    <phoneticPr fontId="2" type="noConversion"/>
  </si>
  <si>
    <t>电压输入信号(V)=V*1K/(470K*4)</t>
    <phoneticPr fontId="2" type="noConversion"/>
  </si>
  <si>
    <t>NOTE:
1、功率、电压、电流的输出频率是根据公式计算出来的参考值，根据采样电路不同，输出频率值不同，此表格数据仅供参考;
2、HLW8012电压输入信号：V = 220V*(1K/(470K*4));470K为原理图中采样电路的采样电阻中;
3、HLW8012电流输入信号：V = I(电流)*R(采样电阻);R为0.002欧或0.005欧;
4、因采样外围器件不同，HLW8012内置晶振的偏差，实际输出频率和参考频率值会有所偏差,但输入负载的功率(电压或电流)和输出频率一定是成比例变化;
5、请参考HLW812 P、V、I、E、PF计算说明。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</si>
</sst>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b/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0" borderId="6" xfId="0" applyBorder="1">
      <alignment vertical="center"/>
    </xf>
    <xf numFmtId="0" fontId="0" fillId="2" borderId="7" xfId="0" applyFill="1" applyBorder="1" applyAlignment="1">
      <alignment horizontal="left" vertical="center"/>
    </xf>
    <xf numFmtId="0" fontId="0" fillId="0" borderId="8" xfId="0" applyBorder="1">
      <alignment vertical="center"/>
    </xf>
    <xf numFmtId="0" fontId="0" fillId="2" borderId="8" xfId="0" applyFill="1" applyBorder="1">
      <alignment vertical="center"/>
    </xf>
    <xf numFmtId="0" fontId="0" fillId="0" borderId="9" xfId="0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5" fillId="3" borderId="3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5" borderId="2" xfId="0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8"/>
  <sheetViews>
    <sheetView tabSelected="1" workbookViewId="0">
      <pane ySplit="1" topLeftCell="A2" activePane="bottomLeft" state="frozen"/>
      <selection pane="bottomLeft" activeCell="G15" sqref="G15"/>
    </sheetView>
  </sheetViews>
  <sheetFormatPr defaultColWidth="9" defaultRowHeight="13.5"/>
  <cols>
    <col min="1" max="1" width="8.75" customWidth="1"/>
    <col min="2" max="2" width="9.875" customWidth="1"/>
    <col min="3" max="3" width="15.625" customWidth="1"/>
    <col min="4" max="4" width="22.25" customWidth="1"/>
    <col min="5" max="5" width="28" customWidth="1"/>
    <col min="6" max="6" width="11.75" customWidth="1"/>
    <col min="7" max="7" width="33.25" customWidth="1"/>
    <col min="8" max="8" width="23.25" customWidth="1"/>
    <col min="9" max="9" width="14.375" customWidth="1"/>
    <col min="10" max="11" width="14.25" customWidth="1"/>
    <col min="12" max="12" width="11.5" customWidth="1"/>
  </cols>
  <sheetData>
    <row r="1" spans="1:11" ht="21" thickBot="1">
      <c r="A1" s="24" t="s">
        <v>7</v>
      </c>
      <c r="B1" s="24"/>
      <c r="C1" s="24"/>
      <c r="D1" s="24"/>
      <c r="I1" s="20" t="s">
        <v>10</v>
      </c>
      <c r="J1" s="20"/>
      <c r="K1" s="20"/>
    </row>
    <row r="2" spans="1:11">
      <c r="A2" s="19" t="s">
        <v>0</v>
      </c>
      <c r="B2" s="16" t="s">
        <v>1</v>
      </c>
      <c r="C2" s="17" t="s">
        <v>15</v>
      </c>
      <c r="D2" s="17" t="s">
        <v>11</v>
      </c>
      <c r="E2" s="17" t="s">
        <v>12</v>
      </c>
      <c r="F2" s="16" t="s">
        <v>6</v>
      </c>
      <c r="G2" s="17" t="s">
        <v>16</v>
      </c>
      <c r="H2" s="17" t="s">
        <v>13</v>
      </c>
      <c r="I2" s="16" t="s">
        <v>3</v>
      </c>
      <c r="J2" s="16" t="s">
        <v>4</v>
      </c>
      <c r="K2" s="18" t="s">
        <v>5</v>
      </c>
    </row>
    <row r="3" spans="1:11">
      <c r="A3" s="4">
        <v>3600</v>
      </c>
      <c r="B3" s="1">
        <v>220</v>
      </c>
      <c r="C3" s="1">
        <f t="shared" ref="C3" si="0">A3/B3</f>
        <v>16.363636363636363</v>
      </c>
      <c r="D3" s="1">
        <v>1880</v>
      </c>
      <c r="E3" s="1">
        <f>1/D3</f>
        <v>5.3191489361702129E-4</v>
      </c>
      <c r="F3" s="2">
        <v>2E-3</v>
      </c>
      <c r="G3" s="1">
        <f t="shared" ref="G3" si="1">B3*E3</f>
        <v>0.11702127659574468</v>
      </c>
      <c r="H3" s="1">
        <f t="shared" ref="H3" si="2">C3*F3</f>
        <v>3.272727272727273E-2</v>
      </c>
      <c r="I3" s="2">
        <f t="shared" ref="I3" si="3">(G3*H3*48/(2.43*2.43))*(3.579*1000000/128)</f>
        <v>870.47252137874671</v>
      </c>
      <c r="J3" s="1">
        <f t="shared" ref="J3" si="4">(G3*2/2.43)*(3.579*1000000/512)</f>
        <v>673.25609075387433</v>
      </c>
      <c r="K3" s="5">
        <f t="shared" ref="K3" si="5">(H3*24/2.43)*(3.579*1000000/512)</f>
        <v>2259.469696969697</v>
      </c>
    </row>
    <row r="4" spans="1:11">
      <c r="A4" s="4">
        <v>2500</v>
      </c>
      <c r="B4" s="1">
        <v>220</v>
      </c>
      <c r="C4" s="1">
        <f>A4/B4</f>
        <v>11.363636363636363</v>
      </c>
      <c r="D4" s="1">
        <v>1880</v>
      </c>
      <c r="E4" s="1">
        <f t="shared" ref="E4" si="6">1/D4</f>
        <v>5.3191489361702129E-4</v>
      </c>
      <c r="F4" s="2">
        <v>2E-3</v>
      </c>
      <c r="G4" s="1">
        <f t="shared" ref="G4" si="7">B4*E4</f>
        <v>0.11702127659574468</v>
      </c>
      <c r="H4" s="1">
        <f>C4*F4</f>
        <v>2.2727272727272728E-2</v>
      </c>
      <c r="I4" s="2">
        <f>(G4*H4*48/(2.43*2.43))*(3.579*1000000/128)</f>
        <v>604.49480651301849</v>
      </c>
      <c r="J4" s="1">
        <f>(G4*2/2.43)*(3.579*1000000/512)</f>
        <v>673.25609075387433</v>
      </c>
      <c r="K4" s="5">
        <f>(H4*24/2.43)*(3.579*1000000/512)</f>
        <v>1569.0761784511783</v>
      </c>
    </row>
    <row r="5" spans="1:11">
      <c r="A5" s="4">
        <v>1000</v>
      </c>
      <c r="B5" s="1">
        <v>220</v>
      </c>
      <c r="C5" s="1">
        <f>A5/B5</f>
        <v>4.5454545454545459</v>
      </c>
      <c r="D5" s="1">
        <v>1880</v>
      </c>
      <c r="E5" s="1">
        <f t="shared" ref="E5:E17" si="8">1/D5</f>
        <v>5.3191489361702129E-4</v>
      </c>
      <c r="F5" s="2">
        <v>2E-3</v>
      </c>
      <c r="G5" s="1">
        <f>B5*E5</f>
        <v>0.11702127659574468</v>
      </c>
      <c r="H5" s="1">
        <f>C5*F5</f>
        <v>9.0909090909090922E-3</v>
      </c>
      <c r="I5" s="2">
        <f>(G5*H5*48/(2.43*2.43))*(3.579*1000000/128)</f>
        <v>241.79792260520748</v>
      </c>
      <c r="J5" s="1">
        <f>(G5*2/2.43)*(3.579*1000000/512)</f>
        <v>673.25609075387433</v>
      </c>
      <c r="K5" s="5">
        <f>(H5*24/2.43)*(3.579*1000000/512)</f>
        <v>627.63047138047148</v>
      </c>
    </row>
    <row r="6" spans="1:11">
      <c r="A6" s="4">
        <v>500</v>
      </c>
      <c r="B6" s="1">
        <v>220</v>
      </c>
      <c r="C6" s="1">
        <f>A6/B6</f>
        <v>2.2727272727272729</v>
      </c>
      <c r="D6" s="1">
        <v>1880</v>
      </c>
      <c r="E6" s="1">
        <f t="shared" si="8"/>
        <v>5.3191489361702129E-4</v>
      </c>
      <c r="F6" s="2">
        <v>2E-3</v>
      </c>
      <c r="G6" s="1">
        <f>B6*E6</f>
        <v>0.11702127659574468</v>
      </c>
      <c r="H6" s="1">
        <f>C6*F6</f>
        <v>4.5454545454545461E-3</v>
      </c>
      <c r="I6" s="2">
        <f>(G6*H6*48/(2.43*2.43))*(3.579*1000000/128)</f>
        <v>120.89896130260374</v>
      </c>
      <c r="J6" s="1">
        <f>(G6*2/2.43)*(3.579*1000000/512)</f>
        <v>673.25609075387433</v>
      </c>
      <c r="K6" s="5">
        <f>(H6*24/2.43)*(3.579*1000000/512)</f>
        <v>313.81523569023574</v>
      </c>
    </row>
    <row r="7" spans="1:11">
      <c r="A7" s="4">
        <v>100</v>
      </c>
      <c r="B7" s="1">
        <v>220</v>
      </c>
      <c r="C7" s="1">
        <f>A7/B7</f>
        <v>0.45454545454545453</v>
      </c>
      <c r="D7" s="1">
        <v>1880</v>
      </c>
      <c r="E7" s="1">
        <f t="shared" si="8"/>
        <v>5.3191489361702129E-4</v>
      </c>
      <c r="F7" s="2">
        <v>2E-3</v>
      </c>
      <c r="G7" s="1">
        <f>B7*E7</f>
        <v>0.11702127659574468</v>
      </c>
      <c r="H7" s="1">
        <f>C7*F7</f>
        <v>9.0909090909090909E-4</v>
      </c>
      <c r="I7" s="2">
        <f>(G7*H7*48/(2.43*2.43))*(3.579*1000000/128)</f>
        <v>24.179792260520738</v>
      </c>
      <c r="J7" s="1">
        <f>(G7*2/2.43)*(3.579*1000000/512)</f>
        <v>673.25609075387433</v>
      </c>
      <c r="K7" s="5">
        <f>(H7*24/2.43)*(3.579*1000000/512)</f>
        <v>62.763047138047142</v>
      </c>
    </row>
    <row r="8" spans="1:11">
      <c r="A8" s="4">
        <v>50</v>
      </c>
      <c r="B8" s="1">
        <v>220</v>
      </c>
      <c r="C8" s="1">
        <f>A8/B8</f>
        <v>0.22727272727272727</v>
      </c>
      <c r="D8" s="1">
        <v>1880</v>
      </c>
      <c r="E8" s="1">
        <f t="shared" si="8"/>
        <v>5.3191489361702129E-4</v>
      </c>
      <c r="F8" s="2">
        <v>2E-3</v>
      </c>
      <c r="G8" s="1">
        <f>B8*E8</f>
        <v>0.11702127659574468</v>
      </c>
      <c r="H8" s="1">
        <f>C8*F8</f>
        <v>4.5454545454545455E-4</v>
      </c>
      <c r="I8" s="2">
        <f>(G8*H8*48/(2.43*2.43))*(3.579*1000000/128)</f>
        <v>12.089896130260369</v>
      </c>
      <c r="J8" s="1">
        <f>(G8*2/2.43)*(3.579*1000000/512)</f>
        <v>673.25609075387433</v>
      </c>
      <c r="K8" s="5">
        <f>(H8*24/2.43)*(3.579*1000000/512)</f>
        <v>31.381523569023571</v>
      </c>
    </row>
    <row r="9" spans="1:11">
      <c r="A9" s="4">
        <v>20</v>
      </c>
      <c r="B9" s="1">
        <v>220</v>
      </c>
      <c r="C9" s="1">
        <f t="shared" ref="C9" si="9">A9/B9</f>
        <v>9.0909090909090912E-2</v>
      </c>
      <c r="D9" s="1">
        <v>1880</v>
      </c>
      <c r="E9" s="1">
        <f t="shared" si="8"/>
        <v>5.3191489361702129E-4</v>
      </c>
      <c r="F9" s="2">
        <v>2E-3</v>
      </c>
      <c r="G9" s="1">
        <f t="shared" ref="G9" si="10">B9*E9</f>
        <v>0.11702127659574468</v>
      </c>
      <c r="H9" s="1">
        <f t="shared" ref="H9" si="11">C9*F9</f>
        <v>1.8181818181818183E-4</v>
      </c>
      <c r="I9" s="2">
        <f t="shared" ref="I9" si="12">(G9*H9*48/(2.43*2.43))*(3.579*1000000/128)</f>
        <v>4.8359584521041477</v>
      </c>
      <c r="J9" s="1">
        <f t="shared" ref="J9" si="13">(G9*2/2.43)*(3.579*1000000/512)</f>
        <v>673.25609075387433</v>
      </c>
      <c r="K9" s="5">
        <f t="shared" ref="K9" si="14">(H9*24/2.43)*(3.579*1000000/512)</f>
        <v>12.552609427609427</v>
      </c>
    </row>
    <row r="10" spans="1:11">
      <c r="A10" s="4">
        <v>15</v>
      </c>
      <c r="B10" s="1">
        <v>220</v>
      </c>
      <c r="C10" s="1">
        <f>A10/B10</f>
        <v>6.8181818181818177E-2</v>
      </c>
      <c r="D10" s="1">
        <v>1880</v>
      </c>
      <c r="E10" s="1">
        <f t="shared" si="8"/>
        <v>5.3191489361702129E-4</v>
      </c>
      <c r="F10" s="2">
        <v>2E-3</v>
      </c>
      <c r="G10" s="1">
        <f>B10*E10</f>
        <v>0.11702127659574468</v>
      </c>
      <c r="H10" s="1">
        <f>C10*F10</f>
        <v>1.3636363636363637E-4</v>
      </c>
      <c r="I10" s="2">
        <f>(G10*H10*48/(2.43*2.43))*(3.579*1000000/128)</f>
        <v>3.6269688390781125</v>
      </c>
      <c r="J10" s="1">
        <f>(G10*2/2.43)*(3.579*1000000/512)</f>
        <v>673.25609075387433</v>
      </c>
      <c r="K10" s="5">
        <f>(H10*24/2.43)*(3.579*1000000/512)</f>
        <v>9.4144570707070692</v>
      </c>
    </row>
    <row r="11" spans="1:11">
      <c r="A11" s="4">
        <v>5</v>
      </c>
      <c r="B11" s="1">
        <v>220</v>
      </c>
      <c r="C11" s="1">
        <f>A11/B11</f>
        <v>2.2727272727272728E-2</v>
      </c>
      <c r="D11" s="1">
        <v>1880</v>
      </c>
      <c r="E11" s="1">
        <f t="shared" si="8"/>
        <v>5.3191489361702129E-4</v>
      </c>
      <c r="F11" s="2">
        <v>2E-3</v>
      </c>
      <c r="G11" s="1">
        <f>B11*E11</f>
        <v>0.11702127659574468</v>
      </c>
      <c r="H11" s="1">
        <f>C11*F11</f>
        <v>4.5454545454545459E-5</v>
      </c>
      <c r="I11" s="2">
        <f>(G11*H11*48/(2.43*2.43))*(3.579*1000000/128)</f>
        <v>1.2089896130260369</v>
      </c>
      <c r="J11" s="1">
        <f>(G11*2/2.43)*(3.579*1000000/512)</f>
        <v>673.25609075387433</v>
      </c>
      <c r="K11" s="5">
        <f>(H11*24/2.43)*(3.579*1000000/512)</f>
        <v>3.1381523569023568</v>
      </c>
    </row>
    <row r="12" spans="1:11">
      <c r="A12" s="4">
        <v>2</v>
      </c>
      <c r="B12" s="1">
        <v>220</v>
      </c>
      <c r="C12" s="14">
        <f t="shared" ref="C12" si="15">A12/B12</f>
        <v>9.0909090909090905E-3</v>
      </c>
      <c r="D12" s="1">
        <v>1880</v>
      </c>
      <c r="E12" s="1">
        <f t="shared" si="8"/>
        <v>5.3191489361702129E-4</v>
      </c>
      <c r="F12" s="2">
        <v>2E-3</v>
      </c>
      <c r="G12" s="1">
        <f t="shared" ref="G12" si="16">B12*E12</f>
        <v>0.11702127659574468</v>
      </c>
      <c r="H12" s="1">
        <f t="shared" ref="H12" si="17">C12*F12</f>
        <v>1.8181818181818182E-5</v>
      </c>
      <c r="I12" s="2">
        <f t="shared" ref="I12" si="18">(G12*H12*48/(2.43*2.43))*(3.579*1000000/128)</f>
        <v>0.48359584521041488</v>
      </c>
      <c r="J12" s="1">
        <f t="shared" ref="J12" si="19">(G12*2/2.43)*(3.579*1000000/512)</f>
        <v>673.25609075387433</v>
      </c>
      <c r="K12" s="5">
        <f t="shared" ref="K12" si="20">(H12*24/2.43)*(3.579*1000000/512)</f>
        <v>1.2552609427609427</v>
      </c>
    </row>
    <row r="13" spans="1:11">
      <c r="A13" s="4">
        <v>1</v>
      </c>
      <c r="B13" s="1">
        <v>220</v>
      </c>
      <c r="C13" s="1">
        <f>A13/B13</f>
        <v>4.5454545454545452E-3</v>
      </c>
      <c r="D13" s="1">
        <v>1880</v>
      </c>
      <c r="E13" s="1">
        <f t="shared" si="8"/>
        <v>5.3191489361702129E-4</v>
      </c>
      <c r="F13" s="2">
        <v>2E-3</v>
      </c>
      <c r="G13" s="1">
        <f>B13*E13</f>
        <v>0.11702127659574468</v>
      </c>
      <c r="H13" s="1">
        <f>C13*F13</f>
        <v>9.090909090909091E-6</v>
      </c>
      <c r="I13" s="2">
        <f>(G13*H13*48/(2.43*2.43))*(3.579*1000000/128)</f>
        <v>0.24179792260520744</v>
      </c>
      <c r="J13" s="1">
        <f>(G13*2/2.43)*(3.579*1000000/512)</f>
        <v>673.25609075387433</v>
      </c>
      <c r="K13" s="5">
        <f>(H13*24/2.43)*(3.579*1000000/512)</f>
        <v>0.62763047138047134</v>
      </c>
    </row>
    <row r="14" spans="1:11">
      <c r="A14" s="4">
        <v>0.8</v>
      </c>
      <c r="B14" s="1">
        <v>220</v>
      </c>
      <c r="C14" s="1">
        <f>A14/B14</f>
        <v>3.6363636363636364E-3</v>
      </c>
      <c r="D14" s="1">
        <v>1880</v>
      </c>
      <c r="E14" s="1">
        <f t="shared" si="8"/>
        <v>5.3191489361702129E-4</v>
      </c>
      <c r="F14" s="2">
        <v>2E-3</v>
      </c>
      <c r="G14" s="1">
        <f>B14*E14</f>
        <v>0.11702127659574468</v>
      </c>
      <c r="H14" s="1">
        <f>C14*F14</f>
        <v>7.2727272727272732E-6</v>
      </c>
      <c r="I14" s="2">
        <f>(G14*H14*48/(2.43*2.43))*(3.579*1000000/128)</f>
        <v>0.19343833808416591</v>
      </c>
      <c r="J14" s="1">
        <f>(G14*2/2.43)*(3.579*1000000/512)</f>
        <v>673.25609075387433</v>
      </c>
      <c r="K14" s="5">
        <f>(H14*24/2.43)*(3.579*1000000/512)</f>
        <v>0.50210437710437716</v>
      </c>
    </row>
    <row r="15" spans="1:11">
      <c r="A15" s="4">
        <v>0.5</v>
      </c>
      <c r="B15" s="1">
        <v>220</v>
      </c>
      <c r="C15" s="1">
        <f t="shared" ref="C15" si="21">A15/B15</f>
        <v>2.2727272727272726E-3</v>
      </c>
      <c r="D15" s="1">
        <v>1880</v>
      </c>
      <c r="E15" s="1">
        <f t="shared" si="8"/>
        <v>5.3191489361702129E-4</v>
      </c>
      <c r="F15" s="2">
        <v>2E-3</v>
      </c>
      <c r="G15" s="1">
        <f t="shared" ref="G15" si="22">B15*E15</f>
        <v>0.11702127659574468</v>
      </c>
      <c r="H15" s="1">
        <f t="shared" ref="H15" si="23">C15*F15</f>
        <v>4.5454545454545455E-6</v>
      </c>
      <c r="I15" s="2">
        <f t="shared" ref="I15" si="24">(G15*H15*48/(2.43*2.43))*(3.579*1000000/128)</f>
        <v>0.12089896130260372</v>
      </c>
      <c r="J15" s="1">
        <f t="shared" ref="J15" si="25">(G15*2/2.43)*(3.579*1000000/512)</f>
        <v>673.25609075387433</v>
      </c>
      <c r="K15" s="5">
        <f t="shared" ref="K15" si="26">(H15*24/2.43)*(3.579*1000000/512)</f>
        <v>0.31381523569023567</v>
      </c>
    </row>
    <row r="16" spans="1:11">
      <c r="A16" s="4">
        <v>0.3</v>
      </c>
      <c r="B16" s="1">
        <v>220</v>
      </c>
      <c r="C16" s="1">
        <f>A16/B16</f>
        <v>1.3636363636363635E-3</v>
      </c>
      <c r="D16" s="1">
        <v>1880</v>
      </c>
      <c r="E16" s="1">
        <f t="shared" si="8"/>
        <v>5.3191489361702129E-4</v>
      </c>
      <c r="F16" s="2">
        <v>2E-3</v>
      </c>
      <c r="G16" s="1">
        <f>B16*E16</f>
        <v>0.11702127659574468</v>
      </c>
      <c r="H16" s="1">
        <f>C16*F16</f>
        <v>2.7272727272727272E-6</v>
      </c>
      <c r="I16" s="2">
        <f>(G16*H16*48/(2.43*2.43))*(3.579*1000000/128)</f>
        <v>7.2539376781562234E-2</v>
      </c>
      <c r="J16" s="1">
        <f>(G16*2/2.43)*(3.579*1000000/512)</f>
        <v>673.25609075387433</v>
      </c>
      <c r="K16" s="5">
        <f>(H16*24/2.43)*(3.579*1000000/512)</f>
        <v>0.18828914141414141</v>
      </c>
    </row>
    <row r="17" spans="1:11" ht="14.25" thickBot="1">
      <c r="A17" s="6">
        <v>0.1</v>
      </c>
      <c r="B17" s="7">
        <v>220</v>
      </c>
      <c r="C17" s="7">
        <f t="shared" ref="C17" si="27">A17/B17</f>
        <v>4.5454545454545455E-4</v>
      </c>
      <c r="D17" s="7">
        <v>1880</v>
      </c>
      <c r="E17" s="7">
        <f t="shared" si="8"/>
        <v>5.3191489361702129E-4</v>
      </c>
      <c r="F17" s="8">
        <v>2E-3</v>
      </c>
      <c r="G17" s="7">
        <f t="shared" ref="G17" si="28">B17*E17</f>
        <v>0.11702127659574468</v>
      </c>
      <c r="H17" s="7">
        <f t="shared" ref="H17" si="29">C17*F17</f>
        <v>9.0909090909090915E-7</v>
      </c>
      <c r="I17" s="8">
        <f t="shared" ref="I17" si="30">(G17*H17*48/(2.43*2.43))*(3.579*1000000/128)</f>
        <v>2.4179792260520739E-2</v>
      </c>
      <c r="J17" s="7">
        <f t="shared" ref="J17" si="31">(G17*2/2.43)*(3.579*1000000/512)</f>
        <v>673.25609075387433</v>
      </c>
      <c r="K17" s="9">
        <f t="shared" ref="K17" si="32">(H17*24/2.43)*(3.579*1000000/512)</f>
        <v>6.2763047138047146E-2</v>
      </c>
    </row>
    <row r="18" spans="1:11" ht="21" thickBot="1">
      <c r="A18" s="25" t="s">
        <v>8</v>
      </c>
      <c r="B18" s="25"/>
      <c r="C18" s="25"/>
      <c r="D18" s="25"/>
      <c r="I18" s="20" t="s">
        <v>10</v>
      </c>
      <c r="J18" s="20"/>
      <c r="K18" s="20"/>
    </row>
    <row r="19" spans="1:11" ht="14.25" thickBot="1">
      <c r="A19" s="19" t="s">
        <v>0</v>
      </c>
      <c r="B19" s="16" t="s">
        <v>1</v>
      </c>
      <c r="C19" s="17" t="s">
        <v>15</v>
      </c>
      <c r="D19" s="17" t="s">
        <v>11</v>
      </c>
      <c r="E19" s="17" t="s">
        <v>12</v>
      </c>
      <c r="F19" s="16" t="s">
        <v>6</v>
      </c>
      <c r="G19" s="16" t="s">
        <v>2</v>
      </c>
      <c r="H19" s="17" t="s">
        <v>13</v>
      </c>
      <c r="I19" s="16" t="s">
        <v>3</v>
      </c>
      <c r="J19" s="16" t="s">
        <v>4</v>
      </c>
      <c r="K19" s="18" t="s">
        <v>5</v>
      </c>
    </row>
    <row r="20" spans="1:11" ht="14.25" thickBot="1">
      <c r="A20" s="10">
        <v>3600</v>
      </c>
      <c r="B20" s="11">
        <v>220</v>
      </c>
      <c r="C20" s="11">
        <f t="shared" ref="C20" si="33">A20/B20</f>
        <v>16.363636363636363</v>
      </c>
      <c r="D20" s="11">
        <v>1880</v>
      </c>
      <c r="E20" s="11">
        <f>1/D20</f>
        <v>5.3191489361702129E-4</v>
      </c>
      <c r="F20" s="12">
        <v>5.0000000000000001E-3</v>
      </c>
      <c r="G20" s="11">
        <f t="shared" ref="G20" si="34">B20*E20</f>
        <v>0.11702127659574468</v>
      </c>
      <c r="H20" s="15" t="s">
        <v>14</v>
      </c>
      <c r="I20" s="11" t="e">
        <f t="shared" ref="I20" si="35">(G20*H20*48/(2.43*2.43))*(3.579*1000000/128)</f>
        <v>#VALUE!</v>
      </c>
      <c r="J20" s="11">
        <f t="shared" ref="J20" si="36">(G20*2/2.43)*(3.579*1000000/512)</f>
        <v>673.25609075387433</v>
      </c>
      <c r="K20" s="13" t="e">
        <f t="shared" ref="K20" si="37">(H20*24/2.43)*(3.579*1000000/512)</f>
        <v>#VALUE!</v>
      </c>
    </row>
    <row r="21" spans="1:11">
      <c r="A21" s="4">
        <v>2000</v>
      </c>
      <c r="B21" s="1">
        <v>220</v>
      </c>
      <c r="C21" s="1">
        <f t="shared" ref="C21:C34" si="38">A21/B21</f>
        <v>9.0909090909090917</v>
      </c>
      <c r="D21" s="1">
        <v>1880</v>
      </c>
      <c r="E21" s="1">
        <f t="shared" ref="E21" si="39">1/D21</f>
        <v>5.3191489361702129E-4</v>
      </c>
      <c r="F21" s="2">
        <v>5.0000000000000001E-3</v>
      </c>
      <c r="G21" s="1">
        <f t="shared" ref="G21:G34" si="40">B21*E21</f>
        <v>0.11702127659574468</v>
      </c>
      <c r="H21" s="15" t="s">
        <v>14</v>
      </c>
      <c r="I21" s="1" t="e">
        <f t="shared" ref="I21:I34" si="41">(G21*H21*48/(2.43*2.43))*(3.579*1000000/128)</f>
        <v>#VALUE!</v>
      </c>
      <c r="J21" s="1">
        <f t="shared" ref="J21:J34" si="42">(G21*2/2.43)*(3.579*1000000/512)</f>
        <v>673.25609075387433</v>
      </c>
      <c r="K21" s="5" t="e">
        <f t="shared" ref="K21:K34" si="43">(H21*24/2.43)*(3.579*1000000/512)</f>
        <v>#VALUE!</v>
      </c>
    </row>
    <row r="22" spans="1:11">
      <c r="A22" s="4">
        <v>1800</v>
      </c>
      <c r="B22" s="1">
        <v>220</v>
      </c>
      <c r="C22" s="1">
        <f t="shared" si="38"/>
        <v>8.1818181818181817</v>
      </c>
      <c r="D22" s="1">
        <v>1880</v>
      </c>
      <c r="E22" s="1">
        <f t="shared" ref="E22:E34" si="44">1/D22</f>
        <v>5.3191489361702129E-4</v>
      </c>
      <c r="F22" s="2">
        <v>5.0000000000000001E-3</v>
      </c>
      <c r="G22" s="1">
        <f t="shared" si="40"/>
        <v>0.11702127659574468</v>
      </c>
      <c r="H22" s="1">
        <f t="shared" ref="H22:H34" si="45">C22*F22</f>
        <v>4.0909090909090909E-2</v>
      </c>
      <c r="I22" s="2">
        <f t="shared" si="41"/>
        <v>1088.0906517234334</v>
      </c>
      <c r="J22" s="1">
        <f t="shared" si="42"/>
        <v>673.25609075387433</v>
      </c>
      <c r="K22" s="5">
        <f t="shared" si="43"/>
        <v>2824.337121212121</v>
      </c>
    </row>
    <row r="23" spans="1:11">
      <c r="A23" s="4">
        <v>500</v>
      </c>
      <c r="B23" s="1">
        <v>220</v>
      </c>
      <c r="C23" s="1">
        <f t="shared" si="38"/>
        <v>2.2727272727272729</v>
      </c>
      <c r="D23" s="1">
        <v>1880</v>
      </c>
      <c r="E23" s="1">
        <f t="shared" si="44"/>
        <v>5.3191489361702129E-4</v>
      </c>
      <c r="F23" s="2">
        <v>5.0000000000000001E-3</v>
      </c>
      <c r="G23" s="1">
        <f t="shared" si="40"/>
        <v>0.11702127659574468</v>
      </c>
      <c r="H23" s="1">
        <f t="shared" si="45"/>
        <v>1.1363636363636366E-2</v>
      </c>
      <c r="I23" s="2">
        <f t="shared" si="41"/>
        <v>302.2474032565093</v>
      </c>
      <c r="J23" s="1">
        <f t="shared" si="42"/>
        <v>673.25609075387433</v>
      </c>
      <c r="K23" s="5">
        <f t="shared" si="43"/>
        <v>784.53808922558926</v>
      </c>
    </row>
    <row r="24" spans="1:11">
      <c r="A24" s="4">
        <v>100</v>
      </c>
      <c r="B24" s="1">
        <v>220</v>
      </c>
      <c r="C24" s="1">
        <f t="shared" si="38"/>
        <v>0.45454545454545453</v>
      </c>
      <c r="D24" s="1">
        <v>1880</v>
      </c>
      <c r="E24" s="1">
        <f t="shared" si="44"/>
        <v>5.3191489361702129E-4</v>
      </c>
      <c r="F24" s="2">
        <v>5.0000000000000001E-3</v>
      </c>
      <c r="G24" s="1">
        <f t="shared" si="40"/>
        <v>0.11702127659574468</v>
      </c>
      <c r="H24" s="1">
        <f t="shared" si="45"/>
        <v>2.2727272727272726E-3</v>
      </c>
      <c r="I24" s="2">
        <f t="shared" si="41"/>
        <v>60.449480651301855</v>
      </c>
      <c r="J24" s="1">
        <f t="shared" si="42"/>
        <v>673.25609075387433</v>
      </c>
      <c r="K24" s="5">
        <f t="shared" si="43"/>
        <v>156.90761784511784</v>
      </c>
    </row>
    <row r="25" spans="1:11">
      <c r="A25" s="4">
        <v>50</v>
      </c>
      <c r="B25" s="1">
        <v>220</v>
      </c>
      <c r="C25" s="1">
        <f t="shared" si="38"/>
        <v>0.22727272727272727</v>
      </c>
      <c r="D25" s="1">
        <v>1880</v>
      </c>
      <c r="E25" s="1">
        <f t="shared" si="44"/>
        <v>5.3191489361702129E-4</v>
      </c>
      <c r="F25" s="2">
        <v>5.0000000000000001E-3</v>
      </c>
      <c r="G25" s="1">
        <f t="shared" si="40"/>
        <v>0.11702127659574468</v>
      </c>
      <c r="H25" s="1">
        <f t="shared" si="45"/>
        <v>1.1363636363636363E-3</v>
      </c>
      <c r="I25" s="2">
        <f t="shared" si="41"/>
        <v>30.224740325650927</v>
      </c>
      <c r="J25" s="1">
        <f t="shared" si="42"/>
        <v>673.25609075387433</v>
      </c>
      <c r="K25" s="5">
        <f t="shared" si="43"/>
        <v>78.45380892255892</v>
      </c>
    </row>
    <row r="26" spans="1:11">
      <c r="A26" s="4">
        <v>20</v>
      </c>
      <c r="B26" s="1">
        <v>220</v>
      </c>
      <c r="C26" s="1">
        <f t="shared" si="38"/>
        <v>9.0909090909090912E-2</v>
      </c>
      <c r="D26" s="1">
        <v>1880</v>
      </c>
      <c r="E26" s="1">
        <f t="shared" si="44"/>
        <v>5.3191489361702129E-4</v>
      </c>
      <c r="F26" s="2">
        <v>5.0000000000000001E-3</v>
      </c>
      <c r="G26" s="1">
        <f t="shared" si="40"/>
        <v>0.11702127659574468</v>
      </c>
      <c r="H26" s="1">
        <f t="shared" si="45"/>
        <v>4.5454545454545455E-4</v>
      </c>
      <c r="I26" s="2">
        <f t="shared" si="41"/>
        <v>12.089896130260369</v>
      </c>
      <c r="J26" s="1">
        <f t="shared" si="42"/>
        <v>673.25609075387433</v>
      </c>
      <c r="K26" s="5">
        <f t="shared" si="43"/>
        <v>31.381523569023571</v>
      </c>
    </row>
    <row r="27" spans="1:11">
      <c r="A27" s="4">
        <v>10</v>
      </c>
      <c r="B27" s="1">
        <v>220</v>
      </c>
      <c r="C27" s="1">
        <f t="shared" si="38"/>
        <v>4.5454545454545456E-2</v>
      </c>
      <c r="D27" s="1">
        <v>1880</v>
      </c>
      <c r="E27" s="1">
        <f t="shared" si="44"/>
        <v>5.3191489361702129E-4</v>
      </c>
      <c r="F27" s="2">
        <v>5.0000000000000001E-3</v>
      </c>
      <c r="G27" s="1">
        <f t="shared" si="40"/>
        <v>0.11702127659574468</v>
      </c>
      <c r="H27" s="1">
        <f t="shared" si="45"/>
        <v>2.2727272727272727E-4</v>
      </c>
      <c r="I27" s="2">
        <f t="shared" si="41"/>
        <v>6.0449480651301846</v>
      </c>
      <c r="J27" s="1">
        <f t="shared" si="42"/>
        <v>673.25609075387433</v>
      </c>
      <c r="K27" s="5">
        <f t="shared" si="43"/>
        <v>15.690761784511785</v>
      </c>
    </row>
    <row r="28" spans="1:11">
      <c r="A28" s="4">
        <v>8</v>
      </c>
      <c r="B28" s="1">
        <v>220</v>
      </c>
      <c r="C28" s="1">
        <f t="shared" si="38"/>
        <v>3.6363636363636362E-2</v>
      </c>
      <c r="D28" s="1">
        <v>1880</v>
      </c>
      <c r="E28" s="1">
        <f t="shared" si="44"/>
        <v>5.3191489361702129E-4</v>
      </c>
      <c r="F28" s="2">
        <v>5.0000000000000001E-3</v>
      </c>
      <c r="G28" s="1">
        <f t="shared" si="40"/>
        <v>0.11702127659574468</v>
      </c>
      <c r="H28" s="1">
        <f t="shared" si="45"/>
        <v>1.8181818181818181E-4</v>
      </c>
      <c r="I28" s="2">
        <f t="shared" si="41"/>
        <v>4.8359584521041477</v>
      </c>
      <c r="J28" s="1">
        <f t="shared" si="42"/>
        <v>673.25609075387433</v>
      </c>
      <c r="K28" s="5">
        <f t="shared" si="43"/>
        <v>12.552609427609426</v>
      </c>
    </row>
    <row r="29" spans="1:11">
      <c r="A29" s="4">
        <v>2</v>
      </c>
      <c r="B29" s="1">
        <v>220</v>
      </c>
      <c r="C29" s="1">
        <f t="shared" si="38"/>
        <v>9.0909090909090905E-3</v>
      </c>
      <c r="D29" s="1">
        <v>1880</v>
      </c>
      <c r="E29" s="1">
        <f t="shared" si="44"/>
        <v>5.3191489361702129E-4</v>
      </c>
      <c r="F29" s="2">
        <v>5.0000000000000001E-3</v>
      </c>
      <c r="G29" s="1">
        <f t="shared" si="40"/>
        <v>0.11702127659574468</v>
      </c>
      <c r="H29" s="1">
        <f t="shared" si="45"/>
        <v>4.5454545454545452E-5</v>
      </c>
      <c r="I29" s="2">
        <f t="shared" si="41"/>
        <v>1.2089896130260369</v>
      </c>
      <c r="J29" s="1">
        <f t="shared" si="42"/>
        <v>673.25609075387433</v>
      </c>
      <c r="K29" s="5">
        <f t="shared" si="43"/>
        <v>3.1381523569023564</v>
      </c>
    </row>
    <row r="30" spans="1:11">
      <c r="A30" s="4">
        <v>1</v>
      </c>
      <c r="B30" s="1">
        <v>220</v>
      </c>
      <c r="C30" s="1">
        <f t="shared" si="38"/>
        <v>4.5454545454545452E-3</v>
      </c>
      <c r="D30" s="1">
        <v>1880</v>
      </c>
      <c r="E30" s="1">
        <f t="shared" si="44"/>
        <v>5.3191489361702129E-4</v>
      </c>
      <c r="F30" s="2">
        <v>5.0000000000000001E-3</v>
      </c>
      <c r="G30" s="1">
        <f t="shared" si="40"/>
        <v>0.11702127659574468</v>
      </c>
      <c r="H30" s="1">
        <f t="shared" si="45"/>
        <v>2.2727272727272726E-5</v>
      </c>
      <c r="I30" s="2">
        <f t="shared" si="41"/>
        <v>0.60449480651301846</v>
      </c>
      <c r="J30" s="1">
        <f t="shared" si="42"/>
        <v>673.25609075387433</v>
      </c>
      <c r="K30" s="5">
        <f t="shared" si="43"/>
        <v>1.5690761784511782</v>
      </c>
    </row>
    <row r="31" spans="1:11">
      <c r="A31" s="4">
        <v>0.8</v>
      </c>
      <c r="B31" s="1">
        <v>220</v>
      </c>
      <c r="C31" s="1">
        <f t="shared" si="38"/>
        <v>3.6363636363636364E-3</v>
      </c>
      <c r="D31" s="1">
        <v>1880</v>
      </c>
      <c r="E31" s="1">
        <f t="shared" si="44"/>
        <v>5.3191489361702129E-4</v>
      </c>
      <c r="F31" s="2">
        <v>5.0000000000000001E-3</v>
      </c>
      <c r="G31" s="1">
        <f t="shared" si="40"/>
        <v>0.11702127659574468</v>
      </c>
      <c r="H31" s="1">
        <f t="shared" si="45"/>
        <v>1.8181818181818182E-5</v>
      </c>
      <c r="I31" s="2">
        <f t="shared" si="41"/>
        <v>0.48359584521041488</v>
      </c>
      <c r="J31" s="1">
        <f t="shared" si="42"/>
        <v>673.25609075387433</v>
      </c>
      <c r="K31" s="5">
        <f t="shared" si="43"/>
        <v>1.2552609427609427</v>
      </c>
    </row>
    <row r="32" spans="1:11">
      <c r="A32" s="4">
        <v>0.5</v>
      </c>
      <c r="B32" s="1">
        <v>220</v>
      </c>
      <c r="C32" s="1">
        <f t="shared" si="38"/>
        <v>2.2727272727272726E-3</v>
      </c>
      <c r="D32" s="1">
        <v>1880</v>
      </c>
      <c r="E32" s="1">
        <f t="shared" si="44"/>
        <v>5.3191489361702129E-4</v>
      </c>
      <c r="F32" s="2">
        <v>5.0000000000000001E-3</v>
      </c>
      <c r="G32" s="1">
        <f t="shared" si="40"/>
        <v>0.11702127659574468</v>
      </c>
      <c r="H32" s="1">
        <f t="shared" si="45"/>
        <v>1.1363636363636363E-5</v>
      </c>
      <c r="I32" s="2">
        <f t="shared" si="41"/>
        <v>0.30224740325650923</v>
      </c>
      <c r="J32" s="1">
        <f t="shared" si="42"/>
        <v>673.25609075387433</v>
      </c>
      <c r="K32" s="5">
        <f t="shared" si="43"/>
        <v>0.7845380892255891</v>
      </c>
    </row>
    <row r="33" spans="1:11">
      <c r="A33" s="4">
        <v>0.3</v>
      </c>
      <c r="B33" s="1">
        <v>220</v>
      </c>
      <c r="C33" s="1">
        <f t="shared" si="38"/>
        <v>1.3636363636363635E-3</v>
      </c>
      <c r="D33" s="1">
        <v>1880</v>
      </c>
      <c r="E33" s="1">
        <f t="shared" si="44"/>
        <v>5.3191489361702129E-4</v>
      </c>
      <c r="F33" s="2">
        <v>5.0000000000000001E-3</v>
      </c>
      <c r="G33" s="1">
        <f t="shared" si="40"/>
        <v>0.11702127659574468</v>
      </c>
      <c r="H33" s="1">
        <f t="shared" si="45"/>
        <v>6.8181818181818174E-6</v>
      </c>
      <c r="I33" s="2">
        <f t="shared" si="41"/>
        <v>0.18134844195390554</v>
      </c>
      <c r="J33" s="1">
        <f t="shared" si="42"/>
        <v>673.25609075387433</v>
      </c>
      <c r="K33" s="5">
        <f t="shared" si="43"/>
        <v>0.47072285353535348</v>
      </c>
    </row>
    <row r="34" spans="1:11" ht="14.25" thickBot="1">
      <c r="A34" s="6">
        <v>0.1</v>
      </c>
      <c r="B34" s="7">
        <v>220</v>
      </c>
      <c r="C34" s="7">
        <f t="shared" si="38"/>
        <v>4.5454545454545455E-4</v>
      </c>
      <c r="D34" s="7">
        <v>1880</v>
      </c>
      <c r="E34" s="7">
        <f t="shared" si="44"/>
        <v>5.3191489361702129E-4</v>
      </c>
      <c r="F34" s="8">
        <v>5.0000000000000001E-3</v>
      </c>
      <c r="G34" s="7">
        <f t="shared" si="40"/>
        <v>0.11702127659574468</v>
      </c>
      <c r="H34" s="7">
        <f t="shared" si="45"/>
        <v>2.2727272727272728E-6</v>
      </c>
      <c r="I34" s="8">
        <f t="shared" si="41"/>
        <v>6.044948065130186E-2</v>
      </c>
      <c r="J34" s="7">
        <f t="shared" si="42"/>
        <v>673.25609075387433</v>
      </c>
      <c r="K34" s="9">
        <f t="shared" si="43"/>
        <v>0.15690761784511784</v>
      </c>
    </row>
    <row r="35" spans="1:11" ht="21" thickBot="1">
      <c r="A35" s="25" t="s">
        <v>9</v>
      </c>
      <c r="B35" s="25"/>
      <c r="C35" s="25"/>
      <c r="D35" s="25"/>
      <c r="I35" s="20" t="s">
        <v>10</v>
      </c>
      <c r="J35" s="20"/>
      <c r="K35" s="20"/>
    </row>
    <row r="36" spans="1:11">
      <c r="A36" s="19" t="s">
        <v>0</v>
      </c>
      <c r="B36" s="16" t="s">
        <v>1</v>
      </c>
      <c r="C36" s="17" t="s">
        <v>15</v>
      </c>
      <c r="D36" s="17" t="s">
        <v>11</v>
      </c>
      <c r="E36" s="17" t="s">
        <v>12</v>
      </c>
      <c r="F36" s="16" t="s">
        <v>6</v>
      </c>
      <c r="G36" s="16" t="s">
        <v>2</v>
      </c>
      <c r="H36" s="17" t="s">
        <v>13</v>
      </c>
      <c r="I36" s="16" t="s">
        <v>3</v>
      </c>
      <c r="J36" s="16" t="s">
        <v>4</v>
      </c>
      <c r="K36" s="18" t="s">
        <v>5</v>
      </c>
    </row>
    <row r="37" spans="1:11">
      <c r="A37" s="4">
        <v>2200</v>
      </c>
      <c r="B37" s="1">
        <v>110</v>
      </c>
      <c r="C37" s="1">
        <f t="shared" ref="C37:C50" si="46">A37/B37</f>
        <v>20</v>
      </c>
      <c r="D37" s="1">
        <v>1880</v>
      </c>
      <c r="E37" s="1">
        <f t="shared" ref="E37" si="47">1/D37</f>
        <v>5.3191489361702129E-4</v>
      </c>
      <c r="F37" s="2">
        <v>2E-3</v>
      </c>
      <c r="G37" s="1">
        <f t="shared" ref="G37:G50" si="48">B37*E37</f>
        <v>5.8510638297872342E-2</v>
      </c>
      <c r="H37" s="3">
        <f t="shared" ref="H37:H50" si="49">C37*F37</f>
        <v>0.04</v>
      </c>
      <c r="I37" s="1">
        <f t="shared" ref="I37:I50" si="50">(G37*H37*48/(2.43*2.43))*(3.579*1000000/128)</f>
        <v>531.95542973145632</v>
      </c>
      <c r="J37" s="1">
        <f t="shared" ref="J37:J50" si="51">(G37*2/2.43)*(3.579*1000000/512)</f>
        <v>336.62804537693717</v>
      </c>
      <c r="K37" s="5">
        <f t="shared" ref="K37:K50" si="52">(H37*24/2.43)*(3.579*1000000/512)</f>
        <v>2761.5740740740739</v>
      </c>
    </row>
    <row r="38" spans="1:11">
      <c r="A38" s="4">
        <v>1000</v>
      </c>
      <c r="B38" s="1">
        <v>110</v>
      </c>
      <c r="C38" s="1">
        <f t="shared" si="46"/>
        <v>9.0909090909090917</v>
      </c>
      <c r="D38" s="1">
        <v>1880</v>
      </c>
      <c r="E38" s="1">
        <f t="shared" ref="E38:E50" si="53">1/D38</f>
        <v>5.3191489361702129E-4</v>
      </c>
      <c r="F38" s="2">
        <v>2E-3</v>
      </c>
      <c r="G38" s="1">
        <f t="shared" si="48"/>
        <v>5.8510638297872342E-2</v>
      </c>
      <c r="H38" s="1">
        <f t="shared" si="49"/>
        <v>1.8181818181818184E-2</v>
      </c>
      <c r="I38" s="2">
        <f t="shared" si="50"/>
        <v>241.79792260520748</v>
      </c>
      <c r="J38" s="1">
        <f t="shared" si="51"/>
        <v>336.62804537693717</v>
      </c>
      <c r="K38" s="5">
        <f t="shared" si="52"/>
        <v>1255.260942760943</v>
      </c>
    </row>
    <row r="39" spans="1:11">
      <c r="A39" s="4">
        <v>500</v>
      </c>
      <c r="B39" s="1">
        <v>110</v>
      </c>
      <c r="C39" s="1">
        <f t="shared" si="46"/>
        <v>4.5454545454545459</v>
      </c>
      <c r="D39" s="1">
        <v>1880</v>
      </c>
      <c r="E39" s="1">
        <f t="shared" si="53"/>
        <v>5.3191489361702129E-4</v>
      </c>
      <c r="F39" s="2">
        <v>2E-3</v>
      </c>
      <c r="G39" s="1">
        <f t="shared" si="48"/>
        <v>5.8510638297872342E-2</v>
      </c>
      <c r="H39" s="1">
        <f t="shared" si="49"/>
        <v>9.0909090909090922E-3</v>
      </c>
      <c r="I39" s="2">
        <f t="shared" si="50"/>
        <v>120.89896130260374</v>
      </c>
      <c r="J39" s="1">
        <f t="shared" si="51"/>
        <v>336.62804537693717</v>
      </c>
      <c r="K39" s="5">
        <f t="shared" si="52"/>
        <v>627.63047138047148</v>
      </c>
    </row>
    <row r="40" spans="1:11">
      <c r="A40" s="4">
        <v>100</v>
      </c>
      <c r="B40" s="1">
        <v>110</v>
      </c>
      <c r="C40" s="1">
        <f t="shared" si="46"/>
        <v>0.90909090909090906</v>
      </c>
      <c r="D40" s="1">
        <v>1880</v>
      </c>
      <c r="E40" s="1">
        <f t="shared" si="53"/>
        <v>5.3191489361702129E-4</v>
      </c>
      <c r="F40" s="2">
        <v>2E-3</v>
      </c>
      <c r="G40" s="1">
        <f t="shared" si="48"/>
        <v>5.8510638297872342E-2</v>
      </c>
      <c r="H40" s="1">
        <f t="shared" si="49"/>
        <v>1.8181818181818182E-3</v>
      </c>
      <c r="I40" s="2">
        <f t="shared" si="50"/>
        <v>24.179792260520738</v>
      </c>
      <c r="J40" s="1">
        <f t="shared" si="51"/>
        <v>336.62804537693717</v>
      </c>
      <c r="K40" s="5">
        <f t="shared" si="52"/>
        <v>125.52609427609428</v>
      </c>
    </row>
    <row r="41" spans="1:11">
      <c r="A41" s="4">
        <v>50</v>
      </c>
      <c r="B41" s="1">
        <v>110</v>
      </c>
      <c r="C41" s="1">
        <f t="shared" si="46"/>
        <v>0.45454545454545453</v>
      </c>
      <c r="D41" s="1">
        <v>1880</v>
      </c>
      <c r="E41" s="1">
        <f t="shared" si="53"/>
        <v>5.3191489361702129E-4</v>
      </c>
      <c r="F41" s="2">
        <v>2E-3</v>
      </c>
      <c r="G41" s="1">
        <f t="shared" si="48"/>
        <v>5.8510638297872342E-2</v>
      </c>
      <c r="H41" s="1">
        <f t="shared" si="49"/>
        <v>9.0909090909090909E-4</v>
      </c>
      <c r="I41" s="2">
        <f t="shared" si="50"/>
        <v>12.089896130260369</v>
      </c>
      <c r="J41" s="1">
        <f t="shared" si="51"/>
        <v>336.62804537693717</v>
      </c>
      <c r="K41" s="5">
        <f t="shared" si="52"/>
        <v>62.763047138047142</v>
      </c>
    </row>
    <row r="42" spans="1:11">
      <c r="A42" s="4">
        <v>20</v>
      </c>
      <c r="B42" s="1">
        <v>110</v>
      </c>
      <c r="C42" s="1">
        <f t="shared" si="46"/>
        <v>0.18181818181818182</v>
      </c>
      <c r="D42" s="1">
        <v>1880</v>
      </c>
      <c r="E42" s="1">
        <f t="shared" si="53"/>
        <v>5.3191489361702129E-4</v>
      </c>
      <c r="F42" s="2">
        <v>2E-3</v>
      </c>
      <c r="G42" s="1">
        <f t="shared" si="48"/>
        <v>5.8510638297872342E-2</v>
      </c>
      <c r="H42" s="1">
        <f t="shared" si="49"/>
        <v>3.6363636363636367E-4</v>
      </c>
      <c r="I42" s="2">
        <f t="shared" si="50"/>
        <v>4.8359584521041477</v>
      </c>
      <c r="J42" s="1">
        <f t="shared" si="51"/>
        <v>336.62804537693717</v>
      </c>
      <c r="K42" s="5">
        <f t="shared" si="52"/>
        <v>25.105218855218855</v>
      </c>
    </row>
    <row r="43" spans="1:11">
      <c r="A43" s="4">
        <v>10</v>
      </c>
      <c r="B43" s="1">
        <v>110</v>
      </c>
      <c r="C43" s="1">
        <f t="shared" si="46"/>
        <v>9.0909090909090912E-2</v>
      </c>
      <c r="D43" s="1">
        <v>1880</v>
      </c>
      <c r="E43" s="1">
        <f t="shared" si="53"/>
        <v>5.3191489361702129E-4</v>
      </c>
      <c r="F43" s="2">
        <v>2E-3</v>
      </c>
      <c r="G43" s="1">
        <f t="shared" si="48"/>
        <v>5.8510638297872342E-2</v>
      </c>
      <c r="H43" s="1">
        <f t="shared" si="49"/>
        <v>1.8181818181818183E-4</v>
      </c>
      <c r="I43" s="2">
        <f t="shared" si="50"/>
        <v>2.4179792260520738</v>
      </c>
      <c r="J43" s="1">
        <f t="shared" si="51"/>
        <v>336.62804537693717</v>
      </c>
      <c r="K43" s="5">
        <f t="shared" si="52"/>
        <v>12.552609427609427</v>
      </c>
    </row>
    <row r="44" spans="1:11">
      <c r="A44" s="4">
        <v>5</v>
      </c>
      <c r="B44" s="1">
        <v>110</v>
      </c>
      <c r="C44" s="1">
        <f t="shared" si="46"/>
        <v>4.5454545454545456E-2</v>
      </c>
      <c r="D44" s="1">
        <v>1880</v>
      </c>
      <c r="E44" s="1">
        <f t="shared" si="53"/>
        <v>5.3191489361702129E-4</v>
      </c>
      <c r="F44" s="2">
        <v>2E-3</v>
      </c>
      <c r="G44" s="1">
        <f t="shared" si="48"/>
        <v>5.8510638297872342E-2</v>
      </c>
      <c r="H44" s="1">
        <f t="shared" si="49"/>
        <v>9.0909090909090917E-5</v>
      </c>
      <c r="I44" s="2">
        <f t="shared" si="50"/>
        <v>1.2089896130260369</v>
      </c>
      <c r="J44" s="1">
        <f t="shared" si="51"/>
        <v>336.62804537693717</v>
      </c>
      <c r="K44" s="5">
        <f t="shared" si="52"/>
        <v>6.2763047138047137</v>
      </c>
    </row>
    <row r="45" spans="1:11">
      <c r="A45" s="4">
        <v>2</v>
      </c>
      <c r="B45" s="1">
        <v>110</v>
      </c>
      <c r="C45" s="1">
        <f t="shared" si="46"/>
        <v>1.8181818181818181E-2</v>
      </c>
      <c r="D45" s="1">
        <v>1880</v>
      </c>
      <c r="E45" s="1">
        <f t="shared" si="53"/>
        <v>5.3191489361702129E-4</v>
      </c>
      <c r="F45" s="2">
        <v>2E-3</v>
      </c>
      <c r="G45" s="1">
        <f t="shared" si="48"/>
        <v>5.8510638297872342E-2</v>
      </c>
      <c r="H45" s="1">
        <f t="shared" si="49"/>
        <v>3.6363636363636364E-5</v>
      </c>
      <c r="I45" s="2">
        <f t="shared" si="50"/>
        <v>0.48359584521041488</v>
      </c>
      <c r="J45" s="1">
        <f t="shared" si="51"/>
        <v>336.62804537693717</v>
      </c>
      <c r="K45" s="5">
        <f t="shared" si="52"/>
        <v>2.5105218855218854</v>
      </c>
    </row>
    <row r="46" spans="1:11">
      <c r="A46" s="4">
        <v>1</v>
      </c>
      <c r="B46" s="1">
        <v>110</v>
      </c>
      <c r="C46" s="1">
        <f t="shared" si="46"/>
        <v>9.0909090909090905E-3</v>
      </c>
      <c r="D46" s="1">
        <v>1880</v>
      </c>
      <c r="E46" s="1">
        <f t="shared" si="53"/>
        <v>5.3191489361702129E-4</v>
      </c>
      <c r="F46" s="2">
        <v>2E-3</v>
      </c>
      <c r="G46" s="1">
        <f t="shared" si="48"/>
        <v>5.8510638297872342E-2</v>
      </c>
      <c r="H46" s="1">
        <f t="shared" si="49"/>
        <v>1.8181818181818182E-5</v>
      </c>
      <c r="I46" s="2">
        <f t="shared" si="50"/>
        <v>0.24179792260520744</v>
      </c>
      <c r="J46" s="1">
        <f t="shared" si="51"/>
        <v>336.62804537693717</v>
      </c>
      <c r="K46" s="5">
        <f t="shared" si="52"/>
        <v>1.2552609427609427</v>
      </c>
    </row>
    <row r="47" spans="1:11">
      <c r="A47" s="4">
        <v>0.8</v>
      </c>
      <c r="B47" s="1">
        <v>110</v>
      </c>
      <c r="C47" s="1">
        <f t="shared" si="46"/>
        <v>7.2727272727272727E-3</v>
      </c>
      <c r="D47" s="1">
        <v>1880</v>
      </c>
      <c r="E47" s="1">
        <f t="shared" si="53"/>
        <v>5.3191489361702129E-4</v>
      </c>
      <c r="F47" s="2">
        <v>2E-3</v>
      </c>
      <c r="G47" s="1">
        <f t="shared" si="48"/>
        <v>5.8510638297872342E-2</v>
      </c>
      <c r="H47" s="1">
        <f t="shared" si="49"/>
        <v>1.4545454545454546E-5</v>
      </c>
      <c r="I47" s="2">
        <f t="shared" si="50"/>
        <v>0.19343833808416591</v>
      </c>
      <c r="J47" s="1">
        <f t="shared" si="51"/>
        <v>336.62804537693717</v>
      </c>
      <c r="K47" s="5">
        <f t="shared" si="52"/>
        <v>1.0042087542087543</v>
      </c>
    </row>
    <row r="48" spans="1:11">
      <c r="A48" s="4">
        <v>0.5</v>
      </c>
      <c r="B48" s="1">
        <v>110</v>
      </c>
      <c r="C48" s="1">
        <f t="shared" si="46"/>
        <v>4.5454545454545452E-3</v>
      </c>
      <c r="D48" s="1">
        <v>1880</v>
      </c>
      <c r="E48" s="1">
        <f t="shared" si="53"/>
        <v>5.3191489361702129E-4</v>
      </c>
      <c r="F48" s="2">
        <v>2E-3</v>
      </c>
      <c r="G48" s="1">
        <f t="shared" si="48"/>
        <v>5.8510638297872342E-2</v>
      </c>
      <c r="H48" s="1">
        <f t="shared" si="49"/>
        <v>9.090909090909091E-6</v>
      </c>
      <c r="I48" s="2">
        <f t="shared" si="50"/>
        <v>0.12089896130260372</v>
      </c>
      <c r="J48" s="1">
        <f t="shared" si="51"/>
        <v>336.62804537693717</v>
      </c>
      <c r="K48" s="5">
        <f t="shared" si="52"/>
        <v>0.62763047138047134</v>
      </c>
    </row>
    <row r="49" spans="1:11">
      <c r="A49" s="4">
        <v>0.2</v>
      </c>
      <c r="B49" s="1">
        <v>110</v>
      </c>
      <c r="C49" s="1">
        <f t="shared" si="46"/>
        <v>1.8181818181818182E-3</v>
      </c>
      <c r="D49" s="1">
        <v>1880</v>
      </c>
      <c r="E49" s="1">
        <f t="shared" si="53"/>
        <v>5.3191489361702129E-4</v>
      </c>
      <c r="F49" s="2">
        <v>2E-3</v>
      </c>
      <c r="G49" s="1">
        <f t="shared" si="48"/>
        <v>5.8510638297872342E-2</v>
      </c>
      <c r="H49" s="1">
        <f t="shared" si="49"/>
        <v>3.6363636363636366E-6</v>
      </c>
      <c r="I49" s="2">
        <f t="shared" si="50"/>
        <v>4.8359584521041478E-2</v>
      </c>
      <c r="J49" s="1">
        <f t="shared" si="51"/>
        <v>336.62804537693717</v>
      </c>
      <c r="K49" s="5">
        <f t="shared" si="52"/>
        <v>0.25105218855218858</v>
      </c>
    </row>
    <row r="50" spans="1:11" ht="14.25" thickBot="1">
      <c r="A50" s="6">
        <v>0.1</v>
      </c>
      <c r="B50" s="7">
        <v>110</v>
      </c>
      <c r="C50" s="7">
        <f t="shared" si="46"/>
        <v>9.0909090909090909E-4</v>
      </c>
      <c r="D50" s="7">
        <v>1880</v>
      </c>
      <c r="E50" s="7">
        <f t="shared" si="53"/>
        <v>5.3191489361702129E-4</v>
      </c>
      <c r="F50" s="8">
        <v>2E-3</v>
      </c>
      <c r="G50" s="7">
        <f t="shared" si="48"/>
        <v>5.8510638297872342E-2</v>
      </c>
      <c r="H50" s="7">
        <f t="shared" si="49"/>
        <v>1.8181818181818183E-6</v>
      </c>
      <c r="I50" s="8">
        <f t="shared" si="50"/>
        <v>2.4179792260520739E-2</v>
      </c>
      <c r="J50" s="7">
        <f t="shared" si="51"/>
        <v>336.62804537693717</v>
      </c>
      <c r="K50" s="9">
        <f t="shared" si="52"/>
        <v>0.12552609427609429</v>
      </c>
    </row>
    <row r="51" spans="1:11" ht="105" customHeight="1" thickBot="1">
      <c r="A51" s="21" t="s">
        <v>17</v>
      </c>
      <c r="B51" s="22"/>
      <c r="C51" s="22"/>
      <c r="D51" s="22"/>
      <c r="E51" s="22"/>
      <c r="F51" s="22"/>
      <c r="G51" s="22"/>
      <c r="H51" s="22"/>
      <c r="I51" s="22"/>
      <c r="J51" s="22"/>
      <c r="K51" s="23"/>
    </row>
    <row r="58" spans="1:11">
      <c r="G58" s="1"/>
    </row>
  </sheetData>
  <mergeCells count="7">
    <mergeCell ref="I1:K1"/>
    <mergeCell ref="I18:K18"/>
    <mergeCell ref="I35:K35"/>
    <mergeCell ref="A1:D1"/>
    <mergeCell ref="A18:D18"/>
    <mergeCell ref="A35:D35"/>
    <mergeCell ref="A51:K51"/>
  </mergeCells>
  <phoneticPr fontId="2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2014-12-16T11:05:49Z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2052-9.1.0.4862</vt:lpwstr>
  </property>
</Properties>
</file>