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nzuoyan\Desktop\"/>
    </mc:Choice>
  </mc:AlternateContent>
  <bookViews>
    <workbookView xWindow="0" yWindow="0" windowWidth="20385" windowHeight="9945" tabRatio="877"/>
  </bookViews>
  <sheets>
    <sheet name="测试记录总体说明" sheetId="1" r:id="rId1"/>
    <sheet name="LAN" sheetId="6" r:id="rId2"/>
    <sheet name="WIFI" sheetId="7" r:id="rId3"/>
    <sheet name="管理维护" sheetId="15" r:id="rId4"/>
    <sheet name="移动客户端" sheetId="18" r:id="rId5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E13" i="1"/>
  <c r="B12" i="1" l="1"/>
  <c r="B11" i="1" l="1"/>
  <c r="B13" i="1"/>
  <c r="B14" i="1"/>
  <c r="J13" i="1"/>
  <c r="K14" i="1"/>
  <c r="K12" i="1"/>
  <c r="K11" i="1"/>
  <c r="H14" i="1"/>
  <c r="J14" i="1"/>
  <c r="E11" i="1"/>
  <c r="L13" i="1"/>
  <c r="H11" i="1"/>
  <c r="I12" i="1"/>
  <c r="J12" i="1"/>
  <c r="G11" i="1"/>
  <c r="L11" i="1"/>
  <c r="G14" i="1"/>
  <c r="F11" i="1"/>
  <c r="I14" i="1"/>
  <c r="G12" i="1"/>
  <c r="H12" i="1"/>
  <c r="M13" i="1"/>
  <c r="I11" i="1"/>
  <c r="M12" i="1"/>
  <c r="M14" i="1"/>
  <c r="J11" i="1"/>
  <c r="F12" i="1"/>
  <c r="L12" i="1"/>
  <c r="F13" i="1"/>
  <c r="H13" i="1"/>
  <c r="M11" i="1"/>
  <c r="G13" i="1"/>
  <c r="F14" i="1"/>
  <c r="E14" i="1"/>
  <c r="K13" i="1"/>
  <c r="L14" i="1"/>
  <c r="I15" i="1" l="1"/>
  <c r="J15" i="1"/>
  <c r="L15" i="1"/>
  <c r="E15" i="1"/>
  <c r="G15" i="1"/>
  <c r="H15" i="1"/>
  <c r="F15" i="1"/>
  <c r="M15" i="1"/>
  <c r="K15" i="1"/>
  <c r="C12" i="1"/>
  <c r="D12" i="1" s="1"/>
  <c r="C13" i="1"/>
  <c r="D13" i="1" s="1"/>
  <c r="C14" i="1"/>
  <c r="D14" i="1" s="1"/>
  <c r="C11" i="1"/>
  <c r="C15" i="1" l="1"/>
  <c r="D15" i="1" s="1"/>
  <c r="D11" i="1"/>
</calcChain>
</file>

<file path=xl/sharedStrings.xml><?xml version="1.0" encoding="utf-8"?>
<sst xmlns="http://schemas.openxmlformats.org/spreadsheetml/2006/main" count="1262" uniqueCount="607">
  <si>
    <t>模块描述</t>
  </si>
  <si>
    <t>测试环境</t>
  </si>
  <si>
    <t>测试版本</t>
  </si>
  <si>
    <t>测试日期</t>
  </si>
  <si>
    <t>测试人员</t>
  </si>
  <si>
    <t>用例编号</t>
  </si>
  <si>
    <t>子功能</t>
  </si>
  <si>
    <t>测试项</t>
  </si>
  <si>
    <t>测试优先级</t>
  </si>
  <si>
    <t>前置条件</t>
  </si>
  <si>
    <t>测试步骤及数据</t>
  </si>
  <si>
    <t>预期结果</t>
  </si>
  <si>
    <t>P/F/NT/Delay</t>
  </si>
  <si>
    <t>缺陷严重级</t>
  </si>
  <si>
    <t>实际测试结果</t>
  </si>
  <si>
    <t>备注</t>
  </si>
  <si>
    <t>自动化标志</t>
  </si>
  <si>
    <t>LAN_测试用例</t>
  </si>
  <si>
    <t>WIFI_测试用例</t>
  </si>
  <si>
    <t>管理维护_测试用例</t>
  </si>
  <si>
    <t>移动客户端_测试用例</t>
  </si>
  <si>
    <t>较低</t>
  </si>
  <si>
    <t>M</t>
  </si>
  <si>
    <t>低</t>
  </si>
  <si>
    <t>硬件复位</t>
  </si>
  <si>
    <t>高</t>
  </si>
  <si>
    <t>WIFI</t>
  </si>
  <si>
    <t>DHCP</t>
  </si>
  <si>
    <t>上网方式</t>
  </si>
  <si>
    <t>中</t>
  </si>
  <si>
    <t>较高</t>
  </si>
  <si>
    <t>1.掉电重启</t>
  </si>
  <si>
    <t>LAN</t>
  </si>
  <si>
    <t>LAN-DHCP</t>
  </si>
  <si>
    <t>1.开启DHCP
2.在不同接口下接入新终端，检查终端的ip</t>
  </si>
  <si>
    <t>1.DHCP功能被启动，接入设备能获取IP地址</t>
  </si>
  <si>
    <t>1.关闭DHCP
2.在不同接口下接入新终端，检查终端的ip</t>
  </si>
  <si>
    <t>1.DHCP功能被关闭，新设备无法获取ip</t>
  </si>
  <si>
    <t>配置网关地址</t>
  </si>
  <si>
    <t>只开启LAN-DHCP</t>
  </si>
  <si>
    <t>1.配置以下网关ip地址,查看效果</t>
  </si>
  <si>
    <t>网络地址x.x.x.0</t>
  </si>
  <si>
    <t>非法地址，无法成功下发</t>
  </si>
  <si>
    <t>组播地址224.0.0.1</t>
  </si>
  <si>
    <t>广播地址x.x.x.255</t>
  </si>
  <si>
    <t>172.18.0.1</t>
  </si>
  <si>
    <t>1.地址正确，下发成功
2.可以ping通
3.DHCP地址池会跟随网关地址改变而改变</t>
  </si>
  <si>
    <t>192.168.210.1</t>
  </si>
  <si>
    <t>10.0.1.1</t>
  </si>
  <si>
    <t>1.终端1上自己设定一个ip:x.x.x.A，接入路由器
2.在不同接口下接入另外的终端，查看终端获取到的ip</t>
  </si>
  <si>
    <t>1.该设定的ip不会被DHCP再次分配出去
2.其他终端会获取到地址池内的其他地址</t>
  </si>
  <si>
    <t xml:space="preserve">续约
</t>
  </si>
  <si>
    <t>1.终端获取ip地址后，等待续约时间的1/2
2.在不同接口下的终端上，查看ip地址是否和原先一样，是否可以正常使用</t>
  </si>
  <si>
    <t xml:space="preserve">1.终端ip地址继续正常使用
</t>
  </si>
  <si>
    <t xml:space="preserve">1.终端ip地址继续正常使用，能ping通网关
</t>
  </si>
  <si>
    <t>1.终端获取ip地址后，等待整个续约时间
2.在不同接口下的终端上，查看ip地址是否和原先一样，是否可以正常使用</t>
  </si>
  <si>
    <t>修改ip网段</t>
  </si>
  <si>
    <t>1.终端ip重新获取，能ping通网关
2.终端ip重新获取</t>
  </si>
  <si>
    <t>重启操作</t>
  </si>
  <si>
    <t>命令重启后检查终端的ip情况</t>
  </si>
  <si>
    <t>掉电重启后检查终端的ip情况</t>
  </si>
  <si>
    <t>各子功能描述
ARP绑定:简单描述该模块要实现的功能
LAN-DHCP:简单描述该模块要实现的功能
LAN限速:简单描述该模块要实现的功能
广告DHCP与LAN-DHCP相类似，但细节上有不一致的地方，综合统一一下:简单描述该模块要实现的功能
广告网络限速:简单描述该模块要实现的功能
双DHCP与单DHCP类似修改:简单描述该模块要实现的功能
物理端口:简单描述该模块要实现的功能</t>
    <phoneticPr fontId="1" type="noConversion"/>
  </si>
  <si>
    <t>无线模式-2.4G</t>
  </si>
  <si>
    <t>20MHZ</t>
  </si>
  <si>
    <t>AUTO-802.11n</t>
  </si>
  <si>
    <t>802.11g转802.11n</t>
  </si>
  <si>
    <t>40MHZ</t>
  </si>
  <si>
    <t>1.无线网卡工作在b模式
2.终端能ping通网关</t>
  </si>
  <si>
    <t>g</t>
  </si>
  <si>
    <t>n</t>
  </si>
  <si>
    <t>1.无线网卡工作在n模式
4.终端能ping通网关</t>
  </si>
  <si>
    <t>b/g/n模式自动切换</t>
  </si>
  <si>
    <t>1.设置无线网卡1为auto模式，查看无线网卡1工作模式
2.使用无线网卡2在同一信道进行干扰打流，逐步增大打流流量至满速，查看无线网卡1工作模式变化情况</t>
  </si>
  <si>
    <t>1.无线网卡工作在n模式
2.无线网卡1工作模式变化n-g-b</t>
  </si>
  <si>
    <t>1.设置无线网卡1为auto模式，使用无线网卡2（auto）在同一信道进行满速干扰打流，查看无线网卡1工作模式
2.，逐步减小打流流量至不打流，查看无线网卡1工作模式变化情况</t>
  </si>
  <si>
    <t>1.无线网卡工作在b模式
2.无线网卡1工作模式变化b-g-n</t>
  </si>
  <si>
    <t>SSID</t>
  </si>
  <si>
    <t>2.4G
SSID</t>
  </si>
  <si>
    <t>1.设置SSID，输入以下参数
2.在终端查看该SSID
3.终端无线连接设备,查看效果</t>
  </si>
  <si>
    <t>最小长度1</t>
  </si>
  <si>
    <t>1.输入的ssid需合法，不合法会有校验
2.ssid可以被终端查看到
3.终端正常连接</t>
  </si>
  <si>
    <t>空</t>
  </si>
  <si>
    <t>1.提示wifi名称不能为空</t>
  </si>
  <si>
    <t xml:space="preserve">
测试ezviz- 12345</t>
  </si>
  <si>
    <t>输入最长字符32</t>
  </si>
  <si>
    <t>1.配置路由器，设置SSID和密码
2.终端通过wifi接入该网关设备
3.更改SSID，查看终端接入情况和ping网关的测试情况</t>
  </si>
  <si>
    <t>1.更改SSID之后，终端应该处于离线状态，获取不到ip，ping不通网关
2.需要重新连接</t>
  </si>
  <si>
    <t xml:space="preserve">1.设置SSID为隐藏，不可见
2.用终端查看SSID
3.终端手工输入SSID，让其加入设备网络
</t>
  </si>
  <si>
    <t>1.终端无法查到该SSID
2.手工加入设备网络成功</t>
  </si>
  <si>
    <t>WPS</t>
  </si>
  <si>
    <t>2.4G
PBC</t>
  </si>
  <si>
    <t>加密方式WPA/WPA2-PSK</t>
  </si>
  <si>
    <t>1.配置路由器，设置SSID和密码为以下参数，开启基本无线网络，使用信道1
2.按下一键接入按钮
3.点击网卡接入无线网络
4.两分钟之内查看新的终端是否接入成功</t>
  </si>
  <si>
    <t>SSID:测试ezviz- 12345
密码8位：测e- 12</t>
  </si>
  <si>
    <t>1.如上操作之后，新的终端能接入基本网络
2.上网正常</t>
  </si>
  <si>
    <t>加密方式WPA2-PSK</t>
  </si>
  <si>
    <t>1.配置路由器，设置SSID和密码为以下参数，开启基本网络和访客网络，使用信道11
2.按下一键接入按钮
3.点击网卡接入无线网络
4.两分钟之内查看新的终端是否接入成功</t>
  </si>
  <si>
    <t>1.配置路由器，设置SSID和密码为以下参数，开启基本无线网络和访客网络，使用信道13
2.点击web界面的智能家居
3.无线网卡上按住wps按钮
4.两分钟之内查看新的终端是否接入成功</t>
  </si>
  <si>
    <t xml:space="preserve">2.4G
</t>
  </si>
  <si>
    <t>1.配置设备，设置SSID和密码为以下参数，开启基本无线网络，使用信道1
2.重置萤石设备，按提示接入无线网络
3.按下一键接入按钮
4.两分钟之内查看新的终端是否接入成功</t>
  </si>
  <si>
    <t>1.配置设备，设置SSID和密码为以下参数，开启基本网络和访客网络，使用信道6
2.重置萤石设备，按提示接入无线网络
3.点击web界面的智能家居
4.两分钟之内查看新的终端是否接入成功</t>
  </si>
  <si>
    <t>1.配置设备，设置SSID和密码为以下参数，开启基本网络和访客网络，使用信道11
2.重置萤石设备，按提示接入无线网络
3.按下一键接入按钮
4.两分钟之内查看新的终端是否接入成功</t>
  </si>
  <si>
    <t>1.配置设备，设置SSID和密码为以下参数，开启基本无线网络和访客网络，使用信道13
2.重置萤石设备，按提示接入无线网络
3.点击web界面的智能家居
4.两分钟之内查看新的终端是否接入成功</t>
  </si>
  <si>
    <t>802.11b</t>
  </si>
  <si>
    <t>802.11g</t>
  </si>
  <si>
    <t>802.11n</t>
  </si>
  <si>
    <t>WPA2(AES)</t>
  </si>
  <si>
    <t>1.无线终端都能通过加密认证，且能ping通网关</t>
  </si>
  <si>
    <t>1.设置无线网卡1,2,3分别为802.11bgn模式
2.开启主机，采用WPA2-PSK的加密模式
3.让无线网卡接入设备的无线网络，检查设备工作模式
4.检查终端ping网关情况</t>
  </si>
  <si>
    <t>63位长度</t>
  </si>
  <si>
    <t>1.无线网卡1和无线网卡2,都工作在802.11n模式
2.无线终端都能通过加密认证，且正常上网</t>
  </si>
  <si>
    <t>特殊字符</t>
  </si>
  <si>
    <t>最长字符64个字符</t>
  </si>
  <si>
    <t>1.无线网卡1和无线网卡2,都工作在802.11n模式
2.只能输入64位十六进制的数
3.无线终端都能通过加密认证，且正常上网</t>
  </si>
  <si>
    <t>WPA\WPA2PSK</t>
  </si>
  <si>
    <t>混合模式</t>
  </si>
  <si>
    <t>无线开关</t>
  </si>
  <si>
    <t>2.4G</t>
  </si>
  <si>
    <t>1.用终端搜索信号，并加入网络</t>
  </si>
  <si>
    <t>1.wifi默认打开，能搜索到信号，且能加入网络</t>
  </si>
  <si>
    <t>1.命令重启设备</t>
  </si>
  <si>
    <t>1.重启后能正常搜索到信号，且能加入网络</t>
  </si>
  <si>
    <t>隐藏网络</t>
  </si>
  <si>
    <t>1.隐藏基本网络的ssid
2.用终端手工加入基本网络</t>
  </si>
  <si>
    <t>1.能加入网络</t>
  </si>
  <si>
    <t>1.重启后依然可以自动加入</t>
  </si>
  <si>
    <t>无线信道-2.4G</t>
  </si>
  <si>
    <t>2.4G
信道遍历</t>
  </si>
  <si>
    <t>打开wifi
设置HT20模式</t>
  </si>
  <si>
    <t>1.无线终端上可以查看到使用了信道1
2.频点显示为2412
3.用频谱分析仪测试频率中心点</t>
  </si>
  <si>
    <t>1.无线终端上可以查看到使用了信道2
2.频点显示为2417
3.用频谱分析仪测试频率中心点</t>
  </si>
  <si>
    <t>1.无线终端上可以查看到使用了信道3
2.频点显示为2422
3.用频谱分析仪测试频率中心点</t>
  </si>
  <si>
    <t>1.无线终端上可以查看到使用了信道4
2.频点显示为2427
3.用频谱分析仪测试频率中心点</t>
  </si>
  <si>
    <t>1.无线终端上可以查看到使用了信道5
2.频点显示为2432
3.用频谱分析仪测试频率中心点</t>
  </si>
  <si>
    <t>1.无线终端上可以查看到使用了信道6
2.频点显示为2437
3.用频谱分析仪测试频率中心点</t>
  </si>
  <si>
    <t>1.无线终端上可以查看到使用了信道7
2.频点显示为2442
3.用频谱分析仪测试频率中心点</t>
  </si>
  <si>
    <t>1.无线终端上可以查看到使用了信道8
2.频点显示为2447</t>
  </si>
  <si>
    <t>1.无线终端上可以查看到使用了信道9
2.频点显示为2452
3.用频谱分析仪测试频率中心点</t>
  </si>
  <si>
    <t>1.无线终端上可以查看到使用了信道10
2.频点显示为2457
3.用频谱分析仪测试频率中心点</t>
  </si>
  <si>
    <t>1.无线终端上可以查看到使用了信道11
2.频点显示为2462
3.用频谱分析仪测试频率中心点</t>
  </si>
  <si>
    <t>1.无线终端上可以查看到使用了信道12
2.频点显示为2467
3.用频谱分析仪测试频率中心点</t>
  </si>
  <si>
    <t>1.无线终端上可以查看到使用了信道13
2.频点显示为2472
3.用频谱分析仪测试频率中心点</t>
  </si>
  <si>
    <t xml:space="preserve"> 信道自动选择</t>
  </si>
  <si>
    <t>HT20</t>
  </si>
  <si>
    <t xml:space="preserve">当路由器上的强制信道与设备上的信道冲突时，设备上的信道会自动调节到空闲的信道上。
</t>
  </si>
  <si>
    <t>HT40</t>
  </si>
  <si>
    <t>更改当前信道</t>
  </si>
  <si>
    <t>1.无线网络断连后重新自动连接，wifi信道发生的切换</t>
  </si>
  <si>
    <t>信道检测异常</t>
  </si>
  <si>
    <t>1.正在使用一键接入功能时，进行信道检测</t>
  </si>
  <si>
    <t>1.提示“正在使用一键接入功能，不能进行信道检测”</t>
  </si>
  <si>
    <t>1.路由器无线未开启时，进行信道检测</t>
  </si>
  <si>
    <t>1.提示“路由器未开启Wi-Fi网络，无法进行检测信道”</t>
  </si>
  <si>
    <t>无</t>
  </si>
  <si>
    <t>启用</t>
  </si>
  <si>
    <t>不启用</t>
  </si>
  <si>
    <t>默认参数</t>
  </si>
  <si>
    <t>255.255.255.0</t>
  </si>
  <si>
    <t>关</t>
  </si>
  <si>
    <t>自动</t>
  </si>
  <si>
    <t>设备升级</t>
  </si>
  <si>
    <t>端口转发设置</t>
  </si>
  <si>
    <t>192.168.7.1</t>
  </si>
  <si>
    <t>子网掩码</t>
  </si>
  <si>
    <t>NTP</t>
  </si>
  <si>
    <t>恢复默认</t>
  </si>
  <si>
    <t>主机未上电</t>
  </si>
  <si>
    <t>1.主机正常启动，各参数不改变</t>
  </si>
  <si>
    <t>主机启动中</t>
  </si>
  <si>
    <t>主机运行中</t>
  </si>
  <si>
    <t>1.主机正常运行，各参数不改变</t>
  </si>
  <si>
    <t>1.所有指示灯长亮3秒后灭1秒，之后主机重启
2.硬件复位成功，主机参数恢复为默认值</t>
  </si>
  <si>
    <t>软件重置</t>
  </si>
  <si>
    <t>telnet</t>
  </si>
  <si>
    <t>平台升级</t>
  </si>
  <si>
    <t>1.通过以下方式进行远程升级，查看效果</t>
  </si>
  <si>
    <t>http</t>
  </si>
  <si>
    <t>1.远程升级成功，升级进度正确，版本显示正确</t>
  </si>
  <si>
    <t>连接断开</t>
  </si>
  <si>
    <t>1.进行远程升级操作，查看效果</t>
  </si>
  <si>
    <t>1.主机按服务器设置的次数N进行重连尝试</t>
  </si>
  <si>
    <t>1.重连的过程中插回网线</t>
  </si>
  <si>
    <t>1.可以继续下载</t>
  </si>
  <si>
    <t>1.同一次远程升级过程中，重连次数达到N后网络仍未恢复，查看效果</t>
  </si>
  <si>
    <t>1.升级失败
2.可以重新对设备进行远程升级</t>
  </si>
  <si>
    <t>升级失败</t>
  </si>
  <si>
    <t>1.再次进行远程升级操作，查看效果</t>
  </si>
  <si>
    <t>1.由a.b.x升级到a.b.n，查看升级情况
注：通过串口查看升级包文件名和大小</t>
  </si>
  <si>
    <t>1.主机通过增量包升级成功，版本显示正确
注：可通过配置平台升级包确认升级信息</t>
  </si>
  <si>
    <t>1.由a.x.x升级到a.n.n，查看升级情况</t>
  </si>
  <si>
    <t>1.主机通过全量包升级成功，版本显示正确</t>
  </si>
  <si>
    <t>1.由x.x.x升级到n.n.n，查看升级情况</t>
  </si>
  <si>
    <t>1.远程升级过程中，查看主机响应情况</t>
  </si>
  <si>
    <t>1.主机自动重启前均正常运行，能正确作出各种响应</t>
  </si>
  <si>
    <t>1.在远程升级过程中断开设备与平台连接，查看效果
2.重新连接设备与平台，查看主机运行情况
3.重新进行远程升级，查看效果</t>
  </si>
  <si>
    <t>1.升级失败，主机退出升级，不会自动重启
2.主机运行正常
3.可以重新对设备进行远程升级</t>
  </si>
  <si>
    <t>1.断网后重新进行远程升级，查看是否断点续传</t>
  </si>
  <si>
    <t>1.可以断点续传</t>
  </si>
  <si>
    <t>1.断电后重新进行远程升级，查看是否断点续传</t>
  </si>
  <si>
    <t>1.内存清掉，无法断点续传</t>
  </si>
  <si>
    <t>1.客户端升级时，本地进行在线升级</t>
  </si>
  <si>
    <t>1.本地在线升级时，客户端进行升级</t>
  </si>
  <si>
    <t>1.客户端会同步获取到当前的升级进度</t>
  </si>
  <si>
    <t>1.多个客户端同时对设备进行远程升级操作</t>
  </si>
  <si>
    <t>1.设备在同一时间段只支持1个客户端升级
2.各客户端升级会同步获取到当前升级进度</t>
  </si>
  <si>
    <t>控件升级</t>
  </si>
  <si>
    <t>1.使用不匹配的文件通过控件进行设备升级，查看效果</t>
  </si>
  <si>
    <t>1.升级失败，提示文件错误</t>
  </si>
  <si>
    <t>1.使用正确的文件通过控件进行设备升级，查看效果</t>
  </si>
  <si>
    <t>1.升级成功，升级进度正确
2.升级完成后设备自动重启，重启后版本显示正确</t>
  </si>
  <si>
    <t>1.控件升级过程中，查看主机响应情况</t>
  </si>
  <si>
    <t>1.在控件升级过程中断开与web客户端的连接，查看效果
2.重新进行控件升级，查看效果</t>
  </si>
  <si>
    <t>1.浏览器关闭不影响升级进程，升级成功</t>
  </si>
  <si>
    <t>串口升级</t>
  </si>
  <si>
    <t>1.通过串口进行升级，查看效果</t>
  </si>
  <si>
    <t>1.升级成功，版本显示正确</t>
  </si>
  <si>
    <t>异常处理</t>
  </si>
  <si>
    <t>1.在升级过程中将设备断电
2.将设备上电，查看主机运行情况
3.重新进行升级，查看效果</t>
  </si>
  <si>
    <t>下载版本过程中断电</t>
  </si>
  <si>
    <t>1.主机上电后可以正常运行，版本为升级前的版本
2.可以重新对设备进行升级</t>
  </si>
  <si>
    <t>写文件过程中断电</t>
  </si>
  <si>
    <t>1.主机上电后不能正常启动
2.主机需要串口升级</t>
  </si>
  <si>
    <t>设备升级中</t>
  </si>
  <si>
    <t>1.主机不响应，升级过程不被打断</t>
  </si>
  <si>
    <t>1.通过控件点击恢复出厂</t>
  </si>
  <si>
    <t>1.通过控件点击软重启</t>
  </si>
  <si>
    <t>升级兼容</t>
  </si>
  <si>
    <t>1.由旧版本升级至最新版本，查看效果（根据需要测试）</t>
  </si>
  <si>
    <t>1.升级成功，设备参数与升级前一致</t>
  </si>
  <si>
    <t>配置操作</t>
  </si>
  <si>
    <t>导出</t>
  </si>
  <si>
    <t>1.导出设备配置文件</t>
  </si>
  <si>
    <t>1.可导出，文件加密</t>
  </si>
  <si>
    <t>导入</t>
  </si>
  <si>
    <t>1.导入正确的配置文件</t>
  </si>
  <si>
    <t>1.导入错误的配置文件</t>
  </si>
  <si>
    <t>错误格式</t>
  </si>
  <si>
    <t>1.不可导入</t>
  </si>
  <si>
    <t>错误文件</t>
  </si>
  <si>
    <t>1、设置右侧配置项为非默认值，导出配置文件
2、将设备恢复出厂
3、将之前导出的配置文件导入，查看配置项的参数</t>
  </si>
  <si>
    <t>设备添加删除</t>
  </si>
  <si>
    <t>1.查看平台设备添加删除</t>
  </si>
  <si>
    <t>序列号添加</t>
  </si>
  <si>
    <t>1.添加删除正常</t>
  </si>
  <si>
    <t>升级</t>
  </si>
  <si>
    <t>扫码添加</t>
  </si>
  <si>
    <t>各子功能描述
设备添加删除:MergeCells
设备详情:MergeCells
摄像机管理:MergeCells
远程配置:MergeCells
远程回放:MergeCells
升级:MergeCells</t>
    <phoneticPr fontId="1" type="noConversion"/>
  </si>
  <si>
    <t>1.远程升级，查看进度和状态显示</t>
  </si>
  <si>
    <t>1.进度条和状态显示正确</t>
  </si>
  <si>
    <t>1.远程升级，查看能否升级成功</t>
  </si>
  <si>
    <t>1.能够升级成功</t>
  </si>
  <si>
    <t>测试记录总体说明</t>
  </si>
  <si>
    <t>项目名称</t>
  </si>
  <si>
    <t>SVN路径</t>
  </si>
  <si>
    <t>测试时间</t>
  </si>
  <si>
    <t>测试任务</t>
  </si>
  <si>
    <t>模块用例记录</t>
  </si>
  <si>
    <t>用例执行记录</t>
  </si>
  <si>
    <t>测试概述</t>
  </si>
  <si>
    <t>模块名称</t>
  </si>
  <si>
    <t>模块测试用例数</t>
  </si>
  <si>
    <t>执行用例数</t>
  </si>
  <si>
    <t>执行覆盖率</t>
  </si>
  <si>
    <t>P</t>
  </si>
  <si>
    <t>F(高)</t>
  </si>
  <si>
    <t>F(中)</t>
  </si>
  <si>
    <t>F(低)</t>
  </si>
  <si>
    <t>建议</t>
  </si>
  <si>
    <t>Delay</t>
  </si>
  <si>
    <t>Defer</t>
  </si>
  <si>
    <t>NT</t>
  </si>
  <si>
    <t>Block</t>
  </si>
  <si>
    <t>管理维护</t>
  </si>
  <si>
    <t>移动客户端</t>
  </si>
  <si>
    <t>合计</t>
  </si>
  <si>
    <t>各子功能描述</t>
    <phoneticPr fontId="1" type="noConversion"/>
  </si>
  <si>
    <t>smartcfg</t>
    <phoneticPr fontId="1" type="noConversion"/>
  </si>
  <si>
    <t>WIFI_001</t>
    <phoneticPr fontId="1" type="noConversion"/>
  </si>
  <si>
    <t>WIFI_002</t>
  </si>
  <si>
    <t>WIFI_003</t>
  </si>
  <si>
    <t>WIFI_004</t>
  </si>
  <si>
    <t>WIFI_005</t>
  </si>
  <si>
    <t>WIFI_006</t>
  </si>
  <si>
    <t>WIFI_007</t>
  </si>
  <si>
    <t>WIFI_008</t>
  </si>
  <si>
    <t>WIFI_009</t>
  </si>
  <si>
    <t>WIFI_010</t>
  </si>
  <si>
    <t>WIFI_011</t>
  </si>
  <si>
    <t>WIFI_012</t>
  </si>
  <si>
    <t>WIFI_013</t>
  </si>
  <si>
    <t>WIFI_014</t>
  </si>
  <si>
    <t>WIFI_015</t>
  </si>
  <si>
    <t>WIFI_016</t>
  </si>
  <si>
    <t>WIFI_017</t>
  </si>
  <si>
    <t>WIFI_018</t>
  </si>
  <si>
    <t>WIFI_019</t>
  </si>
  <si>
    <t>WIFI_020</t>
  </si>
  <si>
    <t>WIFI_021</t>
  </si>
  <si>
    <t>WIFI_022</t>
  </si>
  <si>
    <t>WIFI_023</t>
  </si>
  <si>
    <t>WIFI_024</t>
  </si>
  <si>
    <t>WIFI_025</t>
  </si>
  <si>
    <t>WIFI_026</t>
  </si>
  <si>
    <t>WIFI_027</t>
  </si>
  <si>
    <t>WIFI_028</t>
  </si>
  <si>
    <t>WIFI_029</t>
  </si>
  <si>
    <t>WIFI_030</t>
  </si>
  <si>
    <t>WIFI_031</t>
  </si>
  <si>
    <t>WIFI_032</t>
  </si>
  <si>
    <t>WIFI_033</t>
  </si>
  <si>
    <t>WIFI_034</t>
  </si>
  <si>
    <t>WIFI_035</t>
  </si>
  <si>
    <t>WIFI_036</t>
  </si>
  <si>
    <t>WIFI_037</t>
  </si>
  <si>
    <t>WIFI_038</t>
  </si>
  <si>
    <t>WIFI_039</t>
  </si>
  <si>
    <t>WIFI_040</t>
  </si>
  <si>
    <t>WIFI_041</t>
  </si>
  <si>
    <t>WIFI_042</t>
  </si>
  <si>
    <t>WIFI_043</t>
  </si>
  <si>
    <t>WIFI_044</t>
  </si>
  <si>
    <t>WIFI_045</t>
  </si>
  <si>
    <t>WIFI_046</t>
  </si>
  <si>
    <t>WIFI_047</t>
  </si>
  <si>
    <t>WIFI_048</t>
  </si>
  <si>
    <t>WIFI_049</t>
  </si>
  <si>
    <t>WIFI_050</t>
  </si>
  <si>
    <t>WIFI_051</t>
  </si>
  <si>
    <t>WIFI_052</t>
  </si>
  <si>
    <t>WIFI_053</t>
  </si>
  <si>
    <t>WIFI_054</t>
  </si>
  <si>
    <t>WIFI_055</t>
  </si>
  <si>
    <t>WIFI_056</t>
  </si>
  <si>
    <t>WIFI_057</t>
  </si>
  <si>
    <t>WIFI_058</t>
  </si>
  <si>
    <t>WIFI_059</t>
  </si>
  <si>
    <t>WIFI_060</t>
  </si>
  <si>
    <t>WIFI_061</t>
  </si>
  <si>
    <t>WIFI_062</t>
  </si>
  <si>
    <t>WIFI_063</t>
  </si>
  <si>
    <t>WIFI_064</t>
  </si>
  <si>
    <t>WIFI_065</t>
  </si>
  <si>
    <t>WIFI_066</t>
  </si>
  <si>
    <t>WIFI_067</t>
  </si>
  <si>
    <t>WIFI_068</t>
  </si>
  <si>
    <t>WIFI_069</t>
  </si>
  <si>
    <t>WIFI_070</t>
  </si>
  <si>
    <t>WIFI_071</t>
  </si>
  <si>
    <t>WIFI_072</t>
  </si>
  <si>
    <t>WIFI_073</t>
  </si>
  <si>
    <t>WIFI_074</t>
  </si>
  <si>
    <t>WIFI_075</t>
  </si>
  <si>
    <t>WIFI_076</t>
  </si>
  <si>
    <t>WIFI_077</t>
  </si>
  <si>
    <t>WIFI_078</t>
  </si>
  <si>
    <t>WIFI_079</t>
  </si>
  <si>
    <t>WIFI_080</t>
  </si>
  <si>
    <t>WIFI_081</t>
  </si>
  <si>
    <t>WIFI_082</t>
  </si>
  <si>
    <t>WIFI_083</t>
  </si>
  <si>
    <t>WIFI_084</t>
  </si>
  <si>
    <t>WIFI_085</t>
  </si>
  <si>
    <t>WIFI_086</t>
  </si>
  <si>
    <t>WIFI_087</t>
  </si>
  <si>
    <t>WIFI_088</t>
  </si>
  <si>
    <t>APP_001</t>
    <phoneticPr fontId="1" type="noConversion"/>
  </si>
  <si>
    <t>APP_002</t>
  </si>
  <si>
    <t>APP_007</t>
  </si>
  <si>
    <t>APP_008</t>
  </si>
  <si>
    <t>AUIO-802.11g</t>
    <phoneticPr fontId="1" type="noConversion"/>
  </si>
  <si>
    <t>各子功能描述
SADP:简单描述该模块要实现的功能
恢复默认:简单描述该模块要实现的功能
看门狗:简单描述该模块要实现的功能
设备升级:简单描述该模块要实现的功能
升级兼容:简单描述该模块要实现的功能
配置操作:简单描述该模块要实现的功能
硬盘管理:简单描述该模块要实现的功能
指示灯:简单描述该模块要实现的功能
RTC:简单描述该模块要实现的功能</t>
    <phoneticPr fontId="1" type="noConversion"/>
  </si>
  <si>
    <t>MAN_001</t>
    <phoneticPr fontId="1" type="noConversion"/>
  </si>
  <si>
    <t>1.按住复位键不小于6s，同时给主机上电，查看主机响应情况</t>
    <phoneticPr fontId="1" type="noConversion"/>
  </si>
  <si>
    <t>MAN_002</t>
  </si>
  <si>
    <t>1.按住复位键不小于6s，查看主机响应情况</t>
    <phoneticPr fontId="1" type="noConversion"/>
  </si>
  <si>
    <t>MAN_003</t>
  </si>
  <si>
    <t>1.按住复位键小于6s，查看主机响应情况</t>
    <phoneticPr fontId="1" type="noConversion"/>
  </si>
  <si>
    <t>MAN_004</t>
  </si>
  <si>
    <t>MAN_005</t>
  </si>
  <si>
    <t>1.通过web或H5恢复出厂设置，查看效果</t>
    <phoneticPr fontId="1" type="noConversion"/>
  </si>
  <si>
    <t>MAN_006</t>
  </si>
  <si>
    <t>telnet</t>
    <phoneticPr fontId="1" type="noConversion"/>
  </si>
  <si>
    <t>1.恢复默认，查看右侧参数</t>
    <phoneticPr fontId="1" type="noConversion"/>
  </si>
  <si>
    <t>MAN_007</t>
  </si>
  <si>
    <t>双频合一</t>
    <phoneticPr fontId="8" type="noConversion"/>
  </si>
  <si>
    <t>双频合一开关</t>
  </si>
  <si>
    <t>开</t>
  </si>
  <si>
    <t>MAN_008</t>
  </si>
  <si>
    <t>Wi-Fi设置/2.4G Wi-Fi网络</t>
    <phoneticPr fontId="8" type="noConversion"/>
  </si>
  <si>
    <t>Wi-Fi开关</t>
  </si>
  <si>
    <t>MAN_009</t>
  </si>
  <si>
    <t>Wi-Fi SSID</t>
  </si>
  <si>
    <t>ezviz_xxxxxx（xxxxxx为LAN MAC地址后6位）</t>
  </si>
  <si>
    <t>MAN_010</t>
  </si>
  <si>
    <t>Wi-Fi隐藏功能</t>
  </si>
  <si>
    <t>MAN_011</t>
  </si>
  <si>
    <t>Wi-Fi安全类型</t>
  </si>
  <si>
    <t>MAN_012</t>
  </si>
  <si>
    <t>Wi-Fi无线隔离</t>
  </si>
  <si>
    <t>MAN_013</t>
  </si>
  <si>
    <t>Wi-Fi带宽</t>
  </si>
  <si>
    <t>MAN_014</t>
  </si>
  <si>
    <t>Wi-Fi信道</t>
  </si>
  <si>
    <t>MAN_015</t>
  </si>
  <si>
    <t>Wi-Fi设置/5G Wi-Fi网络</t>
    <phoneticPr fontId="8" type="noConversion"/>
  </si>
  <si>
    <t>MAN_016</t>
  </si>
  <si>
    <t>MAN_017</t>
  </si>
  <si>
    <t>MAN_018</t>
  </si>
  <si>
    <t>MAN_019</t>
  </si>
  <si>
    <t>MAN_020</t>
  </si>
  <si>
    <t>MAN_021</t>
  </si>
  <si>
    <t>MAN_022</t>
  </si>
  <si>
    <t>Wi-Fi设置/Wi-Fi信号设置</t>
    <phoneticPr fontId="8" type="noConversion"/>
  </si>
  <si>
    <t>Wi-Fi信号模式</t>
  </si>
  <si>
    <t>穿墙</t>
  </si>
  <si>
    <t>MAN_023</t>
  </si>
  <si>
    <t>上网设置/设备上网设置</t>
    <phoneticPr fontId="8" type="noConversion"/>
  </si>
  <si>
    <t>MAN_024</t>
  </si>
  <si>
    <t>MAC地址克隆</t>
  </si>
  <si>
    <t>MAN_025</t>
  </si>
  <si>
    <t>MAN_026</t>
  </si>
  <si>
    <t>MTU</t>
  </si>
  <si>
    <t>MAN_027</t>
  </si>
  <si>
    <t>上网设置/终端上网设置</t>
    <phoneticPr fontId="8" type="noConversion"/>
  </si>
  <si>
    <t>设备IP地址</t>
  </si>
  <si>
    <t>MAN_028</t>
  </si>
  <si>
    <t>MAN_029</t>
  </si>
  <si>
    <t>DHCP服务器</t>
  </si>
  <si>
    <t>MAN_030</t>
  </si>
  <si>
    <t>地址池起始地址</t>
  </si>
  <si>
    <t>192.168.7.30</t>
  </si>
  <si>
    <t>MAN_031</t>
  </si>
  <si>
    <t>地址池结束地址</t>
  </si>
  <si>
    <t>192.168.7.250</t>
  </si>
  <si>
    <t>MAN_032</t>
  </si>
  <si>
    <t>地址租用时间（分）</t>
  </si>
  <si>
    <t>MAN_033</t>
  </si>
  <si>
    <t>高级设置</t>
    <phoneticPr fontId="8" type="noConversion"/>
  </si>
  <si>
    <t>upnp开关</t>
  </si>
  <si>
    <t>MAN_034</t>
  </si>
  <si>
    <t>MAN_035</t>
  </si>
  <si>
    <t>DMZ开关</t>
  </si>
  <si>
    <t>MAN_036</t>
  </si>
  <si>
    <t>防蹭网</t>
  </si>
  <si>
    <t>MAN_037</t>
  </si>
  <si>
    <t>系统设置</t>
    <phoneticPr fontId="8" type="noConversion"/>
  </si>
  <si>
    <t>时间获取方式</t>
  </si>
  <si>
    <t>MAN_038</t>
  </si>
  <si>
    <t>NTP服务器地址</t>
  </si>
  <si>
    <t>183.136.184.14/202.108.6.95</t>
  </si>
  <si>
    <t>MAN_039</t>
  </si>
  <si>
    <t>灯光开关</t>
  </si>
  <si>
    <t>MAN_040</t>
  </si>
  <si>
    <t>MAN_041</t>
  </si>
  <si>
    <t>MAN_042</t>
  </si>
  <si>
    <t>MAN_043</t>
  </si>
  <si>
    <t>MAN_044</t>
  </si>
  <si>
    <t>MAN_045</t>
  </si>
  <si>
    <t>MAN_046</t>
  </si>
  <si>
    <t>MAN_047</t>
  </si>
  <si>
    <t>MAN_048</t>
  </si>
  <si>
    <t>MAN_049</t>
  </si>
  <si>
    <t>MAN_050</t>
  </si>
  <si>
    <t>MAN_051</t>
  </si>
  <si>
    <t>MAN_052</t>
  </si>
  <si>
    <t>MAN_053</t>
  </si>
  <si>
    <t>MAN_054</t>
  </si>
  <si>
    <t>MAN_055</t>
  </si>
  <si>
    <t>MAN_056</t>
  </si>
  <si>
    <t>MAN_057</t>
  </si>
  <si>
    <t>MAN_058</t>
  </si>
  <si>
    <t>MAN_059</t>
  </si>
  <si>
    <t>MAN_060</t>
  </si>
  <si>
    <t>满载升级</t>
    <phoneticPr fontId="1" type="noConversion"/>
  </si>
  <si>
    <t>1.满载接入终端（跟开发确认这个数量），内存占用很高时，进行升级</t>
    <phoneticPr fontId="1" type="noConversion"/>
  </si>
  <si>
    <t>本地升级</t>
    <phoneticPr fontId="1" type="noConversion"/>
  </si>
  <si>
    <t>MAN_061</t>
  </si>
  <si>
    <t>远程升级</t>
    <phoneticPr fontId="1" type="noConversion"/>
  </si>
  <si>
    <t>MAN_062</t>
  </si>
  <si>
    <t>MAN_063</t>
  </si>
  <si>
    <t>MAN_064</t>
  </si>
  <si>
    <t>MAN_065</t>
  </si>
  <si>
    <t>MAN_066</t>
  </si>
  <si>
    <t>MAN_067</t>
  </si>
  <si>
    <t>MAN_068</t>
  </si>
  <si>
    <t>MAN_069</t>
  </si>
  <si>
    <t>MAN_070</t>
  </si>
  <si>
    <t>MAN_071</t>
  </si>
  <si>
    <t>MAN_072</t>
  </si>
  <si>
    <t>MAN_073</t>
  </si>
  <si>
    <t>混合加密</t>
    <phoneticPr fontId="1" type="noConversion"/>
  </si>
  <si>
    <t>VHT80</t>
    <phoneticPr fontId="1" type="noConversion"/>
  </si>
  <si>
    <t>主DNS和从DNS</t>
    <phoneticPr fontId="1" type="noConversion"/>
  </si>
  <si>
    <t>1.可导入</t>
    <phoneticPr fontId="1" type="noConversion"/>
  </si>
  <si>
    <t xml:space="preserve">动态ip地址分配
</t>
    <phoneticPr fontId="1" type="noConversion"/>
  </si>
  <si>
    <t>DHCP开关
获取的内容、地址的老化</t>
    <phoneticPr fontId="1" type="noConversion"/>
  </si>
  <si>
    <t>1.能获取到地址池内的ip地址</t>
    <phoneticPr fontId="1" type="noConversion"/>
  </si>
  <si>
    <t>WIFI</t>
    <phoneticPr fontId="1" type="noConversion"/>
  </si>
  <si>
    <t>1.终端通过以下方式接入路由，查看地址获取情况</t>
    <phoneticPr fontId="1" type="noConversion"/>
  </si>
  <si>
    <t>1.10个终端都能获取ip地址
2.第11个终端无法获取ip地址</t>
    <phoneticPr fontId="1" type="noConversion"/>
  </si>
  <si>
    <t>1.设置无线网卡1为802.11g，设置无线网卡2为auto模式
2.开启W3，让无线网卡接入W3的无线网络
3.把无线网卡1切换成802.11n模式
4.确认l两无线网卡的工作模式和终端能否ping通网关</t>
    <phoneticPr fontId="1" type="noConversion"/>
  </si>
  <si>
    <t>1.无线网卡1工作n模式，和无线网卡2工作在n模式
2.两无线终端都能可以ping通网关</t>
    <phoneticPr fontId="1" type="noConversion"/>
  </si>
  <si>
    <t>1.无线网卡工作在g模式
2.终端能ping通网关</t>
    <phoneticPr fontId="1" type="noConversion"/>
  </si>
  <si>
    <t>1.修改DHCP的地址网段，修改后的地址网段属于同一网段内，只是范围的调整（原100-150调整到200-250）
2.查看不同接口下的终端上的ip和使用情况</t>
    <phoneticPr fontId="1" type="noConversion"/>
  </si>
  <si>
    <t>测试ezviz- 12345</t>
    <phoneticPr fontId="1" type="noConversion"/>
  </si>
  <si>
    <t>1.与导入之前的参数配置一致</t>
    <phoneticPr fontId="1" type="noConversion"/>
  </si>
  <si>
    <t>备注:
该策略未做</t>
    <phoneticPr fontId="1" type="noConversion"/>
  </si>
  <si>
    <t>1.安卓客户端存在较多问题,廖宁定位为能力集的问题,目前在安卓客户端上仅支持添加更升级操作</t>
    <phoneticPr fontId="1" type="noConversion"/>
  </si>
  <si>
    <t>1.长按硬件复位按钮6s以上</t>
    <phoneticPr fontId="1" type="noConversion"/>
  </si>
  <si>
    <t>1.本地会同步获取到当前的升级进度</t>
    <phoneticPr fontId="1" type="noConversion"/>
  </si>
  <si>
    <t>需求暂不明确,组员沈扬已提缺陷</t>
    <phoneticPr fontId="1" type="noConversion"/>
  </si>
  <si>
    <t>web与长按硬件按钮指示灯指示目前暂不统一</t>
    <phoneticPr fontId="1" type="noConversion"/>
  </si>
  <si>
    <t>b</t>
    <phoneticPr fontId="1" type="noConversion"/>
  </si>
  <si>
    <t xml:space="preserve">https://192.0.0.240/PJ05D2017050802 </t>
    <phoneticPr fontId="1" type="noConversion"/>
  </si>
  <si>
    <t>W3高端家庭商用出口路由开发</t>
    <phoneticPr fontId="1" type="noConversion"/>
  </si>
  <si>
    <t>V1.3.2 build170825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</si>
  <si>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测试对象：</t>
    </r>
    <r>
      <rPr>
        <sz val="10"/>
        <color theme="1"/>
        <rFont val="宋体"/>
        <family val="2"/>
        <charset val="134"/>
        <scheme val="minor"/>
      </rPr>
      <t xml:space="preserve">
CS-W3-WD1200G
</t>
    </r>
    <r>
      <rPr>
        <b/>
        <sz val="10"/>
        <color theme="1"/>
        <rFont val="宋体"/>
        <family val="3"/>
        <charset val="134"/>
        <scheme val="minor"/>
      </rPr>
      <t>硬件环境：</t>
    </r>
    <r>
      <rPr>
        <sz val="10"/>
        <color theme="1"/>
        <rFont val="宋体"/>
        <family val="2"/>
        <charset val="134"/>
        <scheme val="minor"/>
      </rPr>
      <t xml:space="preserve">
iPhone6、OPPO A59s
</t>
    </r>
    <r>
      <rPr>
        <b/>
        <sz val="10"/>
        <color theme="1"/>
        <rFont val="宋体"/>
        <family val="3"/>
        <charset val="134"/>
        <scheme val="minor"/>
      </rPr>
      <t xml:space="preserve">
软件环境：</t>
    </r>
    <r>
      <rPr>
        <sz val="10"/>
        <color theme="1"/>
        <rFont val="宋体"/>
        <family val="2"/>
        <charset val="134"/>
        <scheme val="minor"/>
      </rPr>
      <t xml:space="preserve">
ios10.3.3、Android5.1、萤石云视频ios版(V3.9.0 170822)、萤石云视频安卓版(V3.9.1.0828)
</t>
    </r>
    <r>
      <rPr>
        <b/>
        <sz val="10"/>
        <color theme="1"/>
        <rFont val="宋体"/>
        <family val="3"/>
        <charset val="134"/>
        <scheme val="minor"/>
      </rPr>
      <t xml:space="preserve">
第三方测试工具：</t>
    </r>
    <r>
      <rPr>
        <sz val="10"/>
        <color theme="1"/>
        <rFont val="宋体"/>
        <family val="2"/>
        <charset val="134"/>
        <scheme val="minor"/>
      </rPr>
      <t xml:space="preserve">
SecureCRT</t>
    </r>
    <phoneticPr fontId="1" type="noConversion"/>
  </si>
  <si>
    <t>温作炎</t>
    <phoneticPr fontId="1" type="noConversion"/>
  </si>
  <si>
    <t>1.升级成功，版本显示正确</t>
    <phoneticPr fontId="1" type="noConversion"/>
  </si>
  <si>
    <t>1.无线网卡1工作g模式，和无线网卡2工作在n模式
2.两无线终端都能可以ping通网关</t>
    <phoneticPr fontId="1" type="noConversion"/>
  </si>
  <si>
    <t>1.设置无线网卡1为802.11n
2.开启设备，设置工作信道N
3.使用inSSIDer软件搜索wifi信号，确认终端接入的信道是否为N</t>
    <phoneticPr fontId="1" type="noConversion"/>
  </si>
  <si>
    <t xml:space="preserve">1.开启W3，无线网卡设置为以下模式，接入W3的无线网络，把HT mode设置成40MHz，确认W3工作模式，查看无线网卡工作模式
2.确认终端能否ping通网关
</t>
    <phoneticPr fontId="1" type="noConversion"/>
  </si>
  <si>
    <t>1.串口没有重连的打印</t>
    <phoneticPr fontId="1" type="noConversion"/>
  </si>
  <si>
    <t>1.设置无线网卡1为以下无线模式
2.设置无线网卡2为auto模式
3.开启wifi，采用WPA2-PSK的加密模式
4.让无线网卡接入设备无线网络，确认设备工作模式
5.检查终端ping网关情况</t>
    <phoneticPr fontId="1" type="noConversion"/>
  </si>
  <si>
    <t>1.设置无线网卡1为以下无线模式
2.设置无线网卡2为auto模式
3.开启wifi，采用WPA\WPA2PSK混合模式的加密模式
4.让无线网卡接入设备的无线网络
5.检查终端ping网关情况</t>
    <phoneticPr fontId="1" type="noConversion"/>
  </si>
  <si>
    <t>1.设置无线网卡1为802.11g
2.设置无线网卡2为auto模式
3.开启W3，让无线网卡接入W3的无线网络
4.确认终端能否ping通网关</t>
    <phoneticPr fontId="1" type="noConversion"/>
  </si>
  <si>
    <t>1.设置无线网卡1为802.11n
2.设置无线网卡2为auto模式
3.开启W3，让无线网卡接入W3的无线网络
4.确认终端能否ping通网关</t>
    <phoneticPr fontId="1" type="noConversion"/>
  </si>
  <si>
    <t>1.无线终端上可以查看到使用了信道5
2.频点显示为2432
3.用频谱分析仪测试频率中心点</t>
    <phoneticPr fontId="1" type="noConversion"/>
  </si>
  <si>
    <t>1.无线终端上可以查看到使用了信道6
2.频点显示为2437
3.用频谱分析仪测试频率中心点</t>
    <phoneticPr fontId="1" type="noConversion"/>
  </si>
  <si>
    <t>1.无线终端上可以查看到使用了信道13
2.频点显示为2472
3.用频谱分析仪测试频率中心点</t>
    <phoneticPr fontId="1" type="noConversion"/>
  </si>
  <si>
    <t>设备接入公网
采用混合加密模式设置HT40</t>
    <phoneticPr fontId="1" type="noConversion"/>
  </si>
  <si>
    <t>1.点击更改当前信道按钮，查看设备wifi信道变化</t>
    <phoneticPr fontId="1" type="noConversion"/>
  </si>
  <si>
    <t>1.设备上设置信道自动选择，设置为以下频道带宽
2.另一台路由器上强制信道
3.查看设备上的信道选择，可在终端处无线网卡上查看
4.更改路由器的信道，强制成与设备相同
5.查看设备的信道变化</t>
    <phoneticPr fontId="1" type="noConversion"/>
  </si>
  <si>
    <t>SSID:测试ezviz- 12345
密码8位：测e- 12</t>
    <phoneticPr fontId="1" type="noConversion"/>
  </si>
  <si>
    <t>SSID:测试ezviz- 12345
密码长度：64位</t>
    <phoneticPr fontId="1" type="noConversion"/>
  </si>
  <si>
    <t>密码设置为1234qwer</t>
    <phoneticPr fontId="1" type="noConversion"/>
  </si>
  <si>
    <t>1.如上操作之后，新的终端能接入基本网络
2.上网正常</t>
    <phoneticPr fontId="1" type="noConversion"/>
  </si>
  <si>
    <t>1.设置无线网卡1为802.11n
2.设置无线网卡2为auto模式
3.开启wifi，采用WPA\WPA2PSK混合模式的加密模式
4.输入各种格式和长度的密码
4.让无线网卡接入设备的无线网络，确认设备工作模式
5.检查终端ping网关情况</t>
    <phoneticPr fontId="1" type="noConversion"/>
  </si>
  <si>
    <t>SSID:测试ezviz- 12345
密码长度：64位（16进制数）</t>
    <phoneticPr fontId="1" type="noConversion"/>
  </si>
  <si>
    <t>SSID:测试ezviz- 12345
密码长度：63位（非16进制数）</t>
    <phoneticPr fontId="1" type="noConversion"/>
  </si>
  <si>
    <t>1.配置路由器，设置SSID和密码为以下参数，开启基本网络和访客网络，使用信道6
2.点击web界面的智能家居
3.无线网卡上按住wps按钮
4.两分钟之内查看新的终端是否接入成功</t>
    <phoneticPr fontId="1" type="noConversion"/>
  </si>
  <si>
    <t>SSID:测试ezviz- 12345
密码长度：63位（非16进制）</t>
    <phoneticPr fontId="1" type="noConversion"/>
  </si>
  <si>
    <t>加密方式WPA2-PSK</t>
    <phoneticPr fontId="1" type="noConversion"/>
  </si>
  <si>
    <t>1.无线终端都能通过加密认证，且能ping通网关</t>
    <phoneticPr fontId="1" type="noConversion"/>
  </si>
  <si>
    <t>1.无线网卡1和无线网卡2,都工作在802.11n模式
2.无线终端都能通过加密认证，且正常上网</t>
    <phoneticPr fontId="1" type="noConversion"/>
  </si>
  <si>
    <t>1.无线网卡1工作g模式，切换过程对无线网卡2没有影响</t>
    <phoneticPr fontId="1" type="noConversion"/>
  </si>
  <si>
    <t>1.设置无线网卡1为802.11n
2.设置无线网卡2为auto模式
3.开启主机，采用WPA2-PSK的加密模式
4.输入各种格式和长度的密码
4.让无线网卡接入设备的无线网络，确认设备工作模式
5.检查终端ping网关情况</t>
    <phoneticPr fontId="1" type="noConversion"/>
  </si>
  <si>
    <t>1.设置无线网卡1，2,3分别为802.11bgn模式
2.开启wifi，采用WPA\WPA2PSK混合模式的加密模式
3.让无线网卡接入设备的无线网络
4.检查终端ping网关情况</t>
    <phoneticPr fontId="1" type="noConversion"/>
  </si>
  <si>
    <t>最长字符63个字符</t>
    <phoneticPr fontId="1" type="noConversion"/>
  </si>
  <si>
    <t>1.无线网卡1和无线网卡2,都工作在802.11n模式
2.只能输入64位十六进制的数
3.无线终端都能通过加密认证，且正常上网</t>
    <phoneticPr fontId="1" type="noConversion"/>
  </si>
  <si>
    <t>1.ip地址能重新获取原先的ip检查是否重新DHCP？</t>
    <phoneticPr fontId="1" type="noConversion"/>
  </si>
  <si>
    <t>1.ip地址能重新获取原先的ip</t>
    <phoneticPr fontId="1" type="noConversion"/>
  </si>
  <si>
    <t>1.终端ip重新获取，原地址能ping通网关
2.终端ip重新获取</t>
    <phoneticPr fontId="1" type="noConversion"/>
  </si>
  <si>
    <t>SSID:测试ezviz- 12345
密码8位：测e- 12</t>
    <phoneticPr fontId="1" type="noConversion"/>
  </si>
  <si>
    <t xml:space="preserve">备注:
</t>
    <phoneticPr fontId="1" type="noConversion"/>
  </si>
  <si>
    <t>1.所有指示灯长亮3秒后灭1秒，之后主机重启(待确认)
2.硬件复位成功，主机参数恢复为默认值</t>
    <phoneticPr fontId="1" type="noConversion"/>
  </si>
  <si>
    <t>SSID:测试ezviz- 12345
密码长度：63位（16进制）</t>
    <phoneticPr fontId="1" type="noConversion"/>
  </si>
  <si>
    <t>LAN-001</t>
    <phoneticPr fontId="1" type="noConversion"/>
  </si>
  <si>
    <t>LAN-002</t>
  </si>
  <si>
    <t>LAN-003</t>
  </si>
  <si>
    <t>LAN-004</t>
  </si>
  <si>
    <t>LAN-005</t>
  </si>
  <si>
    <t>LAN-006</t>
  </si>
  <si>
    <t>LAN-007</t>
  </si>
  <si>
    <t>LAN-008</t>
  </si>
  <si>
    <t>LAN-009</t>
  </si>
  <si>
    <t>LAN-010</t>
  </si>
  <si>
    <t>LAN-011</t>
  </si>
  <si>
    <t>LAN-012</t>
  </si>
  <si>
    <t>LAN-013</t>
  </si>
  <si>
    <t>LAN-014</t>
  </si>
  <si>
    <t>LAN-015</t>
  </si>
  <si>
    <t>LAN-016</t>
  </si>
  <si>
    <t>LAN-017</t>
  </si>
  <si>
    <t>LAN-018</t>
  </si>
  <si>
    <t>LAN-019</t>
  </si>
  <si>
    <t>LAN-020</t>
  </si>
  <si>
    <t>LAN-021</t>
  </si>
  <si>
    <t>LAN-022</t>
  </si>
  <si>
    <t>LAN-023</t>
  </si>
  <si>
    <t>LAN-024</t>
  </si>
  <si>
    <t>1.对LAN模块进行测试未发现重要的功能缺陷</t>
    <phoneticPr fontId="1" type="noConversion"/>
  </si>
  <si>
    <t>1.对2.4GWi-Fi模块进行测试未发现重要功能缺陷</t>
    <phoneticPr fontId="1" type="noConversion"/>
  </si>
  <si>
    <t>1.设备恢复出厂后的知识灯需求暂不明确,组员沈扬已提缺陷
2.W3在内存不够的情况下升级,升级进度显示达不到50%,内存够的情况下升级正常。接入终端达30个且8路ipc同时取流的情况下升级成功</t>
    <phoneticPr fontId="1" type="noConversion"/>
  </si>
  <si>
    <t>地址池分配完ip地址
1.修改地址范围，地址池范围内自有10个ip地址
2.在不同接口下接入10？个终端，查看终端获取ip地址情况
3.再接入第11？个终端，查看终端ip地址获取情况</t>
    <phoneticPr fontId="1" type="noConversion"/>
  </si>
  <si>
    <t>2017-08-28~2017-09-15</t>
    <phoneticPr fontId="1" type="noConversion"/>
  </si>
  <si>
    <t>1.LAN
2.Wi-Fi（2.4G）
3.管理维护
4.Android客户端</t>
    <phoneticPr fontId="1" type="noConversion"/>
  </si>
  <si>
    <t>1.安卓客户端存在较多问题,廖宁定位为能力集的问题,目前在安卓客户端上仅支持添加更升级操作(未给app提交缺陷)</t>
    <phoneticPr fontId="1" type="noConversion"/>
  </si>
  <si>
    <t>F</t>
  </si>
  <si>
    <t>问题：
1.2.4G与5G网络隐藏后,均无法被终端添加
补充：
1.设置设备隐藏网络后,对应的2.4G与5G信道均变为0
2.其中2.4G网络隐藏后,5G的无线信道变为空
3.日志见附件:时间点为15:00左右</t>
    <phoneticPr fontId="1" type="noConversion"/>
  </si>
  <si>
    <t>BGA170485272</t>
    <phoneticPr fontId="1" type="noConversion"/>
  </si>
  <si>
    <t>操作步骤:
1.缩小地址池的起始地址范围
2.对比web或H5的终端列表信息与使用SADP工具搜索出来的设备信息进行对比
问题：
1.终端设备的IP地址显示与实际分配的不一致
补充：
1.附件:通过设备的串口查看的arp表</t>
    <phoneticPr fontId="1" type="noConversion"/>
  </si>
  <si>
    <t>BGA170469010</t>
    <phoneticPr fontId="1" type="noConversion"/>
  </si>
  <si>
    <t>问题：
1.web页面的背景图片类型为商铺图片
建议：
1.建议更改web向导欢迎页面与登录页面的背景图片,更换为家庭题材的图片
补充:
1.H5也有相同的问题</t>
    <phoneticPr fontId="1" type="noConversion"/>
  </si>
  <si>
    <t>BGA170464924</t>
    <phoneticPr fontId="1" type="noConversion"/>
  </si>
  <si>
    <t>操作步骤:
1.设备断开网络,并马上插上网线
预期结果：
1.设备能断点续传并升级成功
问题：
1.设备无法升级成功,提示升级失败码8
建议：
1.建议设备断网后与平台重连的过程中接上网络,设备能升级成功</t>
    <phoneticPr fontId="1" type="noConversion"/>
  </si>
  <si>
    <t>BGA170488821</t>
    <phoneticPr fontId="1" type="noConversion"/>
  </si>
  <si>
    <t>问题：
1.在线升级,升级完成后倒计时时间显示不正确
补充：
1.倒计时从100s到96s左右,又重新跳到100s再次计时,重复2次
2.在线升级倒计时不能完整走完100s,提前退出倒计时页面</t>
    <phoneticPr fontId="1" type="noConversion"/>
  </si>
  <si>
    <t>BGA170463979</t>
    <phoneticPr fontId="1" type="noConversion"/>
  </si>
  <si>
    <t>操作步骤:
1.开启防蹭网开关
2.点击进入主页的终端设备页面
问题：
1.防蹭网开关开启,点击进入终端设备页面,页面状态显示不正确
补充:
1.刚点进去显示在线设备与已禁止设备,过一小会只显示在线设备</t>
    <phoneticPr fontId="1" type="noConversion"/>
  </si>
  <si>
    <t>BGA170462979</t>
    <phoneticPr fontId="1" type="noConversion"/>
  </si>
  <si>
    <t>问题：
1.设备指示灯状态显示不正确
补充：
1.设备外网连接正常,指示灯仍长亮蓝灯</t>
    <phoneticPr fontId="1" type="noConversion"/>
  </si>
  <si>
    <t>BGA170462960</t>
    <phoneticPr fontId="1" type="noConversion"/>
  </si>
  <si>
    <t>问题：
1.DMZ关闭,可以通过wan口获取的ip地址可以访问本地界面
补充：
1.DMZ开启,无法通过wan口获取的ip地址访问本地界面
2.X3C在DMZ关闭的情况时,无法通过wan获取的ip地址可以访问本地界面</t>
    <phoneticPr fontId="1" type="noConversion"/>
  </si>
  <si>
    <t>BGA170462291</t>
    <phoneticPr fontId="1" type="noConversion"/>
  </si>
  <si>
    <t>建议:
1.联网状态页的设备信息图片不显示设备名称,建议增加
补充：
1.W3与X3C的图片见附件</t>
    <phoneticPr fontId="1" type="noConversion"/>
  </si>
  <si>
    <t>BGA170465233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</si>
</sst>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0.00%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7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6" fillId="0" borderId="0" applyProtection="0"/>
    <xf numFmtId="0" fontId="6" fillId="0" borderId="0"/>
    <xf numFmtId="0" fontId="5" fillId="0" borderId="0">
      <alignment vertical="center"/>
    </xf>
  </cellStyleXfs>
  <cellXfs count="8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7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0" fillId="3" borderId="0" xfId="0" applyFill="1">
      <alignment vertical="center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4" fillId="2" borderId="1" xfId="24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3" fillId="0" borderId="5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0" xfId="0" applyFill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top" wrapText="1"/>
    </xf>
    <xf numFmtId="0" fontId="9" fillId="0" borderId="2" xfId="24" applyFont="1" applyBorder="1" applyAlignment="1">
      <alignment horizontal="left" vertical="top" wrapText="1"/>
    </xf>
    <xf numFmtId="0" fontId="9" fillId="0" borderId="3" xfId="24" applyFont="1" applyBorder="1" applyAlignment="1">
      <alignment horizontal="left" vertical="top" wrapText="1"/>
    </xf>
    <xf numFmtId="0" fontId="9" fillId="0" borderId="4" xfId="24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left" vertical="center" wrapText="1"/>
    </xf>
  </cellXfs>
  <cellStyles count="25">
    <cellStyle name="百分比 2 2" xfId="13"/>
    <cellStyle name="常规" xfId="0" builtinId="0"/>
    <cellStyle name="常规 10 2 2" xfId="6"/>
    <cellStyle name="常规 10 2 2 2" xfId="19"/>
    <cellStyle name="常规 10 3" xfId="9"/>
    <cellStyle name="常规 10 3 2" xfId="11"/>
    <cellStyle name="常规 10 3_9100 ST系列DVR（V2.0.0）项目测试用例系统测试用例--邓雯雯 2 2 2" xfId="10"/>
    <cellStyle name="常规 10 9 2" xfId="7"/>
    <cellStyle name="常规 15" xfId="15"/>
    <cellStyle name="常规 2 2 12" xfId="17"/>
    <cellStyle name="常规 2 2 12 5" xfId="20"/>
    <cellStyle name="常规 2 2 12 6 2" xfId="8"/>
    <cellStyle name="常规 2 2 2" xfId="22"/>
    <cellStyle name="常规 2 2 2 2" xfId="3"/>
    <cellStyle name="常规 2 2 2 2 2" xfId="5"/>
    <cellStyle name="常规 2 20 2" xfId="23"/>
    <cellStyle name="常规 2 3 5" xfId="2"/>
    <cellStyle name="常规 2 3 5 5 2" xfId="16"/>
    <cellStyle name="常规 2 37" xfId="24"/>
    <cellStyle name="常规 2 4_9100 ST系列DVR（V2.0.0）项目测试用例系统测试用例--邓雯雯" xfId="12"/>
    <cellStyle name="常规 3" xfId="21"/>
    <cellStyle name="常规 42 2" xfId="1"/>
    <cellStyle name="常规 6 2 2 2" xfId="4"/>
    <cellStyle name="常规 6 2 2 2 2" xfId="14"/>
    <cellStyle name="常规 6_9100 ST系列DVR（V2.0.0）项目测试用例系统测试用例——邓雯雯修改 2" xfId="18"/>
  </cellStyles>
  <dxfs count="5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sqref="A1:N1"/>
    </sheetView>
  </sheetViews>
  <sheetFormatPr defaultRowHeight="13.5" x14ac:dyDescent="0.15"/>
  <cols>
    <col min="1" max="1" width="15.625" customWidth="1"/>
    <col min="14" max="14" width="15.625" customWidth="1"/>
  </cols>
  <sheetData>
    <row r="1" spans="1:14" ht="18.75" x14ac:dyDescent="0.15">
      <c r="A1" s="29" t="s">
        <v>251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</row>
    <row r="2" spans="1:14" x14ac:dyDescent="0.15">
      <c r="A2" s="3" t="s">
        <v>252</v>
      </c>
      <c r="B2" s="32" t="s">
        <v>514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</row>
    <row r="3" spans="1:14" x14ac:dyDescent="0.15">
      <c r="A3" s="3" t="s">
        <v>253</v>
      </c>
      <c r="B3" s="35" t="s">
        <v>513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4"/>
    </row>
    <row r="4" spans="1:14" x14ac:dyDescent="0.15">
      <c r="A4" s="3" t="s">
        <v>2</v>
      </c>
      <c r="B4" s="32" t="s">
        <v>515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4"/>
    </row>
    <row r="5" spans="1:14" x14ac:dyDescent="0.15">
      <c r="A5" s="3" t="s">
        <v>254</v>
      </c>
      <c r="B5" s="32" t="s">
        <v>585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4"/>
    </row>
    <row r="6" spans="1:14" ht="131.25" customHeight="1" x14ac:dyDescent="0.15">
      <c r="A6" s="14" t="s">
        <v>1</v>
      </c>
      <c r="B6" s="26" t="s">
        <v>516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8"/>
    </row>
    <row r="7" spans="1:14" x14ac:dyDescent="0.15">
      <c r="A7" s="3" t="s">
        <v>4</v>
      </c>
      <c r="B7" s="36" t="s">
        <v>255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</row>
    <row r="8" spans="1:14" ht="48.75" customHeight="1" x14ac:dyDescent="0.15">
      <c r="A8" s="1" t="s">
        <v>517</v>
      </c>
      <c r="B8" s="32" t="s">
        <v>586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</row>
    <row r="9" spans="1:14" x14ac:dyDescent="0.15">
      <c r="A9" s="36" t="s">
        <v>256</v>
      </c>
      <c r="B9" s="38"/>
      <c r="C9" s="36" t="s">
        <v>257</v>
      </c>
      <c r="D9" s="37"/>
      <c r="E9" s="37"/>
      <c r="F9" s="37"/>
      <c r="G9" s="37"/>
      <c r="H9" s="37"/>
      <c r="I9" s="37"/>
      <c r="J9" s="37"/>
      <c r="K9" s="37"/>
      <c r="L9" s="37"/>
      <c r="M9" s="38"/>
      <c r="N9" s="41" t="s">
        <v>258</v>
      </c>
    </row>
    <row r="10" spans="1:14" ht="24" x14ac:dyDescent="0.15">
      <c r="A10" s="3" t="s">
        <v>259</v>
      </c>
      <c r="B10" s="3" t="s">
        <v>260</v>
      </c>
      <c r="C10" s="3" t="s">
        <v>261</v>
      </c>
      <c r="D10" s="3" t="s">
        <v>262</v>
      </c>
      <c r="E10" s="3" t="s">
        <v>263</v>
      </c>
      <c r="F10" s="3" t="s">
        <v>264</v>
      </c>
      <c r="G10" s="3" t="s">
        <v>265</v>
      </c>
      <c r="H10" s="3" t="s">
        <v>266</v>
      </c>
      <c r="I10" s="3" t="s">
        <v>267</v>
      </c>
      <c r="J10" s="3" t="s">
        <v>268</v>
      </c>
      <c r="K10" s="3" t="s">
        <v>269</v>
      </c>
      <c r="L10" s="3" t="s">
        <v>270</v>
      </c>
      <c r="M10" s="3" t="s">
        <v>271</v>
      </c>
      <c r="N10" s="42"/>
    </row>
    <row r="11" spans="1:14" ht="36" x14ac:dyDescent="0.15">
      <c r="A11" s="1" t="s">
        <v>32</v>
      </c>
      <c r="B11" s="1">
        <f>COUNTA(LAN!A8:A9853)</f>
        <v>24</v>
      </c>
      <c r="C11" s="1">
        <f t="shared" ref="C11:C14" ca="1" si="0">SUM(E11:K11)-I11</f>
        <v>24</v>
      </c>
      <c r="D11" s="8">
        <f t="shared" ref="D11:D15" ca="1" si="1">IF(C11=0,0%,C11/B11)</f>
        <v>1</v>
      </c>
      <c r="E11" s="1">
        <f t="shared" ref="E11:E14" ca="1" si="2">COUNTIF(INDIRECT(A11&amp;"!I:I"),"P")</f>
        <v>24</v>
      </c>
      <c r="F11" s="1">
        <f t="shared" ref="F11:F14" ca="1" si="3">COUNTIFS(INDIRECT(A11&amp;"!I:I"),"F",INDIRECT(A11&amp;"!J:J"),"高")</f>
        <v>0</v>
      </c>
      <c r="G11" s="1">
        <f t="shared" ref="G11:G14" ca="1" si="4">COUNTIFS(INDIRECT(A11&amp;"!I:I"),"F",INDIRECT(A11&amp;"!J:J"),"中")</f>
        <v>0</v>
      </c>
      <c r="H11" s="1">
        <f t="shared" ref="H11:H14" ca="1" si="5">COUNTIFS(INDIRECT(A11&amp;"!I:I"),"F",INDIRECT(A11&amp;"!J:J"),"低")</f>
        <v>0</v>
      </c>
      <c r="I11" s="1">
        <f t="shared" ref="I11:I14" ca="1" si="6">COUNTIF(INDIRECT(A11&amp;"!J:J"),"建议")</f>
        <v>1</v>
      </c>
      <c r="J11" s="1">
        <f t="shared" ref="J11:J14" ca="1" si="7">COUNTIF(INDIRECT(A11&amp;"!I:I"),"Delay")</f>
        <v>0</v>
      </c>
      <c r="K11" s="1">
        <f t="shared" ref="K11:K14" ca="1" si="8">COUNTIF(INDIRECT(A11&amp;"!I:I"),"Defer")</f>
        <v>0</v>
      </c>
      <c r="L11" s="1">
        <f t="shared" ref="L11:L14" ca="1" si="9">COUNTIF(INDIRECT(A11&amp;"!I:I"),"NT")</f>
        <v>0</v>
      </c>
      <c r="M11" s="1">
        <f t="shared" ref="M11:M14" ca="1" si="10">COUNTIF(INDIRECT(A11&amp;"!I:I"),"Block")</f>
        <v>0</v>
      </c>
      <c r="N11" s="12" t="s">
        <v>581</v>
      </c>
    </row>
    <row r="12" spans="1:14" ht="36" x14ac:dyDescent="0.15">
      <c r="A12" s="1" t="s">
        <v>26</v>
      </c>
      <c r="B12" s="1">
        <f>COUNTA(WIFI!A8:A9632)</f>
        <v>88</v>
      </c>
      <c r="C12" s="1">
        <f t="shared" ca="1" si="0"/>
        <v>78</v>
      </c>
      <c r="D12" s="8">
        <f t="shared" ca="1" si="1"/>
        <v>0.88636363636363635</v>
      </c>
      <c r="E12" s="1">
        <v>76</v>
      </c>
      <c r="F12" s="1">
        <f t="shared" ca="1" si="3"/>
        <v>0</v>
      </c>
      <c r="G12" s="1">
        <f t="shared" ca="1" si="4"/>
        <v>2</v>
      </c>
      <c r="H12" s="1">
        <f t="shared" ca="1" si="5"/>
        <v>0</v>
      </c>
      <c r="I12" s="1">
        <f t="shared" ca="1" si="6"/>
        <v>0</v>
      </c>
      <c r="J12" s="1">
        <f t="shared" ca="1" si="7"/>
        <v>0</v>
      </c>
      <c r="K12" s="1">
        <f t="shared" ca="1" si="8"/>
        <v>0</v>
      </c>
      <c r="L12" s="1">
        <f t="shared" ca="1" si="9"/>
        <v>0</v>
      </c>
      <c r="M12" s="1">
        <f t="shared" ca="1" si="10"/>
        <v>10</v>
      </c>
      <c r="N12" s="15" t="s">
        <v>582</v>
      </c>
    </row>
    <row r="13" spans="1:14" ht="132" x14ac:dyDescent="0.15">
      <c r="A13" s="1" t="s">
        <v>272</v>
      </c>
      <c r="B13" s="1">
        <f>COUNTA(管理维护!A8:A9967)</f>
        <v>73</v>
      </c>
      <c r="C13" s="1">
        <f t="shared" ca="1" si="0"/>
        <v>65</v>
      </c>
      <c r="D13" s="8">
        <f t="shared" ca="1" si="1"/>
        <v>0.8904109589041096</v>
      </c>
      <c r="E13" s="1">
        <f t="shared" ca="1" si="2"/>
        <v>61</v>
      </c>
      <c r="F13" s="1">
        <f t="shared" ca="1" si="3"/>
        <v>0</v>
      </c>
      <c r="G13" s="1">
        <f t="shared" ca="1" si="4"/>
        <v>1</v>
      </c>
      <c r="H13" s="1">
        <f t="shared" ca="1" si="5"/>
        <v>3</v>
      </c>
      <c r="I13" s="1">
        <v>2</v>
      </c>
      <c r="J13" s="1">
        <f t="shared" ca="1" si="7"/>
        <v>0</v>
      </c>
      <c r="K13" s="1">
        <f t="shared" ca="1" si="8"/>
        <v>0</v>
      </c>
      <c r="L13" s="1">
        <f t="shared" ca="1" si="9"/>
        <v>0</v>
      </c>
      <c r="M13" s="1">
        <f t="shared" ca="1" si="10"/>
        <v>8</v>
      </c>
      <c r="N13" s="15" t="s">
        <v>583</v>
      </c>
    </row>
    <row r="14" spans="1:14" ht="72" x14ac:dyDescent="0.15">
      <c r="A14" s="1" t="s">
        <v>273</v>
      </c>
      <c r="B14" s="1">
        <f>COUNTA(移动客户端!A8:A10062)</f>
        <v>4</v>
      </c>
      <c r="C14" s="1">
        <f t="shared" ca="1" si="0"/>
        <v>3</v>
      </c>
      <c r="D14" s="8">
        <f t="shared" ca="1" si="1"/>
        <v>0.75</v>
      </c>
      <c r="E14" s="1">
        <f t="shared" ca="1" si="2"/>
        <v>3</v>
      </c>
      <c r="F14" s="1">
        <f t="shared" ca="1" si="3"/>
        <v>0</v>
      </c>
      <c r="G14" s="1">
        <f t="shared" ca="1" si="4"/>
        <v>0</v>
      </c>
      <c r="H14" s="1">
        <f t="shared" ca="1" si="5"/>
        <v>0</v>
      </c>
      <c r="I14" s="1">
        <f t="shared" ca="1" si="6"/>
        <v>0</v>
      </c>
      <c r="J14" s="1">
        <f t="shared" ca="1" si="7"/>
        <v>0</v>
      </c>
      <c r="K14" s="1">
        <f t="shared" ca="1" si="8"/>
        <v>0</v>
      </c>
      <c r="L14" s="1">
        <f t="shared" ca="1" si="9"/>
        <v>0</v>
      </c>
      <c r="M14" s="1">
        <f t="shared" ca="1" si="10"/>
        <v>1</v>
      </c>
      <c r="N14" s="13" t="s">
        <v>587</v>
      </c>
    </row>
    <row r="15" spans="1:14" x14ac:dyDescent="0.15">
      <c r="A15" s="3" t="s">
        <v>274</v>
      </c>
      <c r="B15" s="1">
        <f>SUM(B11:B14)</f>
        <v>189</v>
      </c>
      <c r="C15" s="1">
        <f ca="1">SUM(C11:C14)</f>
        <v>170</v>
      </c>
      <c r="D15" s="8">
        <f t="shared" ca="1" si="1"/>
        <v>0.89947089947089942</v>
      </c>
      <c r="E15" s="1">
        <f t="shared" ref="E15:M15" ca="1" si="11">SUM(E11:E14)</f>
        <v>164</v>
      </c>
      <c r="F15" s="1">
        <f t="shared" ca="1" si="11"/>
        <v>0</v>
      </c>
      <c r="G15" s="1">
        <f t="shared" ca="1" si="11"/>
        <v>3</v>
      </c>
      <c r="H15" s="1">
        <f t="shared" ca="1" si="11"/>
        <v>3</v>
      </c>
      <c r="I15" s="1">
        <f t="shared" ca="1" si="11"/>
        <v>3</v>
      </c>
      <c r="J15" s="1">
        <f t="shared" ca="1" si="11"/>
        <v>0</v>
      </c>
      <c r="K15" s="1">
        <f t="shared" ca="1" si="11"/>
        <v>0</v>
      </c>
      <c r="L15" s="1">
        <f t="shared" ca="1" si="11"/>
        <v>0</v>
      </c>
      <c r="M15" s="1">
        <f t="shared" ca="1" si="11"/>
        <v>19</v>
      </c>
      <c r="N15" s="2"/>
    </row>
  </sheetData>
  <mergeCells count="11">
    <mergeCell ref="B7:N7"/>
    <mergeCell ref="B8:N8"/>
    <mergeCell ref="A9:B9"/>
    <mergeCell ref="C9:M9"/>
    <mergeCell ref="N9:N10"/>
    <mergeCell ref="B6:N6"/>
    <mergeCell ref="A1:N1"/>
    <mergeCell ref="B2:N2"/>
    <mergeCell ref="B3:N3"/>
    <mergeCell ref="B4:N4"/>
    <mergeCell ref="B5:N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sqref="A1:M1"/>
    </sheetView>
  </sheetViews>
  <sheetFormatPr defaultRowHeight="13.5" x14ac:dyDescent="0.15"/>
  <cols>
    <col min="1" max="3" width="12.625" customWidth="1"/>
    <col min="4" max="4" width="6.625" customWidth="1"/>
    <col min="5" max="5" width="12.625" customWidth="1"/>
    <col min="6" max="6" width="32.625" customWidth="1"/>
    <col min="7" max="7" width="12.625" customWidth="1"/>
    <col min="8" max="8" width="32.625" customWidth="1"/>
    <col min="9" max="10" width="6.625" customWidth="1"/>
    <col min="11" max="11" width="32.625" customWidth="1"/>
    <col min="12" max="12" width="12.625" customWidth="1"/>
    <col min="13" max="13" width="6.625" customWidth="1"/>
  </cols>
  <sheetData>
    <row r="1" spans="1:13" ht="18.75" x14ac:dyDescent="0.15">
      <c r="A1" s="29" t="s">
        <v>17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x14ac:dyDescent="0.15">
      <c r="A2" s="3" t="s">
        <v>0</v>
      </c>
      <c r="B2" s="51" t="s">
        <v>61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13" x14ac:dyDescent="0.15">
      <c r="A3" s="3" t="s">
        <v>1</v>
      </c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6"/>
    </row>
    <row r="4" spans="1:13" x14ac:dyDescent="0.15">
      <c r="A4" s="3" t="s">
        <v>2</v>
      </c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6"/>
    </row>
    <row r="5" spans="1:13" x14ac:dyDescent="0.15">
      <c r="A5" s="3" t="s">
        <v>3</v>
      </c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6"/>
    </row>
    <row r="6" spans="1:13" x14ac:dyDescent="0.15">
      <c r="A6" s="3" t="s">
        <v>4</v>
      </c>
      <c r="B6" s="54"/>
      <c r="C6" s="55"/>
      <c r="D6" s="55"/>
      <c r="E6" s="55"/>
      <c r="F6" s="55"/>
      <c r="G6" s="55"/>
      <c r="H6" s="55"/>
      <c r="I6" s="55"/>
      <c r="J6" s="55"/>
      <c r="K6" s="55"/>
      <c r="L6" s="55"/>
      <c r="M6" s="56"/>
    </row>
    <row r="7" spans="1:13" ht="24" x14ac:dyDescent="0.1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6" t="s">
        <v>10</v>
      </c>
      <c r="G7" s="38"/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</row>
    <row r="8" spans="1:13" x14ac:dyDescent="0.15">
      <c r="A8" s="4" t="s">
        <v>557</v>
      </c>
      <c r="B8" s="45" t="s">
        <v>33</v>
      </c>
      <c r="C8" s="45" t="s">
        <v>495</v>
      </c>
      <c r="D8" s="1" t="s">
        <v>30</v>
      </c>
      <c r="E8" s="50" t="s">
        <v>9</v>
      </c>
      <c r="F8" s="43" t="s">
        <v>34</v>
      </c>
      <c r="G8" s="6" t="s">
        <v>32</v>
      </c>
      <c r="H8" s="6" t="s">
        <v>35</v>
      </c>
      <c r="I8" s="1" t="s">
        <v>263</v>
      </c>
      <c r="J8" s="1"/>
      <c r="K8" s="6"/>
      <c r="L8" s="6"/>
      <c r="M8" s="1" t="s">
        <v>22</v>
      </c>
    </row>
    <row r="9" spans="1:13" x14ac:dyDescent="0.15">
      <c r="A9" s="9" t="s">
        <v>558</v>
      </c>
      <c r="B9" s="46"/>
      <c r="C9" s="46"/>
      <c r="D9" s="1" t="s">
        <v>29</v>
      </c>
      <c r="E9" s="48"/>
      <c r="F9" s="44"/>
      <c r="G9" s="6" t="s">
        <v>26</v>
      </c>
      <c r="H9" s="6" t="s">
        <v>35</v>
      </c>
      <c r="I9" s="1" t="s">
        <v>263</v>
      </c>
      <c r="J9" s="1"/>
      <c r="K9" s="6"/>
      <c r="L9" s="6"/>
      <c r="M9" s="1" t="s">
        <v>22</v>
      </c>
    </row>
    <row r="10" spans="1:13" x14ac:dyDescent="0.15">
      <c r="A10" s="9" t="s">
        <v>559</v>
      </c>
      <c r="B10" s="46"/>
      <c r="C10" s="46"/>
      <c r="D10" s="1" t="s">
        <v>29</v>
      </c>
      <c r="E10" s="48"/>
      <c r="F10" s="43" t="s">
        <v>36</v>
      </c>
      <c r="G10" s="6" t="s">
        <v>32</v>
      </c>
      <c r="H10" s="6" t="s">
        <v>37</v>
      </c>
      <c r="I10" s="1" t="s">
        <v>263</v>
      </c>
      <c r="J10" s="1"/>
      <c r="K10" s="6"/>
      <c r="L10" s="6"/>
      <c r="M10" s="1" t="s">
        <v>22</v>
      </c>
    </row>
    <row r="11" spans="1:13" x14ac:dyDescent="0.15">
      <c r="A11" s="9" t="s">
        <v>560</v>
      </c>
      <c r="B11" s="46"/>
      <c r="C11" s="47"/>
      <c r="D11" s="1" t="s">
        <v>21</v>
      </c>
      <c r="E11" s="49"/>
      <c r="F11" s="44"/>
      <c r="G11" s="6" t="s">
        <v>26</v>
      </c>
      <c r="H11" s="6" t="s">
        <v>37</v>
      </c>
      <c r="I11" s="1" t="s">
        <v>263</v>
      </c>
      <c r="J11" s="1"/>
      <c r="K11" s="6"/>
      <c r="L11" s="6"/>
      <c r="M11" s="1" t="s">
        <v>22</v>
      </c>
    </row>
    <row r="12" spans="1:13" ht="24" x14ac:dyDescent="0.15">
      <c r="A12" s="9" t="s">
        <v>561</v>
      </c>
      <c r="B12" s="46"/>
      <c r="C12" s="45" t="s">
        <v>38</v>
      </c>
      <c r="D12" s="1" t="s">
        <v>21</v>
      </c>
      <c r="E12" s="5" t="s">
        <v>39</v>
      </c>
      <c r="F12" s="43" t="s">
        <v>40</v>
      </c>
      <c r="G12" s="6" t="s">
        <v>41</v>
      </c>
      <c r="H12" s="6" t="s">
        <v>42</v>
      </c>
      <c r="I12" s="1" t="s">
        <v>263</v>
      </c>
      <c r="J12" s="1"/>
      <c r="K12" s="6"/>
      <c r="L12" s="6"/>
      <c r="M12" s="1" t="s">
        <v>22</v>
      </c>
    </row>
    <row r="13" spans="1:13" ht="24" x14ac:dyDescent="0.15">
      <c r="A13" s="9" t="s">
        <v>562</v>
      </c>
      <c r="B13" s="46"/>
      <c r="C13" s="46"/>
      <c r="D13" s="1" t="s">
        <v>21</v>
      </c>
      <c r="E13" s="50"/>
      <c r="F13" s="57"/>
      <c r="G13" s="6" t="s">
        <v>43</v>
      </c>
      <c r="H13" s="6" t="s">
        <v>42</v>
      </c>
      <c r="I13" s="1" t="s">
        <v>263</v>
      </c>
      <c r="J13" s="1"/>
      <c r="K13" s="6"/>
      <c r="L13" s="6"/>
      <c r="M13" s="1"/>
    </row>
    <row r="14" spans="1:13" ht="24" x14ac:dyDescent="0.15">
      <c r="A14" s="9" t="s">
        <v>563</v>
      </c>
      <c r="B14" s="46"/>
      <c r="C14" s="46"/>
      <c r="D14" s="1" t="s">
        <v>21</v>
      </c>
      <c r="E14" s="48"/>
      <c r="F14" s="57"/>
      <c r="G14" s="6" t="s">
        <v>44</v>
      </c>
      <c r="H14" s="6" t="s">
        <v>42</v>
      </c>
      <c r="I14" s="1" t="s">
        <v>263</v>
      </c>
      <c r="J14" s="1"/>
      <c r="K14" s="6"/>
      <c r="L14" s="6"/>
      <c r="M14" s="1" t="s">
        <v>22</v>
      </c>
    </row>
    <row r="15" spans="1:13" ht="36" x14ac:dyDescent="0.15">
      <c r="A15" s="9" t="s">
        <v>564</v>
      </c>
      <c r="B15" s="46"/>
      <c r="C15" s="46"/>
      <c r="D15" s="1" t="s">
        <v>21</v>
      </c>
      <c r="E15" s="48"/>
      <c r="F15" s="57"/>
      <c r="G15" s="6" t="s">
        <v>45</v>
      </c>
      <c r="H15" s="6" t="s">
        <v>46</v>
      </c>
      <c r="I15" s="1" t="s">
        <v>263</v>
      </c>
      <c r="J15" s="1"/>
      <c r="K15" s="6"/>
      <c r="L15" s="6"/>
      <c r="M15" s="1" t="s">
        <v>22</v>
      </c>
    </row>
    <row r="16" spans="1:13" ht="60" x14ac:dyDescent="0.15">
      <c r="A16" s="9" t="s">
        <v>565</v>
      </c>
      <c r="B16" s="46"/>
      <c r="C16" s="46"/>
      <c r="D16" s="1" t="s">
        <v>29</v>
      </c>
      <c r="E16" s="48"/>
      <c r="F16" s="57"/>
      <c r="G16" s="6" t="s">
        <v>47</v>
      </c>
      <c r="H16" s="6" t="s">
        <v>46</v>
      </c>
      <c r="I16" s="1" t="s">
        <v>263</v>
      </c>
      <c r="J16" s="1" t="s">
        <v>267</v>
      </c>
      <c r="K16" s="12" t="s">
        <v>605</v>
      </c>
      <c r="L16" s="12" t="s">
        <v>606</v>
      </c>
      <c r="M16" s="1" t="s">
        <v>22</v>
      </c>
    </row>
    <row r="17" spans="1:13" ht="36" x14ac:dyDescent="0.15">
      <c r="A17" s="9" t="s">
        <v>566</v>
      </c>
      <c r="B17" s="46"/>
      <c r="C17" s="47"/>
      <c r="D17" s="1" t="s">
        <v>21</v>
      </c>
      <c r="E17" s="49"/>
      <c r="F17" s="44"/>
      <c r="G17" s="6" t="s">
        <v>48</v>
      </c>
      <c r="H17" s="6" t="s">
        <v>46</v>
      </c>
      <c r="I17" s="1" t="s">
        <v>263</v>
      </c>
      <c r="J17" s="1"/>
      <c r="K17" s="6"/>
      <c r="L17" s="6"/>
      <c r="M17" s="1" t="s">
        <v>22</v>
      </c>
    </row>
    <row r="18" spans="1:13" x14ac:dyDescent="0.15">
      <c r="A18" s="9" t="s">
        <v>567</v>
      </c>
      <c r="B18" s="46"/>
      <c r="C18" s="45" t="s">
        <v>494</v>
      </c>
      <c r="D18" s="1" t="s">
        <v>21</v>
      </c>
      <c r="E18" s="50"/>
      <c r="F18" s="43" t="s">
        <v>498</v>
      </c>
      <c r="G18" s="6" t="s">
        <v>32</v>
      </c>
      <c r="H18" s="6" t="s">
        <v>496</v>
      </c>
      <c r="I18" s="1" t="s">
        <v>263</v>
      </c>
      <c r="J18" s="1"/>
      <c r="K18" s="6"/>
      <c r="L18" s="6"/>
      <c r="M18" s="1" t="s">
        <v>22</v>
      </c>
    </row>
    <row r="19" spans="1:13" x14ac:dyDescent="0.15">
      <c r="A19" s="9" t="s">
        <v>568</v>
      </c>
      <c r="B19" s="46"/>
      <c r="C19" s="46"/>
      <c r="D19" s="1" t="s">
        <v>29</v>
      </c>
      <c r="E19" s="48"/>
      <c r="F19" s="44"/>
      <c r="G19" s="6" t="s">
        <v>497</v>
      </c>
      <c r="H19" s="6" t="s">
        <v>496</v>
      </c>
      <c r="I19" s="1" t="s">
        <v>263</v>
      </c>
      <c r="J19" s="1"/>
      <c r="K19" s="6"/>
      <c r="L19" s="6"/>
      <c r="M19" s="1" t="s">
        <v>22</v>
      </c>
    </row>
    <row r="20" spans="1:13" ht="24" x14ac:dyDescent="0.15">
      <c r="A20" s="9" t="s">
        <v>569</v>
      </c>
      <c r="B20" s="46"/>
      <c r="C20" s="46"/>
      <c r="D20" s="1" t="s">
        <v>21</v>
      </c>
      <c r="E20" s="48"/>
      <c r="F20" s="43" t="s">
        <v>584</v>
      </c>
      <c r="G20" s="6" t="s">
        <v>32</v>
      </c>
      <c r="H20" s="6" t="s">
        <v>499</v>
      </c>
      <c r="I20" s="1" t="s">
        <v>263</v>
      </c>
      <c r="J20" s="1"/>
      <c r="K20" s="6"/>
      <c r="L20" s="6"/>
      <c r="M20" s="1" t="s">
        <v>22</v>
      </c>
    </row>
    <row r="21" spans="1:13" ht="24" x14ac:dyDescent="0.15">
      <c r="A21" s="9" t="s">
        <v>570</v>
      </c>
      <c r="B21" s="46"/>
      <c r="C21" s="46"/>
      <c r="D21" s="1" t="s">
        <v>21</v>
      </c>
      <c r="E21" s="48"/>
      <c r="F21" s="44"/>
      <c r="G21" s="6" t="s">
        <v>26</v>
      </c>
      <c r="H21" s="6" t="s">
        <v>499</v>
      </c>
      <c r="I21" s="1" t="s">
        <v>263</v>
      </c>
      <c r="J21" s="1"/>
      <c r="K21" s="6"/>
      <c r="L21" s="6"/>
      <c r="M21" s="1" t="s">
        <v>22</v>
      </c>
    </row>
    <row r="22" spans="1:13" ht="24" x14ac:dyDescent="0.15">
      <c r="A22" s="9" t="s">
        <v>571</v>
      </c>
      <c r="B22" s="46"/>
      <c r="C22" s="46"/>
      <c r="D22" s="1" t="s">
        <v>29</v>
      </c>
      <c r="E22" s="48"/>
      <c r="F22" s="43" t="s">
        <v>49</v>
      </c>
      <c r="G22" s="6" t="s">
        <v>32</v>
      </c>
      <c r="H22" s="6" t="s">
        <v>50</v>
      </c>
      <c r="I22" s="1" t="s">
        <v>263</v>
      </c>
      <c r="J22" s="1"/>
      <c r="K22" s="6"/>
      <c r="L22" s="6"/>
      <c r="M22" s="1" t="s">
        <v>22</v>
      </c>
    </row>
    <row r="23" spans="1:13" ht="24" x14ac:dyDescent="0.15">
      <c r="A23" s="9" t="s">
        <v>572</v>
      </c>
      <c r="B23" s="46"/>
      <c r="C23" s="47"/>
      <c r="D23" s="1" t="s">
        <v>21</v>
      </c>
      <c r="E23" s="49"/>
      <c r="F23" s="44"/>
      <c r="G23" s="6" t="s">
        <v>26</v>
      </c>
      <c r="H23" s="6" t="s">
        <v>50</v>
      </c>
      <c r="I23" s="1" t="s">
        <v>263</v>
      </c>
      <c r="J23" s="1"/>
      <c r="K23" s="6"/>
      <c r="L23" s="6"/>
      <c r="M23" s="1" t="s">
        <v>22</v>
      </c>
    </row>
    <row r="24" spans="1:13" ht="24" x14ac:dyDescent="0.15">
      <c r="A24" s="9" t="s">
        <v>573</v>
      </c>
      <c r="B24" s="46"/>
      <c r="C24" s="45" t="s">
        <v>51</v>
      </c>
      <c r="D24" s="1" t="s">
        <v>29</v>
      </c>
      <c r="E24" s="5"/>
      <c r="F24" s="43" t="s">
        <v>52</v>
      </c>
      <c r="G24" s="6" t="s">
        <v>32</v>
      </c>
      <c r="H24" s="6" t="s">
        <v>53</v>
      </c>
      <c r="I24" s="1" t="s">
        <v>263</v>
      </c>
      <c r="J24" s="1"/>
      <c r="K24" s="6"/>
      <c r="L24" s="6"/>
      <c r="M24" s="1" t="s">
        <v>22</v>
      </c>
    </row>
    <row r="25" spans="1:13" ht="24" x14ac:dyDescent="0.15">
      <c r="A25" s="9" t="s">
        <v>574</v>
      </c>
      <c r="B25" s="46"/>
      <c r="C25" s="46"/>
      <c r="D25" s="1" t="s">
        <v>21</v>
      </c>
      <c r="E25" s="5"/>
      <c r="F25" s="44"/>
      <c r="G25" s="6" t="s">
        <v>26</v>
      </c>
      <c r="H25" s="6" t="s">
        <v>54</v>
      </c>
      <c r="I25" s="1" t="s">
        <v>263</v>
      </c>
      <c r="J25" s="1"/>
      <c r="K25" s="6"/>
      <c r="L25" s="6"/>
      <c r="M25" s="1" t="s">
        <v>22</v>
      </c>
    </row>
    <row r="26" spans="1:13" ht="24" x14ac:dyDescent="0.15">
      <c r="A26" s="9" t="s">
        <v>575</v>
      </c>
      <c r="B26" s="46"/>
      <c r="C26" s="46"/>
      <c r="D26" s="1" t="s">
        <v>29</v>
      </c>
      <c r="E26" s="50"/>
      <c r="F26" s="43" t="s">
        <v>55</v>
      </c>
      <c r="G26" s="6" t="s">
        <v>32</v>
      </c>
      <c r="H26" s="6" t="s">
        <v>53</v>
      </c>
      <c r="I26" s="1" t="s">
        <v>263</v>
      </c>
      <c r="J26" s="1"/>
      <c r="K26" s="6"/>
      <c r="L26" s="6"/>
      <c r="M26" s="1" t="s">
        <v>22</v>
      </c>
    </row>
    <row r="27" spans="1:13" ht="24" x14ac:dyDescent="0.15">
      <c r="A27" s="9" t="s">
        <v>576</v>
      </c>
      <c r="B27" s="46"/>
      <c r="C27" s="47"/>
      <c r="D27" s="1" t="s">
        <v>21</v>
      </c>
      <c r="E27" s="49"/>
      <c r="F27" s="44"/>
      <c r="G27" s="6" t="s">
        <v>26</v>
      </c>
      <c r="H27" s="6" t="s">
        <v>54</v>
      </c>
      <c r="I27" s="1" t="s">
        <v>263</v>
      </c>
      <c r="J27" s="1"/>
      <c r="K27" s="6"/>
      <c r="L27" s="6"/>
      <c r="M27" s="1" t="s">
        <v>22</v>
      </c>
    </row>
    <row r="28" spans="1:13" ht="24" x14ac:dyDescent="0.15">
      <c r="A28" s="9" t="s">
        <v>577</v>
      </c>
      <c r="B28" s="46"/>
      <c r="C28" s="45" t="s">
        <v>56</v>
      </c>
      <c r="D28" s="1" t="s">
        <v>29</v>
      </c>
      <c r="E28" s="50"/>
      <c r="F28" s="43" t="s">
        <v>503</v>
      </c>
      <c r="G28" s="6" t="s">
        <v>32</v>
      </c>
      <c r="H28" s="6" t="s">
        <v>57</v>
      </c>
      <c r="I28" s="1" t="s">
        <v>263</v>
      </c>
      <c r="J28" s="1"/>
      <c r="K28" s="6"/>
      <c r="L28" s="6"/>
      <c r="M28" s="1" t="s">
        <v>22</v>
      </c>
    </row>
    <row r="29" spans="1:13" ht="24" x14ac:dyDescent="0.15">
      <c r="A29" s="9" t="s">
        <v>578</v>
      </c>
      <c r="B29" s="46"/>
      <c r="C29" s="46"/>
      <c r="D29" s="1" t="s">
        <v>23</v>
      </c>
      <c r="E29" s="49"/>
      <c r="F29" s="44"/>
      <c r="G29" s="6" t="s">
        <v>26</v>
      </c>
      <c r="H29" s="6" t="s">
        <v>552</v>
      </c>
      <c r="I29" s="1" t="s">
        <v>263</v>
      </c>
      <c r="J29" s="1"/>
      <c r="K29" s="6"/>
      <c r="L29" s="6"/>
      <c r="M29" s="1" t="s">
        <v>22</v>
      </c>
    </row>
    <row r="30" spans="1:13" ht="24" x14ac:dyDescent="0.15">
      <c r="A30" s="9" t="s">
        <v>579</v>
      </c>
      <c r="B30" s="46"/>
      <c r="C30" s="45" t="s">
        <v>58</v>
      </c>
      <c r="D30" s="1" t="s">
        <v>23</v>
      </c>
      <c r="E30" s="48"/>
      <c r="F30" s="6" t="s">
        <v>59</v>
      </c>
      <c r="G30" s="6"/>
      <c r="H30" s="6" t="s">
        <v>550</v>
      </c>
      <c r="I30" s="1" t="s">
        <v>263</v>
      </c>
      <c r="J30" s="1"/>
      <c r="K30" s="6"/>
      <c r="L30" s="6"/>
      <c r="M30" s="1" t="s">
        <v>22</v>
      </c>
    </row>
    <row r="31" spans="1:13" ht="25.5" customHeight="1" x14ac:dyDescent="0.15">
      <c r="A31" s="9" t="s">
        <v>580</v>
      </c>
      <c r="B31" s="47"/>
      <c r="C31" s="47"/>
      <c r="D31" s="1" t="s">
        <v>23</v>
      </c>
      <c r="E31" s="49"/>
      <c r="F31" s="6" t="s">
        <v>60</v>
      </c>
      <c r="G31" s="6"/>
      <c r="H31" s="6" t="s">
        <v>551</v>
      </c>
      <c r="I31" s="1" t="s">
        <v>263</v>
      </c>
      <c r="J31" s="1"/>
      <c r="K31" s="6"/>
      <c r="L31" s="6"/>
      <c r="M31" s="1" t="s">
        <v>22</v>
      </c>
    </row>
  </sheetData>
  <mergeCells count="29">
    <mergeCell ref="E13:E17"/>
    <mergeCell ref="F12:F17"/>
    <mergeCell ref="F8:F9"/>
    <mergeCell ref="C8:C11"/>
    <mergeCell ref="E8:E11"/>
    <mergeCell ref="F10:F11"/>
    <mergeCell ref="F7:G7"/>
    <mergeCell ref="A1:M1"/>
    <mergeCell ref="B2:M2"/>
    <mergeCell ref="B3:M3"/>
    <mergeCell ref="B4:M4"/>
    <mergeCell ref="B5:M5"/>
    <mergeCell ref="B6:M6"/>
    <mergeCell ref="F26:F27"/>
    <mergeCell ref="B8:B31"/>
    <mergeCell ref="C30:C31"/>
    <mergeCell ref="E30:E31"/>
    <mergeCell ref="C24:C27"/>
    <mergeCell ref="E26:E27"/>
    <mergeCell ref="F28:F29"/>
    <mergeCell ref="C28:C29"/>
    <mergeCell ref="E28:E29"/>
    <mergeCell ref="C18:C23"/>
    <mergeCell ref="E18:E23"/>
    <mergeCell ref="F22:F23"/>
    <mergeCell ref="F24:F25"/>
    <mergeCell ref="F18:F19"/>
    <mergeCell ref="F20:F21"/>
    <mergeCell ref="C12:C17"/>
  </mergeCells>
  <phoneticPr fontId="1" type="noConversion"/>
  <conditionalFormatting sqref="I1:I1048576">
    <cfRule type="cellIs" dxfId="49" priority="2" operator="equal">
      <formula>"Block"</formula>
    </cfRule>
    <cfRule type="cellIs" dxfId="48" priority="4" operator="equal">
      <formula>"Delay"</formula>
    </cfRule>
    <cfRule type="cellIs" dxfId="47" priority="5" operator="equal">
      <formula>"NT"</formula>
    </cfRule>
    <cfRule type="cellIs" dxfId="46" priority="6" operator="equal">
      <formula>"F"</formula>
    </cfRule>
    <cfRule type="cellIs" dxfId="45" priority="7" operator="equal">
      <formula>"Defer"</formula>
    </cfRule>
    <cfRule type="cellIs" dxfId="44" priority="8" operator="equal">
      <formula>"P"</formula>
    </cfRule>
  </conditionalFormatting>
  <conditionalFormatting sqref="J1:J1048576">
    <cfRule type="cellIs" dxfId="43" priority="1" operator="equal">
      <formula>"建议"</formula>
    </cfRule>
    <cfRule type="cellIs" dxfId="42" priority="3" operator="equal">
      <formula>"高"</formula>
    </cfRule>
    <cfRule type="cellIs" dxfId="41" priority="9" operator="equal">
      <formula>"中"</formula>
    </cfRule>
    <cfRule type="cellIs" dxfId="40" priority="10" operator="equal">
      <formula>"低"</formula>
    </cfRule>
  </conditionalFormatting>
  <dataValidations count="4">
    <dataValidation type="list" allowBlank="1" showInputMessage="1" showErrorMessage="1" error="Date Error!" sqref="D8:D31">
      <formula1>"高,较高,中,较低,低"</formula1>
    </dataValidation>
    <dataValidation type="list" allowBlank="1" showInputMessage="1" showErrorMessage="1" error="Date Error!" sqref="I8:I31">
      <formula1>"P,F,Delay,Defer,Block,NT"</formula1>
    </dataValidation>
    <dataValidation type="list" allowBlank="1" showInputMessage="1" showErrorMessage="1" error="Date Error!" sqref="J8:J31">
      <formula1>"高,中,低,建议"</formula1>
    </dataValidation>
    <dataValidation type="list" allowBlank="1" showInputMessage="1" showErrorMessage="1" error="Date Error!" sqref="M8:M31">
      <formula1>"A,S,M"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Normal="100" workbookViewId="0">
      <selection sqref="A1:M1"/>
    </sheetView>
  </sheetViews>
  <sheetFormatPr defaultRowHeight="13.5" x14ac:dyDescent="0.15"/>
  <cols>
    <col min="1" max="3" width="12.625" customWidth="1"/>
    <col min="4" max="4" width="6.625" customWidth="1"/>
    <col min="5" max="5" width="12.625" customWidth="1"/>
    <col min="6" max="6" width="32.625" customWidth="1"/>
    <col min="7" max="7" width="12.625" customWidth="1"/>
    <col min="8" max="8" width="61.625" customWidth="1"/>
    <col min="9" max="10" width="6.625" customWidth="1"/>
    <col min="11" max="11" width="32.625" customWidth="1"/>
    <col min="12" max="12" width="12.625" customWidth="1"/>
    <col min="13" max="13" width="6.625" customWidth="1"/>
  </cols>
  <sheetData>
    <row r="1" spans="1:13" ht="18.75" x14ac:dyDescent="0.15">
      <c r="A1" s="72" t="s">
        <v>18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4"/>
    </row>
    <row r="2" spans="1:13" x14ac:dyDescent="0.15">
      <c r="A2" s="17" t="s">
        <v>0</v>
      </c>
      <c r="B2" s="75" t="s">
        <v>275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</row>
    <row r="3" spans="1:13" x14ac:dyDescent="0.15">
      <c r="A3" s="17" t="s">
        <v>1</v>
      </c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9"/>
    </row>
    <row r="4" spans="1:13" x14ac:dyDescent="0.15">
      <c r="A4" s="17" t="s">
        <v>2</v>
      </c>
      <c r="B4" s="67"/>
      <c r="C4" s="68"/>
      <c r="D4" s="68"/>
      <c r="E4" s="68"/>
      <c r="F4" s="68"/>
      <c r="G4" s="68"/>
      <c r="H4" s="68"/>
      <c r="I4" s="68"/>
      <c r="J4" s="68"/>
      <c r="K4" s="68"/>
      <c r="L4" s="68"/>
      <c r="M4" s="69"/>
    </row>
    <row r="5" spans="1:13" x14ac:dyDescent="0.15">
      <c r="A5" s="17" t="s">
        <v>3</v>
      </c>
      <c r="B5" s="67"/>
      <c r="C5" s="68"/>
      <c r="D5" s="68"/>
      <c r="E5" s="68"/>
      <c r="F5" s="68"/>
      <c r="G5" s="68"/>
      <c r="H5" s="68"/>
      <c r="I5" s="68"/>
      <c r="J5" s="68"/>
      <c r="K5" s="68"/>
      <c r="L5" s="68"/>
      <c r="M5" s="69"/>
    </row>
    <row r="6" spans="1:13" x14ac:dyDescent="0.15">
      <c r="A6" s="17" t="s">
        <v>4</v>
      </c>
      <c r="B6" s="67"/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</row>
    <row r="7" spans="1:13" ht="24" x14ac:dyDescent="0.15">
      <c r="A7" s="17" t="s">
        <v>5</v>
      </c>
      <c r="B7" s="17" t="s">
        <v>6</v>
      </c>
      <c r="C7" s="17" t="s">
        <v>7</v>
      </c>
      <c r="D7" s="17" t="s">
        <v>8</v>
      </c>
      <c r="E7" s="17" t="s">
        <v>9</v>
      </c>
      <c r="F7" s="70" t="s">
        <v>10</v>
      </c>
      <c r="G7" s="71"/>
      <c r="H7" s="17" t="s">
        <v>11</v>
      </c>
      <c r="I7" s="17" t="s">
        <v>12</v>
      </c>
      <c r="J7" s="17" t="s">
        <v>13</v>
      </c>
      <c r="K7" s="17" t="s">
        <v>14</v>
      </c>
      <c r="L7" s="17" t="s">
        <v>15</v>
      </c>
      <c r="M7" s="17" t="s">
        <v>16</v>
      </c>
    </row>
    <row r="8" spans="1:13" ht="48" x14ac:dyDescent="0.15">
      <c r="A8" s="17" t="s">
        <v>277</v>
      </c>
      <c r="B8" s="58" t="s">
        <v>62</v>
      </c>
      <c r="C8" s="18" t="s">
        <v>369</v>
      </c>
      <c r="D8" s="18" t="s">
        <v>29</v>
      </c>
      <c r="E8" s="63" t="s">
        <v>63</v>
      </c>
      <c r="F8" s="10" t="s">
        <v>525</v>
      </c>
      <c r="G8" s="10"/>
      <c r="H8" s="10" t="s">
        <v>519</v>
      </c>
      <c r="I8" s="18" t="s">
        <v>263</v>
      </c>
      <c r="J8" s="18"/>
      <c r="K8" s="10"/>
      <c r="L8" s="10"/>
      <c r="M8" s="18" t="s">
        <v>22</v>
      </c>
    </row>
    <row r="9" spans="1:13" ht="96" x14ac:dyDescent="0.15">
      <c r="A9" s="17" t="s">
        <v>278</v>
      </c>
      <c r="B9" s="59"/>
      <c r="C9" s="18" t="s">
        <v>64</v>
      </c>
      <c r="D9" s="18" t="s">
        <v>29</v>
      </c>
      <c r="E9" s="61"/>
      <c r="F9" s="10" t="s">
        <v>526</v>
      </c>
      <c r="G9" s="10"/>
      <c r="H9" s="10" t="s">
        <v>501</v>
      </c>
      <c r="I9" s="18" t="s">
        <v>588</v>
      </c>
      <c r="J9" s="18" t="s">
        <v>29</v>
      </c>
      <c r="K9" s="19" t="s">
        <v>589</v>
      </c>
      <c r="L9" s="19" t="s">
        <v>590</v>
      </c>
      <c r="M9" s="18" t="s">
        <v>22</v>
      </c>
    </row>
    <row r="10" spans="1:13" ht="108" x14ac:dyDescent="0.15">
      <c r="A10" s="17" t="s">
        <v>279</v>
      </c>
      <c r="B10" s="59"/>
      <c r="C10" s="18" t="s">
        <v>65</v>
      </c>
      <c r="D10" s="18" t="s">
        <v>21</v>
      </c>
      <c r="E10" s="62"/>
      <c r="F10" s="10" t="s">
        <v>500</v>
      </c>
      <c r="G10" s="10"/>
      <c r="H10" s="10" t="s">
        <v>545</v>
      </c>
      <c r="I10" s="18" t="s">
        <v>588</v>
      </c>
      <c r="J10" s="18" t="s">
        <v>29</v>
      </c>
      <c r="K10" s="19" t="s">
        <v>591</v>
      </c>
      <c r="L10" s="19" t="s">
        <v>592</v>
      </c>
      <c r="M10" s="18" t="s">
        <v>22</v>
      </c>
    </row>
    <row r="11" spans="1:13" ht="60" customHeight="1" x14ac:dyDescent="0.15">
      <c r="A11" s="17" t="s">
        <v>280</v>
      </c>
      <c r="B11" s="59"/>
      <c r="C11" s="58" t="s">
        <v>66</v>
      </c>
      <c r="D11" s="18" t="s">
        <v>29</v>
      </c>
      <c r="E11" s="63"/>
      <c r="F11" s="64" t="s">
        <v>521</v>
      </c>
      <c r="G11" s="10" t="s">
        <v>512</v>
      </c>
      <c r="H11" s="10" t="s">
        <v>67</v>
      </c>
      <c r="I11" s="18" t="s">
        <v>271</v>
      </c>
      <c r="J11" s="18"/>
      <c r="K11" s="10"/>
      <c r="L11" s="10"/>
      <c r="M11" s="18"/>
    </row>
    <row r="12" spans="1:13" ht="60" customHeight="1" x14ac:dyDescent="0.15">
      <c r="A12" s="17" t="s">
        <v>281</v>
      </c>
      <c r="B12" s="59"/>
      <c r="C12" s="59"/>
      <c r="D12" s="18" t="s">
        <v>29</v>
      </c>
      <c r="E12" s="61"/>
      <c r="F12" s="65"/>
      <c r="G12" s="10" t="s">
        <v>68</v>
      </c>
      <c r="H12" s="10" t="s">
        <v>502</v>
      </c>
      <c r="I12" s="18" t="s">
        <v>271</v>
      </c>
      <c r="J12" s="18"/>
      <c r="K12" s="10"/>
      <c r="L12" s="10"/>
      <c r="M12" s="18"/>
    </row>
    <row r="13" spans="1:13" ht="60" customHeight="1" x14ac:dyDescent="0.15">
      <c r="A13" s="17" t="s">
        <v>282</v>
      </c>
      <c r="B13" s="59"/>
      <c r="C13" s="60"/>
      <c r="D13" s="18" t="s">
        <v>29</v>
      </c>
      <c r="E13" s="61"/>
      <c r="F13" s="66"/>
      <c r="G13" s="10" t="s">
        <v>69</v>
      </c>
      <c r="H13" s="10" t="s">
        <v>70</v>
      </c>
      <c r="I13" s="18" t="s">
        <v>271</v>
      </c>
      <c r="J13" s="18"/>
      <c r="K13" s="10"/>
      <c r="L13" s="10"/>
      <c r="M13" s="18" t="s">
        <v>22</v>
      </c>
    </row>
    <row r="14" spans="1:13" ht="60" x14ac:dyDescent="0.15">
      <c r="A14" s="17" t="s">
        <v>283</v>
      </c>
      <c r="B14" s="59"/>
      <c r="C14" s="58" t="s">
        <v>71</v>
      </c>
      <c r="D14" s="18" t="s">
        <v>29</v>
      </c>
      <c r="E14" s="61"/>
      <c r="F14" s="10" t="s">
        <v>72</v>
      </c>
      <c r="G14" s="10"/>
      <c r="H14" s="10" t="s">
        <v>73</v>
      </c>
      <c r="I14" s="18" t="s">
        <v>271</v>
      </c>
      <c r="J14" s="18"/>
      <c r="K14" s="10"/>
      <c r="L14" s="10"/>
      <c r="M14" s="18"/>
    </row>
    <row r="15" spans="1:13" ht="60" x14ac:dyDescent="0.15">
      <c r="A15" s="17" t="s">
        <v>284</v>
      </c>
      <c r="B15" s="60"/>
      <c r="C15" s="60"/>
      <c r="D15" s="18" t="s">
        <v>29</v>
      </c>
      <c r="E15" s="62"/>
      <c r="F15" s="10" t="s">
        <v>74</v>
      </c>
      <c r="G15" s="10"/>
      <c r="H15" s="10" t="s">
        <v>75</v>
      </c>
      <c r="I15" s="18" t="s">
        <v>271</v>
      </c>
      <c r="J15" s="18"/>
      <c r="K15" s="10"/>
      <c r="L15" s="10"/>
      <c r="M15" s="18"/>
    </row>
    <row r="16" spans="1:13" ht="36" x14ac:dyDescent="0.15">
      <c r="A16" s="17" t="s">
        <v>285</v>
      </c>
      <c r="B16" s="58" t="s">
        <v>76</v>
      </c>
      <c r="C16" s="58" t="s">
        <v>77</v>
      </c>
      <c r="D16" s="18" t="s">
        <v>21</v>
      </c>
      <c r="E16" s="63" t="s">
        <v>9</v>
      </c>
      <c r="F16" s="64" t="s">
        <v>78</v>
      </c>
      <c r="G16" s="10" t="s">
        <v>79</v>
      </c>
      <c r="H16" s="10" t="s">
        <v>80</v>
      </c>
      <c r="I16" s="18" t="s">
        <v>263</v>
      </c>
      <c r="J16" s="18"/>
      <c r="K16" s="10"/>
      <c r="L16" s="10"/>
      <c r="M16" s="18" t="s">
        <v>22</v>
      </c>
    </row>
    <row r="17" spans="1:13" ht="24" customHeight="1" x14ac:dyDescent="0.15">
      <c r="A17" s="17" t="s">
        <v>286</v>
      </c>
      <c r="B17" s="59"/>
      <c r="C17" s="59"/>
      <c r="D17" s="18" t="s">
        <v>21</v>
      </c>
      <c r="E17" s="61"/>
      <c r="F17" s="65"/>
      <c r="G17" s="10" t="s">
        <v>81</v>
      </c>
      <c r="H17" s="10" t="s">
        <v>82</v>
      </c>
      <c r="I17" s="18" t="s">
        <v>263</v>
      </c>
      <c r="J17" s="18"/>
      <c r="K17" s="10"/>
      <c r="L17" s="10"/>
      <c r="M17" s="18"/>
    </row>
    <row r="18" spans="1:13" ht="36" x14ac:dyDescent="0.15">
      <c r="A18" s="17" t="s">
        <v>287</v>
      </c>
      <c r="B18" s="59"/>
      <c r="C18" s="59"/>
      <c r="D18" s="18" t="s">
        <v>25</v>
      </c>
      <c r="E18" s="61"/>
      <c r="F18" s="65"/>
      <c r="G18" s="10" t="s">
        <v>504</v>
      </c>
      <c r="H18" s="10" t="s">
        <v>80</v>
      </c>
      <c r="I18" s="18" t="s">
        <v>263</v>
      </c>
      <c r="J18" s="18"/>
      <c r="K18" s="10"/>
      <c r="L18" s="10"/>
      <c r="M18" s="18" t="s">
        <v>22</v>
      </c>
    </row>
    <row r="19" spans="1:13" ht="24" customHeight="1" x14ac:dyDescent="0.15">
      <c r="A19" s="17" t="s">
        <v>288</v>
      </c>
      <c r="B19" s="59"/>
      <c r="C19" s="59"/>
      <c r="D19" s="18" t="s">
        <v>21</v>
      </c>
      <c r="E19" s="61"/>
      <c r="F19" s="65"/>
      <c r="G19" s="10" t="s">
        <v>84</v>
      </c>
      <c r="H19" s="10" t="s">
        <v>80</v>
      </c>
      <c r="I19" s="18" t="s">
        <v>263</v>
      </c>
      <c r="J19" s="18"/>
      <c r="K19" s="10"/>
      <c r="L19" s="10"/>
      <c r="M19" s="18" t="s">
        <v>22</v>
      </c>
    </row>
    <row r="20" spans="1:13" ht="24" customHeight="1" x14ac:dyDescent="0.15">
      <c r="A20" s="17" t="s">
        <v>289</v>
      </c>
      <c r="B20" s="59"/>
      <c r="C20" s="59"/>
      <c r="D20" s="18" t="s">
        <v>23</v>
      </c>
      <c r="E20" s="61"/>
      <c r="F20" s="10" t="s">
        <v>85</v>
      </c>
      <c r="G20" s="10"/>
      <c r="H20" s="10" t="s">
        <v>86</v>
      </c>
      <c r="I20" s="18" t="s">
        <v>263</v>
      </c>
      <c r="J20" s="18"/>
      <c r="K20" s="10"/>
      <c r="L20" s="10"/>
      <c r="M20" s="18" t="s">
        <v>22</v>
      </c>
    </row>
    <row r="21" spans="1:13" ht="24" customHeight="1" x14ac:dyDescent="0.15">
      <c r="A21" s="17" t="s">
        <v>290</v>
      </c>
      <c r="B21" s="59"/>
      <c r="C21" s="60"/>
      <c r="D21" s="18" t="s">
        <v>29</v>
      </c>
      <c r="E21" s="61"/>
      <c r="F21" s="10" t="s">
        <v>87</v>
      </c>
      <c r="G21" s="10" t="s">
        <v>83</v>
      </c>
      <c r="H21" s="10" t="s">
        <v>88</v>
      </c>
      <c r="I21" s="18" t="s">
        <v>271</v>
      </c>
      <c r="J21" s="18"/>
      <c r="K21" s="10"/>
      <c r="L21" s="10"/>
      <c r="M21" s="18" t="s">
        <v>22</v>
      </c>
    </row>
    <row r="22" spans="1:13" ht="60" customHeight="1" x14ac:dyDescent="0.15">
      <c r="A22" s="17" t="s">
        <v>291</v>
      </c>
      <c r="B22" s="58" t="s">
        <v>89</v>
      </c>
      <c r="C22" s="58" t="s">
        <v>90</v>
      </c>
      <c r="D22" s="18" t="s">
        <v>25</v>
      </c>
      <c r="E22" s="63" t="s">
        <v>91</v>
      </c>
      <c r="F22" s="64" t="s">
        <v>92</v>
      </c>
      <c r="G22" s="10" t="s">
        <v>533</v>
      </c>
      <c r="H22" s="10" t="s">
        <v>94</v>
      </c>
      <c r="I22" s="18" t="s">
        <v>263</v>
      </c>
      <c r="J22" s="18"/>
      <c r="K22" s="10"/>
      <c r="L22" s="19" t="s">
        <v>535</v>
      </c>
      <c r="M22" s="18" t="s">
        <v>22</v>
      </c>
    </row>
    <row r="23" spans="1:13" ht="64.5" customHeight="1" x14ac:dyDescent="0.15">
      <c r="A23" s="17" t="s">
        <v>292</v>
      </c>
      <c r="B23" s="59"/>
      <c r="C23" s="59"/>
      <c r="D23" s="18" t="s">
        <v>21</v>
      </c>
      <c r="E23" s="61"/>
      <c r="F23" s="65"/>
      <c r="G23" s="10" t="s">
        <v>538</v>
      </c>
      <c r="H23" s="10" t="s">
        <v>94</v>
      </c>
      <c r="I23" s="18" t="s">
        <v>263</v>
      </c>
      <c r="J23" s="18"/>
      <c r="K23" s="10"/>
      <c r="L23" s="10"/>
      <c r="M23" s="18"/>
    </row>
    <row r="24" spans="1:13" ht="53.25" customHeight="1" x14ac:dyDescent="0.15">
      <c r="A24" s="17" t="s">
        <v>293</v>
      </c>
      <c r="B24" s="59"/>
      <c r="C24" s="59"/>
      <c r="D24" s="18" t="s">
        <v>23</v>
      </c>
      <c r="E24" s="61"/>
      <c r="F24" s="66"/>
      <c r="G24" s="10" t="s">
        <v>539</v>
      </c>
      <c r="H24" s="10" t="s">
        <v>536</v>
      </c>
      <c r="I24" s="18" t="s">
        <v>263</v>
      </c>
      <c r="J24" s="18"/>
      <c r="K24" s="10"/>
      <c r="L24" s="10"/>
      <c r="M24" s="18"/>
    </row>
    <row r="25" spans="1:13" ht="48" x14ac:dyDescent="0.15">
      <c r="A25" s="17" t="s">
        <v>294</v>
      </c>
      <c r="B25" s="59"/>
      <c r="C25" s="59"/>
      <c r="D25" s="18" t="s">
        <v>25</v>
      </c>
      <c r="E25" s="61"/>
      <c r="F25" s="64" t="s">
        <v>540</v>
      </c>
      <c r="G25" s="10" t="s">
        <v>93</v>
      </c>
      <c r="H25" s="10" t="s">
        <v>94</v>
      </c>
      <c r="I25" s="18" t="s">
        <v>263</v>
      </c>
      <c r="J25" s="18"/>
      <c r="K25" s="10"/>
      <c r="L25" s="10"/>
      <c r="M25" s="18" t="s">
        <v>22</v>
      </c>
    </row>
    <row r="26" spans="1:13" ht="51.75" customHeight="1" x14ac:dyDescent="0.15">
      <c r="A26" s="17" t="s">
        <v>295</v>
      </c>
      <c r="B26" s="59"/>
      <c r="C26" s="59"/>
      <c r="D26" s="18" t="s">
        <v>21</v>
      </c>
      <c r="E26" s="61"/>
      <c r="F26" s="65"/>
      <c r="G26" s="10" t="s">
        <v>538</v>
      </c>
      <c r="H26" s="10" t="s">
        <v>94</v>
      </c>
      <c r="I26" s="18" t="s">
        <v>263</v>
      </c>
      <c r="J26" s="18"/>
      <c r="K26" s="10"/>
      <c r="L26" s="10"/>
      <c r="M26" s="18"/>
    </row>
    <row r="27" spans="1:13" ht="51.75" customHeight="1" x14ac:dyDescent="0.15">
      <c r="A27" s="17" t="s">
        <v>296</v>
      </c>
      <c r="B27" s="59"/>
      <c r="C27" s="59"/>
      <c r="D27" s="18" t="s">
        <v>23</v>
      </c>
      <c r="E27" s="62"/>
      <c r="F27" s="66"/>
      <c r="G27" s="10" t="s">
        <v>541</v>
      </c>
      <c r="H27" s="10" t="s">
        <v>536</v>
      </c>
      <c r="I27" s="18" t="s">
        <v>263</v>
      </c>
      <c r="J27" s="18"/>
      <c r="K27" s="10"/>
      <c r="L27" s="10"/>
      <c r="M27" s="18"/>
    </row>
    <row r="28" spans="1:13" ht="50.25" customHeight="1" x14ac:dyDescent="0.15">
      <c r="A28" s="17" t="s">
        <v>297</v>
      </c>
      <c r="B28" s="59"/>
      <c r="C28" s="59"/>
      <c r="D28" s="18" t="s">
        <v>25</v>
      </c>
      <c r="E28" s="63" t="s">
        <v>542</v>
      </c>
      <c r="F28" s="64" t="s">
        <v>96</v>
      </c>
      <c r="G28" s="10" t="s">
        <v>533</v>
      </c>
      <c r="H28" s="10" t="s">
        <v>94</v>
      </c>
      <c r="I28" s="18" t="s">
        <v>263</v>
      </c>
      <c r="J28" s="18"/>
      <c r="K28" s="10"/>
      <c r="L28" s="10"/>
      <c r="M28" s="18"/>
    </row>
    <row r="29" spans="1:13" ht="48" x14ac:dyDescent="0.15">
      <c r="A29" s="17" t="s">
        <v>298</v>
      </c>
      <c r="B29" s="59"/>
      <c r="C29" s="59"/>
      <c r="D29" s="18" t="s">
        <v>21</v>
      </c>
      <c r="E29" s="61"/>
      <c r="F29" s="65"/>
      <c r="G29" s="10" t="s">
        <v>538</v>
      </c>
      <c r="H29" s="10" t="s">
        <v>536</v>
      </c>
      <c r="I29" s="18" t="s">
        <v>263</v>
      </c>
      <c r="J29" s="18"/>
      <c r="K29" s="10"/>
      <c r="L29" s="10"/>
      <c r="M29" s="18"/>
    </row>
    <row r="30" spans="1:13" ht="48" customHeight="1" x14ac:dyDescent="0.15">
      <c r="A30" s="17" t="s">
        <v>299</v>
      </c>
      <c r="B30" s="59"/>
      <c r="C30" s="59"/>
      <c r="D30" s="18" t="s">
        <v>23</v>
      </c>
      <c r="E30" s="61"/>
      <c r="F30" s="66"/>
      <c r="G30" s="10" t="s">
        <v>541</v>
      </c>
      <c r="H30" s="10" t="s">
        <v>536</v>
      </c>
      <c r="I30" s="18" t="s">
        <v>263</v>
      </c>
      <c r="J30" s="18"/>
      <c r="K30" s="10"/>
      <c r="L30" s="10"/>
      <c r="M30" s="18"/>
    </row>
    <row r="31" spans="1:13" ht="57.75" customHeight="1" x14ac:dyDescent="0.15">
      <c r="A31" s="17" t="s">
        <v>300</v>
      </c>
      <c r="B31" s="59"/>
      <c r="C31" s="59"/>
      <c r="D31" s="18" t="s">
        <v>25</v>
      </c>
      <c r="E31" s="61"/>
      <c r="F31" s="64" t="s">
        <v>97</v>
      </c>
      <c r="G31" s="10" t="s">
        <v>533</v>
      </c>
      <c r="H31" s="10" t="s">
        <v>94</v>
      </c>
      <c r="I31" s="18" t="s">
        <v>263</v>
      </c>
      <c r="J31" s="18"/>
      <c r="K31" s="10"/>
      <c r="L31" s="10"/>
      <c r="M31" s="18"/>
    </row>
    <row r="32" spans="1:13" ht="43.5" customHeight="1" x14ac:dyDescent="0.15">
      <c r="A32" s="17" t="s">
        <v>301</v>
      </c>
      <c r="B32" s="59"/>
      <c r="C32" s="59"/>
      <c r="D32" s="18" t="s">
        <v>21</v>
      </c>
      <c r="E32" s="61"/>
      <c r="F32" s="65"/>
      <c r="G32" s="10" t="s">
        <v>534</v>
      </c>
      <c r="H32" s="10" t="s">
        <v>94</v>
      </c>
      <c r="I32" s="18" t="s">
        <v>263</v>
      </c>
      <c r="J32" s="18"/>
      <c r="K32" s="10"/>
      <c r="L32" s="10"/>
      <c r="M32" s="18"/>
    </row>
    <row r="33" spans="1:13" ht="65.25" customHeight="1" x14ac:dyDescent="0.15">
      <c r="A33" s="17" t="s">
        <v>302</v>
      </c>
      <c r="B33" s="59"/>
      <c r="C33" s="59"/>
      <c r="D33" s="18" t="s">
        <v>23</v>
      </c>
      <c r="E33" s="62"/>
      <c r="F33" s="66"/>
      <c r="G33" s="10" t="s">
        <v>541</v>
      </c>
      <c r="H33" s="10" t="s">
        <v>94</v>
      </c>
      <c r="I33" s="18" t="s">
        <v>263</v>
      </c>
      <c r="J33" s="18"/>
      <c r="K33" s="10"/>
      <c r="L33" s="10"/>
      <c r="M33" s="18"/>
    </row>
    <row r="34" spans="1:13" ht="60" customHeight="1" x14ac:dyDescent="0.15">
      <c r="A34" s="17" t="s">
        <v>303</v>
      </c>
      <c r="B34" s="58" t="s">
        <v>276</v>
      </c>
      <c r="C34" s="58" t="s">
        <v>98</v>
      </c>
      <c r="D34" s="18" t="s">
        <v>25</v>
      </c>
      <c r="E34" s="63" t="s">
        <v>91</v>
      </c>
      <c r="F34" s="64" t="s">
        <v>99</v>
      </c>
      <c r="G34" s="10" t="s">
        <v>93</v>
      </c>
      <c r="H34" s="10" t="s">
        <v>536</v>
      </c>
      <c r="I34" s="18" t="s">
        <v>263</v>
      </c>
      <c r="J34" s="18"/>
      <c r="K34" s="10"/>
      <c r="L34" s="10"/>
      <c r="M34" s="18" t="s">
        <v>22</v>
      </c>
    </row>
    <row r="35" spans="1:13" ht="48" x14ac:dyDescent="0.15">
      <c r="A35" s="17" t="s">
        <v>304</v>
      </c>
      <c r="B35" s="59"/>
      <c r="C35" s="59"/>
      <c r="D35" s="18" t="s">
        <v>21</v>
      </c>
      <c r="E35" s="61"/>
      <c r="F35" s="65"/>
      <c r="G35" s="10" t="s">
        <v>556</v>
      </c>
      <c r="H35" s="10" t="s">
        <v>536</v>
      </c>
      <c r="I35" s="18" t="s">
        <v>263</v>
      </c>
      <c r="J35" s="18"/>
      <c r="K35" s="10"/>
      <c r="L35" s="10"/>
      <c r="M35" s="18"/>
    </row>
    <row r="36" spans="1:13" ht="48" x14ac:dyDescent="0.15">
      <c r="A36" s="17" t="s">
        <v>305</v>
      </c>
      <c r="B36" s="59"/>
      <c r="C36" s="59"/>
      <c r="D36" s="18" t="s">
        <v>23</v>
      </c>
      <c r="E36" s="61"/>
      <c r="F36" s="66"/>
      <c r="G36" s="10" t="s">
        <v>541</v>
      </c>
      <c r="H36" s="10" t="s">
        <v>536</v>
      </c>
      <c r="I36" s="18" t="s">
        <v>263</v>
      </c>
      <c r="J36" s="18"/>
      <c r="K36" s="10"/>
      <c r="L36" s="10"/>
      <c r="M36" s="18"/>
    </row>
    <row r="37" spans="1:13" ht="49.5" customHeight="1" x14ac:dyDescent="0.15">
      <c r="A37" s="17" t="s">
        <v>306</v>
      </c>
      <c r="B37" s="59"/>
      <c r="C37" s="59"/>
      <c r="D37" s="18" t="s">
        <v>25</v>
      </c>
      <c r="E37" s="61"/>
      <c r="F37" s="64" t="s">
        <v>100</v>
      </c>
      <c r="G37" s="10" t="s">
        <v>553</v>
      </c>
      <c r="H37" s="10" t="s">
        <v>94</v>
      </c>
      <c r="I37" s="18" t="s">
        <v>263</v>
      </c>
      <c r="J37" s="18"/>
      <c r="K37" s="10"/>
      <c r="L37" s="10"/>
      <c r="M37" s="18" t="s">
        <v>22</v>
      </c>
    </row>
    <row r="38" spans="1:13" ht="48" x14ac:dyDescent="0.15">
      <c r="A38" s="17" t="s">
        <v>307</v>
      </c>
      <c r="B38" s="59"/>
      <c r="C38" s="59"/>
      <c r="D38" s="18" t="s">
        <v>21</v>
      </c>
      <c r="E38" s="61"/>
      <c r="F38" s="65"/>
      <c r="G38" s="10" t="s">
        <v>556</v>
      </c>
      <c r="H38" s="10" t="s">
        <v>94</v>
      </c>
      <c r="I38" s="18" t="s">
        <v>263</v>
      </c>
      <c r="J38" s="18"/>
      <c r="K38" s="10"/>
      <c r="L38" s="10"/>
      <c r="M38" s="18"/>
    </row>
    <row r="39" spans="1:13" ht="48" x14ac:dyDescent="0.15">
      <c r="A39" s="17" t="s">
        <v>308</v>
      </c>
      <c r="B39" s="59"/>
      <c r="C39" s="59"/>
      <c r="D39" s="18" t="s">
        <v>23</v>
      </c>
      <c r="E39" s="62"/>
      <c r="F39" s="66"/>
      <c r="G39" s="10" t="s">
        <v>541</v>
      </c>
      <c r="H39" s="10" t="s">
        <v>94</v>
      </c>
      <c r="I39" s="18" t="s">
        <v>263</v>
      </c>
      <c r="J39" s="18"/>
      <c r="K39" s="10"/>
      <c r="L39" s="10"/>
      <c r="M39" s="18"/>
    </row>
    <row r="40" spans="1:13" ht="48" x14ac:dyDescent="0.15">
      <c r="A40" s="17" t="s">
        <v>309</v>
      </c>
      <c r="B40" s="59"/>
      <c r="C40" s="59"/>
      <c r="D40" s="18" t="s">
        <v>25</v>
      </c>
      <c r="E40" s="63" t="s">
        <v>95</v>
      </c>
      <c r="F40" s="64" t="s">
        <v>101</v>
      </c>
      <c r="G40" s="10" t="s">
        <v>533</v>
      </c>
      <c r="H40" s="10" t="s">
        <v>94</v>
      </c>
      <c r="I40" s="18" t="s">
        <v>263</v>
      </c>
      <c r="J40" s="18"/>
      <c r="K40" s="10"/>
      <c r="L40" s="10"/>
      <c r="M40" s="18"/>
    </row>
    <row r="41" spans="1:13" ht="48" x14ac:dyDescent="0.15">
      <c r="A41" s="17" t="s">
        <v>310</v>
      </c>
      <c r="B41" s="59"/>
      <c r="C41" s="59"/>
      <c r="D41" s="18" t="s">
        <v>21</v>
      </c>
      <c r="E41" s="61"/>
      <c r="F41" s="65"/>
      <c r="G41" s="10" t="s">
        <v>556</v>
      </c>
      <c r="H41" s="10" t="s">
        <v>94</v>
      </c>
      <c r="I41" s="18" t="s">
        <v>263</v>
      </c>
      <c r="J41" s="18"/>
      <c r="K41" s="10"/>
      <c r="L41" s="10"/>
      <c r="M41" s="18"/>
    </row>
    <row r="42" spans="1:13" ht="48" x14ac:dyDescent="0.15">
      <c r="A42" s="17" t="s">
        <v>311</v>
      </c>
      <c r="B42" s="59"/>
      <c r="C42" s="59"/>
      <c r="D42" s="18" t="s">
        <v>23</v>
      </c>
      <c r="E42" s="61"/>
      <c r="F42" s="66"/>
      <c r="G42" s="10" t="s">
        <v>541</v>
      </c>
      <c r="H42" s="10" t="s">
        <v>94</v>
      </c>
      <c r="I42" s="18" t="s">
        <v>263</v>
      </c>
      <c r="J42" s="18"/>
      <c r="K42" s="10"/>
      <c r="L42" s="10"/>
      <c r="M42" s="18"/>
    </row>
    <row r="43" spans="1:13" ht="48" x14ac:dyDescent="0.15">
      <c r="A43" s="17" t="s">
        <v>312</v>
      </c>
      <c r="B43" s="59"/>
      <c r="C43" s="59"/>
      <c r="D43" s="18" t="s">
        <v>25</v>
      </c>
      <c r="E43" s="61"/>
      <c r="F43" s="64" t="s">
        <v>102</v>
      </c>
      <c r="G43" s="10" t="s">
        <v>93</v>
      </c>
      <c r="H43" s="10" t="s">
        <v>94</v>
      </c>
      <c r="I43" s="18" t="s">
        <v>263</v>
      </c>
      <c r="J43" s="18"/>
      <c r="K43" s="10"/>
      <c r="L43" s="10"/>
      <c r="M43" s="18"/>
    </row>
    <row r="44" spans="1:13" ht="48" x14ac:dyDescent="0.15">
      <c r="A44" s="17" t="s">
        <v>313</v>
      </c>
      <c r="B44" s="59"/>
      <c r="C44" s="59"/>
      <c r="D44" s="18" t="s">
        <v>21</v>
      </c>
      <c r="E44" s="61"/>
      <c r="F44" s="65"/>
      <c r="G44" s="10" t="s">
        <v>556</v>
      </c>
      <c r="H44" s="10" t="s">
        <v>94</v>
      </c>
      <c r="I44" s="18" t="s">
        <v>263</v>
      </c>
      <c r="J44" s="18"/>
      <c r="K44" s="10"/>
      <c r="L44" s="10"/>
      <c r="M44" s="18"/>
    </row>
    <row r="45" spans="1:13" ht="48" x14ac:dyDescent="0.15">
      <c r="A45" s="17" t="s">
        <v>314</v>
      </c>
      <c r="B45" s="59"/>
      <c r="C45" s="59"/>
      <c r="D45" s="18" t="s">
        <v>23</v>
      </c>
      <c r="E45" s="62"/>
      <c r="F45" s="66"/>
      <c r="G45" s="10" t="s">
        <v>541</v>
      </c>
      <c r="H45" s="10" t="s">
        <v>94</v>
      </c>
      <c r="I45" s="18" t="s">
        <v>263</v>
      </c>
      <c r="J45" s="18"/>
      <c r="K45" s="10"/>
      <c r="L45" s="10"/>
      <c r="M45" s="18"/>
    </row>
    <row r="46" spans="1:13" ht="72" customHeight="1" x14ac:dyDescent="0.15">
      <c r="A46" s="17" t="s">
        <v>315</v>
      </c>
      <c r="B46" s="59"/>
      <c r="C46" s="58" t="s">
        <v>106</v>
      </c>
      <c r="D46" s="18" t="s">
        <v>23</v>
      </c>
      <c r="E46" s="61"/>
      <c r="F46" s="64" t="s">
        <v>523</v>
      </c>
      <c r="G46" s="10" t="s">
        <v>103</v>
      </c>
      <c r="H46" s="10" t="s">
        <v>543</v>
      </c>
      <c r="I46" s="18" t="s">
        <v>263</v>
      </c>
      <c r="J46" s="18"/>
      <c r="K46" s="10"/>
      <c r="L46" s="10"/>
      <c r="M46" s="18" t="s">
        <v>22</v>
      </c>
    </row>
    <row r="47" spans="1:13" ht="72" customHeight="1" x14ac:dyDescent="0.15">
      <c r="A47" s="17" t="s">
        <v>316</v>
      </c>
      <c r="B47" s="59"/>
      <c r="C47" s="59"/>
      <c r="D47" s="18" t="s">
        <v>23</v>
      </c>
      <c r="E47" s="61"/>
      <c r="F47" s="65"/>
      <c r="G47" s="10" t="s">
        <v>104</v>
      </c>
      <c r="H47" s="10" t="s">
        <v>107</v>
      </c>
      <c r="I47" s="18" t="s">
        <v>263</v>
      </c>
      <c r="J47" s="18"/>
      <c r="K47" s="10"/>
      <c r="L47" s="10"/>
      <c r="M47" s="18" t="s">
        <v>22</v>
      </c>
    </row>
    <row r="48" spans="1:13" ht="72" customHeight="1" x14ac:dyDescent="0.15">
      <c r="A48" s="17" t="s">
        <v>317</v>
      </c>
      <c r="B48" s="59"/>
      <c r="C48" s="59"/>
      <c r="D48" s="18" t="s">
        <v>23</v>
      </c>
      <c r="E48" s="61"/>
      <c r="F48" s="66"/>
      <c r="G48" s="10" t="s">
        <v>105</v>
      </c>
      <c r="H48" s="10" t="s">
        <v>107</v>
      </c>
      <c r="I48" s="18" t="s">
        <v>263</v>
      </c>
      <c r="J48" s="18"/>
      <c r="K48" s="10"/>
      <c r="L48" s="10"/>
      <c r="M48" s="18" t="s">
        <v>22</v>
      </c>
    </row>
    <row r="49" spans="1:13" ht="60" x14ac:dyDescent="0.15">
      <c r="A49" s="17" t="s">
        <v>318</v>
      </c>
      <c r="B49" s="59"/>
      <c r="C49" s="59"/>
      <c r="D49" s="18" t="s">
        <v>25</v>
      </c>
      <c r="E49" s="61"/>
      <c r="F49" s="10" t="s">
        <v>108</v>
      </c>
      <c r="G49" s="10"/>
      <c r="H49" s="10" t="s">
        <v>107</v>
      </c>
      <c r="I49" s="18" t="s">
        <v>263</v>
      </c>
      <c r="J49" s="18"/>
      <c r="K49" s="10"/>
      <c r="L49" s="10"/>
      <c r="M49" s="18" t="s">
        <v>22</v>
      </c>
    </row>
    <row r="50" spans="1:13" ht="84" customHeight="1" x14ac:dyDescent="0.15">
      <c r="A50" s="17" t="s">
        <v>319</v>
      </c>
      <c r="B50" s="59"/>
      <c r="C50" s="59"/>
      <c r="D50" s="18" t="s">
        <v>29</v>
      </c>
      <c r="E50" s="61"/>
      <c r="F50" s="64" t="s">
        <v>546</v>
      </c>
      <c r="G50" s="10" t="s">
        <v>109</v>
      </c>
      <c r="H50" s="10" t="s">
        <v>544</v>
      </c>
      <c r="I50" s="18" t="s">
        <v>263</v>
      </c>
      <c r="J50" s="18"/>
      <c r="K50" s="10"/>
      <c r="L50" s="10"/>
      <c r="M50" s="18" t="s">
        <v>22</v>
      </c>
    </row>
    <row r="51" spans="1:13" ht="84" customHeight="1" x14ac:dyDescent="0.15">
      <c r="A51" s="17" t="s">
        <v>320</v>
      </c>
      <c r="B51" s="59"/>
      <c r="C51" s="59"/>
      <c r="D51" s="18" t="s">
        <v>29</v>
      </c>
      <c r="E51" s="61"/>
      <c r="F51" s="65"/>
      <c r="G51" s="10" t="s">
        <v>111</v>
      </c>
      <c r="H51" s="10" t="s">
        <v>110</v>
      </c>
      <c r="I51" s="18" t="s">
        <v>263</v>
      </c>
      <c r="J51" s="18"/>
      <c r="K51" s="10"/>
      <c r="L51" s="10"/>
      <c r="M51" s="18"/>
    </row>
    <row r="52" spans="1:13" ht="84" customHeight="1" x14ac:dyDescent="0.15">
      <c r="A52" s="17" t="s">
        <v>321</v>
      </c>
      <c r="B52" s="59"/>
      <c r="C52" s="60"/>
      <c r="D52" s="18" t="s">
        <v>29</v>
      </c>
      <c r="E52" s="61"/>
      <c r="F52" s="66"/>
      <c r="G52" s="10" t="s">
        <v>112</v>
      </c>
      <c r="H52" s="10" t="s">
        <v>113</v>
      </c>
      <c r="I52" s="18" t="s">
        <v>263</v>
      </c>
      <c r="J52" s="18"/>
      <c r="K52" s="10"/>
      <c r="L52" s="10"/>
      <c r="M52" s="18" t="s">
        <v>22</v>
      </c>
    </row>
    <row r="53" spans="1:13" ht="72" customHeight="1" x14ac:dyDescent="0.15">
      <c r="A53" s="17" t="s">
        <v>322</v>
      </c>
      <c r="B53" s="59"/>
      <c r="C53" s="58" t="s">
        <v>114</v>
      </c>
      <c r="D53" s="18" t="s">
        <v>23</v>
      </c>
      <c r="E53" s="61"/>
      <c r="F53" s="64" t="s">
        <v>524</v>
      </c>
      <c r="G53" s="10" t="s">
        <v>103</v>
      </c>
      <c r="H53" s="10" t="s">
        <v>107</v>
      </c>
      <c r="I53" s="18" t="s">
        <v>263</v>
      </c>
      <c r="J53" s="18"/>
      <c r="K53" s="10"/>
      <c r="L53" s="10"/>
      <c r="M53" s="18" t="s">
        <v>22</v>
      </c>
    </row>
    <row r="54" spans="1:13" ht="72" customHeight="1" x14ac:dyDescent="0.15">
      <c r="A54" s="17" t="s">
        <v>323</v>
      </c>
      <c r="B54" s="59"/>
      <c r="C54" s="59"/>
      <c r="D54" s="18" t="s">
        <v>23</v>
      </c>
      <c r="E54" s="61"/>
      <c r="F54" s="65"/>
      <c r="G54" s="10" t="s">
        <v>104</v>
      </c>
      <c r="H54" s="10" t="s">
        <v>107</v>
      </c>
      <c r="I54" s="18" t="s">
        <v>263</v>
      </c>
      <c r="J54" s="18"/>
      <c r="K54" s="10"/>
      <c r="L54" s="10"/>
      <c r="M54" s="18" t="s">
        <v>22</v>
      </c>
    </row>
    <row r="55" spans="1:13" ht="72" customHeight="1" x14ac:dyDescent="0.15">
      <c r="A55" s="17" t="s">
        <v>324</v>
      </c>
      <c r="B55" s="59"/>
      <c r="C55" s="59"/>
      <c r="D55" s="18" t="s">
        <v>23</v>
      </c>
      <c r="E55" s="61"/>
      <c r="F55" s="66"/>
      <c r="G55" s="10" t="s">
        <v>105</v>
      </c>
      <c r="H55" s="10" t="s">
        <v>107</v>
      </c>
      <c r="I55" s="18" t="s">
        <v>263</v>
      </c>
      <c r="J55" s="18"/>
      <c r="K55" s="10"/>
      <c r="L55" s="10"/>
      <c r="M55" s="18" t="s">
        <v>22</v>
      </c>
    </row>
    <row r="56" spans="1:13" ht="72" x14ac:dyDescent="0.15">
      <c r="A56" s="17" t="s">
        <v>325</v>
      </c>
      <c r="B56" s="59"/>
      <c r="C56" s="59"/>
      <c r="D56" s="18" t="s">
        <v>25</v>
      </c>
      <c r="E56" s="62"/>
      <c r="F56" s="10" t="s">
        <v>547</v>
      </c>
      <c r="G56" s="10" t="s">
        <v>115</v>
      </c>
      <c r="H56" s="10" t="s">
        <v>107</v>
      </c>
      <c r="I56" s="18" t="s">
        <v>263</v>
      </c>
      <c r="J56" s="18"/>
      <c r="K56" s="10"/>
      <c r="L56" s="10"/>
      <c r="M56" s="18" t="s">
        <v>22</v>
      </c>
    </row>
    <row r="57" spans="1:13" ht="96" customHeight="1" x14ac:dyDescent="0.15">
      <c r="A57" s="17" t="s">
        <v>326</v>
      </c>
      <c r="B57" s="59"/>
      <c r="C57" s="59"/>
      <c r="D57" s="18" t="s">
        <v>21</v>
      </c>
      <c r="E57" s="63" t="s">
        <v>105</v>
      </c>
      <c r="F57" s="64" t="s">
        <v>537</v>
      </c>
      <c r="G57" s="10" t="s">
        <v>109</v>
      </c>
      <c r="H57" s="10" t="s">
        <v>110</v>
      </c>
      <c r="I57" s="18" t="s">
        <v>263</v>
      </c>
      <c r="J57" s="18"/>
      <c r="K57" s="10"/>
      <c r="L57" s="10"/>
      <c r="M57" s="18" t="s">
        <v>22</v>
      </c>
    </row>
    <row r="58" spans="1:13" ht="96" customHeight="1" x14ac:dyDescent="0.15">
      <c r="A58" s="17" t="s">
        <v>327</v>
      </c>
      <c r="B58" s="59"/>
      <c r="C58" s="59"/>
      <c r="D58" s="18" t="s">
        <v>21</v>
      </c>
      <c r="E58" s="61"/>
      <c r="F58" s="65"/>
      <c r="G58" s="10" t="s">
        <v>111</v>
      </c>
      <c r="H58" s="10" t="s">
        <v>110</v>
      </c>
      <c r="I58" s="18" t="s">
        <v>263</v>
      </c>
      <c r="J58" s="18"/>
      <c r="K58" s="10"/>
      <c r="L58" s="10"/>
      <c r="M58" s="18" t="s">
        <v>22</v>
      </c>
    </row>
    <row r="59" spans="1:13" ht="96" customHeight="1" x14ac:dyDescent="0.15">
      <c r="A59" s="17" t="s">
        <v>328</v>
      </c>
      <c r="B59" s="60"/>
      <c r="C59" s="60"/>
      <c r="D59" s="18" t="s">
        <v>29</v>
      </c>
      <c r="E59" s="62"/>
      <c r="F59" s="66"/>
      <c r="G59" s="10" t="s">
        <v>548</v>
      </c>
      <c r="H59" s="10" t="s">
        <v>549</v>
      </c>
      <c r="I59" s="18" t="s">
        <v>263</v>
      </c>
      <c r="J59" s="18"/>
      <c r="K59" s="10"/>
      <c r="L59" s="10"/>
      <c r="M59" s="18" t="s">
        <v>22</v>
      </c>
    </row>
    <row r="60" spans="1:13" x14ac:dyDescent="0.15">
      <c r="A60" s="17" t="s">
        <v>329</v>
      </c>
      <c r="B60" s="58" t="s">
        <v>116</v>
      </c>
      <c r="C60" s="58" t="s">
        <v>116</v>
      </c>
      <c r="D60" s="18" t="s">
        <v>25</v>
      </c>
      <c r="E60" s="63" t="s">
        <v>117</v>
      </c>
      <c r="F60" s="10" t="s">
        <v>118</v>
      </c>
      <c r="G60" s="10"/>
      <c r="H60" s="10" t="s">
        <v>119</v>
      </c>
      <c r="I60" s="18" t="s">
        <v>263</v>
      </c>
      <c r="J60" s="18"/>
      <c r="K60" s="10"/>
      <c r="L60" s="10"/>
      <c r="M60" s="18" t="s">
        <v>22</v>
      </c>
    </row>
    <row r="61" spans="1:13" x14ac:dyDescent="0.15">
      <c r="A61" s="17" t="s">
        <v>330</v>
      </c>
      <c r="B61" s="59"/>
      <c r="C61" s="59"/>
      <c r="D61" s="18" t="s">
        <v>25</v>
      </c>
      <c r="E61" s="62"/>
      <c r="F61" s="10" t="s">
        <v>120</v>
      </c>
      <c r="G61" s="10"/>
      <c r="H61" s="10" t="s">
        <v>121</v>
      </c>
      <c r="I61" s="18" t="s">
        <v>263</v>
      </c>
      <c r="J61" s="18"/>
      <c r="K61" s="10"/>
      <c r="L61" s="10"/>
      <c r="M61" s="18"/>
    </row>
    <row r="62" spans="1:13" ht="24" x14ac:dyDescent="0.15">
      <c r="A62" s="17" t="s">
        <v>331</v>
      </c>
      <c r="B62" s="59"/>
      <c r="C62" s="58" t="s">
        <v>122</v>
      </c>
      <c r="D62" s="18" t="s">
        <v>29</v>
      </c>
      <c r="E62" s="63" t="s">
        <v>117</v>
      </c>
      <c r="F62" s="10" t="s">
        <v>123</v>
      </c>
      <c r="G62" s="10"/>
      <c r="H62" s="10" t="s">
        <v>124</v>
      </c>
      <c r="I62" s="18" t="s">
        <v>271</v>
      </c>
      <c r="J62" s="18"/>
      <c r="K62" s="10"/>
      <c r="L62" s="10"/>
      <c r="M62" s="18" t="s">
        <v>22</v>
      </c>
    </row>
    <row r="63" spans="1:13" x14ac:dyDescent="0.15">
      <c r="A63" s="17" t="s">
        <v>332</v>
      </c>
      <c r="B63" s="59"/>
      <c r="C63" s="59"/>
      <c r="D63" s="18" t="s">
        <v>23</v>
      </c>
      <c r="E63" s="62"/>
      <c r="F63" s="10" t="s">
        <v>31</v>
      </c>
      <c r="G63" s="10"/>
      <c r="H63" s="10" t="s">
        <v>125</v>
      </c>
      <c r="I63" s="18" t="s">
        <v>271</v>
      </c>
      <c r="J63" s="18"/>
      <c r="K63" s="10"/>
      <c r="L63" s="10"/>
      <c r="M63" s="18" t="s">
        <v>22</v>
      </c>
    </row>
    <row r="64" spans="1:13" ht="48" customHeight="1" x14ac:dyDescent="0.15">
      <c r="A64" s="17" t="s">
        <v>333</v>
      </c>
      <c r="B64" s="58" t="s">
        <v>126</v>
      </c>
      <c r="C64" s="58" t="s">
        <v>127</v>
      </c>
      <c r="D64" s="18" t="s">
        <v>21</v>
      </c>
      <c r="E64" s="63" t="s">
        <v>128</v>
      </c>
      <c r="F64" s="64" t="s">
        <v>520</v>
      </c>
      <c r="G64" s="10">
        <v>1</v>
      </c>
      <c r="H64" s="10" t="s">
        <v>129</v>
      </c>
      <c r="I64" s="18" t="s">
        <v>263</v>
      </c>
      <c r="J64" s="18"/>
      <c r="K64" s="10"/>
      <c r="L64" s="10"/>
      <c r="M64" s="18" t="s">
        <v>22</v>
      </c>
    </row>
    <row r="65" spans="1:13" ht="24" customHeight="1" x14ac:dyDescent="0.15">
      <c r="A65" s="17" t="s">
        <v>334</v>
      </c>
      <c r="B65" s="59"/>
      <c r="C65" s="59"/>
      <c r="D65" s="18" t="s">
        <v>21</v>
      </c>
      <c r="E65" s="61"/>
      <c r="F65" s="65"/>
      <c r="G65" s="10">
        <v>2</v>
      </c>
      <c r="H65" s="10" t="s">
        <v>130</v>
      </c>
      <c r="I65" s="18" t="s">
        <v>263</v>
      </c>
      <c r="J65" s="18"/>
      <c r="K65" s="10"/>
      <c r="L65" s="10"/>
      <c r="M65" s="18" t="s">
        <v>22</v>
      </c>
    </row>
    <row r="66" spans="1:13" ht="24" customHeight="1" x14ac:dyDescent="0.15">
      <c r="A66" s="17" t="s">
        <v>335</v>
      </c>
      <c r="B66" s="59"/>
      <c r="C66" s="59"/>
      <c r="D66" s="18" t="s">
        <v>21</v>
      </c>
      <c r="E66" s="61"/>
      <c r="F66" s="65"/>
      <c r="G66" s="10">
        <v>3</v>
      </c>
      <c r="H66" s="10" t="s">
        <v>131</v>
      </c>
      <c r="I66" s="18" t="s">
        <v>263</v>
      </c>
      <c r="J66" s="18"/>
      <c r="K66" s="10"/>
      <c r="L66" s="10"/>
      <c r="M66" s="18" t="s">
        <v>22</v>
      </c>
    </row>
    <row r="67" spans="1:13" ht="24" customHeight="1" x14ac:dyDescent="0.15">
      <c r="A67" s="17" t="s">
        <v>336</v>
      </c>
      <c r="B67" s="59"/>
      <c r="C67" s="59"/>
      <c r="D67" s="18" t="s">
        <v>21</v>
      </c>
      <c r="E67" s="61"/>
      <c r="F67" s="65"/>
      <c r="G67" s="10">
        <v>4</v>
      </c>
      <c r="H67" s="10" t="s">
        <v>132</v>
      </c>
      <c r="I67" s="18" t="s">
        <v>263</v>
      </c>
      <c r="J67" s="18"/>
      <c r="K67" s="10"/>
      <c r="L67" s="10"/>
      <c r="M67" s="18" t="s">
        <v>22</v>
      </c>
    </row>
    <row r="68" spans="1:13" ht="24" customHeight="1" x14ac:dyDescent="0.15">
      <c r="A68" s="17" t="s">
        <v>337</v>
      </c>
      <c r="B68" s="59"/>
      <c r="C68" s="59"/>
      <c r="D68" s="18" t="s">
        <v>21</v>
      </c>
      <c r="E68" s="61"/>
      <c r="F68" s="65"/>
      <c r="G68" s="10">
        <v>5</v>
      </c>
      <c r="H68" s="10" t="s">
        <v>133</v>
      </c>
      <c r="I68" s="18" t="s">
        <v>263</v>
      </c>
      <c r="J68" s="18"/>
      <c r="K68" s="10"/>
      <c r="L68" s="10"/>
      <c r="M68" s="18" t="s">
        <v>22</v>
      </c>
    </row>
    <row r="69" spans="1:13" ht="24" customHeight="1" x14ac:dyDescent="0.15">
      <c r="A69" s="17" t="s">
        <v>338</v>
      </c>
      <c r="B69" s="59"/>
      <c r="C69" s="59"/>
      <c r="D69" s="18" t="s">
        <v>21</v>
      </c>
      <c r="E69" s="61"/>
      <c r="F69" s="65"/>
      <c r="G69" s="10">
        <v>6</v>
      </c>
      <c r="H69" s="10" t="s">
        <v>134</v>
      </c>
      <c r="I69" s="18" t="s">
        <v>263</v>
      </c>
      <c r="J69" s="18"/>
      <c r="K69" s="10"/>
      <c r="L69" s="10"/>
      <c r="M69" s="18" t="s">
        <v>22</v>
      </c>
    </row>
    <row r="70" spans="1:13" ht="24" customHeight="1" x14ac:dyDescent="0.15">
      <c r="A70" s="17" t="s">
        <v>339</v>
      </c>
      <c r="B70" s="59"/>
      <c r="C70" s="59"/>
      <c r="D70" s="18" t="s">
        <v>21</v>
      </c>
      <c r="E70" s="61"/>
      <c r="F70" s="65"/>
      <c r="G70" s="10">
        <v>7</v>
      </c>
      <c r="H70" s="10" t="s">
        <v>135</v>
      </c>
      <c r="I70" s="18" t="s">
        <v>263</v>
      </c>
      <c r="J70" s="18"/>
      <c r="K70" s="10"/>
      <c r="L70" s="10"/>
      <c r="M70" s="18" t="s">
        <v>22</v>
      </c>
    </row>
    <row r="71" spans="1:13" ht="24" customHeight="1" x14ac:dyDescent="0.15">
      <c r="A71" s="17" t="s">
        <v>340</v>
      </c>
      <c r="B71" s="59"/>
      <c r="C71" s="59"/>
      <c r="D71" s="18" t="s">
        <v>21</v>
      </c>
      <c r="E71" s="61"/>
      <c r="F71" s="65"/>
      <c r="G71" s="10">
        <v>8</v>
      </c>
      <c r="H71" s="10" t="s">
        <v>136</v>
      </c>
      <c r="I71" s="18" t="s">
        <v>263</v>
      </c>
      <c r="J71" s="18"/>
      <c r="K71" s="10"/>
      <c r="L71" s="10"/>
      <c r="M71" s="18" t="s">
        <v>22</v>
      </c>
    </row>
    <row r="72" spans="1:13" ht="24" customHeight="1" x14ac:dyDescent="0.15">
      <c r="A72" s="17" t="s">
        <v>341</v>
      </c>
      <c r="B72" s="59"/>
      <c r="C72" s="59"/>
      <c r="D72" s="18" t="s">
        <v>21</v>
      </c>
      <c r="E72" s="61"/>
      <c r="F72" s="65"/>
      <c r="G72" s="10">
        <v>9</v>
      </c>
      <c r="H72" s="10" t="s">
        <v>137</v>
      </c>
      <c r="I72" s="18" t="s">
        <v>263</v>
      </c>
      <c r="J72" s="18"/>
      <c r="K72" s="10"/>
      <c r="L72" s="10"/>
      <c r="M72" s="18" t="s">
        <v>22</v>
      </c>
    </row>
    <row r="73" spans="1:13" ht="24" customHeight="1" x14ac:dyDescent="0.15">
      <c r="A73" s="17" t="s">
        <v>342</v>
      </c>
      <c r="B73" s="59"/>
      <c r="C73" s="59"/>
      <c r="D73" s="18" t="s">
        <v>21</v>
      </c>
      <c r="E73" s="61"/>
      <c r="F73" s="65"/>
      <c r="G73" s="10">
        <v>10</v>
      </c>
      <c r="H73" s="10" t="s">
        <v>138</v>
      </c>
      <c r="I73" s="18" t="s">
        <v>263</v>
      </c>
      <c r="J73" s="18"/>
      <c r="K73" s="10"/>
      <c r="L73" s="10"/>
      <c r="M73" s="18" t="s">
        <v>22</v>
      </c>
    </row>
    <row r="74" spans="1:13" ht="24" customHeight="1" x14ac:dyDescent="0.15">
      <c r="A74" s="17" t="s">
        <v>343</v>
      </c>
      <c r="B74" s="59"/>
      <c r="C74" s="59"/>
      <c r="D74" s="18" t="s">
        <v>21</v>
      </c>
      <c r="E74" s="61"/>
      <c r="F74" s="65"/>
      <c r="G74" s="10">
        <v>11</v>
      </c>
      <c r="H74" s="10" t="s">
        <v>139</v>
      </c>
      <c r="I74" s="18" t="s">
        <v>263</v>
      </c>
      <c r="J74" s="18"/>
      <c r="K74" s="10"/>
      <c r="L74" s="10"/>
      <c r="M74" s="18" t="s">
        <v>22</v>
      </c>
    </row>
    <row r="75" spans="1:13" ht="24" customHeight="1" x14ac:dyDescent="0.15">
      <c r="A75" s="17" t="s">
        <v>344</v>
      </c>
      <c r="B75" s="59"/>
      <c r="C75" s="59"/>
      <c r="D75" s="18" t="s">
        <v>21</v>
      </c>
      <c r="E75" s="61"/>
      <c r="F75" s="65"/>
      <c r="G75" s="10">
        <v>12</v>
      </c>
      <c r="H75" s="10" t="s">
        <v>140</v>
      </c>
      <c r="I75" s="18" t="s">
        <v>263</v>
      </c>
      <c r="J75" s="18"/>
      <c r="K75" s="10"/>
      <c r="L75" s="10"/>
      <c r="M75" s="18" t="s">
        <v>22</v>
      </c>
    </row>
    <row r="76" spans="1:13" ht="24" customHeight="1" x14ac:dyDescent="0.15">
      <c r="A76" s="17" t="s">
        <v>345</v>
      </c>
      <c r="B76" s="59"/>
      <c r="C76" s="59"/>
      <c r="D76" s="18" t="s">
        <v>21</v>
      </c>
      <c r="E76" s="62"/>
      <c r="F76" s="65"/>
      <c r="G76" s="10">
        <v>13</v>
      </c>
      <c r="H76" s="10" t="s">
        <v>141</v>
      </c>
      <c r="I76" s="18" t="s">
        <v>263</v>
      </c>
      <c r="J76" s="18"/>
      <c r="K76" s="10"/>
      <c r="L76" s="10"/>
      <c r="M76" s="18" t="s">
        <v>22</v>
      </c>
    </row>
    <row r="77" spans="1:13" ht="24" customHeight="1" x14ac:dyDescent="0.15">
      <c r="A77" s="17" t="s">
        <v>346</v>
      </c>
      <c r="B77" s="59"/>
      <c r="C77" s="59"/>
      <c r="D77" s="18" t="s">
        <v>21</v>
      </c>
      <c r="E77" s="63" t="s">
        <v>530</v>
      </c>
      <c r="F77" s="65"/>
      <c r="G77" s="10">
        <v>1</v>
      </c>
      <c r="H77" s="10" t="s">
        <v>129</v>
      </c>
      <c r="I77" s="18" t="s">
        <v>263</v>
      </c>
      <c r="J77" s="18"/>
      <c r="K77" s="10"/>
      <c r="L77" s="10"/>
      <c r="M77" s="18" t="s">
        <v>22</v>
      </c>
    </row>
    <row r="78" spans="1:13" ht="24" customHeight="1" x14ac:dyDescent="0.15">
      <c r="A78" s="17" t="s">
        <v>347</v>
      </c>
      <c r="B78" s="59"/>
      <c r="C78" s="59"/>
      <c r="D78" s="18" t="s">
        <v>21</v>
      </c>
      <c r="E78" s="61"/>
      <c r="F78" s="65"/>
      <c r="G78" s="10">
        <v>2</v>
      </c>
      <c r="H78" s="10" t="s">
        <v>130</v>
      </c>
      <c r="I78" s="18" t="s">
        <v>263</v>
      </c>
      <c r="J78" s="18"/>
      <c r="K78" s="10"/>
      <c r="L78" s="10"/>
      <c r="M78" s="18" t="s">
        <v>22</v>
      </c>
    </row>
    <row r="79" spans="1:13" ht="24" customHeight="1" x14ac:dyDescent="0.15">
      <c r="A79" s="17" t="s">
        <v>348</v>
      </c>
      <c r="B79" s="59"/>
      <c r="C79" s="59"/>
      <c r="D79" s="18" t="s">
        <v>21</v>
      </c>
      <c r="E79" s="61"/>
      <c r="F79" s="65"/>
      <c r="G79" s="10">
        <v>3</v>
      </c>
      <c r="H79" s="10" t="s">
        <v>131</v>
      </c>
      <c r="I79" s="18" t="s">
        <v>263</v>
      </c>
      <c r="J79" s="18"/>
      <c r="K79" s="10"/>
      <c r="L79" s="10"/>
      <c r="M79" s="18" t="s">
        <v>22</v>
      </c>
    </row>
    <row r="80" spans="1:13" ht="24" customHeight="1" x14ac:dyDescent="0.15">
      <c r="A80" s="17" t="s">
        <v>349</v>
      </c>
      <c r="B80" s="59"/>
      <c r="C80" s="59"/>
      <c r="D80" s="18" t="s">
        <v>21</v>
      </c>
      <c r="E80" s="61"/>
      <c r="F80" s="65"/>
      <c r="G80" s="10">
        <v>4</v>
      </c>
      <c r="H80" s="10" t="s">
        <v>132</v>
      </c>
      <c r="I80" s="18" t="s">
        <v>263</v>
      </c>
      <c r="J80" s="18"/>
      <c r="K80" s="10"/>
      <c r="L80" s="10"/>
      <c r="M80" s="18" t="s">
        <v>22</v>
      </c>
    </row>
    <row r="81" spans="1:13" ht="24" customHeight="1" x14ac:dyDescent="0.15">
      <c r="A81" s="17" t="s">
        <v>350</v>
      </c>
      <c r="B81" s="59"/>
      <c r="C81" s="59"/>
      <c r="D81" s="18" t="s">
        <v>21</v>
      </c>
      <c r="E81" s="61"/>
      <c r="F81" s="65"/>
      <c r="G81" s="10">
        <v>5</v>
      </c>
      <c r="H81" s="10" t="s">
        <v>527</v>
      </c>
      <c r="I81" s="18" t="s">
        <v>263</v>
      </c>
      <c r="J81" s="18"/>
      <c r="K81" s="10"/>
      <c r="L81" s="10"/>
      <c r="M81" s="18" t="s">
        <v>22</v>
      </c>
    </row>
    <row r="82" spans="1:13" ht="24" customHeight="1" x14ac:dyDescent="0.15">
      <c r="A82" s="17" t="s">
        <v>351</v>
      </c>
      <c r="B82" s="59"/>
      <c r="C82" s="59"/>
      <c r="D82" s="18" t="s">
        <v>21</v>
      </c>
      <c r="E82" s="61"/>
      <c r="F82" s="65"/>
      <c r="G82" s="10">
        <v>6</v>
      </c>
      <c r="H82" s="10" t="s">
        <v>528</v>
      </c>
      <c r="I82" s="18" t="s">
        <v>263</v>
      </c>
      <c r="J82" s="18"/>
      <c r="K82" s="10"/>
      <c r="L82" s="10"/>
      <c r="M82" s="18" t="s">
        <v>22</v>
      </c>
    </row>
    <row r="83" spans="1:13" ht="24" customHeight="1" x14ac:dyDescent="0.15">
      <c r="A83" s="17" t="s">
        <v>352</v>
      </c>
      <c r="B83" s="59"/>
      <c r="C83" s="59"/>
      <c r="D83" s="18" t="s">
        <v>21</v>
      </c>
      <c r="E83" s="61"/>
      <c r="F83" s="65"/>
      <c r="G83" s="10">
        <v>7</v>
      </c>
      <c r="H83" s="10" t="s">
        <v>135</v>
      </c>
      <c r="I83" s="18" t="s">
        <v>263</v>
      </c>
      <c r="J83" s="18"/>
      <c r="K83" s="10"/>
      <c r="L83" s="10"/>
      <c r="M83" s="18" t="s">
        <v>22</v>
      </c>
    </row>
    <row r="84" spans="1:13" ht="24" customHeight="1" x14ac:dyDescent="0.15">
      <c r="A84" s="17" t="s">
        <v>353</v>
      </c>
      <c r="B84" s="59"/>
      <c r="C84" s="59"/>
      <c r="D84" s="18" t="s">
        <v>21</v>
      </c>
      <c r="E84" s="61"/>
      <c r="F84" s="65"/>
      <c r="G84" s="10">
        <v>8</v>
      </c>
      <c r="H84" s="10" t="s">
        <v>136</v>
      </c>
      <c r="I84" s="18" t="s">
        <v>263</v>
      </c>
      <c r="J84" s="18"/>
      <c r="K84" s="10"/>
      <c r="L84" s="10"/>
      <c r="M84" s="18" t="s">
        <v>22</v>
      </c>
    </row>
    <row r="85" spans="1:13" ht="24" customHeight="1" x14ac:dyDescent="0.15">
      <c r="A85" s="17" t="s">
        <v>354</v>
      </c>
      <c r="B85" s="59"/>
      <c r="C85" s="59"/>
      <c r="D85" s="18" t="s">
        <v>21</v>
      </c>
      <c r="E85" s="61"/>
      <c r="F85" s="65"/>
      <c r="G85" s="10">
        <v>9</v>
      </c>
      <c r="H85" s="10" t="s">
        <v>137</v>
      </c>
      <c r="I85" s="18" t="s">
        <v>263</v>
      </c>
      <c r="J85" s="18"/>
      <c r="K85" s="10"/>
      <c r="L85" s="10"/>
      <c r="M85" s="18" t="s">
        <v>22</v>
      </c>
    </row>
    <row r="86" spans="1:13" ht="24" customHeight="1" x14ac:dyDescent="0.15">
      <c r="A86" s="17" t="s">
        <v>355</v>
      </c>
      <c r="B86" s="59"/>
      <c r="C86" s="59"/>
      <c r="D86" s="18" t="s">
        <v>21</v>
      </c>
      <c r="E86" s="61"/>
      <c r="F86" s="65"/>
      <c r="G86" s="10">
        <v>10</v>
      </c>
      <c r="H86" s="10" t="s">
        <v>138</v>
      </c>
      <c r="I86" s="18" t="s">
        <v>263</v>
      </c>
      <c r="J86" s="18"/>
      <c r="K86" s="10"/>
      <c r="L86" s="10"/>
      <c r="M86" s="18" t="s">
        <v>22</v>
      </c>
    </row>
    <row r="87" spans="1:13" ht="24" customHeight="1" x14ac:dyDescent="0.15">
      <c r="A87" s="17" t="s">
        <v>356</v>
      </c>
      <c r="B87" s="59"/>
      <c r="C87" s="59"/>
      <c r="D87" s="18" t="s">
        <v>21</v>
      </c>
      <c r="E87" s="61"/>
      <c r="F87" s="65"/>
      <c r="G87" s="10">
        <v>11</v>
      </c>
      <c r="H87" s="10" t="s">
        <v>139</v>
      </c>
      <c r="I87" s="18" t="s">
        <v>263</v>
      </c>
      <c r="J87" s="18"/>
      <c r="K87" s="10"/>
      <c r="L87" s="10"/>
      <c r="M87" s="18" t="s">
        <v>22</v>
      </c>
    </row>
    <row r="88" spans="1:13" ht="24" customHeight="1" x14ac:dyDescent="0.15">
      <c r="A88" s="17" t="s">
        <v>357</v>
      </c>
      <c r="B88" s="59"/>
      <c r="C88" s="59"/>
      <c r="D88" s="18" t="s">
        <v>21</v>
      </c>
      <c r="E88" s="61"/>
      <c r="F88" s="65"/>
      <c r="G88" s="10">
        <v>12</v>
      </c>
      <c r="H88" s="10" t="s">
        <v>140</v>
      </c>
      <c r="I88" s="18" t="s">
        <v>263</v>
      </c>
      <c r="J88" s="18"/>
      <c r="K88" s="10"/>
      <c r="L88" s="10"/>
      <c r="M88" s="18" t="s">
        <v>22</v>
      </c>
    </row>
    <row r="89" spans="1:13" ht="24" customHeight="1" x14ac:dyDescent="0.15">
      <c r="A89" s="17" t="s">
        <v>358</v>
      </c>
      <c r="B89" s="59"/>
      <c r="C89" s="60"/>
      <c r="D89" s="18" t="s">
        <v>21</v>
      </c>
      <c r="E89" s="62"/>
      <c r="F89" s="66"/>
      <c r="G89" s="10">
        <v>13</v>
      </c>
      <c r="H89" s="10" t="s">
        <v>529</v>
      </c>
      <c r="I89" s="18" t="s">
        <v>263</v>
      </c>
      <c r="J89" s="18"/>
      <c r="K89" s="10"/>
      <c r="L89" s="10"/>
      <c r="M89" s="18" t="s">
        <v>22</v>
      </c>
    </row>
    <row r="90" spans="1:13" ht="84" customHeight="1" x14ac:dyDescent="0.15">
      <c r="A90" s="17" t="s">
        <v>359</v>
      </c>
      <c r="B90" s="59"/>
      <c r="C90" s="58" t="s">
        <v>142</v>
      </c>
      <c r="D90" s="18" t="s">
        <v>29</v>
      </c>
      <c r="E90" s="63" t="s">
        <v>117</v>
      </c>
      <c r="F90" s="64" t="s">
        <v>532</v>
      </c>
      <c r="G90" s="10" t="s">
        <v>143</v>
      </c>
      <c r="H90" s="10" t="s">
        <v>144</v>
      </c>
      <c r="I90" s="18" t="s">
        <v>271</v>
      </c>
      <c r="J90" s="18"/>
      <c r="K90" s="10"/>
      <c r="L90" s="10"/>
      <c r="M90" s="18" t="s">
        <v>22</v>
      </c>
    </row>
    <row r="91" spans="1:13" ht="84" customHeight="1" x14ac:dyDescent="0.15">
      <c r="A91" s="17" t="s">
        <v>360</v>
      </c>
      <c r="B91" s="59"/>
      <c r="C91" s="60"/>
      <c r="D91" s="18" t="s">
        <v>29</v>
      </c>
      <c r="E91" s="61"/>
      <c r="F91" s="66"/>
      <c r="G91" s="10" t="s">
        <v>145</v>
      </c>
      <c r="H91" s="10" t="s">
        <v>144</v>
      </c>
      <c r="I91" s="18" t="s">
        <v>271</v>
      </c>
      <c r="J91" s="18"/>
      <c r="K91" s="10"/>
      <c r="L91" s="10"/>
      <c r="M91" s="18" t="s">
        <v>22</v>
      </c>
    </row>
    <row r="92" spans="1:13" x14ac:dyDescent="0.15">
      <c r="A92" s="17" t="s">
        <v>361</v>
      </c>
      <c r="B92" s="59"/>
      <c r="C92" s="58" t="s">
        <v>146</v>
      </c>
      <c r="D92" s="18" t="s">
        <v>29</v>
      </c>
      <c r="E92" s="61"/>
      <c r="F92" s="64" t="s">
        <v>531</v>
      </c>
      <c r="G92" s="10" t="s">
        <v>143</v>
      </c>
      <c r="H92" s="10" t="s">
        <v>147</v>
      </c>
      <c r="I92" s="18" t="s">
        <v>263</v>
      </c>
      <c r="J92" s="18"/>
      <c r="K92" s="10"/>
      <c r="L92" s="10"/>
      <c r="M92" s="18"/>
    </row>
    <row r="93" spans="1:13" x14ac:dyDescent="0.15">
      <c r="A93" s="17" t="s">
        <v>362</v>
      </c>
      <c r="B93" s="59"/>
      <c r="C93" s="59"/>
      <c r="D93" s="18" t="s">
        <v>29</v>
      </c>
      <c r="E93" s="62"/>
      <c r="F93" s="65"/>
      <c r="G93" s="10" t="s">
        <v>145</v>
      </c>
      <c r="H93" s="10" t="s">
        <v>147</v>
      </c>
      <c r="I93" s="18" t="s">
        <v>263</v>
      </c>
      <c r="J93" s="18"/>
      <c r="K93" s="10"/>
      <c r="L93" s="10"/>
      <c r="M93" s="18"/>
    </row>
    <row r="94" spans="1:13" x14ac:dyDescent="0.15">
      <c r="A94" s="17" t="s">
        <v>363</v>
      </c>
      <c r="B94" s="59"/>
      <c r="C94" s="58" t="s">
        <v>148</v>
      </c>
      <c r="D94" s="18" t="s">
        <v>29</v>
      </c>
      <c r="E94" s="61"/>
      <c r="F94" s="10" t="s">
        <v>149</v>
      </c>
      <c r="G94" s="10"/>
      <c r="H94" s="10" t="s">
        <v>150</v>
      </c>
      <c r="I94" s="18" t="s">
        <v>263</v>
      </c>
      <c r="J94" s="18"/>
      <c r="K94" s="10"/>
      <c r="L94" s="10"/>
      <c r="M94" s="18"/>
    </row>
    <row r="95" spans="1:13" x14ac:dyDescent="0.15">
      <c r="A95" s="17" t="s">
        <v>364</v>
      </c>
      <c r="B95" s="60"/>
      <c r="C95" s="60"/>
      <c r="D95" s="18" t="s">
        <v>21</v>
      </c>
      <c r="E95" s="62"/>
      <c r="F95" s="10" t="s">
        <v>151</v>
      </c>
      <c r="G95" s="10"/>
      <c r="H95" s="10" t="s">
        <v>152</v>
      </c>
      <c r="I95" s="18" t="s">
        <v>263</v>
      </c>
      <c r="J95" s="18"/>
      <c r="K95" s="10"/>
      <c r="L95" s="10"/>
      <c r="M95" s="18"/>
    </row>
    <row r="96" spans="1:13" x14ac:dyDescent="0.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</sheetData>
  <mergeCells count="59">
    <mergeCell ref="B60:B63"/>
    <mergeCell ref="C62:C63"/>
    <mergeCell ref="C53:C59"/>
    <mergeCell ref="E57:E59"/>
    <mergeCell ref="E60:E61"/>
    <mergeCell ref="B46:B59"/>
    <mergeCell ref="F25:F27"/>
    <mergeCell ref="F28:F30"/>
    <mergeCell ref="C60:C61"/>
    <mergeCell ref="E62:E63"/>
    <mergeCell ref="B16:B21"/>
    <mergeCell ref="E16:E21"/>
    <mergeCell ref="F16:F19"/>
    <mergeCell ref="F34:F36"/>
    <mergeCell ref="F22:F24"/>
    <mergeCell ref="C16:C21"/>
    <mergeCell ref="B22:B33"/>
    <mergeCell ref="E28:E33"/>
    <mergeCell ref="F31:F33"/>
    <mergeCell ref="C22:C33"/>
    <mergeCell ref="E22:E27"/>
    <mergeCell ref="B34:B45"/>
    <mergeCell ref="A1:M1"/>
    <mergeCell ref="B2:M2"/>
    <mergeCell ref="B3:M3"/>
    <mergeCell ref="B4:M4"/>
    <mergeCell ref="B5:M5"/>
    <mergeCell ref="B6:M6"/>
    <mergeCell ref="C11:C13"/>
    <mergeCell ref="F11:F13"/>
    <mergeCell ref="B8:B15"/>
    <mergeCell ref="C14:C15"/>
    <mergeCell ref="E11:E15"/>
    <mergeCell ref="E8:E10"/>
    <mergeCell ref="F7:G7"/>
    <mergeCell ref="F40:F42"/>
    <mergeCell ref="F57:F59"/>
    <mergeCell ref="C46:C52"/>
    <mergeCell ref="F50:F52"/>
    <mergeCell ref="F53:F55"/>
    <mergeCell ref="E46:E56"/>
    <mergeCell ref="F46:F48"/>
    <mergeCell ref="E40:E45"/>
    <mergeCell ref="F43:F45"/>
    <mergeCell ref="C34:C45"/>
    <mergeCell ref="E34:E39"/>
    <mergeCell ref="F37:F39"/>
    <mergeCell ref="B64:B95"/>
    <mergeCell ref="E94:E95"/>
    <mergeCell ref="C64:C89"/>
    <mergeCell ref="E77:E89"/>
    <mergeCell ref="F64:F89"/>
    <mergeCell ref="C90:C91"/>
    <mergeCell ref="F90:F91"/>
    <mergeCell ref="E90:E93"/>
    <mergeCell ref="C92:C93"/>
    <mergeCell ref="F92:F93"/>
    <mergeCell ref="E64:E76"/>
    <mergeCell ref="C94:C95"/>
  </mergeCells>
  <phoneticPr fontId="1" type="noConversion"/>
  <conditionalFormatting sqref="J1:J1048576">
    <cfRule type="cellIs" dxfId="39" priority="1" operator="equal">
      <formula>"建议"</formula>
    </cfRule>
    <cfRule type="cellIs" dxfId="38" priority="3" operator="equal">
      <formula>"高"</formula>
    </cfRule>
    <cfRule type="cellIs" dxfId="37" priority="9" operator="equal">
      <formula>"中"</formula>
    </cfRule>
    <cfRule type="cellIs" dxfId="36" priority="10" operator="equal">
      <formula>"低"</formula>
    </cfRule>
  </conditionalFormatting>
  <conditionalFormatting sqref="I1:I1048576">
    <cfRule type="cellIs" dxfId="35" priority="2" operator="equal">
      <formula>"Block"</formula>
    </cfRule>
    <cfRule type="cellIs" dxfId="34" priority="4" operator="equal">
      <formula>"Delay"</formula>
    </cfRule>
    <cfRule type="cellIs" dxfId="33" priority="5" operator="equal">
      <formula>"NT"</formula>
    </cfRule>
    <cfRule type="cellIs" dxfId="32" priority="6" operator="equal">
      <formula>"F"</formula>
    </cfRule>
    <cfRule type="cellIs" dxfId="31" priority="7" operator="equal">
      <formula>"Defer"</formula>
    </cfRule>
    <cfRule type="cellIs" dxfId="30" priority="8" operator="equal">
      <formula>"P"</formula>
    </cfRule>
  </conditionalFormatting>
  <dataValidations count="4">
    <dataValidation type="list" allowBlank="1" showInputMessage="1" showErrorMessage="1" error="Date Error!" sqref="D8:D95">
      <formula1>"高,较高,中,较低,低"</formula1>
    </dataValidation>
    <dataValidation type="list" allowBlank="1" showInputMessage="1" showErrorMessage="1" error="Date Error!" sqref="I8:I95">
      <formula1>"P,F,Delay,Defer,Block,NT"</formula1>
    </dataValidation>
    <dataValidation type="list" allowBlank="1" showInputMessage="1" showErrorMessage="1" error="Date Error!" sqref="J8:J95">
      <formula1>"高,中,低,建议"</formula1>
    </dataValidation>
    <dataValidation type="list" allowBlank="1" showInputMessage="1" showErrorMessage="1" error="Date Error!" sqref="M8:M95">
      <formula1>"A,S,M"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>
      <selection sqref="A1:M1"/>
    </sheetView>
  </sheetViews>
  <sheetFormatPr defaultRowHeight="13.5" x14ac:dyDescent="0.15"/>
  <cols>
    <col min="1" max="3" width="12.625" customWidth="1"/>
    <col min="4" max="4" width="6.625" customWidth="1"/>
    <col min="5" max="5" width="12.625" customWidth="1"/>
    <col min="6" max="6" width="32.625" customWidth="1"/>
    <col min="7" max="7" width="12.625" customWidth="1"/>
    <col min="8" max="8" width="32.625" customWidth="1"/>
    <col min="9" max="10" width="6.625" customWidth="1"/>
    <col min="11" max="11" width="32.625" customWidth="1"/>
    <col min="12" max="12" width="12.625" customWidth="1"/>
    <col min="13" max="13" width="6.625" customWidth="1"/>
  </cols>
  <sheetData>
    <row r="1" spans="1:13" ht="18.75" customHeight="1" x14ac:dyDescent="0.15">
      <c r="A1" s="72" t="s">
        <v>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4"/>
    </row>
    <row r="2" spans="1:13" ht="13.5" customHeight="1" x14ac:dyDescent="0.15">
      <c r="A2" s="17" t="s">
        <v>0</v>
      </c>
      <c r="B2" s="75" t="s">
        <v>370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</row>
    <row r="3" spans="1:13" x14ac:dyDescent="0.15">
      <c r="A3" s="17" t="s">
        <v>1</v>
      </c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9"/>
    </row>
    <row r="4" spans="1:13" x14ac:dyDescent="0.15">
      <c r="A4" s="17" t="s">
        <v>2</v>
      </c>
      <c r="B4" s="67"/>
      <c r="C4" s="68"/>
      <c r="D4" s="68"/>
      <c r="E4" s="68"/>
      <c r="F4" s="68"/>
      <c r="G4" s="68"/>
      <c r="H4" s="68"/>
      <c r="I4" s="68"/>
      <c r="J4" s="68"/>
      <c r="K4" s="68"/>
      <c r="L4" s="68"/>
      <c r="M4" s="69"/>
    </row>
    <row r="5" spans="1:13" x14ac:dyDescent="0.15">
      <c r="A5" s="17" t="s">
        <v>3</v>
      </c>
      <c r="B5" s="67"/>
      <c r="C5" s="68"/>
      <c r="D5" s="68"/>
      <c r="E5" s="68"/>
      <c r="F5" s="68"/>
      <c r="G5" s="68"/>
      <c r="H5" s="68"/>
      <c r="I5" s="68"/>
      <c r="J5" s="68"/>
      <c r="K5" s="68"/>
      <c r="L5" s="68"/>
      <c r="M5" s="69"/>
    </row>
    <row r="6" spans="1:13" x14ac:dyDescent="0.15">
      <c r="A6" s="17" t="s">
        <v>4</v>
      </c>
      <c r="B6" s="67"/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</row>
    <row r="7" spans="1:13" ht="24" x14ac:dyDescent="0.15">
      <c r="A7" s="17" t="s">
        <v>5</v>
      </c>
      <c r="B7" s="17" t="s">
        <v>6</v>
      </c>
      <c r="C7" s="17" t="s">
        <v>7</v>
      </c>
      <c r="D7" s="17" t="s">
        <v>8</v>
      </c>
      <c r="E7" s="21" t="s">
        <v>9</v>
      </c>
      <c r="F7" s="70" t="s">
        <v>10</v>
      </c>
      <c r="G7" s="71"/>
      <c r="H7" s="17" t="s">
        <v>11</v>
      </c>
      <c r="I7" s="17" t="s">
        <v>12</v>
      </c>
      <c r="J7" s="17" t="s">
        <v>13</v>
      </c>
      <c r="K7" s="17" t="s">
        <v>14</v>
      </c>
      <c r="L7" s="17" t="s">
        <v>15</v>
      </c>
      <c r="M7" s="17" t="s">
        <v>16</v>
      </c>
    </row>
    <row r="8" spans="1:13" ht="24" x14ac:dyDescent="0.15">
      <c r="A8" s="17" t="s">
        <v>371</v>
      </c>
      <c r="B8" s="58" t="s">
        <v>165</v>
      </c>
      <c r="C8" s="58" t="s">
        <v>24</v>
      </c>
      <c r="D8" s="18" t="s">
        <v>23</v>
      </c>
      <c r="E8" s="22" t="s">
        <v>166</v>
      </c>
      <c r="F8" s="10" t="s">
        <v>372</v>
      </c>
      <c r="G8" s="10"/>
      <c r="H8" s="10" t="s">
        <v>167</v>
      </c>
      <c r="I8" s="18" t="s">
        <v>263</v>
      </c>
      <c r="J8" s="18"/>
      <c r="K8" s="10"/>
      <c r="L8" s="10"/>
      <c r="M8" s="18" t="s">
        <v>22</v>
      </c>
    </row>
    <row r="9" spans="1:13" x14ac:dyDescent="0.15">
      <c r="A9" s="17" t="s">
        <v>373</v>
      </c>
      <c r="B9" s="59"/>
      <c r="C9" s="59"/>
      <c r="D9" s="18" t="s">
        <v>23</v>
      </c>
      <c r="E9" s="22" t="s">
        <v>168</v>
      </c>
      <c r="F9" s="10" t="s">
        <v>374</v>
      </c>
      <c r="G9" s="10"/>
      <c r="H9" s="10" t="s">
        <v>167</v>
      </c>
      <c r="I9" s="18" t="s">
        <v>263</v>
      </c>
      <c r="J9" s="18"/>
      <c r="K9" s="10"/>
      <c r="L9" s="10"/>
      <c r="M9" s="18"/>
    </row>
    <row r="10" spans="1:13" x14ac:dyDescent="0.15">
      <c r="A10" s="17" t="s">
        <v>375</v>
      </c>
      <c r="B10" s="59"/>
      <c r="C10" s="59"/>
      <c r="D10" s="18" t="s">
        <v>23</v>
      </c>
      <c r="E10" s="78" t="s">
        <v>169</v>
      </c>
      <c r="F10" s="10" t="s">
        <v>376</v>
      </c>
      <c r="G10" s="10"/>
      <c r="H10" s="10" t="s">
        <v>170</v>
      </c>
      <c r="I10" s="18" t="s">
        <v>263</v>
      </c>
      <c r="J10" s="18"/>
      <c r="K10" s="10"/>
      <c r="L10" s="10"/>
      <c r="M10" s="18"/>
    </row>
    <row r="11" spans="1:13" ht="36" x14ac:dyDescent="0.15">
      <c r="A11" s="17" t="s">
        <v>377</v>
      </c>
      <c r="B11" s="59"/>
      <c r="C11" s="60"/>
      <c r="D11" s="18" t="s">
        <v>25</v>
      </c>
      <c r="E11" s="79"/>
      <c r="F11" s="10" t="s">
        <v>374</v>
      </c>
      <c r="G11" s="10"/>
      <c r="H11" s="10" t="s">
        <v>171</v>
      </c>
      <c r="I11" s="18" t="s">
        <v>271</v>
      </c>
      <c r="J11" s="18"/>
      <c r="K11" s="10"/>
      <c r="L11" s="10" t="s">
        <v>510</v>
      </c>
      <c r="M11" s="18"/>
    </row>
    <row r="12" spans="1:13" ht="36" x14ac:dyDescent="0.15">
      <c r="A12" s="17" t="s">
        <v>378</v>
      </c>
      <c r="B12" s="59"/>
      <c r="C12" s="18" t="s">
        <v>172</v>
      </c>
      <c r="D12" s="18" t="s">
        <v>25</v>
      </c>
      <c r="E12" s="23"/>
      <c r="F12" s="10" t="s">
        <v>379</v>
      </c>
      <c r="G12" s="10"/>
      <c r="H12" s="10" t="s">
        <v>555</v>
      </c>
      <c r="I12" s="18" t="s">
        <v>271</v>
      </c>
      <c r="J12" s="18"/>
      <c r="K12" s="10"/>
      <c r="L12" s="10" t="s">
        <v>511</v>
      </c>
      <c r="M12" s="18"/>
    </row>
    <row r="13" spans="1:13" ht="36" customHeight="1" x14ac:dyDescent="0.15">
      <c r="A13" s="17" t="s">
        <v>380</v>
      </c>
      <c r="B13" s="59"/>
      <c r="C13" s="58" t="s">
        <v>156</v>
      </c>
      <c r="D13" s="18" t="s">
        <v>25</v>
      </c>
      <c r="E13" s="24" t="s">
        <v>381</v>
      </c>
      <c r="F13" s="64" t="s">
        <v>382</v>
      </c>
      <c r="G13" s="10" t="s">
        <v>173</v>
      </c>
      <c r="H13" s="10" t="s">
        <v>158</v>
      </c>
      <c r="I13" s="18" t="s">
        <v>263</v>
      </c>
      <c r="J13" s="18"/>
      <c r="K13" s="10"/>
      <c r="L13" s="10"/>
      <c r="M13" s="18"/>
    </row>
    <row r="14" spans="1:13" ht="84" x14ac:dyDescent="0.15">
      <c r="A14" s="17" t="s">
        <v>383</v>
      </c>
      <c r="B14" s="59"/>
      <c r="C14" s="59"/>
      <c r="D14" s="18" t="s">
        <v>25</v>
      </c>
      <c r="E14" s="24" t="s">
        <v>384</v>
      </c>
      <c r="F14" s="65"/>
      <c r="G14" s="10" t="s">
        <v>385</v>
      </c>
      <c r="H14" s="10" t="s">
        <v>386</v>
      </c>
      <c r="I14" s="18" t="s">
        <v>263</v>
      </c>
      <c r="J14" s="18" t="s">
        <v>267</v>
      </c>
      <c r="K14" s="19" t="s">
        <v>593</v>
      </c>
      <c r="L14" s="19" t="s">
        <v>594</v>
      </c>
      <c r="M14" s="18"/>
    </row>
    <row r="15" spans="1:13" ht="36" customHeight="1" x14ac:dyDescent="0.15">
      <c r="A15" s="17" t="s">
        <v>387</v>
      </c>
      <c r="B15" s="59"/>
      <c r="C15" s="59"/>
      <c r="D15" s="18" t="s">
        <v>25</v>
      </c>
      <c r="E15" s="80" t="s">
        <v>388</v>
      </c>
      <c r="F15" s="65"/>
      <c r="G15" s="10" t="s">
        <v>389</v>
      </c>
      <c r="H15" s="10" t="s">
        <v>386</v>
      </c>
      <c r="I15" s="18" t="s">
        <v>263</v>
      </c>
      <c r="J15" s="18"/>
      <c r="K15" s="10"/>
      <c r="L15" s="10"/>
      <c r="M15" s="18"/>
    </row>
    <row r="16" spans="1:13" ht="36" customHeight="1" x14ac:dyDescent="0.15">
      <c r="A16" s="17" t="s">
        <v>390</v>
      </c>
      <c r="B16" s="59"/>
      <c r="C16" s="59"/>
      <c r="D16" s="18" t="s">
        <v>25</v>
      </c>
      <c r="E16" s="80"/>
      <c r="F16" s="65"/>
      <c r="G16" s="10" t="s">
        <v>391</v>
      </c>
      <c r="H16" s="10" t="s">
        <v>392</v>
      </c>
      <c r="I16" s="18" t="s">
        <v>263</v>
      </c>
      <c r="J16" s="18"/>
      <c r="K16" s="10"/>
      <c r="L16" s="10"/>
      <c r="M16" s="18"/>
    </row>
    <row r="17" spans="1:13" ht="96" x14ac:dyDescent="0.15">
      <c r="A17" s="17" t="s">
        <v>393</v>
      </c>
      <c r="B17" s="59"/>
      <c r="C17" s="59"/>
      <c r="D17" s="18" t="s">
        <v>25</v>
      </c>
      <c r="E17" s="80"/>
      <c r="F17" s="65"/>
      <c r="G17" s="10" t="s">
        <v>394</v>
      </c>
      <c r="H17" s="10" t="s">
        <v>158</v>
      </c>
      <c r="I17" s="18" t="s">
        <v>588</v>
      </c>
      <c r="J17" s="18" t="s">
        <v>23</v>
      </c>
      <c r="K17" s="19" t="s">
        <v>597</v>
      </c>
      <c r="L17" s="19" t="s">
        <v>598</v>
      </c>
      <c r="M17" s="18"/>
    </row>
    <row r="18" spans="1:13" x14ac:dyDescent="0.15">
      <c r="A18" s="17" t="s">
        <v>395</v>
      </c>
      <c r="B18" s="59"/>
      <c r="C18" s="59"/>
      <c r="D18" s="18" t="s">
        <v>25</v>
      </c>
      <c r="E18" s="80"/>
      <c r="F18" s="65"/>
      <c r="G18" s="10" t="s">
        <v>396</v>
      </c>
      <c r="H18" s="10" t="s">
        <v>490</v>
      </c>
      <c r="I18" s="18" t="s">
        <v>263</v>
      </c>
      <c r="J18" s="18"/>
      <c r="K18" s="10"/>
      <c r="L18" s="10"/>
      <c r="M18" s="18"/>
    </row>
    <row r="19" spans="1:13" x14ac:dyDescent="0.15">
      <c r="A19" s="17" t="s">
        <v>397</v>
      </c>
      <c r="B19" s="59"/>
      <c r="C19" s="59"/>
      <c r="D19" s="18" t="s">
        <v>25</v>
      </c>
      <c r="E19" s="80"/>
      <c r="F19" s="65"/>
      <c r="G19" s="10" t="s">
        <v>398</v>
      </c>
      <c r="H19" s="10" t="s">
        <v>158</v>
      </c>
      <c r="I19" s="18" t="s">
        <v>263</v>
      </c>
      <c r="J19" s="18"/>
      <c r="K19" s="10"/>
      <c r="L19" s="10"/>
      <c r="M19" s="18"/>
    </row>
    <row r="20" spans="1:13" x14ac:dyDescent="0.15">
      <c r="A20" s="17" t="s">
        <v>399</v>
      </c>
      <c r="B20" s="59"/>
      <c r="C20" s="59"/>
      <c r="D20" s="18" t="s">
        <v>25</v>
      </c>
      <c r="E20" s="80"/>
      <c r="F20" s="65"/>
      <c r="G20" s="10" t="s">
        <v>400</v>
      </c>
      <c r="H20" s="10" t="s">
        <v>143</v>
      </c>
      <c r="I20" s="18" t="s">
        <v>263</v>
      </c>
      <c r="J20" s="18"/>
      <c r="K20" s="10"/>
      <c r="L20" s="10"/>
      <c r="M20" s="18"/>
    </row>
    <row r="21" spans="1:13" x14ac:dyDescent="0.15">
      <c r="A21" s="17" t="s">
        <v>401</v>
      </c>
      <c r="B21" s="59"/>
      <c r="C21" s="59"/>
      <c r="D21" s="18" t="s">
        <v>25</v>
      </c>
      <c r="E21" s="80"/>
      <c r="F21" s="65"/>
      <c r="G21" s="10" t="s">
        <v>402</v>
      </c>
      <c r="H21" s="10" t="s">
        <v>159</v>
      </c>
      <c r="I21" s="18" t="s">
        <v>263</v>
      </c>
      <c r="J21" s="18"/>
      <c r="K21" s="10"/>
      <c r="L21" s="10"/>
      <c r="M21" s="18"/>
    </row>
    <row r="22" spans="1:13" x14ac:dyDescent="0.15">
      <c r="A22" s="17" t="s">
        <v>403</v>
      </c>
      <c r="B22" s="59"/>
      <c r="C22" s="59"/>
      <c r="D22" s="18" t="s">
        <v>25</v>
      </c>
      <c r="E22" s="80" t="s">
        <v>404</v>
      </c>
      <c r="F22" s="65"/>
      <c r="G22" s="10" t="s">
        <v>389</v>
      </c>
      <c r="H22" s="10" t="s">
        <v>386</v>
      </c>
      <c r="I22" s="18" t="s">
        <v>263</v>
      </c>
      <c r="J22" s="18"/>
      <c r="K22" s="10"/>
      <c r="L22" s="10"/>
      <c r="M22" s="18"/>
    </row>
    <row r="23" spans="1:13" ht="24" x14ac:dyDescent="0.15">
      <c r="A23" s="17" t="s">
        <v>405</v>
      </c>
      <c r="B23" s="59"/>
      <c r="C23" s="59"/>
      <c r="D23" s="18" t="s">
        <v>25</v>
      </c>
      <c r="E23" s="80"/>
      <c r="F23" s="65"/>
      <c r="G23" s="10" t="s">
        <v>391</v>
      </c>
      <c r="H23" s="10" t="s">
        <v>392</v>
      </c>
      <c r="I23" s="18" t="s">
        <v>263</v>
      </c>
      <c r="J23" s="18"/>
      <c r="K23" s="10"/>
      <c r="L23" s="10"/>
      <c r="M23" s="18"/>
    </row>
    <row r="24" spans="1:13" x14ac:dyDescent="0.15">
      <c r="A24" s="17" t="s">
        <v>406</v>
      </c>
      <c r="B24" s="59"/>
      <c r="C24" s="59"/>
      <c r="D24" s="18" t="s">
        <v>25</v>
      </c>
      <c r="E24" s="80"/>
      <c r="F24" s="65"/>
      <c r="G24" s="10" t="s">
        <v>394</v>
      </c>
      <c r="H24" s="10" t="s">
        <v>158</v>
      </c>
      <c r="I24" s="18" t="s">
        <v>263</v>
      </c>
      <c r="J24" s="18"/>
      <c r="K24" s="10"/>
      <c r="L24" s="10"/>
      <c r="M24" s="18"/>
    </row>
    <row r="25" spans="1:13" x14ac:dyDescent="0.15">
      <c r="A25" s="17" t="s">
        <v>407</v>
      </c>
      <c r="B25" s="59"/>
      <c r="C25" s="59"/>
      <c r="D25" s="18" t="s">
        <v>25</v>
      </c>
      <c r="E25" s="80"/>
      <c r="F25" s="65"/>
      <c r="G25" s="10" t="s">
        <v>396</v>
      </c>
      <c r="H25" s="10" t="s">
        <v>490</v>
      </c>
      <c r="I25" s="18" t="s">
        <v>263</v>
      </c>
      <c r="J25" s="18"/>
      <c r="K25" s="10"/>
      <c r="L25" s="10"/>
      <c r="M25" s="18"/>
    </row>
    <row r="26" spans="1:13" x14ac:dyDescent="0.15">
      <c r="A26" s="17" t="s">
        <v>408</v>
      </c>
      <c r="B26" s="59"/>
      <c r="C26" s="59"/>
      <c r="D26" s="18" t="s">
        <v>25</v>
      </c>
      <c r="E26" s="80"/>
      <c r="F26" s="65"/>
      <c r="G26" s="10" t="s">
        <v>398</v>
      </c>
      <c r="H26" s="10" t="s">
        <v>158</v>
      </c>
      <c r="I26" s="18" t="s">
        <v>263</v>
      </c>
      <c r="J26" s="18"/>
      <c r="K26" s="10"/>
      <c r="L26" s="10"/>
      <c r="M26" s="18"/>
    </row>
    <row r="27" spans="1:13" x14ac:dyDescent="0.15">
      <c r="A27" s="17" t="s">
        <v>409</v>
      </c>
      <c r="B27" s="59"/>
      <c r="C27" s="59"/>
      <c r="D27" s="18" t="s">
        <v>25</v>
      </c>
      <c r="E27" s="80"/>
      <c r="F27" s="65"/>
      <c r="G27" s="10" t="s">
        <v>400</v>
      </c>
      <c r="H27" s="10" t="s">
        <v>491</v>
      </c>
      <c r="I27" s="18" t="s">
        <v>263</v>
      </c>
      <c r="J27" s="18"/>
      <c r="K27" s="10"/>
      <c r="L27" s="10"/>
      <c r="M27" s="18"/>
    </row>
    <row r="28" spans="1:13" x14ac:dyDescent="0.15">
      <c r="A28" s="17" t="s">
        <v>410</v>
      </c>
      <c r="B28" s="59"/>
      <c r="C28" s="59"/>
      <c r="D28" s="18" t="s">
        <v>25</v>
      </c>
      <c r="E28" s="80"/>
      <c r="F28" s="65"/>
      <c r="G28" s="10" t="s">
        <v>402</v>
      </c>
      <c r="H28" s="10" t="s">
        <v>159</v>
      </c>
      <c r="I28" s="18" t="s">
        <v>263</v>
      </c>
      <c r="J28" s="18"/>
      <c r="K28" s="10"/>
      <c r="L28" s="10"/>
      <c r="M28" s="18"/>
    </row>
    <row r="29" spans="1:13" ht="24" x14ac:dyDescent="0.15">
      <c r="A29" s="17" t="s">
        <v>411</v>
      </c>
      <c r="B29" s="59"/>
      <c r="C29" s="59"/>
      <c r="D29" s="18" t="s">
        <v>25</v>
      </c>
      <c r="E29" s="24" t="s">
        <v>412</v>
      </c>
      <c r="F29" s="65"/>
      <c r="G29" s="10" t="s">
        <v>413</v>
      </c>
      <c r="H29" s="10" t="s">
        <v>414</v>
      </c>
      <c r="I29" s="18" t="s">
        <v>263</v>
      </c>
      <c r="J29" s="18"/>
      <c r="K29" s="10"/>
      <c r="L29" s="10"/>
      <c r="M29" s="18"/>
    </row>
    <row r="30" spans="1:13" x14ac:dyDescent="0.15">
      <c r="A30" s="17" t="s">
        <v>415</v>
      </c>
      <c r="B30" s="59"/>
      <c r="C30" s="59"/>
      <c r="D30" s="18" t="s">
        <v>25</v>
      </c>
      <c r="E30" s="80" t="s">
        <v>416</v>
      </c>
      <c r="F30" s="65"/>
      <c r="G30" s="10" t="s">
        <v>28</v>
      </c>
      <c r="H30" s="10" t="s">
        <v>27</v>
      </c>
      <c r="I30" s="18" t="s">
        <v>263</v>
      </c>
      <c r="J30" s="18"/>
      <c r="K30" s="10"/>
      <c r="L30" s="10"/>
      <c r="M30" s="18"/>
    </row>
    <row r="31" spans="1:13" x14ac:dyDescent="0.15">
      <c r="A31" s="17" t="s">
        <v>417</v>
      </c>
      <c r="B31" s="59"/>
      <c r="C31" s="59"/>
      <c r="D31" s="18" t="s">
        <v>25</v>
      </c>
      <c r="E31" s="80"/>
      <c r="F31" s="65"/>
      <c r="G31" s="10" t="s">
        <v>418</v>
      </c>
      <c r="H31" s="10" t="s">
        <v>155</v>
      </c>
      <c r="I31" s="18" t="s">
        <v>263</v>
      </c>
      <c r="J31" s="18"/>
      <c r="K31" s="10"/>
      <c r="L31" s="10"/>
      <c r="M31" s="18"/>
    </row>
    <row r="32" spans="1:13" ht="108" x14ac:dyDescent="0.15">
      <c r="A32" s="17" t="s">
        <v>419</v>
      </c>
      <c r="B32" s="59"/>
      <c r="C32" s="59"/>
      <c r="D32" s="18" t="s">
        <v>25</v>
      </c>
      <c r="E32" s="80"/>
      <c r="F32" s="65"/>
      <c r="G32" s="10" t="s">
        <v>492</v>
      </c>
      <c r="H32" s="10" t="s">
        <v>153</v>
      </c>
      <c r="I32" s="18" t="s">
        <v>588</v>
      </c>
      <c r="J32" s="18" t="s">
        <v>23</v>
      </c>
      <c r="K32" s="19" t="s">
        <v>599</v>
      </c>
      <c r="L32" s="19" t="s">
        <v>600</v>
      </c>
      <c r="M32" s="18"/>
    </row>
    <row r="33" spans="1:13" x14ac:dyDescent="0.15">
      <c r="A33" s="17" t="s">
        <v>420</v>
      </c>
      <c r="B33" s="59"/>
      <c r="C33" s="59"/>
      <c r="D33" s="18" t="s">
        <v>25</v>
      </c>
      <c r="E33" s="80"/>
      <c r="F33" s="65"/>
      <c r="G33" s="10" t="s">
        <v>421</v>
      </c>
      <c r="H33" s="10">
        <v>1480</v>
      </c>
      <c r="I33" s="18" t="s">
        <v>263</v>
      </c>
      <c r="J33" s="18"/>
      <c r="K33" s="10"/>
      <c r="L33" s="10"/>
      <c r="M33" s="18"/>
    </row>
    <row r="34" spans="1:13" x14ac:dyDescent="0.15">
      <c r="A34" s="17" t="s">
        <v>422</v>
      </c>
      <c r="B34" s="59"/>
      <c r="C34" s="59"/>
      <c r="D34" s="18" t="s">
        <v>25</v>
      </c>
      <c r="E34" s="80" t="s">
        <v>423</v>
      </c>
      <c r="F34" s="65"/>
      <c r="G34" s="10" t="s">
        <v>424</v>
      </c>
      <c r="H34" s="10" t="s">
        <v>162</v>
      </c>
      <c r="I34" s="18" t="s">
        <v>263</v>
      </c>
      <c r="J34" s="18"/>
      <c r="K34" s="10"/>
      <c r="L34" s="10"/>
      <c r="M34" s="18"/>
    </row>
    <row r="35" spans="1:13" ht="36" customHeight="1" x14ac:dyDescent="0.15">
      <c r="A35" s="17" t="s">
        <v>425</v>
      </c>
      <c r="B35" s="59"/>
      <c r="C35" s="59"/>
      <c r="D35" s="18" t="s">
        <v>25</v>
      </c>
      <c r="E35" s="80"/>
      <c r="F35" s="65"/>
      <c r="G35" s="10" t="s">
        <v>163</v>
      </c>
      <c r="H35" s="10" t="s">
        <v>157</v>
      </c>
      <c r="I35" s="18" t="s">
        <v>263</v>
      </c>
      <c r="J35" s="18"/>
      <c r="K35" s="10"/>
      <c r="L35" s="10"/>
      <c r="M35" s="18"/>
    </row>
    <row r="36" spans="1:13" x14ac:dyDescent="0.15">
      <c r="A36" s="17" t="s">
        <v>426</v>
      </c>
      <c r="B36" s="59"/>
      <c r="C36" s="59"/>
      <c r="D36" s="18" t="s">
        <v>25</v>
      </c>
      <c r="E36" s="80"/>
      <c r="F36" s="65"/>
      <c r="G36" s="10" t="s">
        <v>427</v>
      </c>
      <c r="H36" s="10" t="s">
        <v>154</v>
      </c>
      <c r="I36" s="18" t="s">
        <v>263</v>
      </c>
      <c r="J36" s="18"/>
      <c r="K36" s="10"/>
      <c r="L36" s="10"/>
      <c r="M36" s="18"/>
    </row>
    <row r="37" spans="1:13" ht="24" customHeight="1" x14ac:dyDescent="0.15">
      <c r="A37" s="17" t="s">
        <v>428</v>
      </c>
      <c r="B37" s="59"/>
      <c r="C37" s="59"/>
      <c r="D37" s="18" t="s">
        <v>25</v>
      </c>
      <c r="E37" s="80"/>
      <c r="F37" s="65"/>
      <c r="G37" s="10" t="s">
        <v>429</v>
      </c>
      <c r="H37" s="10" t="s">
        <v>430</v>
      </c>
      <c r="I37" s="18" t="s">
        <v>263</v>
      </c>
      <c r="J37" s="18"/>
      <c r="K37" s="10"/>
      <c r="L37" s="10"/>
      <c r="M37" s="18"/>
    </row>
    <row r="38" spans="1:13" x14ac:dyDescent="0.15">
      <c r="A38" s="17" t="s">
        <v>431</v>
      </c>
      <c r="B38" s="59"/>
      <c r="C38" s="59"/>
      <c r="D38" s="18" t="s">
        <v>25</v>
      </c>
      <c r="E38" s="80"/>
      <c r="F38" s="65"/>
      <c r="G38" s="10" t="s">
        <v>432</v>
      </c>
      <c r="H38" s="10" t="s">
        <v>433</v>
      </c>
      <c r="I38" s="18" t="s">
        <v>263</v>
      </c>
      <c r="J38" s="18"/>
      <c r="K38" s="10"/>
      <c r="L38" s="10"/>
      <c r="M38" s="18"/>
    </row>
    <row r="39" spans="1:13" ht="24" x14ac:dyDescent="0.15">
      <c r="A39" s="17" t="s">
        <v>434</v>
      </c>
      <c r="B39" s="59"/>
      <c r="C39" s="59"/>
      <c r="D39" s="18" t="s">
        <v>25</v>
      </c>
      <c r="E39" s="80"/>
      <c r="F39" s="65"/>
      <c r="G39" s="10" t="s">
        <v>435</v>
      </c>
      <c r="H39" s="10">
        <v>1440</v>
      </c>
      <c r="I39" s="18" t="s">
        <v>263</v>
      </c>
      <c r="J39" s="18"/>
      <c r="K39" s="10"/>
      <c r="L39" s="10"/>
      <c r="M39" s="18"/>
    </row>
    <row r="40" spans="1:13" ht="96" x14ac:dyDescent="0.15">
      <c r="A40" s="17" t="s">
        <v>436</v>
      </c>
      <c r="B40" s="59"/>
      <c r="C40" s="59"/>
      <c r="D40" s="18" t="s">
        <v>25</v>
      </c>
      <c r="E40" s="80" t="s">
        <v>437</v>
      </c>
      <c r="F40" s="65"/>
      <c r="G40" s="10" t="s">
        <v>438</v>
      </c>
      <c r="H40" s="10" t="s">
        <v>386</v>
      </c>
      <c r="I40" s="18" t="s">
        <v>588</v>
      </c>
      <c r="J40" s="18" t="s">
        <v>23</v>
      </c>
      <c r="K40" s="19" t="s">
        <v>603</v>
      </c>
      <c r="L40" s="19" t="s">
        <v>604</v>
      </c>
      <c r="M40" s="18"/>
    </row>
    <row r="41" spans="1:13" x14ac:dyDescent="0.15">
      <c r="A41" s="17" t="s">
        <v>439</v>
      </c>
      <c r="B41" s="59"/>
      <c r="C41" s="59"/>
      <c r="D41" s="18" t="s">
        <v>25</v>
      </c>
      <c r="E41" s="80"/>
      <c r="F41" s="65"/>
      <c r="G41" s="10" t="s">
        <v>161</v>
      </c>
      <c r="H41" s="10" t="s">
        <v>153</v>
      </c>
      <c r="I41" s="18" t="s">
        <v>263</v>
      </c>
      <c r="J41" s="18"/>
      <c r="K41" s="10"/>
      <c r="L41" s="10"/>
      <c r="M41" s="18"/>
    </row>
    <row r="42" spans="1:13" x14ac:dyDescent="0.15">
      <c r="A42" s="17" t="s">
        <v>440</v>
      </c>
      <c r="B42" s="59"/>
      <c r="C42" s="59"/>
      <c r="D42" s="18" t="s">
        <v>25</v>
      </c>
      <c r="E42" s="80"/>
      <c r="F42" s="65"/>
      <c r="G42" s="10" t="s">
        <v>441</v>
      </c>
      <c r="H42" s="10" t="s">
        <v>158</v>
      </c>
      <c r="I42" s="18" t="s">
        <v>263</v>
      </c>
      <c r="J42" s="18"/>
      <c r="K42" s="10"/>
      <c r="L42" s="10"/>
      <c r="M42" s="18"/>
    </row>
    <row r="43" spans="1:13" x14ac:dyDescent="0.15">
      <c r="A43" s="17" t="s">
        <v>442</v>
      </c>
      <c r="B43" s="59"/>
      <c r="C43" s="59"/>
      <c r="D43" s="18" t="s">
        <v>25</v>
      </c>
      <c r="E43" s="80"/>
      <c r="F43" s="65"/>
      <c r="G43" s="10" t="s">
        <v>443</v>
      </c>
      <c r="H43" s="10" t="s">
        <v>158</v>
      </c>
      <c r="I43" s="18" t="s">
        <v>263</v>
      </c>
      <c r="J43" s="18"/>
      <c r="K43" s="10"/>
      <c r="L43" s="10"/>
      <c r="M43" s="18"/>
    </row>
    <row r="44" spans="1:13" ht="13.5" customHeight="1" x14ac:dyDescent="0.15">
      <c r="A44" s="17" t="s">
        <v>444</v>
      </c>
      <c r="B44" s="59"/>
      <c r="C44" s="59"/>
      <c r="D44" s="18" t="s">
        <v>25</v>
      </c>
      <c r="E44" s="80" t="s">
        <v>445</v>
      </c>
      <c r="F44" s="65"/>
      <c r="G44" s="10" t="s">
        <v>446</v>
      </c>
      <c r="H44" s="10" t="s">
        <v>164</v>
      </c>
      <c r="I44" s="18" t="s">
        <v>263</v>
      </c>
      <c r="J44" s="18"/>
      <c r="K44" s="10"/>
      <c r="L44" s="10"/>
      <c r="M44" s="18"/>
    </row>
    <row r="45" spans="1:13" x14ac:dyDescent="0.15">
      <c r="A45" s="17" t="s">
        <v>447</v>
      </c>
      <c r="B45" s="59"/>
      <c r="C45" s="59"/>
      <c r="D45" s="18" t="s">
        <v>25</v>
      </c>
      <c r="E45" s="80"/>
      <c r="F45" s="65"/>
      <c r="G45" s="10" t="s">
        <v>448</v>
      </c>
      <c r="H45" s="10" t="s">
        <v>449</v>
      </c>
      <c r="I45" s="18" t="s">
        <v>263</v>
      </c>
      <c r="J45" s="18"/>
      <c r="K45" s="10"/>
      <c r="L45" s="10"/>
      <c r="M45" s="18"/>
    </row>
    <row r="46" spans="1:13" ht="48" x14ac:dyDescent="0.15">
      <c r="A46" s="17" t="s">
        <v>450</v>
      </c>
      <c r="B46" s="59"/>
      <c r="C46" s="59"/>
      <c r="D46" s="18" t="s">
        <v>25</v>
      </c>
      <c r="E46" s="80"/>
      <c r="F46" s="65"/>
      <c r="G46" s="10" t="s">
        <v>451</v>
      </c>
      <c r="H46" s="10" t="s">
        <v>386</v>
      </c>
      <c r="I46" s="18" t="s">
        <v>588</v>
      </c>
      <c r="J46" s="18" t="s">
        <v>29</v>
      </c>
      <c r="K46" s="19" t="s">
        <v>601</v>
      </c>
      <c r="L46" s="19" t="s">
        <v>602</v>
      </c>
      <c r="M46" s="18"/>
    </row>
    <row r="47" spans="1:13" ht="24" x14ac:dyDescent="0.15">
      <c r="A47" s="17" t="s">
        <v>452</v>
      </c>
      <c r="B47" s="58" t="s">
        <v>160</v>
      </c>
      <c r="C47" s="58" t="s">
        <v>174</v>
      </c>
      <c r="D47" s="18" t="s">
        <v>25</v>
      </c>
      <c r="E47" s="22"/>
      <c r="F47" s="10" t="s">
        <v>175</v>
      </c>
      <c r="G47" s="10" t="s">
        <v>176</v>
      </c>
      <c r="H47" s="10" t="s">
        <v>177</v>
      </c>
      <c r="I47" s="18" t="s">
        <v>263</v>
      </c>
      <c r="J47" s="18"/>
      <c r="K47" s="10"/>
      <c r="L47" s="10"/>
      <c r="M47" s="18"/>
    </row>
    <row r="48" spans="1:13" x14ac:dyDescent="0.15">
      <c r="A48" s="17" t="s">
        <v>453</v>
      </c>
      <c r="B48" s="59"/>
      <c r="C48" s="59"/>
      <c r="D48" s="18" t="s">
        <v>29</v>
      </c>
      <c r="E48" s="22" t="s">
        <v>178</v>
      </c>
      <c r="F48" s="10" t="s">
        <v>179</v>
      </c>
      <c r="G48" s="10"/>
      <c r="H48" s="10" t="s">
        <v>180</v>
      </c>
      <c r="I48" s="18" t="s">
        <v>263</v>
      </c>
      <c r="J48" s="18"/>
      <c r="K48" s="10"/>
      <c r="L48" s="10"/>
      <c r="M48" s="18"/>
    </row>
    <row r="49" spans="1:13" ht="24" x14ac:dyDescent="0.15">
      <c r="A49" s="17" t="s">
        <v>454</v>
      </c>
      <c r="B49" s="59"/>
      <c r="C49" s="59"/>
      <c r="D49" s="18" t="s">
        <v>29</v>
      </c>
      <c r="E49" s="78"/>
      <c r="F49" s="10" t="s">
        <v>181</v>
      </c>
      <c r="G49" s="10"/>
      <c r="H49" s="10" t="s">
        <v>182</v>
      </c>
      <c r="I49" s="18" t="s">
        <v>263</v>
      </c>
      <c r="J49" s="18"/>
      <c r="K49" s="10"/>
      <c r="L49" s="19" t="s">
        <v>522</v>
      </c>
      <c r="M49" s="18"/>
    </row>
    <row r="50" spans="1:13" ht="24" x14ac:dyDescent="0.15">
      <c r="A50" s="17" t="s">
        <v>455</v>
      </c>
      <c r="B50" s="59"/>
      <c r="C50" s="59"/>
      <c r="D50" s="18" t="s">
        <v>29</v>
      </c>
      <c r="E50" s="79"/>
      <c r="F50" s="10" t="s">
        <v>183</v>
      </c>
      <c r="G50" s="10"/>
      <c r="H50" s="10" t="s">
        <v>184</v>
      </c>
      <c r="I50" s="18" t="s">
        <v>271</v>
      </c>
      <c r="J50" s="18"/>
      <c r="K50" s="10"/>
      <c r="L50" s="10"/>
      <c r="M50" s="18"/>
    </row>
    <row r="51" spans="1:13" x14ac:dyDescent="0.15">
      <c r="A51" s="17" t="s">
        <v>456</v>
      </c>
      <c r="B51" s="59"/>
      <c r="C51" s="59"/>
      <c r="D51" s="18" t="s">
        <v>29</v>
      </c>
      <c r="E51" s="22" t="s">
        <v>185</v>
      </c>
      <c r="F51" s="10" t="s">
        <v>186</v>
      </c>
      <c r="G51" s="10"/>
      <c r="H51" s="10" t="s">
        <v>180</v>
      </c>
      <c r="I51" s="18" t="s">
        <v>271</v>
      </c>
      <c r="J51" s="18"/>
      <c r="K51" s="10"/>
      <c r="L51" s="10"/>
      <c r="M51" s="18"/>
    </row>
    <row r="52" spans="1:13" ht="108" x14ac:dyDescent="0.15">
      <c r="A52" s="17" t="s">
        <v>457</v>
      </c>
      <c r="B52" s="59"/>
      <c r="C52" s="59"/>
      <c r="D52" s="18" t="s">
        <v>29</v>
      </c>
      <c r="E52" s="78"/>
      <c r="F52" s="10" t="s">
        <v>187</v>
      </c>
      <c r="G52" s="10"/>
      <c r="H52" s="10" t="s">
        <v>188</v>
      </c>
      <c r="I52" s="18" t="s">
        <v>263</v>
      </c>
      <c r="J52" s="18" t="s">
        <v>267</v>
      </c>
      <c r="K52" s="19" t="s">
        <v>595</v>
      </c>
      <c r="L52" s="19" t="s">
        <v>596</v>
      </c>
      <c r="M52" s="18"/>
    </row>
    <row r="53" spans="1:13" x14ac:dyDescent="0.15">
      <c r="A53" s="17" t="s">
        <v>458</v>
      </c>
      <c r="B53" s="59"/>
      <c r="C53" s="59"/>
      <c r="D53" s="18" t="s">
        <v>29</v>
      </c>
      <c r="E53" s="81"/>
      <c r="F53" s="10" t="s">
        <v>189</v>
      </c>
      <c r="G53" s="10"/>
      <c r="H53" s="10" t="s">
        <v>190</v>
      </c>
      <c r="I53" s="18" t="s">
        <v>263</v>
      </c>
      <c r="J53" s="18"/>
      <c r="K53" s="10"/>
      <c r="L53" s="10"/>
      <c r="M53" s="18"/>
    </row>
    <row r="54" spans="1:13" x14ac:dyDescent="0.15">
      <c r="A54" s="17" t="s">
        <v>459</v>
      </c>
      <c r="B54" s="59"/>
      <c r="C54" s="59"/>
      <c r="D54" s="18" t="s">
        <v>23</v>
      </c>
      <c r="E54" s="81"/>
      <c r="F54" s="10" t="s">
        <v>191</v>
      </c>
      <c r="G54" s="10"/>
      <c r="H54" s="10" t="s">
        <v>190</v>
      </c>
      <c r="I54" s="18" t="s">
        <v>263</v>
      </c>
      <c r="J54" s="18"/>
      <c r="K54" s="10"/>
      <c r="L54" s="10"/>
      <c r="M54" s="18"/>
    </row>
    <row r="55" spans="1:13" ht="24" x14ac:dyDescent="0.15">
      <c r="A55" s="17" t="s">
        <v>460</v>
      </c>
      <c r="B55" s="59"/>
      <c r="C55" s="59"/>
      <c r="D55" s="18" t="s">
        <v>21</v>
      </c>
      <c r="E55" s="81"/>
      <c r="F55" s="10" t="s">
        <v>192</v>
      </c>
      <c r="G55" s="10"/>
      <c r="H55" s="10" t="s">
        <v>193</v>
      </c>
      <c r="I55" s="18" t="s">
        <v>263</v>
      </c>
      <c r="J55" s="18"/>
      <c r="K55" s="10"/>
      <c r="L55" s="10"/>
      <c r="M55" s="18"/>
    </row>
    <row r="56" spans="1:13" ht="48" x14ac:dyDescent="0.15">
      <c r="A56" s="17" t="s">
        <v>461</v>
      </c>
      <c r="B56" s="59"/>
      <c r="C56" s="59"/>
      <c r="D56" s="18" t="s">
        <v>21</v>
      </c>
      <c r="E56" s="81"/>
      <c r="F56" s="10" t="s">
        <v>194</v>
      </c>
      <c r="G56" s="10"/>
      <c r="H56" s="10" t="s">
        <v>195</v>
      </c>
      <c r="I56" s="18" t="s">
        <v>263</v>
      </c>
      <c r="J56" s="18"/>
      <c r="K56" s="10"/>
      <c r="L56" s="10"/>
      <c r="M56" s="18"/>
    </row>
    <row r="57" spans="1:13" ht="24" x14ac:dyDescent="0.15">
      <c r="A57" s="17" t="s">
        <v>462</v>
      </c>
      <c r="B57" s="59"/>
      <c r="C57" s="59"/>
      <c r="D57" s="18" t="s">
        <v>29</v>
      </c>
      <c r="E57" s="81"/>
      <c r="F57" s="10" t="s">
        <v>196</v>
      </c>
      <c r="G57" s="10"/>
      <c r="H57" s="10" t="s">
        <v>197</v>
      </c>
      <c r="I57" s="18" t="s">
        <v>263</v>
      </c>
      <c r="J57" s="18"/>
      <c r="K57" s="10"/>
      <c r="L57" s="10"/>
      <c r="M57" s="18"/>
    </row>
    <row r="58" spans="1:13" ht="24" x14ac:dyDescent="0.15">
      <c r="A58" s="17" t="s">
        <v>463</v>
      </c>
      <c r="B58" s="59"/>
      <c r="C58" s="59"/>
      <c r="D58" s="18" t="s">
        <v>23</v>
      </c>
      <c r="E58" s="81"/>
      <c r="F58" s="10" t="s">
        <v>198</v>
      </c>
      <c r="G58" s="10"/>
      <c r="H58" s="10" t="s">
        <v>199</v>
      </c>
      <c r="I58" s="18" t="s">
        <v>263</v>
      </c>
      <c r="J58" s="18"/>
      <c r="K58" s="10"/>
      <c r="L58" s="10"/>
      <c r="M58" s="18"/>
    </row>
    <row r="59" spans="1:13" x14ac:dyDescent="0.15">
      <c r="A59" s="17" t="s">
        <v>464</v>
      </c>
      <c r="B59" s="59"/>
      <c r="C59" s="59"/>
      <c r="D59" s="18" t="s">
        <v>23</v>
      </c>
      <c r="E59" s="81"/>
      <c r="F59" s="10" t="s">
        <v>200</v>
      </c>
      <c r="G59" s="10"/>
      <c r="H59" s="10" t="s">
        <v>509</v>
      </c>
      <c r="I59" s="18" t="s">
        <v>263</v>
      </c>
      <c r="J59" s="18"/>
      <c r="K59" s="10"/>
      <c r="L59" s="10"/>
      <c r="M59" s="18"/>
    </row>
    <row r="60" spans="1:13" x14ac:dyDescent="0.15">
      <c r="A60" s="17" t="s">
        <v>465</v>
      </c>
      <c r="B60" s="59"/>
      <c r="C60" s="59"/>
      <c r="D60" s="18" t="s">
        <v>23</v>
      </c>
      <c r="E60" s="81"/>
      <c r="F60" s="10" t="s">
        <v>201</v>
      </c>
      <c r="G60" s="10"/>
      <c r="H60" s="10" t="s">
        <v>202</v>
      </c>
      <c r="I60" s="18" t="s">
        <v>263</v>
      </c>
      <c r="J60" s="18"/>
      <c r="K60" s="10"/>
      <c r="L60" s="10"/>
      <c r="M60" s="18"/>
    </row>
    <row r="61" spans="1:13" ht="24" x14ac:dyDescent="0.15">
      <c r="A61" s="17" t="s">
        <v>466</v>
      </c>
      <c r="B61" s="59"/>
      <c r="C61" s="60"/>
      <c r="D61" s="18" t="s">
        <v>29</v>
      </c>
      <c r="E61" s="81"/>
      <c r="F61" s="10" t="s">
        <v>203</v>
      </c>
      <c r="G61" s="10"/>
      <c r="H61" s="10" t="s">
        <v>204</v>
      </c>
      <c r="I61" s="18" t="s">
        <v>263</v>
      </c>
      <c r="J61" s="18"/>
      <c r="K61" s="10"/>
      <c r="L61" s="10"/>
      <c r="M61" s="18"/>
    </row>
    <row r="62" spans="1:13" ht="24" x14ac:dyDescent="0.15">
      <c r="A62" s="17" t="s">
        <v>467</v>
      </c>
      <c r="B62" s="59"/>
      <c r="C62" s="58" t="s">
        <v>205</v>
      </c>
      <c r="D62" s="18" t="s">
        <v>23</v>
      </c>
      <c r="E62" s="81"/>
      <c r="F62" s="10" t="s">
        <v>206</v>
      </c>
      <c r="G62" s="10"/>
      <c r="H62" s="10" t="s">
        <v>207</v>
      </c>
      <c r="I62" s="18" t="s">
        <v>263</v>
      </c>
      <c r="J62" s="18"/>
      <c r="K62" s="10"/>
      <c r="L62" s="10"/>
      <c r="M62" s="18"/>
    </row>
    <row r="63" spans="1:13" ht="36" x14ac:dyDescent="0.15">
      <c r="A63" s="17" t="s">
        <v>468</v>
      </c>
      <c r="B63" s="59"/>
      <c r="C63" s="59"/>
      <c r="D63" s="18" t="s">
        <v>25</v>
      </c>
      <c r="E63" s="81"/>
      <c r="F63" s="10" t="s">
        <v>208</v>
      </c>
      <c r="G63" s="10"/>
      <c r="H63" s="10" t="s">
        <v>209</v>
      </c>
      <c r="I63" s="18" t="s">
        <v>263</v>
      </c>
      <c r="J63" s="18"/>
      <c r="K63" s="10"/>
      <c r="L63" s="10"/>
      <c r="M63" s="18"/>
    </row>
    <row r="64" spans="1:13" s="11" customFormat="1" ht="24" x14ac:dyDescent="0.15">
      <c r="A64" s="17" t="s">
        <v>469</v>
      </c>
      <c r="B64" s="59"/>
      <c r="C64" s="59"/>
      <c r="D64" s="18" t="s">
        <v>23</v>
      </c>
      <c r="E64" s="81"/>
      <c r="F64" s="10" t="s">
        <v>210</v>
      </c>
      <c r="G64" s="10"/>
      <c r="H64" s="10" t="s">
        <v>193</v>
      </c>
      <c r="I64" s="18" t="s">
        <v>271</v>
      </c>
      <c r="J64" s="18"/>
      <c r="K64" s="10"/>
      <c r="L64" s="10"/>
      <c r="M64" s="18"/>
    </row>
    <row r="65" spans="1:13" ht="36" x14ac:dyDescent="0.15">
      <c r="A65" s="17" t="s">
        <v>470</v>
      </c>
      <c r="B65" s="59"/>
      <c r="C65" s="59"/>
      <c r="D65" s="18" t="s">
        <v>21</v>
      </c>
      <c r="E65" s="81"/>
      <c r="F65" s="16" t="s">
        <v>211</v>
      </c>
      <c r="G65" s="10"/>
      <c r="H65" s="10" t="s">
        <v>212</v>
      </c>
      <c r="I65" s="18" t="s">
        <v>263</v>
      </c>
      <c r="J65" s="18"/>
      <c r="K65" s="10"/>
      <c r="L65" s="10"/>
      <c r="M65" s="18"/>
    </row>
    <row r="66" spans="1:13" x14ac:dyDescent="0.15">
      <c r="A66" s="17" t="s">
        <v>471</v>
      </c>
      <c r="B66" s="59"/>
      <c r="C66" s="18" t="s">
        <v>213</v>
      </c>
      <c r="D66" s="18" t="s">
        <v>29</v>
      </c>
      <c r="E66" s="81"/>
      <c r="F66" s="10" t="s">
        <v>214</v>
      </c>
      <c r="G66" s="10"/>
      <c r="H66" s="10" t="s">
        <v>518</v>
      </c>
      <c r="I66" s="18" t="s">
        <v>263</v>
      </c>
      <c r="J66" s="18"/>
      <c r="K66" s="10"/>
      <c r="L66" s="10"/>
      <c r="M66" s="18"/>
    </row>
    <row r="67" spans="1:13" x14ac:dyDescent="0.15">
      <c r="A67" s="17" t="s">
        <v>472</v>
      </c>
      <c r="B67" s="59"/>
      <c r="C67" s="58" t="s">
        <v>473</v>
      </c>
      <c r="D67" s="18" t="s">
        <v>25</v>
      </c>
      <c r="E67" s="81"/>
      <c r="F67" s="64" t="s">
        <v>474</v>
      </c>
      <c r="G67" s="10" t="s">
        <v>475</v>
      </c>
      <c r="H67" s="10" t="s">
        <v>518</v>
      </c>
      <c r="I67" s="18" t="s">
        <v>263</v>
      </c>
      <c r="J67" s="18"/>
      <c r="K67" s="10"/>
      <c r="L67" s="10"/>
      <c r="M67" s="18"/>
    </row>
    <row r="68" spans="1:13" ht="24" x14ac:dyDescent="0.15">
      <c r="A68" s="17" t="s">
        <v>476</v>
      </c>
      <c r="B68" s="59"/>
      <c r="C68" s="60"/>
      <c r="D68" s="18" t="s">
        <v>25</v>
      </c>
      <c r="E68" s="81"/>
      <c r="F68" s="66"/>
      <c r="G68" s="10" t="s">
        <v>477</v>
      </c>
      <c r="H68" s="10" t="s">
        <v>215</v>
      </c>
      <c r="I68" s="18" t="s">
        <v>263</v>
      </c>
      <c r="J68" s="18"/>
      <c r="K68" s="10"/>
      <c r="L68" s="10" t="s">
        <v>554</v>
      </c>
      <c r="M68" s="18"/>
    </row>
    <row r="69" spans="1:13" ht="36" x14ac:dyDescent="0.15">
      <c r="A69" s="17" t="s">
        <v>478</v>
      </c>
      <c r="B69" s="59"/>
      <c r="C69" s="58" t="s">
        <v>216</v>
      </c>
      <c r="D69" s="18" t="s">
        <v>23</v>
      </c>
      <c r="E69" s="81"/>
      <c r="F69" s="64" t="s">
        <v>217</v>
      </c>
      <c r="G69" s="10" t="s">
        <v>218</v>
      </c>
      <c r="H69" s="10" t="s">
        <v>219</v>
      </c>
      <c r="I69" s="18" t="s">
        <v>263</v>
      </c>
      <c r="J69" s="18"/>
      <c r="K69" s="10"/>
      <c r="L69" s="10"/>
      <c r="M69" s="18"/>
    </row>
    <row r="70" spans="1:13" ht="24" x14ac:dyDescent="0.15">
      <c r="A70" s="17" t="s">
        <v>479</v>
      </c>
      <c r="B70" s="59"/>
      <c r="C70" s="59"/>
      <c r="D70" s="18" t="s">
        <v>23</v>
      </c>
      <c r="E70" s="79"/>
      <c r="F70" s="66"/>
      <c r="G70" s="10" t="s">
        <v>220</v>
      </c>
      <c r="H70" s="10" t="s">
        <v>221</v>
      </c>
      <c r="I70" s="18" t="s">
        <v>263</v>
      </c>
      <c r="J70" s="18"/>
      <c r="K70" s="19"/>
      <c r="L70" s="19"/>
      <c r="M70" s="18"/>
    </row>
    <row r="71" spans="1:13" ht="24" x14ac:dyDescent="0.15">
      <c r="A71" s="17" t="s">
        <v>480</v>
      </c>
      <c r="B71" s="59"/>
      <c r="C71" s="59"/>
      <c r="D71" s="18" t="s">
        <v>21</v>
      </c>
      <c r="E71" s="78" t="s">
        <v>222</v>
      </c>
      <c r="F71" s="10" t="s">
        <v>508</v>
      </c>
      <c r="G71" s="10"/>
      <c r="H71" s="10" t="s">
        <v>223</v>
      </c>
      <c r="I71" s="18" t="s">
        <v>271</v>
      </c>
      <c r="J71" s="18"/>
      <c r="K71" s="10"/>
      <c r="L71" s="19" t="s">
        <v>506</v>
      </c>
      <c r="M71" s="18"/>
    </row>
    <row r="72" spans="1:13" ht="24" x14ac:dyDescent="0.15">
      <c r="A72" s="17" t="s">
        <v>481</v>
      </c>
      <c r="B72" s="59"/>
      <c r="C72" s="59"/>
      <c r="D72" s="18" t="s">
        <v>21</v>
      </c>
      <c r="E72" s="81"/>
      <c r="F72" s="10" t="s">
        <v>224</v>
      </c>
      <c r="G72" s="10"/>
      <c r="H72" s="10" t="s">
        <v>223</v>
      </c>
      <c r="I72" s="18" t="s">
        <v>271</v>
      </c>
      <c r="J72" s="18"/>
      <c r="K72" s="10"/>
      <c r="L72" s="25" t="s">
        <v>506</v>
      </c>
      <c r="M72" s="18"/>
    </row>
    <row r="73" spans="1:13" ht="24" x14ac:dyDescent="0.15">
      <c r="A73" s="17" t="s">
        <v>482</v>
      </c>
      <c r="B73" s="60"/>
      <c r="C73" s="60"/>
      <c r="D73" s="18" t="s">
        <v>21</v>
      </c>
      <c r="E73" s="79"/>
      <c r="F73" s="10" t="s">
        <v>225</v>
      </c>
      <c r="G73" s="10"/>
      <c r="H73" s="10" t="s">
        <v>223</v>
      </c>
      <c r="I73" s="18" t="s">
        <v>271</v>
      </c>
      <c r="J73" s="18"/>
      <c r="K73" s="10"/>
      <c r="L73" s="25" t="s">
        <v>506</v>
      </c>
      <c r="M73" s="18"/>
    </row>
    <row r="74" spans="1:13" x14ac:dyDescent="0.15">
      <c r="A74" s="17" t="s">
        <v>483</v>
      </c>
      <c r="B74" s="58" t="s">
        <v>226</v>
      </c>
      <c r="C74" s="18" t="s">
        <v>174</v>
      </c>
      <c r="D74" s="18" t="s">
        <v>29</v>
      </c>
      <c r="E74" s="78"/>
      <c r="F74" s="64" t="s">
        <v>227</v>
      </c>
      <c r="G74" s="10"/>
      <c r="H74" s="10" t="s">
        <v>228</v>
      </c>
      <c r="I74" s="18" t="s">
        <v>263</v>
      </c>
      <c r="J74" s="18"/>
      <c r="K74" s="19"/>
      <c r="L74" s="19"/>
      <c r="M74" s="18" t="s">
        <v>22</v>
      </c>
    </row>
    <row r="75" spans="1:13" x14ac:dyDescent="0.15">
      <c r="A75" s="17" t="s">
        <v>484</v>
      </c>
      <c r="B75" s="60"/>
      <c r="C75" s="18" t="s">
        <v>205</v>
      </c>
      <c r="D75" s="18" t="s">
        <v>29</v>
      </c>
      <c r="E75" s="79"/>
      <c r="F75" s="66"/>
      <c r="G75" s="10"/>
      <c r="H75" s="10" t="s">
        <v>228</v>
      </c>
      <c r="I75" s="18" t="s">
        <v>263</v>
      </c>
      <c r="J75" s="18"/>
      <c r="K75" s="10"/>
      <c r="L75" s="10"/>
      <c r="M75" s="18"/>
    </row>
    <row r="76" spans="1:13" x14ac:dyDescent="0.15">
      <c r="A76" s="17" t="s">
        <v>485</v>
      </c>
      <c r="B76" s="58" t="s">
        <v>229</v>
      </c>
      <c r="C76" s="18" t="s">
        <v>230</v>
      </c>
      <c r="D76" s="18" t="s">
        <v>29</v>
      </c>
      <c r="E76" s="78"/>
      <c r="F76" s="10" t="s">
        <v>231</v>
      </c>
      <c r="G76" s="10"/>
      <c r="H76" s="10" t="s">
        <v>232</v>
      </c>
      <c r="I76" s="18" t="s">
        <v>263</v>
      </c>
      <c r="J76" s="18"/>
      <c r="K76" s="10"/>
      <c r="L76" s="10"/>
      <c r="M76" s="18"/>
    </row>
    <row r="77" spans="1:13" x14ac:dyDescent="0.15">
      <c r="A77" s="17" t="s">
        <v>486</v>
      </c>
      <c r="B77" s="59"/>
      <c r="C77" s="58" t="s">
        <v>233</v>
      </c>
      <c r="D77" s="18" t="s">
        <v>29</v>
      </c>
      <c r="E77" s="81"/>
      <c r="F77" s="10" t="s">
        <v>234</v>
      </c>
      <c r="G77" s="10"/>
      <c r="H77" s="10" t="s">
        <v>493</v>
      </c>
      <c r="I77" s="18" t="s">
        <v>263</v>
      </c>
      <c r="J77" s="18"/>
      <c r="K77" s="10"/>
      <c r="L77" s="10"/>
      <c r="M77" s="18"/>
    </row>
    <row r="78" spans="1:13" x14ac:dyDescent="0.15">
      <c r="A78" s="17" t="s">
        <v>487</v>
      </c>
      <c r="B78" s="59"/>
      <c r="C78" s="59"/>
      <c r="D78" s="18" t="s">
        <v>21</v>
      </c>
      <c r="E78" s="81"/>
      <c r="F78" s="64" t="s">
        <v>235</v>
      </c>
      <c r="G78" s="10" t="s">
        <v>236</v>
      </c>
      <c r="H78" s="10" t="s">
        <v>237</v>
      </c>
      <c r="I78" s="18" t="s">
        <v>263</v>
      </c>
      <c r="J78" s="18"/>
      <c r="K78" s="10"/>
      <c r="L78" s="10"/>
      <c r="M78" s="18"/>
    </row>
    <row r="79" spans="1:13" x14ac:dyDescent="0.15">
      <c r="A79" s="17" t="s">
        <v>488</v>
      </c>
      <c r="B79" s="59"/>
      <c r="C79" s="59"/>
      <c r="D79" s="18" t="s">
        <v>21</v>
      </c>
      <c r="E79" s="81"/>
      <c r="F79" s="66"/>
      <c r="G79" s="10" t="s">
        <v>238</v>
      </c>
      <c r="H79" s="10" t="s">
        <v>237</v>
      </c>
      <c r="I79" s="18" t="s">
        <v>263</v>
      </c>
      <c r="J79" s="18"/>
      <c r="K79" s="10"/>
      <c r="L79" s="10"/>
      <c r="M79" s="18"/>
    </row>
    <row r="80" spans="1:13" ht="60" x14ac:dyDescent="0.15">
      <c r="A80" s="17" t="s">
        <v>489</v>
      </c>
      <c r="B80" s="60"/>
      <c r="C80" s="60"/>
      <c r="D80" s="18" t="s">
        <v>30</v>
      </c>
      <c r="E80" s="79"/>
      <c r="F80" s="10" t="s">
        <v>239</v>
      </c>
      <c r="G80" s="10"/>
      <c r="H80" s="10" t="s">
        <v>505</v>
      </c>
      <c r="I80" s="18" t="s">
        <v>263</v>
      </c>
      <c r="J80" s="18"/>
      <c r="K80" s="19"/>
      <c r="L80" s="19"/>
      <c r="M80" s="18"/>
    </row>
  </sheetData>
  <mergeCells count="35">
    <mergeCell ref="F78:F79"/>
    <mergeCell ref="F67:F68"/>
    <mergeCell ref="C69:C73"/>
    <mergeCell ref="F69:F70"/>
    <mergeCell ref="E71:E73"/>
    <mergeCell ref="E74:E75"/>
    <mergeCell ref="F74:F75"/>
    <mergeCell ref="E52:E70"/>
    <mergeCell ref="C62:C65"/>
    <mergeCell ref="E40:E43"/>
    <mergeCell ref="E44:E46"/>
    <mergeCell ref="B76:B80"/>
    <mergeCell ref="E76:E80"/>
    <mergeCell ref="C77:C80"/>
    <mergeCell ref="B74:B75"/>
    <mergeCell ref="B47:B73"/>
    <mergeCell ref="C47:C61"/>
    <mergeCell ref="E49:E50"/>
    <mergeCell ref="C67:C68"/>
    <mergeCell ref="E10:E11"/>
    <mergeCell ref="C8:C11"/>
    <mergeCell ref="F7:G7"/>
    <mergeCell ref="A1:M1"/>
    <mergeCell ref="B2:M2"/>
    <mergeCell ref="B3:M3"/>
    <mergeCell ref="B4:M4"/>
    <mergeCell ref="B5:M5"/>
    <mergeCell ref="B6:M6"/>
    <mergeCell ref="B8:B46"/>
    <mergeCell ref="C13:C46"/>
    <mergeCell ref="F13:F46"/>
    <mergeCell ref="E15:E21"/>
    <mergeCell ref="E22:E28"/>
    <mergeCell ref="E30:E33"/>
    <mergeCell ref="E34:E39"/>
  </mergeCells>
  <phoneticPr fontId="1" type="noConversion"/>
  <conditionalFormatting sqref="I81:I1048576">
    <cfRule type="cellIs" dxfId="29" priority="12" operator="equal">
      <formula>"Block"</formula>
    </cfRule>
    <cfRule type="cellIs" dxfId="28" priority="14" operator="equal">
      <formula>"Delay"</formula>
    </cfRule>
    <cfRule type="cellIs" dxfId="27" priority="15" operator="equal">
      <formula>"NT"</formula>
    </cfRule>
    <cfRule type="cellIs" dxfId="26" priority="16" operator="equal">
      <formula>"F"</formula>
    </cfRule>
    <cfRule type="cellIs" dxfId="25" priority="17" operator="equal">
      <formula>"Defer"</formula>
    </cfRule>
    <cfRule type="cellIs" dxfId="24" priority="18" operator="equal">
      <formula>"P"</formula>
    </cfRule>
  </conditionalFormatting>
  <conditionalFormatting sqref="J81:J1048576">
    <cfRule type="cellIs" dxfId="23" priority="11" operator="equal">
      <formula>"建议"</formula>
    </cfRule>
    <cfRule type="cellIs" dxfId="22" priority="13" operator="equal">
      <formula>"高"</formula>
    </cfRule>
    <cfRule type="cellIs" dxfId="21" priority="19" operator="equal">
      <formula>"中"</formula>
    </cfRule>
    <cfRule type="cellIs" dxfId="20" priority="20" operator="equal">
      <formula>"低"</formula>
    </cfRule>
  </conditionalFormatting>
  <conditionalFormatting sqref="I1:I80">
    <cfRule type="cellIs" dxfId="19" priority="2" operator="equal">
      <formula>"Block"</formula>
    </cfRule>
    <cfRule type="cellIs" dxfId="18" priority="4" operator="equal">
      <formula>"Delay"</formula>
    </cfRule>
    <cfRule type="cellIs" dxfId="17" priority="5" operator="equal">
      <formula>"NT"</formula>
    </cfRule>
    <cfRule type="cellIs" dxfId="16" priority="6" operator="equal">
      <formula>"F"</formula>
    </cfRule>
    <cfRule type="cellIs" dxfId="15" priority="7" operator="equal">
      <formula>"Defer"</formula>
    </cfRule>
    <cfRule type="cellIs" dxfId="14" priority="8" operator="equal">
      <formula>"P"</formula>
    </cfRule>
  </conditionalFormatting>
  <conditionalFormatting sqref="J1:J80">
    <cfRule type="cellIs" dxfId="13" priority="1" operator="equal">
      <formula>"建议"</formula>
    </cfRule>
    <cfRule type="cellIs" dxfId="12" priority="3" operator="equal">
      <formula>"高"</formula>
    </cfRule>
    <cfRule type="cellIs" dxfId="11" priority="9" operator="equal">
      <formula>"中"</formula>
    </cfRule>
    <cfRule type="cellIs" dxfId="10" priority="10" operator="equal">
      <formula>"低"</formula>
    </cfRule>
  </conditionalFormatting>
  <dataValidations count="4">
    <dataValidation type="list" allowBlank="1" showInputMessage="1" showErrorMessage="1" error="Date Error!" sqref="D8:D80">
      <formula1>"高,较高,中,较低,低"</formula1>
    </dataValidation>
    <dataValidation type="list" allowBlank="1" showInputMessage="1" showErrorMessage="1" error="Date Error!" sqref="I8:I80">
      <formula1>"P,F,Delay,Defer,Block,NT"</formula1>
    </dataValidation>
    <dataValidation type="list" allowBlank="1" showInputMessage="1" showErrorMessage="1" error="Date Error!" sqref="J8:J80">
      <formula1>"高,中,低,建议"</formula1>
    </dataValidation>
    <dataValidation type="list" allowBlank="1" showInputMessage="1" showErrorMessage="1" error="Date Error!" sqref="M8:M80">
      <formula1>"A,S,M"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sqref="A1:M1"/>
    </sheetView>
  </sheetViews>
  <sheetFormatPr defaultRowHeight="13.5" x14ac:dyDescent="0.15"/>
  <cols>
    <col min="1" max="3" width="12.625" customWidth="1"/>
    <col min="4" max="4" width="6.625" customWidth="1"/>
    <col min="5" max="5" width="12.625" customWidth="1"/>
    <col min="6" max="6" width="32.625" customWidth="1"/>
    <col min="7" max="7" width="12.625" customWidth="1"/>
    <col min="8" max="8" width="32.625" customWidth="1"/>
    <col min="9" max="10" width="6.625" customWidth="1"/>
    <col min="11" max="11" width="32.625" customWidth="1"/>
    <col min="12" max="12" width="12.625" customWidth="1"/>
    <col min="13" max="13" width="6.625" customWidth="1"/>
  </cols>
  <sheetData>
    <row r="1" spans="1:13" ht="18.75" x14ac:dyDescent="0.15">
      <c r="A1" s="29" t="s">
        <v>20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x14ac:dyDescent="0.15">
      <c r="A2" s="3" t="s">
        <v>0</v>
      </c>
      <c r="B2" s="51" t="s">
        <v>246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13" x14ac:dyDescent="0.15">
      <c r="A3" s="3" t="s">
        <v>1</v>
      </c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6"/>
    </row>
    <row r="4" spans="1:13" x14ac:dyDescent="0.15">
      <c r="A4" s="3" t="s">
        <v>2</v>
      </c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6"/>
    </row>
    <row r="5" spans="1:13" x14ac:dyDescent="0.15">
      <c r="A5" s="3" t="s">
        <v>3</v>
      </c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6"/>
    </row>
    <row r="6" spans="1:13" x14ac:dyDescent="0.15">
      <c r="A6" s="3" t="s">
        <v>4</v>
      </c>
      <c r="B6" s="54"/>
      <c r="C6" s="55"/>
      <c r="D6" s="55"/>
      <c r="E6" s="55"/>
      <c r="F6" s="55"/>
      <c r="G6" s="55"/>
      <c r="H6" s="55"/>
      <c r="I6" s="55"/>
      <c r="J6" s="55"/>
      <c r="K6" s="55"/>
      <c r="L6" s="55"/>
      <c r="M6" s="56"/>
    </row>
    <row r="7" spans="1:13" ht="24" x14ac:dyDescent="0.1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6" t="s">
        <v>10</v>
      </c>
      <c r="G7" s="38"/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</row>
    <row r="8" spans="1:13" x14ac:dyDescent="0.15">
      <c r="A8" s="4" t="s">
        <v>365</v>
      </c>
      <c r="B8" s="45" t="s">
        <v>240</v>
      </c>
      <c r="C8" s="45" t="s">
        <v>240</v>
      </c>
      <c r="D8" s="1" t="s">
        <v>29</v>
      </c>
      <c r="E8" s="50"/>
      <c r="F8" s="43" t="s">
        <v>241</v>
      </c>
      <c r="G8" s="7" t="s">
        <v>242</v>
      </c>
      <c r="H8" s="7" t="s">
        <v>243</v>
      </c>
      <c r="I8" s="1" t="s">
        <v>263</v>
      </c>
      <c r="J8" s="1"/>
      <c r="K8" s="7"/>
      <c r="L8" s="7"/>
      <c r="M8" s="1"/>
    </row>
    <row r="9" spans="1:13" ht="84" x14ac:dyDescent="0.15">
      <c r="A9" s="9" t="s">
        <v>366</v>
      </c>
      <c r="B9" s="46"/>
      <c r="C9" s="46"/>
      <c r="D9" s="1" t="s">
        <v>30</v>
      </c>
      <c r="E9" s="48"/>
      <c r="F9" s="57"/>
      <c r="G9" s="7" t="s">
        <v>245</v>
      </c>
      <c r="H9" s="7" t="s">
        <v>243</v>
      </c>
      <c r="I9" s="1" t="s">
        <v>271</v>
      </c>
      <c r="J9" s="1"/>
      <c r="K9" s="7"/>
      <c r="L9" s="12" t="s">
        <v>507</v>
      </c>
      <c r="M9" s="1"/>
    </row>
    <row r="10" spans="1:13" x14ac:dyDescent="0.15">
      <c r="A10" s="9" t="s">
        <v>367</v>
      </c>
      <c r="B10" s="45" t="s">
        <v>244</v>
      </c>
      <c r="C10" s="45" t="s">
        <v>244</v>
      </c>
      <c r="D10" s="1" t="s">
        <v>25</v>
      </c>
      <c r="E10" s="50"/>
      <c r="F10" s="7" t="s">
        <v>247</v>
      </c>
      <c r="G10" s="7"/>
      <c r="H10" s="7" t="s">
        <v>248</v>
      </c>
      <c r="I10" s="1" t="s">
        <v>263</v>
      </c>
      <c r="J10" s="1"/>
      <c r="K10" s="7"/>
      <c r="L10" s="7"/>
      <c r="M10" s="1"/>
    </row>
    <row r="11" spans="1:13" x14ac:dyDescent="0.15">
      <c r="A11" s="9" t="s">
        <v>368</v>
      </c>
      <c r="B11" s="47"/>
      <c r="C11" s="47"/>
      <c r="D11" s="1" t="s">
        <v>25</v>
      </c>
      <c r="E11" s="49"/>
      <c r="F11" s="7" t="s">
        <v>249</v>
      </c>
      <c r="G11" s="7"/>
      <c r="H11" s="7" t="s">
        <v>250</v>
      </c>
      <c r="I11" s="1" t="s">
        <v>263</v>
      </c>
      <c r="J11" s="1"/>
      <c r="K11" s="7"/>
      <c r="L11" s="7"/>
      <c r="M11" s="1"/>
    </row>
  </sheetData>
  <mergeCells count="14">
    <mergeCell ref="B10:B11"/>
    <mergeCell ref="C10:C11"/>
    <mergeCell ref="E10:E11"/>
    <mergeCell ref="B6:M6"/>
    <mergeCell ref="A1:M1"/>
    <mergeCell ref="B2:M2"/>
    <mergeCell ref="B3:M3"/>
    <mergeCell ref="B4:M4"/>
    <mergeCell ref="B5:M5"/>
    <mergeCell ref="B8:B9"/>
    <mergeCell ref="C8:C9"/>
    <mergeCell ref="E8:E9"/>
    <mergeCell ref="F8:F9"/>
    <mergeCell ref="F7:G7"/>
  </mergeCells>
  <phoneticPr fontId="1" type="noConversion"/>
  <conditionalFormatting sqref="I1:I1048576">
    <cfRule type="cellIs" dxfId="9" priority="2" operator="equal">
      <formula>"Block"</formula>
    </cfRule>
    <cfRule type="cellIs" dxfId="8" priority="4" operator="equal">
      <formula>"Delay"</formula>
    </cfRule>
    <cfRule type="cellIs" dxfId="7" priority="5" operator="equal">
      <formula>"NT"</formula>
    </cfRule>
    <cfRule type="cellIs" dxfId="6" priority="6" operator="equal">
      <formula>"F"</formula>
    </cfRule>
    <cfRule type="cellIs" dxfId="5" priority="7" operator="equal">
      <formula>"Defer"</formula>
    </cfRule>
    <cfRule type="cellIs" dxfId="4" priority="8" operator="equal">
      <formula>"P"</formula>
    </cfRule>
  </conditionalFormatting>
  <conditionalFormatting sqref="J1:J1048576">
    <cfRule type="cellIs" dxfId="3" priority="1" operator="equal">
      <formula>"建议"</formula>
    </cfRule>
    <cfRule type="cellIs" dxfId="2" priority="3" operator="equal">
      <formula>"高"</formula>
    </cfRule>
    <cfRule type="cellIs" dxfId="1" priority="9" operator="equal">
      <formula>"中"</formula>
    </cfRule>
    <cfRule type="cellIs" dxfId="0" priority="10" operator="equal">
      <formula>"低"</formula>
    </cfRule>
  </conditionalFormatting>
  <dataValidations count="4">
    <dataValidation type="list" allowBlank="1" showInputMessage="1" showErrorMessage="1" error="Date Error!" sqref="D8:D11">
      <formula1>"高,较高,中,较低,低"</formula1>
    </dataValidation>
    <dataValidation type="list" allowBlank="1" showInputMessage="1" showErrorMessage="1" error="Date Error!" sqref="I8:I11">
      <formula1>"P,F,Delay,Defer,Block,NT"</formula1>
    </dataValidation>
    <dataValidation type="list" allowBlank="1" showInputMessage="1" showErrorMessage="1" error="Date Error!" sqref="J8:J11">
      <formula1>"高,中,低,建议"</formula1>
    </dataValidation>
    <dataValidation type="list" allowBlank="1" showInputMessage="1" showErrorMessage="1" error="Date Error!" sqref="M8:M11">
      <formula1>"A,S,M"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测试记录总体说明</vt:lpstr>
      <vt:lpstr>LAN</vt:lpstr>
      <vt:lpstr>WIFI</vt:lpstr>
      <vt:lpstr>管理维护</vt:lpstr>
      <vt:lpstr>移动客户端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CN=姜舒/O=HIKVISION</dc:creator>
  <cp:lastModifiedBy>温作炎</cp:lastModifiedBy>
  <dcterms:created xsi:type="dcterms:W3CDTF">2017-05-09T03:40:00Z</dcterms:created>
  <dcterms:modified xsi:type="dcterms:W3CDTF">2017-09-19T08:11:31Z</dcterms:modified>
</cp:coreProperties>
</file>