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150" windowWidth="14460" windowHeight="6855" tabRatio="783" activeTab="3"/>
  </bookViews>
  <sheets>
    <sheet name="系统划分" sheetId="6" r:id="rId1"/>
    <sheet name="CB_DATA_" sheetId="7" state="veryHidden" r:id="rId2"/>
    <sheet name="系统" sheetId="8" r:id="rId3"/>
    <sheet name="软件组件" sheetId="9" r:id="rId4"/>
    <sheet name="单板" sheetId="10" r:id="rId5"/>
    <sheet name="过程能力基线与模型" sheetId="11" r:id="rId6"/>
    <sheet name="结构" sheetId="17" r:id="rId7"/>
    <sheet name="软件集成及测试" sheetId="13" r:id="rId8"/>
    <sheet name="整机集成及测试" sheetId="16" r:id="rId9"/>
    <sheet name="硬件测试" sheetId="14" r:id="rId10"/>
    <sheet name="系统测试" sheetId="15" r:id="rId11"/>
    <sheet name="填写说明" sheetId="4" r:id="rId12"/>
    <sheet name="修订记录" sheetId="5" r:id="rId13"/>
  </sheets>
  <definedNames>
    <definedName name="CB_096ff58061864d6398557d687e4f4d37" localSheetId="8" hidden="1">整机集成及测试!$D$6</definedName>
    <definedName name="CB_09aa370ecb2c41d49ba7e4dcd479b232" localSheetId="2" hidden="1">系统!$F$9</definedName>
    <definedName name="CB_09fbada162544bd7a072ecdf99087d8e" localSheetId="2" hidden="1">系统!$F$14</definedName>
    <definedName name="CB_1642d2a090244679a9066639af9aefd5" localSheetId="3" hidden="1">软件组件!$F$8</definedName>
    <definedName name="CB_1844a87f82e14afb891a1aead39e6ead" localSheetId="2" hidden="1">系统!$F$47</definedName>
    <definedName name="CB_1e4265a612b3497580778fb061e16e41" localSheetId="3" hidden="1">软件组件!$F$14</definedName>
    <definedName name="CB_201363215a6c43f8ab04401d21105308" localSheetId="2" hidden="1">系统!$F$37</definedName>
    <definedName name="CB_254ce3c1a1e949268481ed2cbef8cf56" localSheetId="3" hidden="1">软件组件!$G$12</definedName>
    <definedName name="CB_2786660a0d9249a186997b25e0e130e1" localSheetId="3" hidden="1">软件组件!$F$11</definedName>
    <definedName name="CB_28ae9ac3ecc4460782de249450bc7b0c" localSheetId="7" hidden="1">软件集成及测试!$D$8</definedName>
    <definedName name="CB_2c16939990a3404cb826557367af872d" localSheetId="2" hidden="1">系统!$F$24</definedName>
    <definedName name="CB_2caf4c99992c4f6ba5f8f25a0b642054" localSheetId="9" hidden="1">硬件测试!$D$6</definedName>
    <definedName name="CB_3537855bf16149178e71ba2e49c570ad" localSheetId="4" hidden="1">单板!$F$15</definedName>
    <definedName name="CB_376c678356fb4fa1a59fa0f9b3842634" localSheetId="3" hidden="1">软件组件!$F$16</definedName>
    <definedName name="CB_3b478cdeb6d04548852246c973d210f4" localSheetId="2" hidden="1">系统!$F$26</definedName>
    <definedName name="CB_3c002816da1942be985ca30c01faabce" localSheetId="3" hidden="1">软件组件!$F$26</definedName>
    <definedName name="CB_3cf8e9583b7b406faa1c92b95b8ee062" localSheetId="8" hidden="1">整机集成及测试!$D$4</definedName>
    <definedName name="CB_3e111ef49e1f41ac88b26fe4a16ca012" localSheetId="4" hidden="1">单板!$F$30</definedName>
    <definedName name="CB_3f890a9616f64c84be12d488ef2c4b6d" localSheetId="4" hidden="1">单板!$F$13</definedName>
    <definedName name="CB_407fd5b6e4ac449f8735aef69e6ee7de" localSheetId="2" hidden="1">系统!$F$19</definedName>
    <definedName name="CB_427b01bfa1ab4ed6b7f6bb7ecabaa9ba" localSheetId="3" hidden="1">软件组件!$D$37</definedName>
    <definedName name="CB_462523746e354878852f89561b25e45b" localSheetId="4" hidden="1">单板!$F$28</definedName>
    <definedName name="CB_487dc796272c4937b543ccfd7fa4dd9e" localSheetId="10" hidden="1">系统测试!$D$11</definedName>
    <definedName name="CB_4f0aac39a84d454c9a7796c08217460d" localSheetId="3" hidden="1">软件组件!$F$28</definedName>
    <definedName name="CB_513b298ba5df49f0b6ee94ea21b2a396" localSheetId="4" hidden="1">单板!$F$20</definedName>
    <definedName name="CB_58265693c9b246c49af2680db95394e7" localSheetId="4" hidden="1">单板!$F$24</definedName>
    <definedName name="CB_59866ad3c68647828f10931d2ae9b76f" localSheetId="4" hidden="1">单板!$F$26</definedName>
    <definedName name="CB_60686ab869944e61ab53a58365fcf807" localSheetId="8" hidden="1">整机集成及测试!$D$9</definedName>
    <definedName name="CB_624f305cf7b94ee18bf9f9302adb55c6" localSheetId="2" hidden="1">系统!$F$7</definedName>
    <definedName name="CB_6728838194c6481880d0edf13f213359" localSheetId="2" hidden="1">系统!$F$15</definedName>
    <definedName name="CB_6855e7f0e2804dfc91d87c177652bdef" localSheetId="2" hidden="1">系统!$F$45</definedName>
    <definedName name="CB_6a2aba3b23ee4b72ab4a0ec8bdbcab13" localSheetId="9" hidden="1">硬件测试!$D$4</definedName>
    <definedName name="CB_6b61e6e0b67e4957af5584f38d620045" localSheetId="2" hidden="1">系统!$F$11</definedName>
    <definedName name="CB_6c6c68f47d9f459a9d76a28618a56320" localSheetId="3" hidden="1">软件组件!$F$19</definedName>
    <definedName name="CB_6c74fe5f15144fb4a341526897c1e778" localSheetId="9" hidden="1">硬件测试!$D$9</definedName>
    <definedName name="CB_6d93896c7f9841d2bd587087ffb5c784" localSheetId="2" hidden="1">系统!$F$25</definedName>
    <definedName name="CB_73110a1e6f3243489b91d9993938dd7c" localSheetId="3" hidden="1">软件组件!$F$23</definedName>
    <definedName name="CB_7e0f3946541041e19110cf70bbb78206" localSheetId="10" hidden="1">系统测试!$D$10</definedName>
    <definedName name="CB_806d64d2e4a749e3a2c4ccaa47fe9f27" localSheetId="4" hidden="1">单板!$F$16</definedName>
    <definedName name="CB_81a23cc1186b4cedafb93360fbfc117d" localSheetId="10" hidden="1">系统测试!$D$14</definedName>
    <definedName name="CB_8a65a978fbfc40e6b59e1c5479031433" localSheetId="2" hidden="1">系统!$F$51</definedName>
    <definedName name="CB_8c3df81bdaa54ebf9e44d02c00dcbd31" localSheetId="2" hidden="1">系统!$F$28</definedName>
    <definedName name="CB_8e3fb571237e444b881687e410200f8e" localSheetId="3" hidden="1">软件组件!$F$30</definedName>
    <definedName name="CB_8e73c9046d1a4ba1a7cd502302263cbc" localSheetId="3" hidden="1">软件组件!$F$24</definedName>
    <definedName name="CB_921e99f274b24d9c94cc7bf3fd9e41fc" localSheetId="3" hidden="1">软件组件!$D$34</definedName>
    <definedName name="CB_93e467e56772427882ca9243037ed4d7" localSheetId="2" hidden="1">系统!$F$40</definedName>
    <definedName name="CB_94b22a354654450ba7bba3a894fa4fdb" localSheetId="3" hidden="1">软件组件!$D$36</definedName>
    <definedName name="CB_95e3dcd4082a4afea43f22c63843fdc3" localSheetId="10" hidden="1">系统测试!$D$4</definedName>
    <definedName name="CB_9f4ac38a67424e0186b9141e410a29b4" localSheetId="4" hidden="1">单板!$F$10</definedName>
    <definedName name="CB_a1862ad1f2dc4011bc771719b3b8cf81" localSheetId="2" hidden="1">系统!$F$42</definedName>
    <definedName name="CB_a6deb53cb84740ce8ee6e2876664df52" localSheetId="8" hidden="1">整机集成及测试!$D$8</definedName>
    <definedName name="CB_ab0d8ea92f80444abf63fc7663711e71" localSheetId="2" hidden="1">系统!$F$43</definedName>
    <definedName name="CB_ab257bb3bcbd425485dc7a049af149fb" localSheetId="2" hidden="1">系统!$F$18</definedName>
    <definedName name="CB_acaaae6413d9436d877f23d94655bd49" localSheetId="2" hidden="1">系统!$F$36</definedName>
    <definedName name="CB_b591d547ea544b7695e5d92239805c59" localSheetId="2" hidden="1">系统!$F$33</definedName>
    <definedName name="CB_b71abc108b954f499de753cec424fdf6" localSheetId="2" hidden="1">系统!$F$39</definedName>
    <definedName name="CB_ba0bd446599542aab4dbd22a534ff627" localSheetId="2" hidden="1">系统!$F$53</definedName>
    <definedName name="CB_baed70429f044df481582730a82599e4" localSheetId="3" hidden="1">软件组件!$G$22</definedName>
    <definedName name="CB_bb6a465ecef84705b31255365e0c7e5f" localSheetId="3" hidden="1">软件组件!$D$38</definedName>
    <definedName name="CB_bc8b63d195da4e0ebb4aa25a5cfe34d1" localSheetId="7" hidden="1">软件集成及测试!$D$4</definedName>
    <definedName name="CB_bf4273fda436466b9e677971686d80bf" localSheetId="2" hidden="1">系统!$F$5</definedName>
    <definedName name="CB_bfabe390bb564e6f9d8a53459c43da02" localSheetId="10" hidden="1">系统测试!$D$7</definedName>
    <definedName name="CB_bfb33693dca640dbaa4a97a74bd0a658" localSheetId="10" hidden="1">系统测试!$D$12</definedName>
    <definedName name="CB_Block_00000000000000000000000000000000" localSheetId="4" hidden="1">"'7.0.0.0"</definedName>
    <definedName name="CB_Block_00000000000000000000000000000000" localSheetId="6" hidden="1">"'7.0.0.0"</definedName>
    <definedName name="CB_Block_00000000000000000000000000000000" localSheetId="7" hidden="1">"'7.0.0.0"</definedName>
    <definedName name="CB_Block_00000000000000000000000000000000" localSheetId="3" hidden="1">"'7.0.0.0"</definedName>
    <definedName name="CB_Block_00000000000000000000000000000000" localSheetId="2" hidden="1">"'7.0.0.0"</definedName>
    <definedName name="CB_Block_00000000000000000000000000000000" localSheetId="10" hidden="1">"'7.0.0.0"</definedName>
    <definedName name="CB_Block_00000000000000000000000000000000" localSheetId="9" hidden="1">"'7.0.0.0"</definedName>
    <definedName name="CB_Block_00000000000000000000000000000000" localSheetId="8" hidden="1">"'7.0.0.0"</definedName>
    <definedName name="CB_Block_00000000000000000000000000000001" localSheetId="1" hidden="1">"'635888238903178941"</definedName>
    <definedName name="CB_Block_00000000000000000000000000000001" localSheetId="4" hidden="1">"'635887494896924158"</definedName>
    <definedName name="CB_Block_00000000000000000000000000000001" localSheetId="6" hidden="1">"'635887255008387866"</definedName>
    <definedName name="CB_Block_00000000000000000000000000000001" localSheetId="7" hidden="1">"'635887494897254176"</definedName>
    <definedName name="CB_Block_00000000000000000000000000000001" localSheetId="3" hidden="1">"'635887494896664143"</definedName>
    <definedName name="CB_Block_00000000000000000000000000000001" localSheetId="2" hidden="1">"'635888238903678969"</definedName>
    <definedName name="CB_Block_00000000000000000000000000000001" localSheetId="10" hidden="1">"'635887494896364126"</definedName>
    <definedName name="CB_Block_00000000000000000000000000000001" localSheetId="9" hidden="1">"'635887494896174115"</definedName>
    <definedName name="CB_Block_00000000000000000000000000000001" localSheetId="8" hidden="1">"'635887494897444187"</definedName>
    <definedName name="CB_Block_00000000000000000000000000000003" localSheetId="4" hidden="1">"'11.1.2926.0"</definedName>
    <definedName name="CB_Block_00000000000000000000000000000003" localSheetId="6" hidden="1">"'11.1.2926.0"</definedName>
    <definedName name="CB_Block_00000000000000000000000000000003" localSheetId="7" hidden="1">"'11.1.2926.0"</definedName>
    <definedName name="CB_Block_00000000000000000000000000000003" localSheetId="3" hidden="1">"'11.1.2926.0"</definedName>
    <definedName name="CB_Block_00000000000000000000000000000003" localSheetId="2" hidden="1">"'11.1.2926.0"</definedName>
    <definedName name="CB_Block_00000000000000000000000000000003" localSheetId="10" hidden="1">"'11.1.2926.0"</definedName>
    <definedName name="CB_Block_00000000000000000000000000000003" localSheetId="9" hidden="1">"'11.1.2926.0"</definedName>
    <definedName name="CB_Block_00000000000000000000000000000003" localSheetId="8" hidden="1">"'11.1.2926.0"</definedName>
    <definedName name="CB_BlockExt_00000000000000000000000000000003" localSheetId="4" hidden="1">"'11.1.2.2.000"</definedName>
    <definedName name="CB_BlockExt_00000000000000000000000000000003" localSheetId="6" hidden="1">"'11.1.2.2.000"</definedName>
    <definedName name="CB_BlockExt_00000000000000000000000000000003" localSheetId="7" hidden="1">"'11.1.2.2.000"</definedName>
    <definedName name="CB_BlockExt_00000000000000000000000000000003" localSheetId="3" hidden="1">"'11.1.2.2.000"</definedName>
    <definedName name="CB_BlockExt_00000000000000000000000000000003" localSheetId="2" hidden="1">"'11.1.2.2.000"</definedName>
    <definedName name="CB_BlockExt_00000000000000000000000000000003" localSheetId="10" hidden="1">"'11.1.2.2.000"</definedName>
    <definedName name="CB_BlockExt_00000000000000000000000000000003" localSheetId="9" hidden="1">"'11.1.2.2.000"</definedName>
    <definedName name="CB_BlockExt_00000000000000000000000000000003" localSheetId="8" hidden="1">"'11.1.2.2.000"</definedName>
    <definedName name="CB_c1125ecf831f483a9d4e2f6263cf990a" localSheetId="7" hidden="1">软件集成及测试!$D$6</definedName>
    <definedName name="CB_c3ccc350923441eb81832aefed1d3b90" localSheetId="2" hidden="1">系统!$F$29</definedName>
    <definedName name="CB_c42bb46952fb40dca0b65efbcc524b10" localSheetId="2" hidden="1">系统!$F$17</definedName>
    <definedName name="CB_c5faec060f844bc1a85c5b46f52c7497" localSheetId="3" hidden="1">软件组件!$F$6</definedName>
    <definedName name="CB_c6a87206d2474609a99c0bfd6c748f24" localSheetId="2" hidden="1">系统!$F$32</definedName>
    <definedName name="CB_caa2760dbb2440d7adf0b6286b0d5057" localSheetId="4" hidden="1">单板!$F$18</definedName>
    <definedName name="CB_cb1ee37aa8fa46cd8aa8ca1f5c8b5558" localSheetId="3" hidden="1">软件组件!$F$17</definedName>
    <definedName name="CB_cbb0772ce17047fcb8493aeb4358828c" localSheetId="3" hidden="1">软件组件!$F$9</definedName>
    <definedName name="CB_ce0e991b8ccc47aab66c1043d3b1423e" localSheetId="4" hidden="1">单板!$F$6</definedName>
    <definedName name="CB_cf4e1eaa72a143ae91008631e41255b7" localSheetId="4" hidden="1">单板!$F$11</definedName>
    <definedName name="CB_d4d507a94daf4360a06a7cc8df26b405" localSheetId="2" hidden="1">系统!$F$13</definedName>
    <definedName name="CB_d79e75a1b9e24e62a53ab799118ff85f" localSheetId="9" hidden="1">硬件测试!$D$8</definedName>
    <definedName name="CB_dc3fa6e672704aa7afe71cd95c9cb492" localSheetId="2" hidden="1">系统!$F$49</definedName>
    <definedName name="CB_e4eaa252e4db40b0a2cc75bcc96dd5a4" localSheetId="4" hidden="1">单板!$F$8</definedName>
    <definedName name="CB_e5c1e72a9e984b5982b0e3adaa3cdddf" localSheetId="4" hidden="1">单板!$F$23</definedName>
    <definedName name="CB_e674a70b520d49c6bdf2cb376440cfa1" localSheetId="3" hidden="1">软件组件!$D$35</definedName>
    <definedName name="CB_e7f71d9f34194638b16642a00aa568db" localSheetId="7" hidden="1">软件集成及测试!$D$9</definedName>
    <definedName name="CB_eecbc7ddc5824205a49cac1c8fe86d09" localSheetId="3" hidden="1">软件组件!$G$15</definedName>
    <definedName name="CB_ef91c4dc756a4f5082967e2b82c57ce7" localSheetId="3" hidden="1">软件组件!$F$13</definedName>
    <definedName name="CB_f5957085aa35419b868ae364f36c814e" localSheetId="2" hidden="1">系统!$F$30</definedName>
    <definedName name="CB_f9166c659dc648e3bce712c4775bc9f1" localSheetId="4" hidden="1">单板!$F$21</definedName>
    <definedName name="CBCR_0047ee1bd3fb49a5ab1d3b6aa9389910" localSheetId="4" hidden="1">单板!$G$13</definedName>
    <definedName name="CBCR_00d1e78d5e1e47589270730ce2a738a2" localSheetId="3" hidden="1">软件组件!$G$17</definedName>
    <definedName name="CBCR_02d6bfbb9d85459f8602d008f55af4f3" localSheetId="3" hidden="1">软件组件!$G$8</definedName>
    <definedName name="CBCR_05ee235f680e4dee99a037706b966c64" localSheetId="7" hidden="1">软件集成及测试!$C$8</definedName>
    <definedName name="CBCR_06c2c7d6b35e44ff80c6305217a2df5c" localSheetId="2" hidden="1">系统!$G$32</definedName>
    <definedName name="CBCR_0720bce342f3479d86305ef052e401a5" localSheetId="2" hidden="1">系统!$F$13</definedName>
    <definedName name="CBCR_08214729b82a432d91a98ae4f20d47ac" localSheetId="10" hidden="1">系统测试!$C$4</definedName>
    <definedName name="CBCR_088a6f7f3212405483daa283f080911f" localSheetId="10" hidden="1">系统测试!$E$12</definedName>
    <definedName name="CBCR_08fd930bc8d54671a948f88318f60541" localSheetId="2" hidden="1">系统!$F$43</definedName>
    <definedName name="CBCR_093023fe9c2742c7b1674b46ef217bae" localSheetId="8" hidden="1">整机集成及测试!$D$6</definedName>
    <definedName name="CBCR_09f3e2e4d2cc4b84a4e3ffbcd434123e" localSheetId="3" hidden="1">软件组件!$E$13</definedName>
    <definedName name="CBCR_0a6621469dfe4ddca4cc08ab71e2e02e" localSheetId="2" hidden="1">系统!$E$30</definedName>
    <definedName name="CBCR_0ae1337e25ed4049aee87f1a2f8a2c05" localSheetId="10" hidden="1">系统测试!$C$12</definedName>
    <definedName name="CBCR_0b4e100ffaea49dbaf739d740da13b44" localSheetId="9" hidden="1">硬件测试!$E$4</definedName>
    <definedName name="CBCR_0e4a42c7765843d0981154be8c3dbcaf" localSheetId="10" hidden="1">系统测试!$E$4</definedName>
    <definedName name="CBCR_0fe3d228d7e84723aeb0e5cadf1a9a44" localSheetId="2" hidden="1">系统!$E$9</definedName>
    <definedName name="CBCR_0ff4bfdf6165439a9608e30a81df0fe5" localSheetId="2" hidden="1">系统!$G$49</definedName>
    <definedName name="CBCR_103f21857ff1467bbdb50cf56bd21463" localSheetId="2" hidden="1">系统!$F$53</definedName>
    <definedName name="CBCR_10c69c6b5a1f46a8a696e1a9a951908b" localSheetId="3" hidden="1">软件组件!$E$11</definedName>
    <definedName name="CBCR_143b49c7c5294017a3be69cfb2588cff" localSheetId="4" hidden="1">单板!$E$20</definedName>
    <definedName name="CBCR_14500d8c9c54432586b54202965b5026" localSheetId="2" hidden="1">系统!$E$45</definedName>
    <definedName name="CBCR_1568455d37794559b77539fb6e7abb2d" localSheetId="2" hidden="1">系统!$B$16</definedName>
    <definedName name="CBCR_160e65a3ce88489a8390b9e0f3306c78" localSheetId="4" hidden="1">单板!$F$16</definedName>
    <definedName name="CBCR_16a4d8418b754f5aac7c6a160fb98d55" localSheetId="2" hidden="1">系统!$F$33</definedName>
    <definedName name="CBCR_16cd251b0c1f41798b61779678c04877" localSheetId="4" hidden="1">单板!$F$30</definedName>
    <definedName name="CBCR_19b83bc0755e43bb9e72caa5887ac4ee" localSheetId="2" hidden="1">系统!$F$14</definedName>
    <definedName name="CBCR_1a3ceb36a7cf4872acebc8d5dc6495c4" localSheetId="3" hidden="1">软件组件!$F$19</definedName>
    <definedName name="CBCR_1bbaaaf5ec304d40a8771f51cf98bd32" localSheetId="2" hidden="1">系统!$F$28</definedName>
    <definedName name="CBCR_1bca1a6f09e241b5ab7db46258aef785" localSheetId="2" hidden="1">系统!$B$23</definedName>
    <definedName name="CBCR_1c8080ef27564078b183677cf9622300" localSheetId="2" hidden="1">系统!$F$42</definedName>
    <definedName name="CBCR_1c84cad3f6ca459e994b4d6ea49fe17d" localSheetId="10" hidden="1">系统测试!$D$11</definedName>
    <definedName name="CBCR_1df6b8720c984057859f60001365e33c" localSheetId="2" hidden="1">系统!$G$7</definedName>
    <definedName name="CBCR_1f5ce7acd7894b9aae57e45d76dc43c1" localSheetId="2" hidden="1">系统!$E$33</definedName>
    <definedName name="CBCR_1fcce22bd893429eb64cd93543664931" localSheetId="3" hidden="1">软件组件!$F$30</definedName>
    <definedName name="CBCR_21f4e17622604a59a5e1c78806dc4ff2" localSheetId="8" hidden="1">整机集成及测试!$C$8</definedName>
    <definedName name="CBCR_23202c1496b141a9b2f0f00c49ecefcb" localSheetId="8" hidden="1">整机集成及测试!$E$4</definedName>
    <definedName name="CBCR_24a356ee4e954178b9c5a0c4a022beaf" localSheetId="4" hidden="1">单板!$F$20</definedName>
    <definedName name="CBCR_24b8ce8d7d8e4b1baa16e8c6bd18332f" localSheetId="2" hidden="1">系统!$E$19</definedName>
    <definedName name="CBCR_27ba48fd302b4612b5ad7db744fe0ead" localSheetId="2" hidden="1">系统!$B$16</definedName>
    <definedName name="CBCR_27e414723eea4805b7e9b59f756049fe" localSheetId="8" hidden="1">整机集成及测试!$D$8</definedName>
    <definedName name="CBCR_29cef45b95c34b909413651e4f88a309" localSheetId="3" hidden="1">软件组件!$G$11</definedName>
    <definedName name="CBCR_2ca0ee5a572c4e648ea0583e391ec63f" localSheetId="2" hidden="1">系统!$G$5</definedName>
    <definedName name="CBCR_2d0e8a233794428987b57f82a94992fb" localSheetId="3" hidden="1">软件组件!$E$16</definedName>
    <definedName name="CBCR_2d1b68004ec9423f870012e2a3ccc53f" localSheetId="3" hidden="1">软件组件!$E$8</definedName>
    <definedName name="CBCR_2d79ad6f3c174d17b01102cc87cb3026" localSheetId="2" hidden="1">系统!$F$26</definedName>
    <definedName name="CBCR_2dc1a58123414379bd7319ae42fd2c1a" localSheetId="2" hidden="1">系统!$E$26</definedName>
    <definedName name="CBCR_2f9c5f10a6544257af80d86de7ed24d3" localSheetId="2" hidden="1">系统!$F$51</definedName>
    <definedName name="CBCR_30c8b032e8ac40939820196e3dce54de" localSheetId="4" hidden="1">单板!$G$6</definedName>
    <definedName name="CBCR_3153e112c58044a486c4b9de6a474042" localSheetId="2" hidden="1">系统!$G$51</definedName>
    <definedName name="CBCR_31c9260618354355b7d6e05111d28f44" localSheetId="4" hidden="1">单板!$E$26</definedName>
    <definedName name="CBCR_32862b42cd8b4ee79bf20d21b2b7f9c4" localSheetId="10" hidden="1">系统测试!$C$11</definedName>
    <definedName name="CBCR_3384b9f924434a3ca646370118d75995" localSheetId="9" hidden="1">硬件测试!$E$8</definedName>
    <definedName name="CBCR_3586cc523f15490181da21309a363efd" localSheetId="4" hidden="1">单板!$E$23</definedName>
    <definedName name="CBCR_3762366793c344108090d2f6afaa9546" localSheetId="3" hidden="1">软件组件!$F$24</definedName>
    <definedName name="CBCR_387b681b95f44c80b204d5ef2e095e14" localSheetId="10" hidden="1">系统测试!$E$10</definedName>
    <definedName name="CBCR_388e669dc6ea453db4cc0fe942c8343d" localSheetId="2" hidden="1">系统!$B$16</definedName>
    <definedName name="CBCR_3a988fe4f0934e1ca7769625895d5edb" localSheetId="2" hidden="1">系统!$E$14</definedName>
    <definedName name="CBCR_3ba20598a8e9465ea57c542a7c12fa3d" localSheetId="7" hidden="1">软件集成及测试!$E$4</definedName>
    <definedName name="CBCR_3eea67ec1a514062972f0494b48b4218" localSheetId="10" hidden="1">系统测试!$E$7</definedName>
    <definedName name="CBCR_3fb2972528894e17bf5d47bbcd756b0c" localSheetId="2" hidden="1">系统!$G$9</definedName>
    <definedName name="CBCR_400aeb0211994cb683f6b4b6bf563487" localSheetId="3" hidden="1">软件组件!$F$16</definedName>
    <definedName name="CBCR_4012a4eddf354fcf8effc18c27f4aff5" localSheetId="7" hidden="1">软件集成及测试!$D$4</definedName>
    <definedName name="CBCR_43346f41d98b4e7cb1ff3248ea466c04" localSheetId="2" hidden="1">系统!$G$14</definedName>
    <definedName name="CBCR_498b2db0338f48b2aabcd588f7454444" localSheetId="3" hidden="1">软件组件!$E$23</definedName>
    <definedName name="CBCR_49c92b3b29f4445c82cc105860134115" localSheetId="2" hidden="1">系统!$E$49</definedName>
    <definedName name="CBCR_4a146749838f4bc2901902f1bd18828e" localSheetId="3" hidden="1">软件组件!$G$13</definedName>
    <definedName name="CBCR_4a3e6653a4a641a08995efcc00b173ef" localSheetId="4" hidden="1">单板!$G$28</definedName>
    <definedName name="CBCR_4a557cfb9dbb49858cc62e5bc79649d3" localSheetId="3" hidden="1">软件组件!$G$23</definedName>
    <definedName name="CBCR_4a941eed05074c8590ab132fd0f1cc23" localSheetId="4" hidden="1">单板!$E$15</definedName>
    <definedName name="CBCR_4bc46dee21274181a5199156184801f7" localSheetId="7" hidden="1">软件集成及测试!$E$6</definedName>
    <definedName name="CBCR_4bf3dc2d54a54f05b86c7fc4dbaa84dc" localSheetId="2" hidden="1">系统!$G$18</definedName>
    <definedName name="CBCR_4d1a8cb2a8db4867a265ce3fd6409d2d" localSheetId="4" hidden="1">单板!$F$13</definedName>
    <definedName name="CBCR_4f2f5def654f4e7c9ae822f9f0284f1d" localSheetId="2" hidden="1">系统!$E$7</definedName>
    <definedName name="CBCR_4f532b01f11145e0bbcb4ed4eb126a33" localSheetId="3" hidden="1">软件组件!$G$19</definedName>
    <definedName name="CBCR_4fc1639964b74521ba3e7c31f6170552" localSheetId="3" hidden="1">软件组件!$E$6</definedName>
    <definedName name="CBCR_5034b927b55743239891d6458e2e7f63" localSheetId="2" hidden="1">系统!$F$19</definedName>
    <definedName name="CBCR_506c5da8d0cf45b28c66f141245559ce" localSheetId="4" hidden="1">单板!$F$10</definedName>
    <definedName name="CBCR_50e4ff5bb133457f8289ebbe75d9bb0a" localSheetId="2" hidden="1">系统!$E$5</definedName>
    <definedName name="CBCR_513a2bfde7de4f5281894351fe55fef0" localSheetId="2" hidden="1">系统!$F$39</definedName>
    <definedName name="CBCR_523e5ba1e5b14837876d6271a8e88713" localSheetId="3" hidden="1">软件组件!$G$14</definedName>
    <definedName name="CBCR_529198820ecd41b2bc30c1e493a99358" localSheetId="4" hidden="1">单板!$E$10</definedName>
    <definedName name="CBCR_52f5146e1a324938b0e178b6e5d0b340" localSheetId="3" hidden="1">软件组件!$F$26</definedName>
    <definedName name="CBCR_53153f02acf44f209c36cadadc27c6cb" localSheetId="2" hidden="1">系统!$G$17</definedName>
    <definedName name="CBCR_552e9926a4984550805a738ac0474032" localSheetId="2" hidden="1">系统!$E$11</definedName>
    <definedName name="CBCR_555d43499db5420da74da13a7ba99c6b" localSheetId="3" hidden="1">软件组件!$G$6</definedName>
    <definedName name="CBCR_5620f923c5564da894eaeb7794a65aa8" localSheetId="4" hidden="1">单板!$G$15</definedName>
    <definedName name="CBCR_58bbc1ae756d41c8aa7001701d2f5f06" localSheetId="10" hidden="1">系统测试!$D$7</definedName>
    <definedName name="CBCR_5c472821fa6345c9921063a7963ea668" localSheetId="3" hidden="1">软件组件!$F$9</definedName>
    <definedName name="CBCR_5eed61c5dbe34118b0473761f6fbb50b" localSheetId="4" hidden="1">单板!$G$20</definedName>
    <definedName name="CBCR_5fc583b497c3455ead9113aebf350b0d" localSheetId="4" hidden="1">单板!$F$15</definedName>
    <definedName name="CBCR_5fd06d0a5e474656b9746f84b72a2f02" localSheetId="3" hidden="1">软件组件!$G$24</definedName>
    <definedName name="CBCR_60405a05251740b4b6fd7b590235e54f" localSheetId="7" hidden="1">软件集成及测试!$D$9</definedName>
    <definedName name="CBCR_6171f44d89ee4209b1972118c5159911" localSheetId="2" hidden="1">系统!$G$43</definedName>
    <definedName name="CBCR_6193cab7d8ba4a2c98d3716690de8c1b" localSheetId="3" hidden="1">软件组件!$G$26</definedName>
    <definedName name="CBCR_61e1d6bec4314a6bbafb51184aa6ebbc" localSheetId="8" hidden="1">整机集成及测试!$C$6</definedName>
    <definedName name="CBCR_62a80e9f92ef4585b3f324dd4913dca5" localSheetId="2" hidden="1">系统!$B$27</definedName>
    <definedName name="CBCR_62c78f0a8e3c43c89db7df6a690b32fa" localSheetId="4" hidden="1">单板!$G$24</definedName>
    <definedName name="CBCR_635709e8cb1f43538b7052e2aff61294" localSheetId="4" hidden="1">单板!$E$30</definedName>
    <definedName name="CBCR_6508a18993304fd086cdf8811bdb1c19" localSheetId="4" hidden="1">单板!$E$18</definedName>
    <definedName name="CBCR_69e9812f40f84f5f91f761cd2a296534" localSheetId="10" hidden="1">系统测试!$D$14</definedName>
    <definedName name="CBCR_6b3f1d11bb4c4e3aa2fb2ce3a1ef2ef1" localSheetId="2" hidden="1">系统!$F$29</definedName>
    <definedName name="CBCR_6d014871700742c6bd0cd284db9a3cf4" localSheetId="2" hidden="1">系统!$F$37</definedName>
    <definedName name="CBCR_6dd11a0a8c4f4b0dbf394e779d14a246" localSheetId="4" hidden="1">单板!$G$26</definedName>
    <definedName name="CBCR_6eb24af144264ecbb4cb0440aeb1ae18" localSheetId="9" hidden="1">硬件测试!$C$8</definedName>
    <definedName name="CBCR_6ef83cb432b64ff088542f7110e758f4" localSheetId="10" hidden="1">系统测试!$D$10</definedName>
    <definedName name="CBCR_70d606a63977416d90b4bf6b2f13c455" localSheetId="2" hidden="1">系统!$E$53</definedName>
    <definedName name="CBCR_721fded9335947479d40af331e433aaf" localSheetId="3" hidden="1">软件组件!$E$30</definedName>
    <definedName name="CBCR_73122e767f8d4ba7a1261b141c98cdc3" localSheetId="4" hidden="1">单板!$F$28</definedName>
    <definedName name="CBCR_7359421400d34c8a8a087ed831c6d065" localSheetId="2" hidden="1">系统!$F$24</definedName>
    <definedName name="CBCR_7389426916174d9c8e61c33965530b36" localSheetId="2" hidden="1">系统!$E$43</definedName>
    <definedName name="CBCR_74d336b51ddc49d09ddbfa75c55398bd" localSheetId="3" hidden="1">软件组件!$E$24</definedName>
    <definedName name="CBCR_7761b644ead04b7cbe9b9b3079d33abe" localSheetId="4" hidden="1">单板!$E$13</definedName>
    <definedName name="CBCR_79e483c32ff044bc9e7e89126727b013" localSheetId="8" hidden="1">整机集成及测试!$E$6</definedName>
    <definedName name="CBCR_7a8b8ed5fcb344968855b2aa584c2231" localSheetId="4" hidden="1">单板!$F$23</definedName>
    <definedName name="CBCR_7a96313e012740d0a4ea2a3838698c99" localSheetId="2" hidden="1">系统!$B$23</definedName>
    <definedName name="CBCR_7e1d122e66ec4a97ad4d7708b68c66be" localSheetId="2" hidden="1">系统!$G$37</definedName>
    <definedName name="CBCR_802c8385acd841ce944052043b02c295" localSheetId="3" hidden="1">软件组件!$F$17</definedName>
    <definedName name="CBCR_8078b191f479491d8032eb7653a9257f" localSheetId="3" hidden="1">软件组件!$F$6</definedName>
    <definedName name="CBCR_84d3179719304171933903a690abeb0e" localSheetId="3" hidden="1">软件组件!$E$17</definedName>
    <definedName name="CBCR_8599ea45c97c47d380fb239bb5c07e05" localSheetId="7" hidden="1">软件集成及测试!$D$6</definedName>
    <definedName name="CBCR_8636ed23a81f4419aa2a0e8712eb976a" localSheetId="2" hidden="1">系统!$E$42</definedName>
    <definedName name="CBCR_8ac787fd429f4846a4f5389dcf2ff399" localSheetId="4" hidden="1">单板!$G$10</definedName>
    <definedName name="CBCR_8dd604240288469a97a5ff71b1b9f485" localSheetId="3" hidden="1">软件组件!$F$14</definedName>
    <definedName name="CBCR_8e39f52a13b04b3cafd766ecf3737cbe" localSheetId="8" hidden="1">整机集成及测试!$D$9</definedName>
    <definedName name="CBCR_915085532397495aad65f687b4686b37" localSheetId="4" hidden="1">单板!$G$11</definedName>
    <definedName name="CBCR_919f3f6e7e064a6db2156c44ea613e24" localSheetId="2" hidden="1">系统!$F$5</definedName>
    <definedName name="CBCR_91d1851bd7bd42d4a128ec93420fb272" localSheetId="2" hidden="1">系统!$E$29</definedName>
    <definedName name="CBCR_927f83923dc449dbbb512e0320ef87d3" localSheetId="2" hidden="1">系统!$B$23</definedName>
    <definedName name="CBCR_9356b171187041eda1d95a4dca6851b0" localSheetId="4" hidden="1">单板!$G$18</definedName>
    <definedName name="CBCR_9486902647244d8e8f36cb21c1ed5035" localSheetId="3" hidden="1">软件组件!$G$28</definedName>
    <definedName name="CBCR_94f2085388bd48678f81bc1683e6f6f5" localSheetId="4" hidden="1">单板!$E$24</definedName>
    <definedName name="CBCR_9546d5c7715b4fcbb68be3ecec7d1c6e" localSheetId="3" hidden="1">软件组件!$G$9</definedName>
    <definedName name="CBCR_95525f4183b847978bb3c2848d452d91" localSheetId="2" hidden="1">系统!$G$45</definedName>
    <definedName name="CBCR_9685699433ac4bc28af49c0a49d5a5d2" localSheetId="2" hidden="1">系统!$G$47</definedName>
    <definedName name="CBCR_9724b96a638a4a0bba8c26f1c4ae3f8e" localSheetId="2" hidden="1">系统!$E$25</definedName>
    <definedName name="CBCR_978a044fa7704982ae65fce0b49b91e0" localSheetId="4" hidden="1">单板!$F$6</definedName>
    <definedName name="CBCR_9b0536fd09674cc7b4d342a0d66583ee" localSheetId="4" hidden="1">单板!$G$30</definedName>
    <definedName name="CBCR_9c1456426fac4081a00734abd8bac1c2" localSheetId="3" hidden="1">软件组件!$F$11</definedName>
    <definedName name="CBCR_9cfbeee728954b78ba57b4bca9a94d41" localSheetId="7" hidden="1">软件集成及测试!$C$4</definedName>
    <definedName name="CBCR_9d19387e43db422380b2290249c557e0" localSheetId="3" hidden="1">软件组件!$F$13</definedName>
    <definedName name="CBCR_9df3c1fd2c1d4773ae9e93a3a1336c8e" localSheetId="4" hidden="1">单板!$F$8</definedName>
    <definedName name="CBCR_9f7c9e8e38514c36a44acd85cd143506" localSheetId="2" hidden="1">系统!$F$30</definedName>
    <definedName name="CBCR_a171b19bceb14c9aa902fbaf85f7ce0d" localSheetId="9" hidden="1">硬件测试!$C$4</definedName>
    <definedName name="CBCR_a1dad42c555f49a8905d6ce32b6f27d3" localSheetId="7" hidden="1">软件集成及测试!$C$6</definedName>
    <definedName name="CBCR_a26d44f87e0e414b8abe352d7f5fd2ad" localSheetId="2" hidden="1">系统!$G$30</definedName>
    <definedName name="CBCR_a2c3eb608dae4e5490ee8265938134ca" localSheetId="7" hidden="1">软件集成及测试!$E$8</definedName>
    <definedName name="CBCR_a38e8c0f7b3a46a9bf0f81f014bd773d" localSheetId="10" hidden="1">系统测试!$E$11</definedName>
    <definedName name="CBCR_a5b870b2309a4bfbacc74371d730361c" localSheetId="4" hidden="1">单板!$E$11</definedName>
    <definedName name="CBCR_a6bb1694bfad48ec83ef1f0ea91e2fb6" localSheetId="8" hidden="1">整机集成及测试!$E$8</definedName>
    <definedName name="CBCR_a844e2357d3148f8819376ac72b2aa37" localSheetId="2" hidden="1">系统!$F$25</definedName>
    <definedName name="CBCR_a8e0b6a379794889992a021b74949b39" localSheetId="4" hidden="1">单板!$F$18</definedName>
    <definedName name="CBCR_ad3823ef2f1a493099577c0ae5c261d9" localSheetId="4" hidden="1">单板!$F$21</definedName>
    <definedName name="CBCR_af68511ace724445a7dcee410f01a9ab" localSheetId="2" hidden="1">系统!$E$39</definedName>
    <definedName name="CBCR_b325b6666d304373bf8caba32bcaff14" localSheetId="2" hidden="1">系统!$E$18</definedName>
    <definedName name="CBCR_b4d48434f2e64b32aded13720a2994e8" localSheetId="4" hidden="1">单板!$F$11</definedName>
    <definedName name="CBCR_b5987c5e64ef46c5a93c5d66fa0359fd" localSheetId="3" hidden="1">软件组件!$G$16</definedName>
    <definedName name="CBCR_b5f721650f074ea193a1592c3bb694bb" localSheetId="2" hidden="1">系统!$E$15</definedName>
    <definedName name="CBCR_b861e576a7f64de2907ab02a33a57e0c" localSheetId="9" hidden="1">硬件测试!$D$4</definedName>
    <definedName name="CBCR_ba88579693594aec89b75eb9347c7a49" localSheetId="2" hidden="1">系统!$G$28</definedName>
    <definedName name="CBCR_bb2f075c7ad941ccac18013286843ed2" localSheetId="4" hidden="1">单板!$E$28</definedName>
    <definedName name="CBCR_bc1f043b63af4c6694f63015baf5f44b" localSheetId="2" hidden="1">系统!$G$15</definedName>
    <definedName name="CBCR_bdf2f51832d643c8b8040396a5fe0435" localSheetId="2" hidden="1">系统!$G$33</definedName>
    <definedName name="CBCR_bfe2cb64a9c64d58874ab4e7bccc5973" localSheetId="2" hidden="1">系统!$F$7</definedName>
    <definedName name="CBCR_c013a59051004568a6828415f5451d18" localSheetId="9" hidden="1">硬件测试!$D$9</definedName>
    <definedName name="CBCR_c02e9172e3084fa897bf2b32311724df" localSheetId="2" hidden="1">系统!$E$40</definedName>
    <definedName name="CBCR_c07487fe350b42f3bcf2f7be45dd28db" localSheetId="2" hidden="1">系统!$F$45</definedName>
    <definedName name="CBCR_c1354733ed4d4cd8a329768018eea1b0" localSheetId="2" hidden="1">系统!$F$17</definedName>
    <definedName name="CBCR_c1a1f34bc81b43708ab406a9db4a9538" localSheetId="2" hidden="1">系统!$E$32</definedName>
    <definedName name="CBCR_c2992bee4af84adc90abd61013a57ff4" localSheetId="2" hidden="1">系统!$F$49</definedName>
    <definedName name="CBCR_c392ce19d1b143159e0c026c933d6e89" localSheetId="2" hidden="1">系统!$F$9</definedName>
    <definedName name="CBCR_c623cbc3a33849f8bd3764eae341805c" localSheetId="3" hidden="1">软件组件!$E$28</definedName>
    <definedName name="CBCR_c6285d66ad4846cfa74ff5b78f128b97" localSheetId="4" hidden="1">单板!$G$8</definedName>
    <definedName name="CBCR_c7ea42870d09433a9401817b34a5dae1" localSheetId="8" hidden="1">整机集成及测试!$D$4</definedName>
    <definedName name="CBCR_cba9a0eee81b4936b0a39bb851590760" localSheetId="2" hidden="1">系统!$G$40</definedName>
    <definedName name="CBCR_cbcb94faec064353bcc62fbbac97d4bf" localSheetId="9" hidden="1">硬件测试!$E$6</definedName>
    <definedName name="CBCR_ccae6d439b76455a8416c0a01e44fd26" localSheetId="2" hidden="1">系统!$F$32</definedName>
    <definedName name="CBCR_ccc981c0b5e3465e960bdbdcf38ba0e0" localSheetId="4" hidden="1">单板!$E$8</definedName>
    <definedName name="CBCR_cd9a0f95a8674be4899888c741033437" localSheetId="3" hidden="1">软件组件!$E$26</definedName>
    <definedName name="CBCR_cdba299dcdcd44e8b8d00e657ccf21e3" localSheetId="3" hidden="1">软件组件!$F$28</definedName>
    <definedName name="CBCR_ceb566c7a7f749e08160079d9d21cce7" localSheetId="10" hidden="1">系统测试!$D$12</definedName>
    <definedName name="CBCR_cf833fb9c8844e5dbc4473b0399e1509" localSheetId="9" hidden="1">硬件测试!$D$6</definedName>
    <definedName name="CBCR_d074972234d6443da3fc9eab927162a1" localSheetId="9" hidden="1">硬件测试!$D$8</definedName>
    <definedName name="CBCR_d090f6fa669949718d17219fbf8586fe" localSheetId="2" hidden="1">系统!$G$13</definedName>
    <definedName name="CBCR_d0eef27eb871401586567db041f468ea" localSheetId="4" hidden="1">单板!$G$21</definedName>
    <definedName name="CBCR_d37e610c10db4589963cbd016c73780e" localSheetId="7" hidden="1">软件集成及测试!$D$8</definedName>
    <definedName name="CBCR_d39ce07e0809478ea2f8be2e063595c8" localSheetId="2" hidden="1">系统!$F$36</definedName>
    <definedName name="CBCR_d50e93472a894363b08197d3d253090c" localSheetId="3" hidden="1">软件组件!$E$19</definedName>
    <definedName name="CBCR_d58289713f2a493b976d041d66195813" localSheetId="2" hidden="1">系统!$B$12</definedName>
    <definedName name="CBCR_d6b867e591b140a28d50399aa28ac500" localSheetId="4" hidden="1">单板!$F$24</definedName>
    <definedName name="CBCR_d83e670ee9b14064ad0925a58e6f518a" localSheetId="4" hidden="1">单板!$G$16</definedName>
    <definedName name="CBCR_d864ab00abb84e3b96393ba2d17a8fa1" localSheetId="10" hidden="1">系统测试!$C$10</definedName>
    <definedName name="CBCR_d9045aaac51847ed9894e8e2f88639d2" localSheetId="3" hidden="1">软件组件!$E$14</definedName>
    <definedName name="CBCR_d96f6c8a78754763a309bff100e283e1" localSheetId="2" hidden="1">系统!$F$11</definedName>
    <definedName name="CBCR_d979c12d3498413b811e22e1fa271b5b" localSheetId="2" hidden="1">系统!$G$25</definedName>
    <definedName name="CBCR_d995f96e2d004490857b779ef700ba0f" localSheetId="3" hidden="1">软件组件!$E$9</definedName>
    <definedName name="CBCR_da9e648762e648a2b71cdb2681f6132b" localSheetId="2" hidden="1">系统!$F$47</definedName>
    <definedName name="CBCR_daf94628d2414a049d09569e640ebf91" localSheetId="2" hidden="1">系统!$G$42</definedName>
    <definedName name="CBCR_dc3dd8a0211a4f31bd9771b5d09683f8" localSheetId="3" hidden="1">软件组件!$G$30</definedName>
    <definedName name="CBCR_ddbfb9d5cfcd48a3827803b62b2a7e16" localSheetId="2" hidden="1">系统!$G$24</definedName>
    <definedName name="CBCR_de14b68bd6b94129b1e445ac620e1852" localSheetId="2" hidden="1">系统!$E$13</definedName>
    <definedName name="CBCR_df2ad7db76654bfd91ac324c58ae64e4" localSheetId="2" hidden="1">系统!$F$18</definedName>
    <definedName name="CBCR_e19c34dbe97e4bc7b7ba2c735bc8395a" localSheetId="2" hidden="1">系统!$E$51</definedName>
    <definedName name="CBCR_e5387c33b1f542f2807215eefd4b21eb" localSheetId="2" hidden="1">系统!$E$28</definedName>
    <definedName name="CBCR_e5a03a1099674daa9f9fee572b71a31a" localSheetId="2" hidden="1">系统!$E$47</definedName>
    <definedName name="CBCR_e64fa33b524945e39e8a5cdf83a428a9" localSheetId="2" hidden="1">系统!$G$39</definedName>
    <definedName name="CBCR_e9e9dcde3d494fe6b7dd714f00efda0c" localSheetId="8" hidden="1">整机集成及测试!$C$4</definedName>
    <definedName name="CBCR_eaf0ea4ef8274b8eb91173b77a319f5c" localSheetId="4" hidden="1">单板!$F$26</definedName>
    <definedName name="CBCR_eb206ccd6c6c44528abc4ad732857efb" localSheetId="2" hidden="1">系统!$B$12</definedName>
    <definedName name="CBCR_ed9df9761bbe4e6ea8317d44dc88aa02" localSheetId="2" hidden="1">系统!$B$12</definedName>
    <definedName name="CBCR_ee07b0ac666e43b0a73744ec571730b5" localSheetId="2" hidden="1">系统!$B$27</definedName>
    <definedName name="CBCR_efd53233c5f04ac6838c6f76fdc8432f" localSheetId="2" hidden="1">系统!$G$11</definedName>
    <definedName name="CBCR_efe798693d5543f4850f585fbd93d55c" localSheetId="4" hidden="1">单板!$E$21</definedName>
    <definedName name="CBCR_f009d5e3dc3540e384323482a9101e3a" localSheetId="10" hidden="1">系统测试!$D$4</definedName>
    <definedName name="CBCR_f2ebcb38b9a242afbd03e619614b67ed" localSheetId="2" hidden="1">系统!$G$53</definedName>
    <definedName name="CBCR_f31f02c3061c4118b9a0d3da588a493c" localSheetId="2" hidden="1">系统!$E$24</definedName>
    <definedName name="CBCR_f4fcc0f1d9254be6807ca9cd53f639bd" localSheetId="2" hidden="1">系统!$E$17</definedName>
    <definedName name="CBCR_f732fd60b6384ac19bbacd228fde8e3f" localSheetId="4" hidden="1">单板!$G$23</definedName>
    <definedName name="CBCR_f73bea27f8f14066bf53230b89013cf0" localSheetId="2" hidden="1">系统!$E$36</definedName>
    <definedName name="CBCR_f750b1c8c5ea492bb2246d6988188b96" localSheetId="2" hidden="1">系统!$G$36</definedName>
    <definedName name="CBCR_f7977e15877a47f48b790442174d5654" localSheetId="4" hidden="1">单板!$E$6</definedName>
    <definedName name="CBCR_f7cf7476176141e3b94ad7569fcd94a4" localSheetId="2" hidden="1">系统!$G$26</definedName>
    <definedName name="CBCR_f91795c4deb44c178895db56a855a41f" localSheetId="9" hidden="1">硬件测试!$C$6</definedName>
    <definedName name="CBCR_fc47221fe43a44e895e630ee64a6e9ac" localSheetId="2" hidden="1">系统!$G$29</definedName>
    <definedName name="CBCR_fcad63583fcc4bf58c4b17ca628307eb" localSheetId="10" hidden="1">系统测试!$C$7</definedName>
    <definedName name="CBCR_fcb24732d73a42ee91b8a2191a3db768" localSheetId="2" hidden="1">系统!$F$40</definedName>
    <definedName name="CBCR_fcf2501824e04ff185877d6cae25af6e" localSheetId="2" hidden="1">系统!$F$15</definedName>
    <definedName name="CBCR_fd8706ec19d441639c82dfa46462f0dc" localSheetId="2" hidden="1">系统!$E$37</definedName>
    <definedName name="CBCR_fdcb679fc9794ca391750912cb9e9e26" localSheetId="3" hidden="1">软件组件!$F$23</definedName>
    <definedName name="CBCR_fe4b62d097a54898baec58766596cd60" localSheetId="4" hidden="1">单板!$E$16</definedName>
    <definedName name="CBCR_ff2b2c40cf624c729367c1c149902ff5" localSheetId="3" hidden="1">软件组件!$F$8</definedName>
    <definedName name="CBCR_ff7c3f2583a546e985e9ad37597f1097" localSheetId="2" hidden="1">系统!$G$19</definedName>
    <definedName name="CBWorkbookPriority" localSheetId="1" hidden="1">-435422167</definedName>
    <definedName name="CBx_28647f23487d4d84a3b088cbda316a1f" localSheetId="1" hidden="1">"'软件集成及测试'!$A$1"</definedName>
    <definedName name="CBx_36e1cd0147e94fe8b6cf7e254b2e2815" localSheetId="1" hidden="1">"'CB_DATA_'!$A$1"</definedName>
    <definedName name="CBx_4484f8d480b747e8a8ec7fbe1d9083f8" localSheetId="1" hidden="1">"'组合及裁剪-软件组件'!$A$1"</definedName>
    <definedName name="CBx_8089ac062079429d9ad932cb99cd2457" localSheetId="1" hidden="1">"'组合及裁剪-系统'!$A$1"</definedName>
    <definedName name="CBx_83e7b3cea2a84673982a686cddb853b5" localSheetId="1" hidden="1">"'组合及裁剪-单板'!$A$1"</definedName>
    <definedName name="CBx_89b8341ceae94b33b1712877326eb5aa" localSheetId="1" hidden="1">"'结构'!$A$1"</definedName>
    <definedName name="CBx_a7c876d0c5154a458c9fbafbcb6394af" localSheetId="1" hidden="1">"'系统裁剪表'!$A$1"</definedName>
    <definedName name="CBx_b23a0e87ad9c4816881a3b9e8305823b" localSheetId="1" hidden="1">"'整机集成及测试'!$A$1"</definedName>
    <definedName name="CBx_b249681ec2d14ea2af460782ed26acd8" localSheetId="1" hidden="1">"'系统测试'!$A$1"</definedName>
    <definedName name="CBx_e46b7a371d8d4e7a9f0b3c4941a87c2a" localSheetId="1" hidden="1">"'独立立项组件裁剪表'!$A$1"</definedName>
    <definedName name="CBx_fe4e71398dae41e49e1270853608b2d8" localSheetId="1" hidden="1">"'硬件测试'!$A$1"</definedName>
    <definedName name="CBx_Sheet_Guid" localSheetId="1" hidden="1">"'36e1cd01-47e9-4fe8-b6cf-7e254b2e2815"</definedName>
    <definedName name="CBx_Sheet_Guid" localSheetId="4" hidden="1">"'83e7b3ce-a2a8-4673-982a-686cddb853b5"</definedName>
    <definedName name="CBx_Sheet_Guid" localSheetId="6" hidden="1">"'89b8341c-eae9-4b33-b171-2877326eb5aa"</definedName>
    <definedName name="CBx_Sheet_Guid" localSheetId="7" hidden="1">"'28647f23-487d-4d84-a3b0-88cbda316a1f"</definedName>
    <definedName name="CBx_Sheet_Guid" localSheetId="3" hidden="1">"'4484f8d4-80b7-47e8-a8ec-7fbe1d9083f8"</definedName>
    <definedName name="CBx_Sheet_Guid" localSheetId="2" hidden="1">"'8089ac06-2079-429d-9ad9-32cb99cd2457"</definedName>
    <definedName name="CBx_Sheet_Guid" localSheetId="10" hidden="1">"'b249681e-c2d1-4ea2-af46-0782ed26acd8"</definedName>
    <definedName name="CBx_Sheet_Guid" localSheetId="9" hidden="1">"'fe4e7139-8dae-41e4-9e12-70853608b2d8"</definedName>
    <definedName name="CBx_Sheet_Guid" localSheetId="8" hidden="1">"'b23a0e87-ad9c-4816-881a-3b9e8305823b"</definedName>
    <definedName name="CBx_SheetRef" localSheetId="1" hidden="1">CB_DATA_!$A$14</definedName>
    <definedName name="CBx_SheetRef" localSheetId="4" hidden="1">CB_DATA_!$K$14</definedName>
    <definedName name="CBx_SheetRef" localSheetId="6" hidden="1">CB_DATA_!$D$14</definedName>
    <definedName name="CBx_SheetRef" localSheetId="7" hidden="1">CB_DATA_!$H$14</definedName>
    <definedName name="CBx_SheetRef" localSheetId="3" hidden="1">CB_DATA_!$J$14</definedName>
    <definedName name="CBx_SheetRef" localSheetId="2" hidden="1">CB_DATA_!$I$14</definedName>
    <definedName name="CBx_SheetRef" localSheetId="10" hidden="1">CB_DATA_!$E$14</definedName>
    <definedName name="CBx_SheetRef" localSheetId="9" hidden="1">CB_DATA_!$F$14</definedName>
    <definedName name="CBx_SheetRef" localSheetId="8" hidden="1">CB_DATA_!$G$14</definedName>
    <definedName name="CBx_StorageType" localSheetId="1" hidden="1">2</definedName>
    <definedName name="CBx_StorageType" localSheetId="4" hidden="1">2</definedName>
    <definedName name="CBx_StorageType" localSheetId="6" hidden="1">2</definedName>
    <definedName name="CBx_StorageType" localSheetId="7" hidden="1">2</definedName>
    <definedName name="CBx_StorageType" localSheetId="3" hidden="1">2</definedName>
    <definedName name="CBx_StorageType" localSheetId="2" hidden="1">2</definedName>
    <definedName name="CBx_StorageType" localSheetId="10" hidden="1">2</definedName>
    <definedName name="CBx_StorageType" localSheetId="9" hidden="1">2</definedName>
    <definedName name="CBx_StorageType" localSheetId="8" hidden="1">2</definedName>
  </definedNames>
  <calcPr calcId="145621"/>
</workbook>
</file>

<file path=xl/calcChain.xml><?xml version="1.0" encoding="utf-8"?>
<calcChain xmlns="http://schemas.openxmlformats.org/spreadsheetml/2006/main">
  <c r="I20" i="9" l="1"/>
  <c r="D21" i="9"/>
  <c r="H21" i="9"/>
  <c r="I21" i="9"/>
  <c r="J21" i="9"/>
  <c r="H20" i="9"/>
  <c r="J20" i="9"/>
  <c r="D20" i="9"/>
  <c r="D17" i="9"/>
  <c r="I30" i="9" l="1"/>
  <c r="H30" i="9"/>
  <c r="I28" i="9"/>
  <c r="H28" i="9"/>
  <c r="I26" i="9"/>
  <c r="H26" i="9"/>
  <c r="I24" i="9"/>
  <c r="I23" i="9"/>
  <c r="H24" i="9"/>
  <c r="H23" i="9"/>
  <c r="I19" i="9"/>
  <c r="H19" i="9"/>
  <c r="H17" i="9"/>
  <c r="H16" i="9"/>
  <c r="I17" i="9"/>
  <c r="I16" i="9"/>
  <c r="I14" i="9"/>
  <c r="I13" i="9"/>
  <c r="H14" i="9"/>
  <c r="H13" i="9"/>
  <c r="I11" i="9"/>
  <c r="H11" i="9"/>
  <c r="I8" i="9"/>
  <c r="I9" i="9"/>
  <c r="H9" i="9"/>
  <c r="H8" i="9"/>
  <c r="I6" i="9"/>
  <c r="H6" i="9"/>
  <c r="I30" i="10"/>
  <c r="H30" i="10"/>
  <c r="I28" i="10"/>
  <c r="H28" i="10"/>
  <c r="I26" i="10"/>
  <c r="H26" i="10"/>
  <c r="H24" i="10"/>
  <c r="I24" i="10"/>
  <c r="I23" i="10"/>
  <c r="H23" i="10"/>
  <c r="I21" i="10"/>
  <c r="H21" i="10"/>
  <c r="I20" i="10"/>
  <c r="H20" i="10"/>
  <c r="I18" i="10"/>
  <c r="H18" i="10"/>
  <c r="I16" i="10"/>
  <c r="H16" i="10"/>
  <c r="I15" i="10"/>
  <c r="H15" i="10"/>
  <c r="I13" i="10"/>
  <c r="H13" i="10"/>
  <c r="H11" i="10"/>
  <c r="I11" i="10"/>
  <c r="I10" i="10"/>
  <c r="H10" i="10"/>
  <c r="I8" i="10"/>
  <c r="H8" i="10"/>
  <c r="I6" i="10"/>
  <c r="H6" i="10"/>
  <c r="D35" i="9" l="1"/>
  <c r="D22" i="8" l="1"/>
  <c r="D21" i="8"/>
  <c r="J24" i="9" l="1"/>
  <c r="J23" i="9"/>
  <c r="J19" i="9"/>
  <c r="J17" i="9"/>
  <c r="J16" i="9"/>
  <c r="J14" i="9"/>
  <c r="J13" i="9"/>
  <c r="J11" i="9"/>
  <c r="J9" i="9"/>
  <c r="J8" i="9"/>
  <c r="J6" i="9"/>
  <c r="J30" i="9"/>
  <c r="J28" i="9"/>
  <c r="J26" i="9"/>
  <c r="J24" i="10" l="1"/>
  <c r="J23" i="10"/>
  <c r="J10" i="10"/>
  <c r="J21" i="10"/>
  <c r="J20" i="10"/>
  <c r="J16" i="10"/>
  <c r="J13" i="10"/>
  <c r="J11" i="10"/>
  <c r="J8" i="10"/>
  <c r="J6" i="10"/>
  <c r="J30" i="10"/>
  <c r="J28" i="10"/>
  <c r="J26" i="10"/>
  <c r="J18" i="10"/>
  <c r="J15" i="10"/>
  <c r="D34" i="8" l="1"/>
  <c r="D30" i="8"/>
  <c r="D26" i="8"/>
  <c r="D19" i="8"/>
  <c r="D15" i="8"/>
  <c r="D57" i="8" l="1"/>
  <c r="K11" i="7"/>
  <c r="D30" i="10"/>
  <c r="D28" i="10"/>
  <c r="D26" i="10"/>
  <c r="D35" i="10" s="1"/>
  <c r="D24" i="10"/>
  <c r="D23" i="10"/>
  <c r="D21" i="10"/>
  <c r="D20" i="10"/>
  <c r="D18" i="10"/>
  <c r="D16" i="10"/>
  <c r="D15" i="10"/>
  <c r="D13" i="10"/>
  <c r="D11" i="10"/>
  <c r="D36" i="10" s="1"/>
  <c r="D10" i="10"/>
  <c r="D6" i="10"/>
  <c r="J11" i="7"/>
  <c r="G10" i="9"/>
  <c r="D6" i="9" l="1"/>
  <c r="D13" i="9"/>
  <c r="D16" i="9"/>
  <c r="D19" i="9"/>
  <c r="D24" i="9"/>
  <c r="D28" i="9"/>
  <c r="D14" i="9"/>
  <c r="D23" i="9"/>
  <c r="D26" i="9"/>
  <c r="D30" i="9"/>
  <c r="D11" i="9"/>
  <c r="D5" i="8"/>
  <c r="D56" i="8" s="1"/>
  <c r="D61" i="8" s="1"/>
  <c r="D53" i="8"/>
  <c r="D51" i="8"/>
  <c r="D49" i="8"/>
  <c r="D47" i="8"/>
  <c r="D45" i="8"/>
  <c r="D43" i="8"/>
  <c r="D42" i="8"/>
  <c r="D40" i="8"/>
  <c r="D39" i="8"/>
  <c r="D37" i="8"/>
  <c r="D36" i="8"/>
  <c r="D58" i="8" s="1"/>
  <c r="D33" i="8"/>
  <c r="D32" i="8"/>
  <c r="D29" i="8"/>
  <c r="D28" i="8"/>
  <c r="D25" i="8"/>
  <c r="D24" i="8"/>
  <c r="D18" i="8"/>
  <c r="D17" i="8"/>
  <c r="D14" i="8"/>
  <c r="D13" i="8"/>
  <c r="D9" i="8"/>
  <c r="I11" i="7"/>
  <c r="E9" i="13" l="1"/>
  <c r="C9" i="13"/>
  <c r="H11" i="7"/>
  <c r="E9" i="16"/>
  <c r="C9" i="16"/>
  <c r="G11" i="7"/>
  <c r="F11" i="7" l="1"/>
  <c r="E11" i="7"/>
  <c r="D9" i="13" l="1"/>
  <c r="D9" i="16"/>
  <c r="G6" i="8" l="1"/>
  <c r="D7" i="8" s="1"/>
  <c r="D20" i="17" l="1"/>
  <c r="E20" i="17"/>
  <c r="C20" i="17"/>
  <c r="D11" i="7" l="1"/>
  <c r="E9" i="14" l="1"/>
  <c r="D9" i="14"/>
  <c r="C9" i="14"/>
  <c r="E14" i="15" l="1"/>
  <c r="D14" i="15"/>
  <c r="C14" i="15"/>
  <c r="G7" i="10" l="1"/>
  <c r="D8" i="10" s="1"/>
  <c r="D34" i="10" l="1"/>
  <c r="D37" i="10" s="1"/>
  <c r="G7" i="9"/>
  <c r="D59" i="8"/>
  <c r="G10" i="8"/>
  <c r="D11" i="8" s="1"/>
  <c r="D60" i="8" s="1"/>
  <c r="D8" i="9" l="1"/>
  <c r="D9" i="9"/>
  <c r="D36" i="9" s="1"/>
  <c r="D34" i="9" l="1"/>
  <c r="C11" i="7"/>
  <c r="D38" i="9" l="1"/>
  <c r="D37" i="9"/>
  <c r="B11" i="7"/>
  <c r="A11" i="7"/>
</calcChain>
</file>

<file path=xl/comments1.xml><?xml version="1.0" encoding="utf-8"?>
<comments xmlns="http://schemas.openxmlformats.org/spreadsheetml/2006/main">
  <authors>
    <author>作者</author>
  </authors>
  <commentList>
    <comment ref="G2" authorId="0">
      <text>
        <r>
          <rPr>
            <b/>
            <sz val="9"/>
            <color indexed="81"/>
            <rFont val="宋体"/>
            <family val="3"/>
            <charset val="134"/>
          </rPr>
          <t>作者:</t>
        </r>
        <r>
          <rPr>
            <sz val="9"/>
            <color indexed="81"/>
            <rFont val="宋体"/>
            <family val="3"/>
            <charset val="134"/>
          </rPr>
          <t xml:space="preserve">
开发类型、编程语言/单板类型、负责团队只有2级结构需要填写</t>
        </r>
      </text>
    </comment>
  </commentList>
</comments>
</file>

<file path=xl/comments10.xml><?xml version="1.0" encoding="utf-8"?>
<comments xmlns="http://schemas.openxmlformats.org/spreadsheetml/2006/main">
  <authors>
    <author>作者</author>
  </authors>
  <commentList>
    <comment ref="C2" authorId="0">
      <text>
        <r>
          <rPr>
            <sz val="9"/>
            <color indexed="81"/>
            <rFont val="宋体"/>
            <family val="3"/>
            <charset val="134"/>
          </rPr>
          <t>估计方法：基于专家经验；基于PPB和转换，如生产率和Adj-KLOC转换为工时；基于PPM，如考虑规模、复杂度、改动%、人员技能、人员投入等可调优变量</t>
        </r>
      </text>
    </comment>
  </commentList>
</comments>
</file>

<file path=xl/comments2.xml><?xml version="1.0" encoding="utf-8"?>
<comments xmlns="http://schemas.openxmlformats.org/spreadsheetml/2006/main">
  <authors>
    <author>作者</author>
  </authors>
  <commentList>
    <comment ref="E2" authorId="0">
      <text>
        <r>
          <rPr>
            <sz val="9"/>
            <color indexed="81"/>
            <rFont val="宋体"/>
            <family val="3"/>
            <charset val="134"/>
          </rPr>
          <t>估计方法：基于专家经验；基于PPB和转换，如生产率和Adj-KLOC转换为工时；基于PPM，如考虑规模、复杂度、改动%、人员技能、人员投入等可调优变量。</t>
        </r>
      </text>
    </comment>
  </commentList>
</comments>
</file>

<file path=xl/comments3.xml><?xml version="1.0" encoding="utf-8"?>
<comments xmlns="http://schemas.openxmlformats.org/spreadsheetml/2006/main">
  <authors>
    <author>作者</author>
  </authors>
  <commentList>
    <comment ref="E3" authorId="0">
      <text>
        <r>
          <rPr>
            <sz val="9"/>
            <color indexed="81"/>
            <rFont val="宋体"/>
            <family val="3"/>
            <charset val="134"/>
          </rPr>
          <t>估计方法：基于专家经验；基于PPB和转换，如生产率和Adj-KLOC转换为工时；基于PPM，如考虑规模、复杂度、改动%、人员技能、人员投入等可调优变量。</t>
        </r>
      </text>
    </comment>
    <comment ref="H3" authorId="0">
      <text>
        <r>
          <rPr>
            <sz val="9"/>
            <color indexed="81"/>
            <rFont val="宋体"/>
            <family val="3"/>
            <charset val="134"/>
          </rPr>
          <t>参考值通过填写估计规模等参数自动计算，作为估计值的参考依据
如果有PPM的可以通过PPM进行估计，并填写到参考值内</t>
        </r>
      </text>
    </comment>
  </commentList>
</comments>
</file>

<file path=xl/comments4.xml><?xml version="1.0" encoding="utf-8"?>
<comments xmlns="http://schemas.openxmlformats.org/spreadsheetml/2006/main">
  <authors>
    <author>作者</author>
  </authors>
  <commentList>
    <comment ref="E3" authorId="0">
      <text>
        <r>
          <rPr>
            <sz val="9"/>
            <color indexed="81"/>
            <rFont val="宋体"/>
            <family val="3"/>
            <charset val="134"/>
          </rPr>
          <t>估计方法：基于专家经验；基于PPB和转换，如生产率和Adj-KLOC转换为工时；基于PPM，如考虑规模、复杂度、改动%、人员技能、人员投入等可调优变量。</t>
        </r>
      </text>
    </comment>
    <comment ref="H3" authorId="0">
      <text>
        <r>
          <rPr>
            <sz val="9"/>
            <color indexed="81"/>
            <rFont val="宋体"/>
            <family val="3"/>
            <charset val="134"/>
          </rPr>
          <t>参考值通过填写估计规模等参数自动计算，作为估计值的参考依据
如果有PPM的可以通过PPM进行估计，并填写到参考值内</t>
        </r>
      </text>
    </comment>
  </commentList>
</comments>
</file>

<file path=xl/comments5.xml><?xml version="1.0" encoding="utf-8"?>
<comments xmlns="http://schemas.openxmlformats.org/spreadsheetml/2006/main">
  <authors>
    <author>作者</author>
  </authors>
  <commentList>
    <comment ref="X2" authorId="0">
      <text>
        <r>
          <rPr>
            <b/>
            <sz val="9"/>
            <color indexed="81"/>
            <rFont val="宋体"/>
            <family val="3"/>
            <charset val="134"/>
          </rPr>
          <t>作者:</t>
        </r>
        <r>
          <rPr>
            <sz val="9"/>
            <color indexed="81"/>
            <rFont val="宋体"/>
            <family val="3"/>
            <charset val="134"/>
          </rPr>
          <t xml:space="preserve">
参考值通过填写估计规模等参数自动计算，作为估计值的参考依据</t>
        </r>
      </text>
    </comment>
    <comment ref="E4" authorId="0">
      <text>
        <r>
          <rPr>
            <b/>
            <sz val="9"/>
            <color indexed="81"/>
            <rFont val="宋体"/>
            <family val="3"/>
            <charset val="134"/>
          </rPr>
          <t>作者:</t>
        </r>
        <r>
          <rPr>
            <sz val="9"/>
            <color indexed="81"/>
            <rFont val="宋体"/>
            <family val="3"/>
            <charset val="134"/>
          </rPr>
          <t xml:space="preserve">
参考值通过填写估计规模等参数自动计算，作为估计值的参考依据</t>
        </r>
      </text>
    </comment>
    <comment ref="S4" authorId="0">
      <text>
        <r>
          <rPr>
            <b/>
            <sz val="9"/>
            <color indexed="81"/>
            <rFont val="宋体"/>
            <family val="3"/>
            <charset val="134"/>
          </rPr>
          <t>作者:</t>
        </r>
        <r>
          <rPr>
            <sz val="9"/>
            <color indexed="81"/>
            <rFont val="宋体"/>
            <family val="3"/>
            <charset val="134"/>
          </rPr>
          <t xml:space="preserve">
参考值通过填写估计规模等参数自动计算，作为估计值的参考依据</t>
        </r>
      </text>
    </comment>
  </commentList>
</comments>
</file>

<file path=xl/comments6.xml><?xml version="1.0" encoding="utf-8"?>
<comments xmlns="http://schemas.openxmlformats.org/spreadsheetml/2006/main">
  <authors>
    <author>作者</author>
  </authors>
  <commentList>
    <comment ref="C2" authorId="0">
      <text>
        <r>
          <rPr>
            <sz val="9"/>
            <color indexed="81"/>
            <rFont val="宋体"/>
            <family val="3"/>
            <charset val="134"/>
          </rPr>
          <t>估计方法：基于专家经验；基于PPB和转换，如生产率和Adj-KLOC转换为工时；基于PPM，如考虑规模、复杂度、改动%、人员技能、人员投入等可调优变量</t>
        </r>
      </text>
    </comment>
  </commentList>
</comments>
</file>

<file path=xl/comments7.xml><?xml version="1.0" encoding="utf-8"?>
<comments xmlns="http://schemas.openxmlformats.org/spreadsheetml/2006/main">
  <authors>
    <author>作者</author>
  </authors>
  <commentList>
    <comment ref="C2" authorId="0">
      <text>
        <r>
          <rPr>
            <sz val="9"/>
            <color indexed="81"/>
            <rFont val="宋体"/>
            <family val="3"/>
            <charset val="134"/>
          </rPr>
          <t>估计方法：基于专家经验；基于PPB和转换，如生产率和Adj-KLOC转换为工时；基于PPM，如考虑规模、复杂度、改动%、人员技能、人员投入等可调优变量</t>
        </r>
      </text>
    </comment>
  </commentList>
</comments>
</file>

<file path=xl/comments8.xml><?xml version="1.0" encoding="utf-8"?>
<comments xmlns="http://schemas.openxmlformats.org/spreadsheetml/2006/main">
  <authors>
    <author>作者</author>
  </authors>
  <commentList>
    <comment ref="C2" authorId="0">
      <text>
        <r>
          <rPr>
            <sz val="9"/>
            <color indexed="81"/>
            <rFont val="宋体"/>
            <family val="3"/>
            <charset val="134"/>
          </rPr>
          <t>估计方法：基于专家经验；基于PPB和转换，如生产率和Adj-KLOC转换为工时；基于PPM，如考虑规模、复杂度、改动%、人员技能、人员投入等可调优变量</t>
        </r>
      </text>
    </comment>
  </commentList>
</comments>
</file>

<file path=xl/comments9.xml><?xml version="1.0" encoding="utf-8"?>
<comments xmlns="http://schemas.openxmlformats.org/spreadsheetml/2006/main">
  <authors>
    <author>作者</author>
  </authors>
  <commentList>
    <comment ref="C2" authorId="0">
      <text>
        <r>
          <rPr>
            <sz val="9"/>
            <color indexed="81"/>
            <rFont val="宋体"/>
            <family val="3"/>
            <charset val="134"/>
          </rPr>
          <t>估计方法：基于专家经验；基于PPB和转换，如生产率和Adj-KLOC转换为工时；基于PPM，如考虑规模、复杂度、改动%、人员技能、人员投入等可调优变量</t>
        </r>
      </text>
    </comment>
  </commentList>
</comments>
</file>

<file path=xl/sharedStrings.xml><?xml version="1.0" encoding="utf-8"?>
<sst xmlns="http://schemas.openxmlformats.org/spreadsheetml/2006/main" count="999" uniqueCount="574">
  <si>
    <t>软件实现</t>
    <phoneticPr fontId="1" type="noConversion"/>
  </si>
  <si>
    <t>仅供内部使用</t>
    <phoneticPr fontId="9" type="noConversion"/>
  </si>
  <si>
    <t>审批：EPG</t>
    <phoneticPr fontId="9" type="noConversion"/>
  </si>
  <si>
    <t>修订记录</t>
    <phoneticPr fontId="9" type="noConversion"/>
  </si>
  <si>
    <r>
      <rPr>
        <b/>
        <sz val="10"/>
        <rFont val="宋体"/>
        <family val="3"/>
        <charset val="134"/>
      </rPr>
      <t>序号</t>
    </r>
    <phoneticPr fontId="9" type="noConversion"/>
  </si>
  <si>
    <r>
      <rPr>
        <b/>
        <sz val="10"/>
        <rFont val="宋体"/>
        <family val="3"/>
        <charset val="134"/>
      </rPr>
      <t>变更时间</t>
    </r>
    <phoneticPr fontId="9" type="noConversion"/>
  </si>
  <si>
    <r>
      <rPr>
        <b/>
        <sz val="10"/>
        <rFont val="宋体"/>
        <family val="3"/>
        <charset val="134"/>
      </rPr>
      <t>版本</t>
    </r>
    <phoneticPr fontId="9" type="noConversion"/>
  </si>
  <si>
    <r>
      <rPr>
        <b/>
        <sz val="10"/>
        <rFont val="宋体"/>
        <family val="3"/>
        <charset val="134"/>
      </rPr>
      <t>变更人</t>
    </r>
    <phoneticPr fontId="9" type="noConversion"/>
  </si>
  <si>
    <t>审批人</t>
    <phoneticPr fontId="9" type="noConversion"/>
  </si>
  <si>
    <r>
      <rPr>
        <b/>
        <sz val="10"/>
        <rFont val="宋体"/>
        <family val="3"/>
        <charset val="134"/>
      </rPr>
      <t>变更说明</t>
    </r>
    <phoneticPr fontId="9" type="noConversion"/>
  </si>
  <si>
    <t>海康威视版权所有</t>
    <phoneticPr fontId="9" type="noConversion"/>
  </si>
  <si>
    <t>刘觐</t>
    <phoneticPr fontId="9" type="noConversion"/>
  </si>
  <si>
    <t>新建</t>
    <phoneticPr fontId="9" type="noConversion"/>
  </si>
  <si>
    <t>刘杰</t>
    <phoneticPr fontId="1" type="noConversion"/>
  </si>
  <si>
    <t>1、添加系统划分表格；
2、系统分解结构通过不同类型打上不同底色；
3、系统裁剪表增加组件开发过程；
3、裁剪和执行的使用不同的底色；
4、整合估算表至裁剪表中。</t>
    <phoneticPr fontId="1" type="noConversion"/>
  </si>
  <si>
    <t>窦玉娟</t>
    <phoneticPr fontId="1" type="noConversion"/>
  </si>
  <si>
    <t>加入估算的期望值公式，并在期望值后加入一列用于定义假设和预测</t>
    <phoneticPr fontId="1" type="noConversion"/>
  </si>
  <si>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</si>
  <si>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</si>
  <si>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</si>
  <si>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</si>
  <si>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</si>
  <si>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</si>
  <si>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</si>
  <si>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</si>
  <si>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</si>
  <si>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</si>
  <si>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</si>
  <si>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</si>
  <si>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36e1cd01-47e9-4fe8-b6cf-7e254b2e2815</t>
    <phoneticPr fontId="1" type="noConversion"/>
  </si>
  <si>
    <t>a7c876d0-c515-4a45-8c9f-bafbcb6394af</t>
    <phoneticPr fontId="1" type="noConversion"/>
  </si>
  <si>
    <t>e46b7a37-1d8d-4e7a-9f0b-3c4941a87c2a</t>
    <phoneticPr fontId="1" type="noConversion"/>
  </si>
  <si>
    <t>刘英倢</t>
    <phoneticPr fontId="1" type="noConversion"/>
  </si>
  <si>
    <t>平台项目删除组件集成测试方案、用例设计及评审活动
删除组件集成测试检出缺陷修复活动</t>
    <phoneticPr fontId="1" type="noConversion"/>
  </si>
  <si>
    <t>刘觐</t>
    <phoneticPr fontId="1" type="noConversion"/>
  </si>
  <si>
    <t>2 填写说明</t>
    <phoneticPr fontId="1" type="noConversion"/>
  </si>
  <si>
    <t>填写说明</t>
    <phoneticPr fontId="1" type="noConversion"/>
  </si>
  <si>
    <t>2014-7-4</t>
    <phoneticPr fontId="9" type="noConversion"/>
  </si>
  <si>
    <t>2014-7-26</t>
    <phoneticPr fontId="1" type="noConversion"/>
  </si>
  <si>
    <t>2014-8-5</t>
    <phoneticPr fontId="1" type="noConversion"/>
  </si>
  <si>
    <t>2014-8-20</t>
    <phoneticPr fontId="1" type="noConversion"/>
  </si>
  <si>
    <t>V4.0.0</t>
    <phoneticPr fontId="1" type="noConversion"/>
  </si>
  <si>
    <t>2014-9-3</t>
    <phoneticPr fontId="1" type="noConversion"/>
  </si>
  <si>
    <t>删除估算部分，将估算表拆分出一份单独模板；将活动和子过程分出层次</t>
    <phoneticPr fontId="1" type="noConversion"/>
  </si>
  <si>
    <t>2015-6-5</t>
    <phoneticPr fontId="1" type="noConversion"/>
  </si>
  <si>
    <t>刘觐</t>
    <phoneticPr fontId="1" type="noConversion"/>
  </si>
  <si>
    <t>将缺陷修复子过程移到组件开发过程中，明确软件集成测试检出缺陷修复和系统测试检出缺陷修复</t>
    <phoneticPr fontId="1" type="noConversion"/>
  </si>
  <si>
    <t>0级结构</t>
    <phoneticPr fontId="9" type="noConversion"/>
  </si>
  <si>
    <t>1级结构</t>
    <phoneticPr fontId="9" type="noConversion"/>
  </si>
  <si>
    <t>2级结构</t>
    <phoneticPr fontId="9" type="noConversion"/>
  </si>
  <si>
    <r>
      <rPr>
        <b/>
        <sz val="12"/>
        <color indexed="10"/>
        <rFont val="宋体"/>
        <family val="3"/>
        <charset val="134"/>
      </rPr>
      <t>*</t>
    </r>
    <r>
      <rPr>
        <b/>
        <sz val="10"/>
        <rFont val="宋体"/>
        <family val="3"/>
        <charset val="134"/>
      </rPr>
      <t>产品类型</t>
    </r>
    <phoneticPr fontId="9" type="noConversion"/>
  </si>
  <si>
    <t>编程语言/单板类型</t>
    <phoneticPr fontId="9" type="noConversion"/>
  </si>
  <si>
    <t>系统</t>
  </si>
  <si>
    <t>子系统</t>
  </si>
  <si>
    <t>组件</t>
  </si>
  <si>
    <t>需求开发</t>
    <phoneticPr fontId="1" type="noConversion"/>
  </si>
  <si>
    <t>Values</t>
    <phoneticPr fontId="1" type="noConversion"/>
  </si>
  <si>
    <t>Values</t>
    <phoneticPr fontId="1" type="noConversion"/>
  </si>
  <si>
    <t>最小值</t>
    <phoneticPr fontId="1" type="noConversion"/>
  </si>
  <si>
    <t>最可能值</t>
    <phoneticPr fontId="1" type="noConversion"/>
  </si>
  <si>
    <t>最大值</t>
    <phoneticPr fontId="1" type="noConversion"/>
  </si>
  <si>
    <t>需求评审</t>
    <phoneticPr fontId="1" type="noConversion"/>
  </si>
  <si>
    <t>会议</t>
    <phoneticPr fontId="1" type="noConversion"/>
  </si>
  <si>
    <t>会议</t>
    <phoneticPr fontId="1" type="noConversion"/>
  </si>
  <si>
    <t>检出缺陷</t>
    <phoneticPr fontId="1" type="noConversion"/>
  </si>
  <si>
    <t>检出缺陷</t>
    <phoneticPr fontId="1" type="noConversion"/>
  </si>
  <si>
    <t>总体设计</t>
    <phoneticPr fontId="1" type="noConversion"/>
  </si>
  <si>
    <t>总体设计评审</t>
    <phoneticPr fontId="1" type="noConversion"/>
  </si>
  <si>
    <t>详细设计</t>
    <phoneticPr fontId="1" type="noConversion"/>
  </si>
  <si>
    <t>详细设计评审</t>
    <phoneticPr fontId="1" type="noConversion"/>
  </si>
  <si>
    <t>系统测试</t>
    <phoneticPr fontId="1" type="noConversion"/>
  </si>
  <si>
    <t>用户文档开发</t>
    <phoneticPr fontId="1" type="noConversion"/>
  </si>
  <si>
    <t>产品发布</t>
    <phoneticPr fontId="1" type="noConversion"/>
  </si>
  <si>
    <t>Values</t>
    <phoneticPr fontId="1" type="noConversion"/>
  </si>
  <si>
    <t>管理支持</t>
    <phoneticPr fontId="1" type="noConversion"/>
  </si>
  <si>
    <t>生命周期</t>
    <phoneticPr fontId="1" type="noConversion"/>
  </si>
  <si>
    <t>预测项</t>
    <phoneticPr fontId="1" type="noConversion"/>
  </si>
  <si>
    <t>预测值</t>
    <phoneticPr fontId="1" type="noConversion"/>
  </si>
  <si>
    <t>确信区间</t>
    <phoneticPr fontId="1" type="noConversion"/>
  </si>
  <si>
    <t>Certainty</t>
    <phoneticPr fontId="1" type="noConversion"/>
  </si>
  <si>
    <t>选择</t>
    <phoneticPr fontId="1" type="noConversion"/>
  </si>
  <si>
    <t>总工作量</t>
    <phoneticPr fontId="1" type="noConversion"/>
  </si>
  <si>
    <t>系统测试工作量</t>
    <phoneticPr fontId="1" type="noConversion"/>
  </si>
  <si>
    <t>检出缺陷数</t>
    <phoneticPr fontId="1" type="noConversion"/>
  </si>
  <si>
    <t>活动</t>
    <phoneticPr fontId="1" type="noConversion"/>
  </si>
  <si>
    <t>检出缺陷</t>
    <phoneticPr fontId="1" type="noConversion"/>
  </si>
  <si>
    <t>结构开发</t>
    <phoneticPr fontId="1" type="noConversion"/>
  </si>
  <si>
    <t>概要设计</t>
    <phoneticPr fontId="1" type="noConversion"/>
  </si>
  <si>
    <t>概要设计评审</t>
    <phoneticPr fontId="1" type="noConversion"/>
  </si>
  <si>
    <t>会议</t>
    <phoneticPr fontId="1" type="noConversion"/>
  </si>
  <si>
    <t>预测项</t>
    <phoneticPr fontId="1" type="noConversion"/>
  </si>
  <si>
    <t>预测值</t>
    <phoneticPr fontId="1" type="noConversion"/>
  </si>
  <si>
    <t>确信区间</t>
    <phoneticPr fontId="1" type="noConversion"/>
  </si>
  <si>
    <t>Certainty</t>
    <phoneticPr fontId="1" type="noConversion"/>
  </si>
  <si>
    <t>选择</t>
    <phoneticPr fontId="1" type="noConversion"/>
  </si>
  <si>
    <t>软件开发工作量</t>
    <phoneticPr fontId="1" type="noConversion"/>
  </si>
  <si>
    <t>会签</t>
    <phoneticPr fontId="1" type="noConversion"/>
  </si>
  <si>
    <t>硬件详细设计</t>
    <phoneticPr fontId="1" type="noConversion"/>
  </si>
  <si>
    <t>硬件设计评审</t>
    <phoneticPr fontId="1" type="noConversion"/>
  </si>
  <si>
    <t>PCB设计</t>
    <phoneticPr fontId="1" type="noConversion"/>
  </si>
  <si>
    <t>PCB设计评审</t>
    <phoneticPr fontId="1" type="noConversion"/>
  </si>
  <si>
    <t>单板制作</t>
    <phoneticPr fontId="1" type="noConversion"/>
  </si>
  <si>
    <t>单板调试</t>
    <phoneticPr fontId="1" type="noConversion"/>
  </si>
  <si>
    <t>过程</t>
  </si>
  <si>
    <t>类别</t>
  </si>
  <si>
    <t>基准名称</t>
  </si>
  <si>
    <t>下限</t>
  </si>
  <si>
    <t>质量</t>
  </si>
  <si>
    <t>模型名称</t>
  </si>
  <si>
    <t>过程性能模型</t>
  </si>
  <si>
    <t>参数</t>
  </si>
  <si>
    <t>度量项</t>
  </si>
  <si>
    <t>模型使用说明</t>
  </si>
  <si>
    <t>Y</t>
  </si>
  <si>
    <t>X2</t>
  </si>
  <si>
    <t>X3</t>
  </si>
  <si>
    <t>X4</t>
  </si>
  <si>
    <t>单板原理图设计</t>
    <phoneticPr fontId="1" type="noConversion"/>
  </si>
  <si>
    <t>硬件集成及测试</t>
    <phoneticPr fontId="1" type="noConversion"/>
  </si>
  <si>
    <t>A组件开发</t>
    <phoneticPr fontId="1" type="noConversion"/>
  </si>
  <si>
    <t>B组件开发</t>
    <phoneticPr fontId="1" type="noConversion"/>
  </si>
  <si>
    <t>A单板开发</t>
    <phoneticPr fontId="1" type="noConversion"/>
  </si>
  <si>
    <t>B单板开发</t>
    <phoneticPr fontId="1" type="noConversion"/>
  </si>
  <si>
    <t>用户文档评审</t>
    <phoneticPr fontId="1" type="noConversion"/>
  </si>
  <si>
    <t>检出缺陷</t>
    <phoneticPr fontId="1" type="noConversion"/>
  </si>
  <si>
    <t>活动</t>
    <phoneticPr fontId="9" type="noConversion"/>
  </si>
  <si>
    <t>软件集成测试方案设计</t>
    <phoneticPr fontId="1" type="noConversion"/>
  </si>
  <si>
    <t>软件集成测试方案评审-会签评审</t>
    <phoneticPr fontId="1" type="noConversion"/>
  </si>
  <si>
    <t>软件集成测试用例编写</t>
    <phoneticPr fontId="1" type="noConversion"/>
  </si>
  <si>
    <t>软件集成测试用例评审-会签评审</t>
    <phoneticPr fontId="1" type="noConversion"/>
  </si>
  <si>
    <t>软件集成测试</t>
    <phoneticPr fontId="1" type="noConversion"/>
  </si>
  <si>
    <t>评审记录</t>
    <phoneticPr fontId="1" type="noConversion"/>
  </si>
  <si>
    <t>组件开发
及测试</t>
    <phoneticPr fontId="1" type="noConversion"/>
  </si>
  <si>
    <t>单板开发
及测试</t>
    <phoneticPr fontId="1" type="noConversion"/>
  </si>
  <si>
    <t>裁剪结果</t>
    <phoneticPr fontId="1" type="noConversion"/>
  </si>
  <si>
    <t>裁剪结果说明</t>
    <phoneticPr fontId="1" type="noConversion"/>
  </si>
  <si>
    <t>外观设计</t>
  </si>
  <si>
    <t>效果图、丝印图、实体三维模型</t>
  </si>
  <si>
    <t>在原有产品基础上进行内部结构修改的项目，外观不作改动时，可以裁减与外观相关的三个步骤</t>
  </si>
  <si>
    <t>外观设计评审</t>
  </si>
  <si>
    <t>评审记录</t>
  </si>
  <si>
    <t>结构详细设计</t>
  </si>
  <si>
    <t>二维图、三维图、PCB结构图纸</t>
  </si>
  <si>
    <t>手板制作</t>
  </si>
  <si>
    <t>手板验证</t>
  </si>
  <si>
    <t>手板评审</t>
  </si>
  <si>
    <t>零件外加工</t>
  </si>
  <si>
    <t>检测、改进及验证</t>
  </si>
  <si>
    <t>样品检测报告</t>
  </si>
  <si>
    <t>包装图、标签图</t>
  </si>
  <si>
    <t>产品使用原有包装、标签时，可以裁剪与包装设计相关的三个步骤</t>
  </si>
  <si>
    <t>活动</t>
    <phoneticPr fontId="1" type="noConversion"/>
  </si>
  <si>
    <t>单板</t>
  </si>
  <si>
    <t>参考值</t>
    <phoneticPr fontId="1" type="noConversion"/>
  </si>
  <si>
    <t>属性</t>
    <phoneticPr fontId="1" type="noConversion"/>
  </si>
  <si>
    <t>预测值</t>
    <phoneticPr fontId="1" type="noConversion"/>
  </si>
  <si>
    <t>开发语言</t>
    <phoneticPr fontId="26" type="noConversion"/>
  </si>
  <si>
    <t>估计规模
KPIN</t>
    <phoneticPr fontId="26" type="noConversion"/>
  </si>
  <si>
    <t>硬件测试</t>
    <phoneticPr fontId="1" type="noConversion"/>
  </si>
  <si>
    <t>系统测试方案设计</t>
    <phoneticPr fontId="1" type="noConversion"/>
  </si>
  <si>
    <t>系统测试用例编写</t>
    <phoneticPr fontId="1" type="noConversion"/>
  </si>
  <si>
    <t>系统测试</t>
    <phoneticPr fontId="26" type="noConversion"/>
  </si>
  <si>
    <t>第一轮</t>
    <phoneticPr fontId="1" type="noConversion"/>
  </si>
  <si>
    <t>第二轮</t>
    <phoneticPr fontId="26" type="noConversion"/>
  </si>
  <si>
    <t>第三轮</t>
    <phoneticPr fontId="26" type="noConversion"/>
  </si>
  <si>
    <t>第四轮</t>
    <phoneticPr fontId="26" type="noConversion"/>
  </si>
  <si>
    <t>系统测试方案评审-会签评审</t>
    <phoneticPr fontId="1" type="noConversion"/>
  </si>
  <si>
    <t>系统测试用例评审-会签评审</t>
    <phoneticPr fontId="1" type="noConversion"/>
  </si>
  <si>
    <t>估计规模
Adj-KLOC</t>
    <phoneticPr fontId="26" type="noConversion"/>
  </si>
  <si>
    <t>产品分解结构</t>
    <phoneticPr fontId="1" type="noConversion"/>
  </si>
  <si>
    <t>单板开发工作量</t>
    <phoneticPr fontId="1" type="noConversion"/>
  </si>
  <si>
    <t>结构开发过程裁剪</t>
    <phoneticPr fontId="1" type="noConversion"/>
  </si>
  <si>
    <t>整机集成测试方案设计</t>
  </si>
  <si>
    <t>整机集成测试方案评审-会签评审</t>
  </si>
  <si>
    <t>整机集成测试用例编写</t>
  </si>
  <si>
    <t>整机集成测试用例评审-会签评审</t>
  </si>
  <si>
    <t>整机集成测试</t>
  </si>
  <si>
    <t>整机集成测试报告</t>
  </si>
  <si>
    <t>整机集成测试工作量（人时）</t>
  </si>
  <si>
    <t>系统测试工作量（人时）</t>
    <phoneticPr fontId="1" type="noConversion"/>
  </si>
  <si>
    <t>关键成果物</t>
    <phoneticPr fontId="1" type="noConversion"/>
  </si>
  <si>
    <t>产品试制</t>
    <phoneticPr fontId="1" type="noConversion"/>
  </si>
  <si>
    <t>复杂度</t>
    <phoneticPr fontId="26" type="noConversion"/>
  </si>
  <si>
    <t>人员技能</t>
    <phoneticPr fontId="26" type="noConversion"/>
  </si>
  <si>
    <t>硬件设计新设计占比</t>
    <phoneticPr fontId="26" type="noConversion"/>
  </si>
  <si>
    <t>PCB设计新设计占比</t>
    <phoneticPr fontId="26" type="noConversion"/>
  </si>
  <si>
    <t>估计值</t>
    <phoneticPr fontId="1" type="noConversion"/>
  </si>
  <si>
    <t>工作量（人时）</t>
    <phoneticPr fontId="1" type="noConversion"/>
  </si>
  <si>
    <t>产品需求规格说明书</t>
    <phoneticPr fontId="1" type="noConversion"/>
  </si>
  <si>
    <t>评审记录</t>
    <phoneticPr fontId="1" type="noConversion"/>
  </si>
  <si>
    <t>总体设计说明书</t>
    <phoneticPr fontId="1" type="noConversion"/>
  </si>
  <si>
    <t>工作量估计值（人时）</t>
    <phoneticPr fontId="1" type="noConversion"/>
  </si>
  <si>
    <t>具体见结构裁剪表</t>
    <phoneticPr fontId="1" type="noConversion"/>
  </si>
  <si>
    <t>具体见硬件测试裁剪表</t>
    <phoneticPr fontId="1" type="noConversion"/>
  </si>
  <si>
    <t>具体见整机集成及测试裁剪表</t>
    <phoneticPr fontId="1" type="noConversion"/>
  </si>
  <si>
    <t>具体见系统测试裁剪表</t>
    <phoneticPr fontId="1" type="noConversion"/>
  </si>
  <si>
    <t>产品试制报告</t>
    <phoneticPr fontId="1" type="noConversion"/>
  </si>
  <si>
    <t>用户文档</t>
    <phoneticPr fontId="1" type="noConversion"/>
  </si>
  <si>
    <t>产品发布清单及评审检查单</t>
    <phoneticPr fontId="1" type="noConversion"/>
  </si>
  <si>
    <t>项目计划、项目进展报告、培训记录、配置管理计划、配置管理审计报告、质量保证计划、质量保证工作报告</t>
    <phoneticPr fontId="1" type="noConversion"/>
  </si>
  <si>
    <r>
      <rPr>
        <sz val="10"/>
        <color theme="1"/>
        <rFont val="宋体"/>
        <family val="3"/>
        <charset val="134"/>
      </rPr>
      <t>具体见</t>
    </r>
    <r>
      <rPr>
        <sz val="10"/>
        <color theme="1"/>
        <rFont val="Arial"/>
        <family val="2"/>
      </rPr>
      <t>A</t>
    </r>
    <r>
      <rPr>
        <sz val="10"/>
        <color theme="1"/>
        <rFont val="宋体"/>
        <family val="3"/>
        <charset val="134"/>
      </rPr>
      <t>单板裁剪表</t>
    </r>
    <phoneticPr fontId="1" type="noConversion"/>
  </si>
  <si>
    <r>
      <rPr>
        <sz val="10"/>
        <color theme="1"/>
        <rFont val="宋体"/>
        <family val="3"/>
        <charset val="134"/>
      </rPr>
      <t>具体见</t>
    </r>
    <r>
      <rPr>
        <sz val="10"/>
        <color theme="1"/>
        <rFont val="Arial"/>
        <family val="2"/>
      </rPr>
      <t>B</t>
    </r>
    <r>
      <rPr>
        <sz val="10"/>
        <color theme="1"/>
        <rFont val="宋体"/>
        <family val="3"/>
        <charset val="134"/>
      </rPr>
      <t>单板裁剪表</t>
    </r>
    <phoneticPr fontId="1" type="noConversion"/>
  </si>
  <si>
    <t>裁剪结果</t>
    <phoneticPr fontId="1" type="noConversion"/>
  </si>
  <si>
    <t>裁剪结果说明</t>
    <phoneticPr fontId="1" type="noConversion"/>
  </si>
  <si>
    <t>裁剪说明</t>
    <phoneticPr fontId="1" type="noConversion"/>
  </si>
  <si>
    <t>硬件测试工作量（人时）</t>
    <phoneticPr fontId="1" type="noConversion"/>
  </si>
  <si>
    <t>硬件测试方案设计</t>
    <phoneticPr fontId="1" type="noConversion"/>
  </si>
  <si>
    <t>硬件测试方案评审-会签评审</t>
    <phoneticPr fontId="1" type="noConversion"/>
  </si>
  <si>
    <t>硬件测试用例编写</t>
    <phoneticPr fontId="1" type="noConversion"/>
  </si>
  <si>
    <t>硬件测试用例评审-会签评审</t>
    <phoneticPr fontId="1" type="noConversion"/>
  </si>
  <si>
    <t>硬件测试</t>
    <phoneticPr fontId="26" type="noConversion"/>
  </si>
  <si>
    <t>软件集成测试工作量（人时）</t>
    <phoneticPr fontId="1" type="noConversion"/>
  </si>
  <si>
    <t>结构开发工作量（人时）</t>
    <phoneticPr fontId="1" type="noConversion"/>
  </si>
  <si>
    <t>软件组件开发工作量（人时）</t>
    <phoneticPr fontId="1" type="noConversion"/>
  </si>
  <si>
    <t>硬件单板开发工作量（人时）</t>
    <phoneticPr fontId="1" type="noConversion"/>
  </si>
  <si>
    <r>
      <rPr>
        <b/>
        <sz val="10"/>
        <color theme="1"/>
        <rFont val="宋体"/>
        <family val="3"/>
        <charset val="134"/>
      </rPr>
      <t>√</t>
    </r>
    <phoneticPr fontId="1" type="noConversion"/>
  </si>
  <si>
    <r>
      <rPr>
        <sz val="10"/>
        <color theme="1"/>
        <rFont val="宋体"/>
        <family val="3"/>
        <charset val="134"/>
      </rPr>
      <t>质量成本</t>
    </r>
    <r>
      <rPr>
        <sz val="10"/>
        <color theme="1"/>
        <rFont val="Arial"/>
        <family val="2"/>
      </rPr>
      <t>-D-CoQ</t>
    </r>
    <phoneticPr fontId="1" type="noConversion"/>
  </si>
  <si>
    <r>
      <rPr>
        <sz val="10"/>
        <color theme="1"/>
        <rFont val="宋体"/>
        <family val="3"/>
        <charset val="134"/>
      </rPr>
      <t>返工成本</t>
    </r>
    <r>
      <rPr>
        <sz val="10"/>
        <color theme="1"/>
        <rFont val="Arial"/>
        <family val="2"/>
      </rPr>
      <t>-D-CoR</t>
    </r>
    <phoneticPr fontId="1" type="noConversion"/>
  </si>
  <si>
    <r>
      <rPr>
        <b/>
        <sz val="10"/>
        <color theme="1"/>
        <rFont val="宋体"/>
        <family val="3"/>
        <charset val="134"/>
      </rPr>
      <t>√</t>
    </r>
    <phoneticPr fontId="1" type="noConversion"/>
  </si>
  <si>
    <t>裁剪结果说明</t>
    <phoneticPr fontId="1" type="noConversion"/>
  </si>
  <si>
    <t>成果物</t>
    <phoneticPr fontId="9" type="noConversion"/>
  </si>
  <si>
    <t>裁剪结果</t>
    <phoneticPr fontId="9" type="noConversion"/>
  </si>
  <si>
    <t>裁剪结果说明</t>
    <phoneticPr fontId="9" type="noConversion"/>
  </si>
  <si>
    <t>系统测试方案</t>
    <phoneticPr fontId="1" type="noConversion"/>
  </si>
  <si>
    <t>评审记录</t>
    <phoneticPr fontId="1" type="noConversion"/>
  </si>
  <si>
    <t>系统测试用例</t>
    <phoneticPr fontId="1" type="noConversion"/>
  </si>
  <si>
    <t>系统测试报告、系统测试总结报告</t>
    <phoneticPr fontId="1" type="noConversion"/>
  </si>
  <si>
    <t>系统测试方案评审-会议评审</t>
    <phoneticPr fontId="1" type="noConversion"/>
  </si>
  <si>
    <t>根据项目的实际情况选择会议还是会签评审，会议、会签二选一</t>
    <phoneticPr fontId="1" type="noConversion"/>
  </si>
  <si>
    <t>在项目级别为1、2级时，可以裁剪本活动</t>
    <phoneticPr fontId="1" type="noConversion"/>
  </si>
  <si>
    <t>概要设计说明书</t>
    <phoneticPr fontId="1" type="noConversion"/>
  </si>
  <si>
    <t>评审记录</t>
    <phoneticPr fontId="1" type="noConversion"/>
  </si>
  <si>
    <t>详细设计说明书</t>
    <phoneticPr fontId="1" type="noConversion"/>
  </si>
  <si>
    <t>源代码、代码审核记录、单元测试报告</t>
    <phoneticPr fontId="1" type="noConversion"/>
  </si>
  <si>
    <t>集成测试方案、集成测试用例、集成测试报告</t>
    <phoneticPr fontId="1" type="noConversion"/>
  </si>
  <si>
    <t>关键组件和改动量较大的组件不可裁剪；在高复杂度、重要性的开发中要采取会议评审，对于低复杂度、低重要性的采取会签评审，对于重用度高，改动量小可以不用评审</t>
    <phoneticPr fontId="1" type="noConversion"/>
  </si>
  <si>
    <t>关键组件和改动量较大的组件不可裁剪</t>
  </si>
  <si>
    <t>硬件详细设计书</t>
    <phoneticPr fontId="1" type="noConversion"/>
  </si>
  <si>
    <t>检出缺陷</t>
    <phoneticPr fontId="1" type="noConversion"/>
  </si>
  <si>
    <t>原理图、单板E-BOM、PCB设计指导书</t>
    <phoneticPr fontId="1" type="noConversion"/>
  </si>
  <si>
    <t>PCB图</t>
    <phoneticPr fontId="1" type="noConversion"/>
  </si>
  <si>
    <t>单板试制报告、单板生产说明文件</t>
    <phoneticPr fontId="1" type="noConversion"/>
  </si>
  <si>
    <t>单板调试记录</t>
    <phoneticPr fontId="1" type="noConversion"/>
  </si>
  <si>
    <t>成品样机试制报告、硬件摸底测试报告、成品E-BOM表</t>
    <phoneticPr fontId="1" type="noConversion"/>
  </si>
  <si>
    <t>软件集成测试方案</t>
    <phoneticPr fontId="1" type="noConversion"/>
  </si>
  <si>
    <t>软件集成测试用例</t>
    <phoneticPr fontId="1" type="noConversion"/>
  </si>
  <si>
    <t>软件集成测试报告</t>
    <phoneticPr fontId="1" type="noConversion"/>
  </si>
  <si>
    <t>整机集成测试方案</t>
    <phoneticPr fontId="1" type="noConversion"/>
  </si>
  <si>
    <t>整机集成测试用例</t>
    <phoneticPr fontId="1" type="noConversion"/>
  </si>
  <si>
    <t>硬件测试方案</t>
    <phoneticPr fontId="1" type="noConversion"/>
  </si>
  <si>
    <t>硬件测试用例</t>
    <phoneticPr fontId="1" type="noConversion"/>
  </si>
  <si>
    <t>硬件测试报告</t>
    <phoneticPr fontId="1" type="noConversion"/>
  </si>
  <si>
    <t>面板、接口板设计时可以裁减</t>
    <phoneticPr fontId="1" type="noConversion"/>
  </si>
  <si>
    <t>CB_Block_0</t>
  </si>
  <si>
    <t>㜸〱敤㕣㔹㙣㈴㐷ㄹ㥥㙡㑦㡦愷挷昶摡㔹㙦㡥つ㌹っ㈱〴攲㡤戳㜶戲㠴〰换攲㈳㝢㈴摥戵戳昶㙥㐰㠰㘶摢㌳搵敢捥㑥㜷㍢摤㍤摥㜵㠸㤴〸ㄲづ㐱㐰攲ㄲ㠱㜰㈸㈰㈴㕥㌸㕥戸㕦㤰㤰㐰㈸㐸㍣㠰㄰㠸㠷㠰㄰㍣㜰㘸ㄱ㉦㍣㈰挱昷㔵㜷捦昴捣㜸摡捥㈴〱〷戹㌶昳扢扡慥慥慡晦慣晦慦㑥㑥攴㜲戹㝦㈳昱㉦㔳㥥㤹敢㤶㌶㠲㔰㍡ㄳ戳㕥慤㈶㉢愱敤戹挱挴戴敦㥢ㅢ昳㜶㄰昶愱㐱愱㙣愳㍥搰换㠱晤戰㉣㤶搷愵ㅦ愰㤱㥥换ㄵ㡢㠶㠶㝡づ挲摦㐸昲㘰戰搷㘰ㅥ㘰㜹㜶㘶㘱攵㐱㡣扡ㄴ㝡扥㍣㌰㜶㌶敡㝢㜸㜲㜲㘲㜲㘲敡敥愹搷㑦ㅣ㍣㌰㌶㕢慦㠵㜵㕦ㅥ㜶㘵㍤昴捤摡㠱戱挵晡㑡捤慥摣㈷㌷㤶扤ぢ搲㍤㉣㔷づ摥戱㘲摥昹㠶挹㍢てㅤ戲敥扥晢つ㠳㜸㜵敥搴散捣愲㉦慤攰㐵ㅡ㔳攷㤴敦㥣㤳ㄵ㥢㙢㤳搲户摤昳ㄳ戳㌳昸㉦㌵㝦㍣摤㌵戱戴㉡㘵挸㔷㑢㕦扡ㄵㄹㄸ攸㌸攰㑣〷㐱摤㔹攳收ㄹ捥㔱㉣戵㘲〶愱敥捣捡㕡捤㜰㤲㔱㡢捥〲昶慥㘶㙥っ㍡㑢搲つ散搰㕥户挳㡤㠲戳㡣㠱慡㐳捥㤹㐰㥥㌶摤昳昲㤴改㐸摤㌹㔶户慢昹㈸攵晡㙥㐹㠶㐸㑦㑣㉤㝦㘲㍡㜰㘶㔷㑤㕦捤㈸攰挶㘴戴㍤敡㔷㕡摢摥搴㝤㕣㑥㕤扤㠱㘳摥摣扤ㅤ㙡捥㥡㝥愳攵㜸昷㤶昱攲㕢㘷㜰㝢昷昶愹㍤㙡敤昳扡敥㝤搴㔶戶戶ㄶ〳㌱㝤慢ㅤ挵㘲㡣〲㐱㍦㐱㤱㠰〸㌴㑡〴〳〴㠳〰㈲晦て㜰㐹扡㈳慢戴戲愹㤵㔷戴㜲㐵㉢㔷戵戲搴捡㤶㔶㍥慦㤵㔷戵戲慤㤵ㅦ搴捡ㄷ搰㈶㐹挵晥㝥㉤㑥扦扡敤晡扦敦晤搲㙦敥晢昴搴㙤晤㝦つ慤㈷〷昷愰搱晤昱愴收㝣昳㈲㐸慤㐹挵㔳ㄳ〷昹㙦㙢慥〰㔳㔸㠷慣扢慣挹挹敡愱㠳收ㅤ愶捥㘵㘵㈰扦㠵㔰㐶搰㜶搰㝡挰㜶慢摥㐵㠵扢敢㘶捣㐰㌶㌷㙥㍣慥㥢昱敡㙥㌵㜸挵收㤵㑢愱ㄹ捡㙢摢敢㥡㠳㜴㜴㕢〲㕢挹㐰扤敦㠶昶㙥㘷捤㕡㕤㑥㕦戲愳敡敢摢慡㥤㐵摦㕢改㕥㝢搴㤷て㌵㙡㍢㘶㌴つ愱戶慥挶敥㔸㘵㔴ㄵ捤㙢㙣㜶搵ぢ愴慢愶㌷敥㉣摡㤵ぢ搲㕦㤲ㄴ㠹戲慡㤶㝡㈵慢㘲慥ㅦ㕦㜰戱㔰㜰㙢昵㔵改㔲敢㥥㑢㈱㤸㔹㔶㌱摦㌵改㠷ㅢ换收㑡㑤㕥搵搲㈴㝡㈷㉡昶户ㄴㅦ昵㉡昵㘰搶㜳㐳摦慢戵搶㑣㔷搷㑤㐸㥡敡㐹慦㉡昳昹㥣ㄲち㄰戸㝤㝤㐲攴㙥敤捥ぢちㄱ㈹ㄴ㤳㤱慦㘹㈵扢㠹搳㔸ㅤ㔶㔱㤳愴㐹敤搵㕢っ挶昹㉡ㄹ㤳挱㠱愹㌵㔱㝦昰愵慦摤㘲搸〶收㕥摡挶㥡㌶ㅡ慦晥㥥㜵改㠶挷㑤户㕡㤳㝥愶昶ㄳ㥣㤱㌱っ愰㕦㠶㐰攸扡㝢㔴㜵攲㤲搸搰㉦摡搵㜰戵戰㉡敤昳慢㈱捡愰㈱㡢㐵㙥㙤㐷㌲慥㐰㤱戱㤷㘰ㄴ愰㔴捡ㄵ昶戱㔱愱㠴㤴搳㈹㥤㌲㜸戹㐵㤰戳㕦ぢ㉦て㕡㐷敤㕡㈸㈳愱㍣㙣〱㈳㤱㔶㔳攸ㅢ㈲㠹晡㘶㈵㔲ㄸ晢慣㔹㔰愹㘹扢攱㐶㤳㙦㍢戸㈴㈲愲㕤㔹戰攳㘴〱㐵㐱慢㍣挸攰㌵㄰㑤㥢㌴挸㙥㥣㈲㈲戲㐱㠶㘶挷挸慤㐴挶昶ㄹ㌲〲敤搳㐴挸搶〷扢换〸ㄲ㝢㈷㤱戲㔳㔷㝥摣㤵㘶㥢搹昲㤱㌴扢ㄲㅢ㘷㕣㐵㜰㌵挱㌵〴晢〱挴ㅦ㈱攱㈸攵㤰㙦㑤挶㉢昰㙣㕣㐷㜰㍤〰攴㤳㐱㤹ㄳ㡢㉡摡㔰摢戱㈳搹㙥〸㜶戲㌲㡡㈳㔱㐴换戸㘱㘷づ㌹ち搱戱搵戹㌳㜴㙤㕥改搸搷㜴愷捤昴㜲㐸㤱ㄹ㑤搳㙢摤愲㘹㝡㈳搸戴㐷扤㜵㈳扡ㅡ㘳〴慦〴㈸ㄹ慦㈲㠴㜲愱挱扢㍤㡢㥥㈶攵换挲㉣㡡㡣愱ㅥㄵ㝣㑣挸㍣〲㘴〸戹㡥攳换慥つ㑤㜳㜰摣㝡搹摢搰〷扡昳㜷㡣昴㌶扤戹慢㜷攸㉦㝡㥥㔶昴㑤㘰㉦昱摢慥㍡收㘶㔴ㅢ慦㈱戸〵愰㑤挷昰昴晤㝣㍤〵捡㉣㜶㔲㤸摢㑢慦㡢戲㜲㤷㌷搶愴搲㐰㠳搶戲改㥦㤷㈱㍣ㄸ㈷收㘰ぢ㝢扥㉦㙢㌸搴㔶㔵〱捦㉦㔷户ㄶ〶㐷㝤捦㘱昹慥㡤ㅣ扣㉣ㄴ㐳㍥慦昵攵摡㙣攴っ㕢㌳攵㜳㑡㔱づ㜵昰ㅤ摤㠵㐴慡㔳㉢㜹戱㕦昶昹㜲㔷㤲昴㈰㐹㕥㠷㙤㌵㙥〵㠰㤴㄰扦散㉡㔱づ戰搹㙤慡㔹慢挵㑡て㕦挶改愴捤㠷搸㈱㐷〶㈲㠷敤っ晣〷挱㤰戳㘴㍢つ㘱㌱攰㉣㑡扦〲摦㠲㕤㤳愵挸㉤㑢㔱戳㉢㉢㕥㈶戲愲慦慦攳㍣㥤攱㕦㔳㜴搲㈶㈵㌲戹㍤戳㌲攳㉣摥㈴㉡扡㈱㈹㔴㌲㕣㐳つ〹㐴捡㘳摢㕤ㄱ搳㠳㠸戹ㅤㅢ㘷ㅣ㈴㤸㈴㤸〲搰㝦〶㐹戳摤㡤㘷㌸慣㝦㥤㉥敤㜲㌹㔷㈴ㅡ㤴㡢昰搹慥挲敡㄰㕦昳㝡㠲扢〰摡捣ㅦ㍡㈰㌳〸㔱愱㍣㐵㠸㉡㡣㘱㥤戵攵㐵搲挰ㅥぢ㠱愵搹㝡㄰㝡づ㈳㑢㐳搶㥣㜷捡ぢ攷散㘰つ㤱愸㔱㉢捥㍣戰㉡㕤㔰㤷て摢愷慤捣㕢㕢㤳㔵挳㕡昲敡㄰㙤㈷收㜶挲挱ㅣ摢〱㕢㔲㥤捤㌵㠱搴摢昹ㄸ㐳〸散戴昲户搲ㅢ扢㉤敦㌷て㝤挳捤ㅤ㕤戶挳㥡ㅣ戰㈲愶㘳扥㘸㘱ㄷㄱ㌹愸昶㕢换慢扥㤴㜳㐳搶㌱摦慥搶㙣㔷ㄲㄹ戰㌱ㄹ慣㥢㤷攷ㄱ㈵㔸昴ㄸ〳昴摣㈱㙢搹㌷摤㘰捤㘴㐰㜱㘳㙦换㤳ち㡢攸搶㡣敤〶㜸㡤挲㈲昳挳搶搲慡㜷ㄱㄱ摢扡攳ㅥ㌳搷㠲ㅤ㠱ㄵㄲ㝤㤴ㄴ㙡㠴㈶㌴㑤ㄴ戵㘲慦昸攱㠱㍣㤷㈳敦攵〹ㄴ慥㜲㍡㝤收ㄹ摡㥢㜶㝤ㅣ愳愱㥤捥㌹つ㈲㝡搴㈸散换㤴挲攴㔴攳㙥昶㜹㈳挰扤挷捥㥣㘸㐶收㕥㔰捣㕡愷㤷㍦㐳挶㉢戲㘸〴㐲攸愳摢ㄳ㤱ち换㐸㌹攰㐰㘰㥣㑦敤攴㔷戲㔴ㅢ㔲摦㥥㘶昶㈸㈲㐹㠳搶扣戹㈲㙢㠸㐷㍢㘶戸㈷㝡愰ㄹ敢㤸戵㈰慥㥢昵ㅣ挷㈴㘹㤱㉣㤷㉡㈶㈹㜸扡ㅥ㝡㈷㙤搷戰〰ㄴ晤挵㐵收㈵ㄴ㤹㤷㔴搱愰㜵㥡愱㐱㤵攷㔸摥㜹搳户挳㔵挷慥ㄴ昹挰昰摤㡥愰㐹㌰㌹㈵㙦㤲ㄲ㤹㌱搶㘶捤㥦㠱挹ㄶ㑣〰摤ㄳ㤰愳摣㍡愲ㅦ㤴慢㠹〲晥㠹ㅥㅤ㑢㄰㌰捡㔳㙡扣ㄹ愳改敡㜶〴㐴㡥㑡㤷㤳㍢ㄸ㤷ㅦ㐵㐹㈴㠴㠸昵っㄲ㠱㔷㌰㈵攴改攲㉥㔸㘷㕣㍢〴昶㠸戱愳㜶㌸ㄷ〰攵〰挸慡攳敤戵ち慢愹㑥攳つ慤㜰㘳㘷㔵㡢㥡戸愱戳㍥慤㌷㕥扤㐹㜵愴㔱㔲㡡㘴慢㐶㑡戳㙣㌲挷㥤愴㙡㠴㔲摣㠹戶ㄱ㔹㙥搳收扥㔳㡡扣〰挵愴㘸㈶㘷扣㐵ㄱち〲扤戱㡥愲捦㍥㥢㍣㔲ㄱㅢ摡〰㈵敡愹愸㙣㈸づ〹㥥挰戵㤳慡㉣挵㑦攰敦㍤㜱㜶愱ㅥ戶搴㤸㤷㐶攳㥡改㕡㙤挱㠵㤵㔰㌱晤敡づ㘱㘹慣㉤搲㌰㡡㍢㝢搵晥搱昶愶ㄸ㌱㘶㐳㠶㐵㌲晣挰㘰㐳㌰㔷㉡愲㑡敢㙣㠸㕢摤㈸㉥昲改愴㌴㕤㠵㠱愵戰㍡㈷搷㤵ㄹ搶戴攴㐷㔵㠷挶㘹㔱挹㔱挳㥡㕥〹愰搲㐳捡昱㌸愷ㄸ摣戰㑥搳㉤㠵㑢っ㄰扢㜱㙥戱ㄲ㈲戴摢ㄸ㠰㈷㠳㥤㠳ㅤ散㐸ㄴ㍡愱㜵㐶〹㕡挸㈰摣搶㐵㤰㜷㝡挴㈸〴愹愵搲摦㡥㠸捦㍣挵昴搵㈳戹㈴ㄳ㌳ㄱ挳㕤ㄹ搶〳㤰㥢㡥㑣㤲㡢㐶㤳㠰㜹㈴搹㤴搰ㅡ㑣捡㘸㘲っ搱攴昳㐳摣攲㘱㉣㙢㤸㙣㔳挳㍤户搰㠶㌶慤㙤散戱㑥戸㤵㕡扤㉡㤵㉡㑥㘴戵搲挸㍢〲㕦敡ち㘰挴㑤ㄹ晢ㄲ㙦捡〹ㅣ愵戸㘴㈲愹㜷扢摢㌸㠲敥㑡挸㘱㡣㐸昵㌱〰㤹攱㤶㔳〱戱㡥㝢ち戴て昷㌶㉦㌰愸换㜳㄰㘹ㅤ㐵㤴㘵昳戸㡦搷㠸㈲㉢㙥㑢㌵㥢昷收㍤摡散愹愲攳㜶㔴戴㈳㜰㠴㜵㐶〲慦㔰㠰㌱搲㈳㜷㜰㤰摣攵㌸扡㝢昹㔱昵㤸扢っ㔴㈸っ〸挶㜸㜹ち捡㘱㔷挱㐸㌴戸戵愶搵㉤ㄸ晤愵攵㙤㑣〳〸㠶㠱㘹搰愲㘵㘴攰捣㈲扦戵㠱㜳㈳㕡㘵㐴㐸搳挱㔴挶㈸㐷攱戰〷搲挰㑤㍣㐸㉦㝢㔰㐲攱㍥㜵㌱㉣戹㥢㌸敥攰〸攴昹㔷戵ㄵ㉥㥡㈱慥扦戸晢摢㡡愷慢㔵㥡扢昰捦敤〸慣攲敡㐶㘴㡥敥㙢扢㤴愵搶㐴晢敥愶戶㡡昸戲攰搴摣挴㜱㌳慣慣㉥㠵ㅢ搱挵慤㕥㐹㐲晦〱晣ㄱ㥢扥㥤㌶㜳摥攵㐵搴㜵敥㝤改㠲敢㕤㜴搵扣昴㠰户晥㐰㈱戸㐲搹捦㐹㤶㜲晦挶㍦㤵戴㥣晥㝤㡣戸㥤㘹㜳㠰愶㠳㠴攳愸ㄴ㐹㠳㌱攴㌳攸〴戶㝢攳搶〰改㘴㕦ㅢ㥤㈸㐱戰㑢㈸敥昹ㄷ㡤㔰挴昷㠰㔶ㄲ㑢㜴㈴挷㥥㝦〵慣㉦扥㡢ㄲ㈲ㅣ捦戱ㄸ搱㕦㠹㕣〶敡㤴㈰㡦慦㜸昰㐲挸晦て㤶ㄲ㙥摥㤴㥤晥ぢ捣㉣扥搳㡥愲ㅢ㠸愲㙦㜷愰㐸昰ㅡ㠸攲摦㝢㤱㐹㤲捥昰散昳ち㠴㜳㑤扢〷搰㤷晣挲敦晦昰〰㍡ㅦㄳ㠷戲搱㄰㙡扢ㄹ捦つㄳ愱慦挳㐴㘰昰㕥㤹〸㈷㤱ㄱ㡣攲㐷㈶㐲散〳㔹㐰挱搶㈶〲㘳㝢ㄹ㠶㘰㉡搴㥡㜲㙢昰〴㜶㤵㐳晦搸㜱㕣扣㤵〱攲昹㔰㕡挱㉣㍣㔲㔷㜷ㄶ㉦㥡扥改散㔷攵挷㝣〹㘵收㉦攳㈶户敡挲ㅥ搷㙥㕡愳㍡㙤攲慢㐸扣散扢晥㤴敤摤㕦〷愶愲ㄴ戹敦㐵㔱ㄴ㕥㠰愷㐴昰摣㤰㝢昷扥慦ㅤ晢摤挳㡦ㅦ攱㙤戵㤸㔶昵㕢㤱敦㈵㘴㑦㝢〲㐱摤搴㐵㤱㉢昹㘱捥㐹㝣愲㘴慦搵攴㡣改㉢㉢㈸㌰㥣㈴ㅢㄱ㕥㡡㌰㈳攲摢〹㈶㈶敥㍤㐴㈶收㐴㥢扢㔳㝤搸愴㕣㠴ㄳ愹㠹㉢㥦㕥ㄲ㌶ㄴ㕤ㄵ㔹㡦搶愶晥つ愸愲攷㌹㤱㔶㉢㤱愷㑥㈶㈱扥摥慥敢づ㔱搷㐵〷ㄹ㠶晤ㄳ㈹㠵昸〳㈹㈴㝤㤰攱㠵〰㈵愵㑥㈳愳摦づ㤰ㄱ㔹㙢て昱搲ㅦ戰㉢〴㘴攳搲㕦㡦ㅦ戱㘰ㄷ㠱挵挴ㄷ摦敢㠹㤶戶㘸愲㥡ㄸ慡㔵㌶捤ㄲ㌲敡昰挲㠲挹愴㜴ㄹ㤹㈴改㔳挸㙤摢ㅤ挵㤷っ㌹㔱攰㉤㘲㙣摤愱慦慤攴摣攳搶㜱昳〳㝡愶愰ㄴ㠶扢㤷挵㌸㤰慡ㄸ㕤搴戴ㄴㄵㄱづ㐷搹㐶愷㠱戸ち㍡换摤㡦㔳㈹㠲㝦晣㔲㠸昵攳捤愱慦㙣慦愱㡥㜳晢戱㐰晥㘰㝦摤㤰挱搸㜸㉢㌹〶ㄲ㜶㕢慤㡡搱昵昰㌳攸挲㐵攷㠴搱捣慡㘷㜱〸㝦ㄲ捥敡搳㍡昴㍦愳搷㡡戳捥戲㌷挳搸㉤晡晦㙤㈸搸㔲晦ぢ挶摥ㄴ㈲摦ㅥ㘷昸愰㌳㝥戲㘵挸㠶㍢〲捦㌶㠲㌷敡㘰㙣愸㉣㐳摥㔱㙥〹ㅦ慦㐶搵㑡㠲挳敦㤵㙦扦ㅡ搱攸㑢摢㜶愰慢〰㘴㙣㐸晦ち㐴㔰搷晥慤㜲㉢㌹摤ㄶ摥㠱㡥晢㑥摡ㄵ摦ぢ㍣㉢ㅣ㕢㐲搰㜷㡣摦㥥㔹戰㜹愶挵㤷摢㠵摡㑤搸㠹挱㜷愱捦愹〵〸散㔳㌲㝣戱㘲㤱㡣㉣㙣㉦㤲挱敦㤰㐶㔲攱㈵㙡㠷攰ち敢晥扡㔹挳愷慢ぢ昰㜵㠶㉣摡ㄱ捡㉥昲㌸户摦搰攰搶攱㡥搶㝤昰〷挹摡〴㠲㘳㙡〹敦㜸ㄷ昷戵㝤て㕡摢挶㙢ぢ搸戲㌷㥦㕢㐹㝦〶㌸摤摥㕢㕡㐹㠶敦攴ㄷ挹㈵愳㑣㠸㑢晢㐷昰㜷晢づ㕡㡥㌶ち㍡㡦㍦攸愶㈳㙣扣〶昷搹㌶愲摦攷搰㔵㑣ㄳ攰㘷㤸㜱㠶て㠲㕥㍥戲愲昸㍣㤶㐵〶㐰㍥㔷愸〰㜴愷敡愷㌷愳敡㤱㝢搹ㄳ㐹昰㡣㐱㜲㉣㠹捦愲㈱户㉢㕡㌶㔸㠲换ㄶ敡㉣㠱扣㤱昴㐰㍥㈷㜸㤶㔰ㄳ昹㌴㍡㌴㈶㘲愳戴晢㐴㍥戵搹㐴〴慤〰戵搰昴昸㈳㠹ㄶ㌱㙡愸㌶ㅣ〲㤷挰〳ㄸ㐹㤴挹㌰攵㈳㠵㑥㈱㡡㌱㝣㤷㈸㐲晡㜹晣昷戹㈳㍦㝢㤶改㉦㐷㠴㤲㠸愸㙡㕤〵㈵愲㕡挵㐷搳慢昰㔱摡㝤ㄵ㑦㙥戶㡡ㄱち㑢捥挴〸〱㠶晡㐴ㄹ㝦搴慡敡挸㜰㐳昹ㄳ攷〸昰㙢㤹挵㠸㠹ㄲ搵昷㈲㌲攸换㥤㔷慤㉥㈱㤳昴搵戹ㄱㄹ㕦昹㈸㐳㠹㌷㈲改搴㈹㐴㕥搹㐲愴ㅥ㡢㑥散㡥摤ㄱ㐲〲㑢攲㘷戳㕤㘵㝢愱挷㔰扦㜸㝦㠲㤸攳挷㤳㑦愸戴㌸昸〴挲㠸㑣㔳ㄲㄲ㌷㔲扣㉦㘹晣捤㙦㌵㝤愷愸㐰〲昵㐴㡤㐹㜰慡昱ㄳ㐹攳㈹㝣㥥愵摡攴㜸㤵㠰改戹愴㌱〹㔳㌵㝥㍣㘹晣攷愹晤㡤挶〹ㅤ㐶㈳敢㈴㤲っ愳㔷ㅤ〳㔲㥦㙡て愳戹㙥㔱㤱づ㔸㔱㌱㐵愸㡡㈱搷㤴㉡ㅤ挴慤㄰ㅦㅦ㑢捦攳㤲ㄳ敥㠲㐰摡㐶晦捦㠴ㄳ戸晣㌴㘷㠶㈶扥㠵㕥㐷搴搹㌷搴ㄳ㍢ㄷ慣〵ㅦ〵晤搶㠹〰㠷慢敡㡥㈲ㄱ搸〵昹㘸㝦户昰捥㘷搸㤰捤晤㐸愲㘵ㅡ㉦㤳昴愶㐵㔴㠴㈵㉦摥㤳㘰㌶昷㔸㤳㘶㡣㐷㠱ㅣ㠸㐹㐰㘶㡣挷〰愳㠸捣㍥ㄶ㡣㤰晦ㄵ㜳扦㠷ㄵ敦㈵㜸ㅣ愰㈴挸散愴㠳挲ㄳ〰挳挹晦戱㘲㙣㕤㌹㑥㌴昱㜰昲戲㌴ㄹㄹ敦㘷㠷て〰昴挱㡦㉢㘲㈲㉣ㄹㅦ㐴㐹晡愵ㄴㅣ敡愵ㅦ㘲挵㠷〹㥥〴㈸改㥣散戶㜷㡤㙢敡㔱㠵㝤〴㕤挵㘳〴昸ㄹㅦ㡤㌳㝣搰戹て㙦敡㙥㌴昳㑣㥣㝣攱㡦㤸㘷换愷晣昷攰搳晣つ㉥扡て晦㘷ㄲ㕤㔹昸㜹敤㡤扤㡤㐵㈶愰㜱慥㝥㙢搸散ㄷ㌰づ搷搵っ愵㜰㐴㉡㤵愲㔶㄰挴㌷ㄷ㉣㍣扣㠱㙦㌹慣㉡㠴㈰つ愸ち㌷慥㌸㠲〲攳攳㙣㑡ㅣㄳ㑦挶㈷昸㐴搴慡㑤晣㘴㥣攱㠳㈰㕥㔵昷〷攳敥挹ぢ㠹㙢㔵㘱户扤㤰昸㔷ㄵ慢改ㄷ㍥挵挱ㄴ戲㤰㘹搵㑡㐴㥡愲愱捦㈲㌳搴㌷捣戹㍤㠰㥦㜶㐹㔴捥㔵捦㥤晢攷㜰㝥散摡晣摢摥㍡昸搴㜳㍦晤晤挷㝥昱捥挳㝦晡搷搳㑦晦攲てㅦ㝢昶㕦㍦㔸㌹晣攳㘷㥥昹搱扤㕦㜸昶昷㝢慤㉦㙡摦晡攷晣ㄷㅦ㤹扣昰挸㐳搶㤹㕢㡦㍤昲昶〷敦㥦㕣扣㘲扣慦慦扦晦㤶搱㥦㕣昳摡㤱挷ㅥ晡㡥昸攱慦慦㜶㠵㕡㉥㕥搰㍡つ㉥㕢㑤攳㜳挸㘰ㅡ㥣昱㑢㍡つ㉥㔷㙤搴㑡扣㔱㌳㈸㈸挲戹挱〹愸ち戳戵㘲攰㍦挹㐹戲晢</t>
    <phoneticPr fontId="1" type="noConversion"/>
  </si>
  <si>
    <t>Decisioneering:7.0.0.0</t>
  </si>
  <si>
    <t>89b8341c-eae9-4b33-b171-2877326eb5aa</t>
    <phoneticPr fontId="1" type="noConversion"/>
  </si>
  <si>
    <t>1 使用时机</t>
    <phoneticPr fontId="1" type="noConversion"/>
  </si>
  <si>
    <t>1.2 产品开发类项目过程自定义属于项目策划活动，在项目生命周期过程中需多次进行，随着产品分层结构的不断细化、清晰，不断的细化、完善裁剪表信息。每次策划涉及到裁剪表变化时，需修订此裁剪表。</t>
    <phoneticPr fontId="1" type="noConversion"/>
  </si>
  <si>
    <t>1.3 进行产品开发类过程自定义需对产品开发项目生命周期模型充分熟悉，对各个活动和成果物的作用及关系有充分的理解。</t>
    <phoneticPr fontId="1" type="noConversion"/>
  </si>
  <si>
    <t>1.1 在产品开发类项目过程自定义时，由项目经理负责组织项目工作组长、核心工作组成员、QA，根据标准过程-子过程划分进行系统/组件开发过程组合和裁剪，并和主控达成共识。</t>
    <phoneticPr fontId="1" type="noConversion"/>
  </si>
  <si>
    <t>软件集成测试缺陷修复</t>
    <phoneticPr fontId="1" type="noConversion"/>
  </si>
  <si>
    <t>系统测试缺陷修复</t>
    <phoneticPr fontId="1" type="noConversion"/>
  </si>
  <si>
    <t>整机集成测试缺陷修复</t>
    <phoneticPr fontId="1" type="noConversion"/>
  </si>
  <si>
    <t>硬件测试缺陷修复</t>
    <phoneticPr fontId="1" type="noConversion"/>
  </si>
  <si>
    <t>产品试制缺陷修复</t>
    <phoneticPr fontId="1" type="noConversion"/>
  </si>
  <si>
    <t>结构详细设计评审</t>
    <phoneticPr fontId="1" type="noConversion"/>
  </si>
  <si>
    <t xml:space="preserve">蒙特卡罗仿真贴图：
</t>
    <phoneticPr fontId="26" type="noConversion"/>
  </si>
  <si>
    <t>蒙特卡罗仿真分析：</t>
    <phoneticPr fontId="26" type="noConversion"/>
  </si>
  <si>
    <t>回归方程预测分析：</t>
    <phoneticPr fontId="26" type="noConversion"/>
  </si>
  <si>
    <t xml:space="preserve">回归方程预测贴图：
</t>
    <phoneticPr fontId="26" type="noConversion"/>
  </si>
  <si>
    <t xml:space="preserve">回归方程预测截图：
</t>
    <phoneticPr fontId="26" type="noConversion"/>
  </si>
  <si>
    <t>b249681e-c2d1-4ea2-af46-0782ed26acd8</t>
    <phoneticPr fontId="1" type="noConversion"/>
  </si>
  <si>
    <t>fe4e7139-8dae-41e4-9e12-70853608b2d8</t>
    <phoneticPr fontId="1" type="noConversion"/>
  </si>
  <si>
    <t>备注：团队分解结构图，需要跟产品分解结构匹配</t>
    <phoneticPr fontId="26" type="noConversion"/>
  </si>
  <si>
    <r>
      <rPr>
        <sz val="10"/>
        <color theme="1"/>
        <rFont val="宋体"/>
        <family val="3"/>
        <charset val="134"/>
      </rPr>
      <t>关键组件具体见</t>
    </r>
    <r>
      <rPr>
        <sz val="10"/>
        <color theme="1"/>
        <rFont val="Arial"/>
        <family val="2"/>
      </rPr>
      <t>A</t>
    </r>
    <r>
      <rPr>
        <sz val="10"/>
        <color theme="1"/>
        <rFont val="宋体"/>
        <family val="3"/>
        <charset val="134"/>
      </rPr>
      <t>组件裁剪表</t>
    </r>
    <phoneticPr fontId="1" type="noConversion"/>
  </si>
  <si>
    <t>非关键组件按照体系要求执行</t>
    <phoneticPr fontId="1" type="noConversion"/>
  </si>
  <si>
    <t>裁剪</t>
  </si>
  <si>
    <t>热设计</t>
    <phoneticPr fontId="1" type="noConversion"/>
  </si>
  <si>
    <t>热设计报告</t>
    <phoneticPr fontId="1" type="noConversion"/>
  </si>
  <si>
    <t>包装需求分析</t>
    <phoneticPr fontId="1" type="noConversion"/>
  </si>
  <si>
    <t>包装需求说明</t>
    <phoneticPr fontId="1" type="noConversion"/>
  </si>
  <si>
    <t>包装设计</t>
    <phoneticPr fontId="1" type="noConversion"/>
  </si>
  <si>
    <t>包装打样</t>
    <phoneticPr fontId="1" type="noConversion"/>
  </si>
  <si>
    <t>包装验证</t>
    <phoneticPr fontId="1" type="noConversion"/>
  </si>
  <si>
    <t>包装设计评审</t>
    <phoneticPr fontId="1" type="noConversion"/>
  </si>
  <si>
    <t>结构缺陷修复</t>
    <phoneticPr fontId="1" type="noConversion"/>
  </si>
  <si>
    <t>评审记录</t>
    <phoneticPr fontId="1" type="noConversion"/>
  </si>
  <si>
    <t>b23a0e87-ad9c-4816-881a-3b9e8305823b</t>
    <phoneticPr fontId="1" type="noConversion"/>
  </si>
  <si>
    <t>28647f23-487d-4d84-a3b0-88cbda316a1f</t>
    <phoneticPr fontId="1" type="noConversion"/>
  </si>
  <si>
    <t>8089ac06-2079-429d-9ad9-32cb99cd2457</t>
    <phoneticPr fontId="1" type="noConversion"/>
  </si>
  <si>
    <t>整机集成测试工作量</t>
    <phoneticPr fontId="1" type="noConversion"/>
  </si>
  <si>
    <t>4484f8d4-80b7-47e8-a8ec-7fbe1d9083f8</t>
    <phoneticPr fontId="1" type="noConversion"/>
  </si>
  <si>
    <t>软件集成测试</t>
  </si>
  <si>
    <t>㜸〱敤㕣㕢㙣㈴㔷㤹敥㔳敥㙡㜷戵敤戱㌳㥥㕣㈶㠴挴㈴㈴㠱㜸戶㌳㥥㘴〸㘱ㄹ〶㕦㌲㤷挴㌳㜶挶㥥〹㠸㐵㍤攵敥㔳攳捡㜴㔵㌹㔵搵昶㌸㐴㑡〴㠱㠰戸㐹㘱ㄷ㤱㈵ぢ㈸㐲㤱攰㈱挰ぢ㠴㕤㕥㔶㕡㘹㔷㈸㐸㍣挰〳ㄲて〱愱攵㠱ㄵㅡ〹ㅥ㜸㐰㠲敦㍢㔵搵㕤摤敤㉥㍢㥤〴㥣㤵捦愴㝦㥦㍡户㍡攷晣搷昳晦愷㤲ㄳ戹㕣敥㉦㐸晣换㤴㘷收愶愵捤㈰㤴㑥㜹搶慢搷㘵㌵戴㍤㌷㈸㑦晢扥戹㌹㙦〷攱〰ㅡㄴ㉡㌶敡〳扤ㄲ搸㡦换㘲㘵㕤晡〱ㅡ改戹㕣戱㘸㘸愸攷㈰晣㡤㈵て〶㝢つ攷〱㤶㘷㘷ㄶ㔶ㅥ挵愸㑢愱攷换㐳ㄳㄷ愲扥挷愶愶捡㔳攵㈳昷ㅦ㜹㑦昹昰愱㠹搹㐶㍤㙣昸昲㤸㉢ㅢ愱㙦搶て㑤㉣㌶㔶敡㜶昵㈱戹戹散㕤㤶敥㌱戹㜲昸㥥ㄵ昳摥昷㑥摤㝢昴愸㜵晦晤敦ㅤ挶慢㜳㘷㘷㘷ㄶ㝤㘹〵㙦搰㤸㍡愷㝣敦㥣慣摡㕣㥢㤴扥敤㕥㉡捦捥攰扦搴晣昱㜴㕦㜹㘹㔵捡㤰慦㤶扥㜴慢㌲㌰搰㜱挸㤹づ㠲㠶戳挶捤㌳㥣ㄳ㔸㙡搵っ㐲摤㤹㤵昵扡攱㈴愳ㄶ㥤〵散㕤摤摣ㅣ㜶㤶愴ㅢ搸愱扤㙥㠷㥢〵㘷ㄹ〳搵㐶㥣昳㠱㍣㘷扡㤷攴㔹搳㤱扡㜳戲㘱搷昲㔱捡つ摣㤹っ㤱㥥㤸㕡㝥㜹㍡㜰㘶㔷㑤㕦捤㈸攰挶㘴戴㍤攱㔷摢摢摥搶㝢㕣㑥㕤扤㠱㘳摥摥扢ㅤ㙡㉥㤸㝥戳攵㘴敦㤶昱攲摢㘷㜰㜷敦昶愹㍤㙡敦昳敥摥㝤搴㔶戶户ㄶ㐳㌱㝤慢ㅤ挵㘲㡣〲挱㈰㐱㤱㠰〸㌴㑡〴㐳〴挳〰㈲晦〷㜰㐹扡㈳慢戴㡡愹㔵㔶戴㑡㔵慢搴戴㡡搴㉡㤶㔶戹愴㔵㔶戵㡡慤㔵ㅥ搵㉡㤷搱㈶㐹挵挱㐱㉤㑥搵㡤愳ㅢ摦㉥㍦㌳晤昲㡦晦昸攴搷慡㙢㉦つ敦㐳愳㠷攳㐹捤昹收〶㐸慤㐵挵㐷捡㠷昹㙦㝢慥〰㔳㔸㐷慤晢慣愹愹摡搱挳收㍤愶捥㘵㘵㈰扦㡤㔰挶搰㜶搸㝡挴㜶㙢摥㠶挲摤㑤㌳㘶㈰㕢ㅢ㌷ㄹ搷捤㜸つ户ㄶ扣㙤敢捡愵搰っ攵㡤㥤㜵慤㐱扡扡㉤㠱慤㘴愰摥㜷㜳㘷户ぢ㘶扤㈱愷慦搸㔱昵摢㍢慡㥤㐵摦㕢改㕤㝢挲㤷㡦㌵㙢扢㘶㌴つ愱戶慥挶敥㕡㘵㔴ㄵ捤㙢㘲㜶搵ぢ愴慢愶㌷改㉣摡搵换搲㕦㤲ㄴ㠹戲愶㤶㝡㉤慢㘲慥㥦㕣㜰戱㔰㜰㙢敤搶㜴愹昵挰㤵㄰捣㉣㙢㤸敦㥡昴挳捤㘵㜳愵㉥慦㙢㙢ㄲ扤ㄳㄵ〷摢㡡㑦㜸搵㐶㌰敢戹愱敦搵摢㙢愶㙢敢㈶㈴㑤敤㡣㔷㤳昹㝣㑥〹〵〸摣㠱〱㈱㜲㜷昵收〵㠵㠸ㄴ㡡挹挸㌷戴㤳㕤昹ㅣ㔶㠷㔵搴㈵㘹㔲㝢攷㌶㠳㜱扥㑡挶㘴㜰㘰㙡㑤搴ㅦ㝣改扢戶ㄹ戶㠹戹㌷户戱愶㡤挷慢㝦㘰㕤扡攱㈹搳慤搵愵㥦愹晤〴㘷㘴㡣〲攸㔷㈱㄰㝡敥ㅥ㔵㥤戸㈲㌶昵つ扢ㄶ慥ㄶ㔶愵㝤㘹㌵㐴ㄹ㌴㘴戱挸慤敤㑡挶㌵㈸㌲昶ㄳ㡣〳㤴㑡戹挲〱㌶㉡㤴㤰㜲㍡愵㔳〶㉦户〹㜲昶㙢攳攵㘱敢㠴㕤て㘵㈴㤴㐷㉤㘰㈴搲㙡ち㝤㈳㈴㔱摦慣㐶ち攳㠰㌵ぢ㉡㌵㙤㌷摣㙣昱㙤ㄷ㤷㐴㐴戴㈷ぢ㜶㥤㉣愰㈸㘸㤷〷ㄹ扣〶愲改㤰〶搹㡤㔳㐴㐴㌶挸搰散ㄸ戹㥤挸搸㍥㐳㐶愰㝤㥡〸搹晡㜰㙦ㄹ㐱㘲敦㈶㔲㜶敡挹㡦㝢搲㙣㉢㕢㍥㤲㘶搷㘲攳㡣敢〸慥㈷戸㠱攰㈰㠰昸㕦㐸㌸㑡㌹攴摢㤳昱㌶㍣ㅢ㌷ㄱ扣ㅤ〰昲挹愰捣㠹㐵ㄵ㙤愸㥤搸㤱㙣㌷〲㍢㔹ㄹ挵㤱㈸愲㘵摣戴㌳㐷ㅣ㠵攸搸敡摣ㅤ扡㌶慦㜴散ㅤ扤㘹㌳扤ㅣ㔲㘴㐶搳昴㕡户㘹㥡摥〸㌶敤㔳㙦摤㠲慥挶〴挱㍢〰㑡挶慤㠴㔰㉥㌴㜸㜷㘶搱搳愴㝣㑢㤸㐵㤱㌱搴愷㠲㡦〹㤹㐷㠰っ㈱搷㜵㝣搹戳愱㘹づ㑥㕡㙦㜹ㅢ晡㔰㙦晥㡥㤱摥愱㌷昷昴づ晤㐵慦搱㡡扥つ散㈵㝥搹㔳挷摣㡥㙡攳づ㠲㍢〱㍡㜴っ㑦摦慦搵㔳愰捣㘲㈷㠵戹晤昴扡㈸㉢㜷㜹㜳㑤㉡つ㌴㙣㉤㥢晥㈵ㄹ挲㠳㜱㝡づ戶戰攷晢戲㡥㐳㙤㑤ㄵ昰晣㜲㝤㝢㘱㜰挲昷ㅣ㤶敦搹挸挱㕢㐲㌱攴昳摡㐰慥挳㐶捥戰㌵㔳㍥愷ㄴ攵㔰〷摦搳㕢㐸愴㍡戵㤳ㄷ晢㘵㥦㉦昷㈴㐹ㅦ㤲攴摤搸㔶攳㉥〰㐸〹昱昳㥥ㄲ攵㄰㥢晤㠳㙡搶㙥戱搲挳㤷㜱㍡改昰㈱㜶挹㤱愱挸㘱㍢〳晦㐱㌰攲㉣搹㑥㔳㔸っ㌹㡢搲慦挲户㘰搷㘵㈹㜲换㔲搴散挹㡡户㠸慣ㄸㄸ攸㍡㑦㘷昸搷ㄴ㥤㜴㐸㠹㑣㙥捦慣捣㌸㡢户㠸㡡㙥㐸ち㤵っ搷㔰㔳〲㤱昲搸㜶㑦挴昴㈱㘲敥挶挶ㄹ㠷〹愶〸㡥〰攸㍦㠱愴搹改挶㌳ㅣ㌶戸㑥㤷㜶愵㤲㉢ㄲつ捡㐵昸㑡㑦㘱㜵㤴慦㜹て挱㝤〰ㅤ收てㅤ㤰ㄹ㠴愸㔰㥥㈲㐴ㄵ挶戰㉥搸㜲㠳㌴戰捦㐲㘰㘹戶ㄱ㠴㥥挳挸搲㠸㌵攷㥤昵挲㌹㍢㔸㐳㈴㙡摣㡡㌳㡦慣㑡ㄷ搴攵挳昶改㈸昳搶搶㘴捤戰㤶扣〶㐴摢改戹摤㜰㌰挷㜶挰㤶㔴㘷㜳㑤㈰昵㜷㍥挶㄰〲㍢慤晣慤昴挶敥挸晢捤㐳摦㘸㙢㐷㤷敤戰㉥㠷慣㠸改㤸㉦㕡搸㐵㐴づ㙡㠳搶昲慡㉦攵摣㠸㜵搲户㙢㜵摢㤵㐴〶㙣㑣〶敢收攵㈵㐴〹ㄶ㍤挶〰㍤㜷挴㕡昶㑤㌷㔸㌳ㄹ㔰摣摣摦昶愴挲㈲扡㌵㘳扢〱㕥愳戰挸晣愸戵戴敡㙤㈰㘲摢㜰摣㤳收㕡戰㉢戰㐲愲㡦㤲㐲㡤搰㠴愶㠹愲㔶散ㄷ㍦㍣㤰攷㜲攴扤㍣㠱挲㔵㑥愷捦㍣㐳㝢搳慥㡦㘳㌴戴搳㌹愷㘱㐴㡦㥡㠵〳㤹㔲㤸㥣㙡摣捦㍥敦〳㜸昰攴昹搳慤挸摣敢㡡㔹敢昴昲㘷挸㜸㐵ㄶ捤㐰〸㝤㜴晢㈲㔲㘱ㄹ㈹〷ㅣ〸㡣昳愹㤳晣㑡㤶㙡㐳敡摢搷捡㥥㐰㈴㘹搸㥡㌷㔷㘴ㅤ昱㘸挷っ昷㐵て㌴㘳ㅤ戳ㅥ挴㜵戳㥥攳㤸㈴㉤㤲攵㔲搵㈴〵㑦㌷㐲敦㡣敤ㅡㄶ㠰愲扦戸挸扣㠲㈲昳㡡㉡ㅡ戶捥㌱㌴愸昲ㅣ换扢㘴晡㜶戸敡搸搵㈲ㅦㄸ扥摢ㄵ㌴〹㈶愷攴㑤㔲㈲㌳㈶㍡慣昹昳㌰搹㠲㌲搰㕤㠶ㅣ攵搶ㄱ晤愰㕣㑤ㄴ昰㑦昴改㔸㠲㠰㔱㥥㔲攳晤ㄸ㑤㔷户㈳㈰㜲㔴扡㥡摣挱戸晡㈴㑡㈲㈱㐴慣㘷㤰〸扣㠲㈹㈱㑦ㄷ㜷挱㍡敦摡㈱戰㐷㡣㥤戰挳戹〰㈸〷㐰㔶ㅤ㙦㙦㔴㔸㑤㜵㥡㙣㙡㠵㕢扡慢摡搴挴捤摤昵㘹扤昱捥㉤慡㈳㡤㤲㔲㈴摢㌵㔲㥡㘵㡢㌹敥㈶㔵㈳㤴攲㑥戴㡤挸㜲㥢戶昶㥤㔲攴㜵㈸㈶㐵㌳㌹攳〳㡡㔰㄰攸㡤㜵ㄴ㝤昶搹攴㤱㡡搸搰〶㈸㔱㑦㐵㘵㈳㜱㐸昰㌴慥㥤搴㘴㈹㝥〲㝦敦㡢戳ぢ㡤戰慤挶扣㌲ㅥ搷㑣搷敢ぢ㉥慣㠴慡改搷㜶〹㑢㘳㙤㤱㠶㔱摣搹慦昶㡦戶㌷挵㠸㌱ㅢ㌲㉣㤲攱〷〶ㅢ㠲戹㔲ㄱ㔵㕡㘷㈳摣敡㘶㜱㤱㑦㘷愴改㉡っ㉣㠵戵㌹戹慥捣戰㤶㈵㍦慥㍡㌴㑦㡢㑡㡥ㅡ搶昴㑡〰㤵ㅥ㔲㡥挷㌹挵攰㠶㜵㡥㙥㈹㕣㘲㠰搸㡤㜳㡢搵㄰愱摤收〰㍣ㄹ散ㅥ散㘰㐷愲搰〹慤㌳㑡搰㐲〶攱戶㉦㠲扣搳㈷㐶㈱㐸㉤㤵㝥㝦㕣晣敢㜳㑣摦㍡㥥㑢㌲㌱ㄳ㌱摣㤵㘱㍤〰戹改挸㈴戹㘸㍣〹㤸㐷㤲㑤〹慤攱愴㡣㈶挶〸㑤㍥㍦挴㉤ㅥ挶戲㐶挹㌶㜵摣㜳ぢ㙤㘸搳晡收㍥敢戴㕢慤㌷㙡㔲愹攲㐴㔶㉢㡤扣㉢昰愵慥〰㐶摣㤴戱㉦昱愶㥣挶㔱㡡㑢㈶㤲晡户扢㡤攳攸慥㠴ㅣ挶㠸㔴ㅦ〳㤰ㄹ㙥㌹ㄵ㄰敢扡愷㐰晢㜰㝦敢〲㠳扡㍣〷㤱搶㔵㐴㔹㌶㡦晢㜸捤㈸戲攲戶㔴戳㜹㙦摥愳捤㥥㉡㍡㘵㐷㐵扢〲㐷㔸㘷㈴昰ち〵ㄸ㈳㝤㜲〷〷挹㕤㡤愳扢㔷㥦㔴㡦戹慢㐰㠵挲㠰㘰㡣㤷愷愰ㅣ㜶ㄵ㡣㐴㠳㕢㙢㔹摤㠲搱㕦㕡摥挶㌴㠰㘰ㄸ㤸〶㉤㕡㐶〶捥㉣昲摢ㅢ㌸户愰㔵㐶㠴㌴ㅤ㑣㘵㡣㜲ㅣづ㝢㈰つ摣挴㠳昴戲〷㈵ㄴㅥ㔰ㄷ挳㤲扢㠹㤳づ㡥㐰㥥㝦㕤㐷攱愲ㄹ攲晡㡢㝢戰愳㜸扡㔶愳戹ぢ晦摣慥挰㉡慥㙥㐴收攸㠱㡥㑢㔹㙡㑤戴敦㙥敢愸㠸㉦ぢㅥ㤹㉢㥦㌲挳敡敡㔲戸ㄹ㕤摣敡㤷㈴昴ㅦ挱ㅦ戱攵摢㘹㌳攷㕤㕥㐴㕤攷摥㤷㉥扢摥㠶慢收愵〷扣昵〷ち挱ㄵ捡㐱㑥戲㤴晢ぢ晥愹愴攵昴晦挰㠸㍢㤹㌶〷㘸㌹㐸㌸㡥㑡㤱㌴㤸㐰㍥㠳㑥㘰扢㌷㙦つ㤰㑥づ㜴搰㠹ㄲ〴㝢㠴攲㕥㝡挳〸㐵晣㍢搰㑡㘲㠹㡥攴搸昳ㄷ挱晡攲㠷㈸㈱挲昱ㅣ㡢ㄱ晤ㅤ挸㘵愰㑥〹昲昸㡡〷㉦㠴晣晦挱㔲挲捤㕢戲搳摦㠰㤹挵换㥤㈸扡㤹㈸晡㐱ㄷ㡡〴慦㠱㈸晥㝤㄰㤹㈴改っ捦扥愶㐰㌸搷戴㜷〰㝤搳㉦晣晥ㅤて愰昳㌱㜱㈸ㅢつ愱戶摢昱摣㌴ㄱ〶扡㑣〴〶敦㤵㠹㜰〶ㄹ挱㈸㝥㘴㈲挴㍥㤰〵ㄴ㙣㙦㈲㌰戶㤷㘱〸愶㐲慤㈹户〶㑦㘰搷㌹昴㡦㥤挲挵㕢ㄹ㈰㥥て愵ㄵ捣挲㈳㜵㝤㜷昱愲改㥢捥㐱㔵㝥搲㤷㔰㘶晥㌲㙥㜲慢㉥散㜱攳㤶㌵慡搳ㄶ扥㡡挴换扥攷㑦搹搹晤㜵㘰㉡㑡㤱晢㕥ㄴ㐵攱㜵㜸㑡〴捦つ戹㡦ㅤ㜸改攴慦ㅥ㝦晡㌸㙦慢挵戴慡摦㠵㝣㍦㈱㝢摡ㄳ〸敡愶㉥㡡㕣换て㜳捥攰ㄳ㈵㝢慤㉥㘷㑣㕦㔹㐱㠱攱㈴搹㠸昰㔲㠴ㄹㄱ摦㙥㌰㌱㜱敦㈱㌲㌱换ㅤ敥㑥昵㘱㤳㜲ㄱ㤶㔳ㄳ㔷㍥扤㈴㙣㈸㝡㉡戲㍥慤㑤晤扢㔰㐵慦㜱㈲敤㔶㈲㑦㥤㑣㐲㝣愷㔳搷ㅤ愵慥㡢づ㌲っ晢㈷㔲ち昱〷㔲㐸晡㈰挳ぢ〱㑡㑡㥤㐳㐶扦ㅢ㈰㈳戲搶ㄹ攲愵㍦㘰㑦〸挸收愵扦㍥㍦㘲挱㉥〲㡢㠹㉦扥摦ㄳ㉤㙤搱㐴㌵㌱㔴慢㙣㥡㈵㘴搴攱㠵〵㔳㐹改㌲㌲㐹搲㡦㈰户㘳㜷ㄴ㕦㌲攲㐴㠱户㠸戱㜵㠷扥戶㤲昳㠰摢挰捤て攸㤹㠲㔲ㄸ敥㝥ㄶ攳㐰慡㘲㜴㔱搳㔲㔴㐴㌸ㅡ㘵㥢㥤㠶攲㉡攸㉣昷㈰㑥愵〸晥昱㑢㈱搶㑦戶㠶扥戶戳㠶㍡捥ㅤ挴〲昹㠳晤㜵㜳〶㘳攳慤攴ㄸ㐸搸ㅤ戵㉡㐶搷挳捦愳ぢㄷ㥤ㄳ㐶㉢慢㥥挵㔱晣㐹㌸㙢㐰敢搲晦㡣㕥㉢捥扡挰摥っ㘳户改晦て愱㘰㕢晤㉦ㄸ㝢㔳㠸晣㜰㥣攱㠳捥昸挹戶㈱ㅢ敥〸㍣摢〸摥愸㠳戱愱戲っ㜹㐷戹㈵㝣扣ㅡ㔵㉢〹づ扦㔷扥昳㙡㐴戳㉦㙤摢愱㥥〲㤰戱㈱晤㐵㠸愰㥥晤摢攵㔶㜲扡㉤㝣〴ㅤて㥣戱慢扥ㄷ㜸㔶㌸戱㠴愰敦〴扦㍤戳㘰昳㑣㡢㙦㜶ち戵摢戰ㄳ挳ㅦ㐵㥦戳ぢ㄰搸㘷㘵昸㐶挵㈲ㄹ㔹搸㔹㈴㠳摦㈱㡤愵挲㑢搴づ挱㌵搶挳つ戳㡥㑦㔷ㄷ攰敢っ㔹戴㉢㤴㕤攴㜱敥扣愱挱慤挳ㅤ慤㠷攰て㤲昵㌲㠲㘳㙡〹ㅦ昹㈸昷戵㜳て摡摢挶㙢ぢ搸戲㍦㥦㕢㐹㝦〱㌸摤搹㕢摡㐹㠶敦攴ㄷ挹㈵愳㐲㠸㑢晢挷昱㜷攷づ㕡㡥㌶づ㍡㡦㍦攸愶㈳㙣戲づ昷搹づ愲摦ㄷ搱㔵㑣ㄳ攰㘷㤸㜱㠶て㠲㕥㍥戲愲昸ㅡ㤶㐵〶㐰㍥㔷愸〲昴愶敡攷户愲敡戱〷搹ㄳ㐹昰㡣㐱㜲㉣㠹慦愲㈱户㉢㕡㌶㔸㠲换ㄶ敡㉣㠱扣㤱昴㐰㍥㈷㜸㤶㔰ㄳ昹ち㍡㌴㈷㘲愳戴昷㐴扥扣搵㐴〴慤〰戵搰昴昸㘳㠹ㄶ㌱敡愸㌶ㅣ〲㤷挰〳ㄸ㑢㤴挹㈸攵㈳㠵㑥㈱㡡㌱晣㤰㈸㐲晡㘹晣昷搵攳㍦㜹㠵改晦㡥ぢ㈵ㄱ㔱搵扥ち㑡㐴戵㡡㉦愶㔷攱愳戴昷㉡㍥扦搵㉡挶㈸㉣㌹ㄳ㈳〴ㄸㄹ㄰ㄵ晣㔱慢㙡㈰挳つ攵㑦㕣㈴挰慦㙤ㄶ㘳㈶㑡㔴摦つ㘴搰㤷㍢慦㕡㕤㐱㈶改慢㜳㈳㌲扥昲㔱㠶ㄲ㙦㐴搲愹㔳㠸扣戲㠵㐸㍤ㄶ㥤搸ㅤ扢㉢㠴〴㤶挴捦㘶㝢捡昶㐲㥦愱㝥昱㑣㠲㤸㔳愷㤲㑦愸戴㌸昸〴挲㠸㑣㔳ㄲㄲ㌷㔲㝣㉡㘹晣扤敦户㝣愷愸㐰〲昵㐴㡤㐹㜰慡昱㈷㤳挶㐷昰㜹㤶㙡㤳攳㔵〲愶㔷㤳挶㈴㑣搵昸改愴昱敦㡥ㅣ㙣㌶㑥攸㌰ㅡ㔹㈷㤱㘴ㄸ扤敡ㄸ㤰晡㔴㝢ㄴ捤㜵㡢㡡㜴挸㡡㡡㈹㐲㔵っ戹慥㔴改㌰㙥㠵昸昸㔸㝡ㅥ㤷㥣㜰ㄷ〴搲㌶晡㝦㈶㥣挶攵愷㌹㌳㌴昱㉤昴㍡愲捥扥愱㥥搸戹㘰㉤昸㈸ㄸ戴㑥〷㌸㕣搵㜶ㄵ㠹挰㉥挸㐷晢扢㡤㜷㍥挳㠶㙣敤㐷ㄲ㉤搳㜸㤹愴㍦㉤愲㈲㉣㜹昱昱〴戳戹愷㕡㌴㘳㍣〹攴㐰㑣〲㌲㘳㍣〵ㄸ㐵㘴づ戰㘰㡣晣慦㤸晢攳慣昸〴挱搳〰㈵㐱㘶㈷ㅤㄴ㍥〹㌰㥡晣ㅦ㉢㈶搶㤵攳㐴ㄳ㡦㈷㉦㑢㤳㤱昱っ㍢㝣ㅡ㘰〰㝥㕣ㄱㄳ㘱挹昸っ㑡搲㉦愵攰㔰㉦晤㉣㉢㍥㐷昰㜹㠰㤲捥挹敥㜸搷戸愶㍥㔵搸ㄷ搰㔵㍣㐵㠰㥦昱挵㌸挳〷㥤晢昰㡦扤㡤㘶㥥㠹㤳㉦晣ㄱ昳㙣晢㤴晦〱㝣㥡扦挹㐵て攰晦㑣愲㉢ぢ㍦慦扤慦扦戱挸〴㌴捥搵㙦つ㥢晤㍡挶攱扡㕡愱ㄴ㡥㐸愵㔲搴ち㠲昸收㠲㠵㠷㌷昰㉤挷㔴㠵㄰愴〱㔵攱挶ㄵ挷㔱㘰㝣㠹㑤㠹㘳攲挹昸㘷㍥ㄱ戵㙡ㄳ晦㈵捥昰㐱㄰慦慡晢愳㜱昷攴㠵挴戵慡戰㍢㕥㐸晣慢㡡搵昴ぢ㥦攳㘰ち㔹挸戴㙢㈵㈲㑤搱搰㔷㤱ㄹㄹㄸ攵摣ㅥ挱㑦扢㈲慡ㄷ㙢ㄷ㉦晥㘹㌴㍦㜱㘳晥㐳ㅦㅣ㝥敥搵ㅦ晦晡搹㥦晤搳戱摦晥昹昹攷㝦昶㥢㘷㕦昹昳㡦㔶㡥晤昷ぢ㉦晣搷㠳㕦㝦攵搷晢慤㙦㘸摦晦搳晣㌷㥥㤸扡晣挴㘳搶昹扢㑥㍥昱攱㐷ㅦ㥥㕡扣㘶㜲㘰㘰㜰昰捥昱晦戹攱㕤㘳㑦㍤昶戲昸捦㕦㕣敦ち戵㕣扣愰㝤ㅡ㕣戶㥡挶扦㈱㠳㘹㜰挶㙦敡㌴戸㕣戵㔱㉢昱㐶捤愰愰〸攷〶㈷愰㉡捣昶㡡愱扦〲っ慥戳昷</t>
  </si>
  <si>
    <t>CB_Block_7.0.0.0:1</t>
    <phoneticPr fontId="1" type="noConversion"/>
  </si>
  <si>
    <t>Decisioneering:7.0.0.0</t>
    <phoneticPr fontId="1" type="noConversion"/>
  </si>
  <si>
    <t>Decisioneering:7.0.0.0</t>
    <phoneticPr fontId="1" type="noConversion"/>
  </si>
  <si>
    <t>CB_Block_0</t>
    <phoneticPr fontId="1" type="noConversion"/>
  </si>
  <si>
    <t>㜸〱敤㕣㕢㙣ㅣ㔷ㄹ摥㌳摥㔹敦慣敤搸㡤搳㑢㑡㉦㉥愱㉤搴挱㡤搳㠶㔲㈰〴㕦㥡㑢敢挴㙥散愴㈰㐰㥢昱敥㤹㜸㥡㥤ㄹ㜷㘶搶㠹㑢愵㔶㔰㈸〸㑡愵㜲ㄱ㠵㜲㔱㠵㤰㄰ㄲ㤷㤷㜲㝤㐱〲㠱㔰㤱㜸㠰〷㈴ㅥち㐲昰〰㐲㤱㜸㠰〷㈴昸扥㌳㌳扢戳扢摥戱扢㙤挱㐵㍥改晥㍥㜳㙥㜳捥昹慦攷晦捦㌴㈷㜲戹摣扦㤱昸㤷㈹捦捣㜵㡢敢㐱㈸㥤㠹ㄹ慦㔶㤳㤵搰昶摣㘰㘲捡昷捤昵㌹㍢〸晢搰愰㔰戶㔱ㅦ攸攵挰㝥㔸ㄶ换㙢搲て搰㐸捦攵㡡㐵㐳㐳㍤〷攱㙦㈴㜹㌰搸㙢㌰て戰㌴㌳㍤扦晣㈰㐶㕤っ㍤㕦敥ㅦ㍢ㅢ昵㍤㍣㌹㌹㌱㌹㜱昰敥㠳㙦㤹㌸戰㝦㙣愶㕥ぢ敢扥㍣散捡㝡攸㥢戵晤㘳ぢ昵攵㥡㕤戹㑦慥㉦㜹ㄷ愴㝢㔸㉥ㅦ戸㘳搹扣昳慤㤳㜷ㅥ㍡㘴摤㝤昷㕢〷昱敡摣愹㤹改〵㕦㕡挱㉢㌴愶捥㈹摦㌹㉢㉢㌶搷㈶愵㙦扢攷㈷㘶愶昱㕦㙡晥㜸扡㙢㘲㜱㐵捡㤰慦㤶扥㜴㉢㌲㌰搰㜱挰㤹ち㠲扡戳捡捤㌳㥣愳㔸㙡挵っ㐲摤㤹㤱戵㥡攱㈴愳ㄶ㥤㜹散㕤捤㕣ㅦ㜴ㄶ愵ㅢ搸愱扤㘶㠷敢〵㘷〹〳㔵㠷㥣㌳㠱㍣㙤扡攷攵㈹搳㤱扡㜳慣㙥㔷昳㔱捡昵摤㥡っ㤱㥥㤸㕡晥挴㔴攰捣慣㤸扥㥡㔱挰㡤挹㘸㝢搴慦戴戶摤搷㝤㕣㑥㕤扤㠱㘳摥摣扤ㅤ㙡捥㥡㝥愳攵㜸昷㤶昱攲㕢㘷㜰㝢昷昶愹㍤㙡敤昳愶敥㝤搴㔶戶戶ㄶ〳㌱㝤慢ㅤ挵㘲㡣〲㐱㍦㐱㤱㠰〸㌴㑡〴〳〴㠳〰㈲晦㜷㜰㐹扡㈳慢戴戲愹㤵㤷戵㜲㐵㉢㔷戵戲搴捡㤶㔶㍥慦㤵㔷戴戲慤㤵ㅦ搴捡ㄷ搰㈶㐹挵晥㝥㉤㑥㍦晤晣㍦昴㝤攷㑥摦昷挴㐷㐷扥㜱晤挳ㅦ昸攱攰㉥㌴扡㍦㥥搴慣㙦㕥〴愹㌵愹昸攰挴〱晥摢㥣㉢挰ㄴ搶㈱敢㉥㙢㜲戲㝡攸㠰㜹㠷愹㜳㔹ㄹ挸㙦㈱㤴ㄱ戴ㅤ戴ㅥ戰摤慡㜷㔱攱敥扡㘹㌳㤰捤㡤ㅢ㡦敢愶扤扡㕢つ㕥户㜱攵㘲㘸㠶昲摡昶扡收㈰ㅤ摤ㄶ挱㔶㌲㔰敦扢愱扤摢㔹戳㔶㤷㔳㤷散愸晡晡戶㙡㘷挱昷㤶扢搷ㅥ昵攵㐳㡤摡㡥ㄹ㑤㐱愸慤愹戱㍢㔶ㄹ㔵㐵昳ㅡ㥢㔹昱〲改慡改㡤㍢ぢ㜶攵㠲昴ㄷ㈵㐵愲慣慡愵㕥挹慡㤸敢挷攷㕤㉣ㄴ摣㕡㝤㝤扡搴扡攷㔲〸㘶㤶㔵捣㜷㔵晡攱晡㤲戹㕣㤳㔷戵㌴㠹摥㠹㡡扤㉤挵㐷扤㑡㍤㤸昱摣搰昷㙡慤㌵㔳搵㌵ㄳ㤲愶㝡搲慢捡㝣㍥愷㠴〲〴㙥㕦㥦㄰戹摢扡昳㠲㐲㐴ち挵㘴攴㙢㕡挹㙥攲㌴㔶㠷㔵搴㈴㘹㔲㝢挳㈶㠳㜱扥㑡挶㘴㜰㘰㙡㑤搴ㅦ㝣改ㅢ㌷ㄹ戶㠱戹㔷户戱愶㡤挶慢扦㘷㑤扡攱㜱搳慤搶愴㥦愹晤〴㘷㘴っ〳攸㤷㈱㄰扡敥ㅥ㔵㥤戸㈴搶昵㡢㜶㌵㕣㈹慣㐸晢晣㑡㠸㌲㘸挸㘲㤱㕢摢㤱㡣㉢㔰㘴散㈶ㄸ〵㈸㤵㜲㠵㍤㙣㔴㈸㈱攵㜴㑡愷っ㕥㙥ㄱ攴散搷挲换㠳搶㔱扢ㄶ捡㐸㈸て㕢挰㐸愴搵ㄴ晡㠶㐸愲扥㔹㠹ㄴ挶ㅥ㙢〶㔴㙡摡㙥戸摥攴摢づ㉥㠹㠸㘸㐷ㄶ㙣㍢㔹㐰㔱搰㉡て㌲㜸つ㐴搳㈶つ戲ㅢ愷㠸㠸㙣㤰愱搹㌱㜲㉢㤱戱㝤㠶㡣㐰晢㌴ㄱ戲昵㠱敥㌲㠲挴摥㐹愴散搴㤵ㅦ㜷愴搹㐶戶㝣㈴捤慥挴挶ㄹ㔷ㄱ㕣㑤㜰つ挱㕥〰昱㈷㐸㌸㑡㌹攴㕢㤳昱㍡㍣ㅢ搷ㄱ㕣て〰昹㘴㔰收挴愲㡡㌶搴㔶散㐸戶ㅢ㠲㥤慣㡣攲㐸ㄴ搱㌲㙥搸㤹㐳㡥㐲㜴㙣㜵㙥て㕤㥢㔷㍡昶㤶敥戴㤹㕥づ㈹㌲愳㘹㝡慤㥢㌴㑤㙦〴㥢昶愸户㙥㐴㔷㘳㡣攰㈶㠰㤲昱㝡㐲㈸ㄷㅡ扣㕢戳攸㘹㔲扥㈶捣愲挸ㄸ敡㔱挱挷㠴捣㈳㐰㠶㤰敢㌸扥散搸搰㌴〷挷慤搷扣つ扤扦㍢㝦挷㐸㙦搳㥢㍢㝡㠷晥愲㤷㘸㐵敦〳㝢㠹摦㜵搵㌱㌷愳摡戸㠵攰㔶㠰㌶ㅤ挳搳昷㑢昵ㄴ㈸戳搸㐹㘱㙥㌷扤㉥捡捡㕤㕡㕦㤵㑡〳つ㕡㑢愶㝦㕥㠶昰㘰㥣㤸㠵㉤散昹扥慣攱㔰㕢㔵〵㍣扦㕣摤㕡ㄸㅣ昵㍤㠷攵㍢㌶㜲昰㥡㔰っ昹扣搶㤷㙢戳㤱㌳㙣捤㤴捦㈹㐵㌹搴挱㜷㜴ㄷㄲ愹㑥慤攴挵㝥搹攷换ㅤ㐹搲㠳㈴㜹ㄳ戶搵戸つ〰㔲㐲晣愶慢㐴搹捦㘶㙦㔶捤㕡㉤㔶㝡昸㌲㑥㈷㙤㍥挴づ㌹㌲㄰㌹㙣愷攱㍦〸㠶㥣㐵摢㘹〸㡢〱㘷㐱晡ㄵ昸ㄶ散㥡㉣㐵㙥㔹㡡㥡ㅤ㔹昱ㅡ㤱ㄵ㝤㝤ㅤ攷改っ晦㥡愲㤳㌶㈹㤱挹敤㤹㤵ㄹ㘷昱㈶㔱搱つ㐹愱㤲攱ㅡ㙡㐸㈰㔲ㅥ摢敥㠸㤸ㅥ㐴捣敤搸㌸攳〰挱㈴挱㐱〰晤㤷㤰㌴㕢摤㜸㠶挳晡搷攸搲㉥㤷㜳㐵愲㐱戹〸㕦攸㉡慣づ昱㌵㙦㈱戸ぢ愰捤晣愱〳㌲㠳㄰ㄵ捡㔳㠴愸挲ㄸ搶㔹㕢㕥㈴つ散戲㄰㔸㥡愹〷愱攷㌰戲㌴㘴捤㝡愷扣㜰搶づ㔶ㄱ㠹ㅡ戵攲捣〳㉢搲〵㜵昹戰㝤摡捡扣搵㔵㔹㌵慣㐵慦づ搱㜶㘲㜶㍢ㅣ捣戱ㅤ戰㈵搵搹㕣ㄳ㐸扤㥤㡦㌱㠴挰㑥㉢㝦㉢扤戱㕢昲㝥昳搰㌷摣摣搱㈵㍢慣挹〱㉢㘲㍡收㡢ㄶ㜶ㄱ㤱㠳㙡扦戵戴攲㑢㌹㍢㘴ㅤ昳敤㙡捤㜶㈵㤱〱ㅢ㤳挱扡㌹㜹ㅥ㔱㠲〵㡦㌱㐰捦ㅤ戲㤶㝣搳つ㔶㑤〶ㄴ搷㜷户㍣愹戰㠸㙥㑤摢㙥㠰搷㈸㉣㌲㍦㙣㉤慥㜸ㄷㄱ戱慤㍢敥㌱㜳㌵搸ㄶ㔸㈱搱㐷㐹愱㐶㘸㐲搳㐴㔱㉢昶㡡ㅦㅥ挸㜳㌹昲㕥㥥㐰攱㉡愷搳㘷㥥愱扤㘹搷挷㌱ㅡ摡改㥣搳㈰愲㐷㡤挲扥㑣㈹㑣㑥㌵敥㘶㥦户〱摣㝢散捣㠹㘶㘴敥㘵挵慣㜵㝡昹㌳㘴扣㈲㡢㐶㈰㠴㍥扡㕤ㄱ愹戰㡣㤴〳づ〴挶昹搴㑥㝥㈵㑢戵㈱昵敤㙡㘶㡦㈲㤲㌴㘸捤㤹换戲㠶㜸戴㘳㠶扢愲〷㥡戱㡥㔹ぢ攲扡ㄹ捦㜱㑣㤲ㄶ挹㜲戱㘲㤲㠲愷敡愱㜷搲㜶つぢ㐰搱㕦㕣㘴㕥㐲㤱㜹㐹ㄵつ㕡愷ㄹㅡ㔴㜹㡥攵㥤㌷㝤㍢㕣㜱散㑡㤱てっ摦㙤ぢ㥡〴㤳㔳昲㈶㈹㤱ㄹ㘳㙤搶晣ㄹ㤸㙣挱〴搰㍤〱㌹捡慤㈳晡㐱戹㥡㈸攰㥦攸搱戱〴〱愳㍣愵挶㍢㌰㥡慥㙥㐷㐰攴愸㜴㌹戹㠳㜱昹㔱㤴㐴㐲㠸㔸捦㈰ㄱ㜸〵㔳㐲㥥㉥敥㠲㜵挶戵㐳㘰㡦ㄸ㍢㙡㠷戳〱㔰づ㠰慣㍡摥㕥慢戰㥡敡㌴摥搰ち㌷㜶㔶戵愸㠹ㅢ㍡敢搳㝡攳つㅢ㔴㐷ㅡ㈵愵㐸㌶㙢愴㌴换〶㜳摣㑥慡㐶㈸挵㥤㘸ㅢ㤱攵㌶㙤敥㍢愵挸换㔰㑣㡡㘶㜲挶㍢ㄵ愱㈰搰ㅢ敢㈸晡散戳挹㈳ㄵ戱愱つ㔰愲㥥㡡捡㠶攲㤰攰〹㕣㍢愹捡㔲晣〴晥摥ㄵ㘷攷敢㘱㑢㡤㜹㘹㌴慥㤹慡搵收㕤㔸〹ㄵ搳慦㙥ㄳ㤶挶摡㈲つ愳戸戳㔷敤ㅦ㙤㙦㡡ㄱ㘳㌶㘴㔸㈴挳てっ㌶〴㜳愵㈲慡戴捥㠶戸搵㡤攲㈲㥦㑥㑡搳㔵ㄸ㔸っ慢戳㜲㑤㤹㘱㑤㑢㝥㔴㜵㘸㥣ㄶ㤵ㅣ㌵慣愹攵〰㉡㍤愴ㅣ㡦㜳㡡挱つ敢㌴摤㔲戸挴〰戱ㅢ攷ㄶ㉡㈱㐲扢㡤〱㜸㌲搸㍥搸挱㡥㐴愱ㄳ㕡㘷㤴愰㠵っ挲㙤㕤〴㜹愷㐷㡣㐲㤰㕡㉡晤敤㠸昸晣㌳㑣㕦㍦㤲㑢㌲㌱ㄳ㌱摣㤵㘱㍤〰戹改挸㈴戹㘸㌴〹㤸㐷㤲㑤〹慤挱愴㡣㈶挶㄰㑤㍥㍦挴㉤ㅥ挶戲㠶挹㌶㌵摣㜳ぢ㙤㘸搳摡晡㉥敢㠴㕢愹搵慢㔲愹攲㐴㔶㉢㡤扣㉤昰愵慥〰㐶摣㤴戱㉦昱愶㥣挰㔱㡡㑢㈶㤲㝡户扢㡤㈳攸慥㠴ㅣ挶㠸㔴ㅦ〳㤰ㄹ㙥㌹ㄵ㄰敢戸愷㐰晢㜰㜷昳〲㠳扡㍣〷㤱搶㔱㐴㔹㌶㠷晢㜸㡤㈸戲攲戶㔴戳㌹㙦捥愳捤㥥㉡㍡㙥㐷㐵摢〲㐷㔸㘷㈴昰ち〵ㄸ㈳㍤㜲〷〷挹㕤㡥愳扢㤷ㅦ㔵㡦戹换㐰㠵挲㠰㘰㡣㤷愷愰ㅣ㜶ㄵ㡣㐴㠳㕢㙢㕡摤㠲搱㕦㕡摥挶ㄴ㠰㘰ㄸ㤸〶㉤㕡㐶〶捥っ昲㥢ㅢ㌸㌷愲㔵㐶㠴㌴ㅤ㑣㘵㡣㜲ㄴづ㝢㈰つ摣挴㠳昴㤲〷㈵ㄴ敥㔱ㄷ挳㤲扢㠹攳づ㡥㐰㥥㝦㔵㕢攱㠲ㄹ攲晡㡢扢户慤㜸慡㕡愵戹ぢ晦摣戶挰㉡慥㙥㐴收攸㥥戶㑢㔹㙡㑤戴敦昶戵㔵挴㤷〵て捥㑥ㅣ㌷挳捡捡㘲戸ㅥ㕤摣敡㤵㈴昴ㅦ挱ㅦ戱攱摢㘹㌳攷㕤㕥㐴㕤攳摥㤷㉥戸摥㐵㔷捤㑢て㜸敢てㄴ㠲㉢㤴晤㥣㘴㈹昷㙦晣㔳㐹换改㍦挴㠸㕢㤹㌶〷㘸㍡㐸㌸㡥㑡㤱㌴ㄸ㐳㍥㠳㑥㘰扢㌷㙥つ㤰㑥昶戴搱㠹ㄲ〴㍢㠴攲㥥㝦挵〸㐵晣〰㘸㈵戱㐴㐷㜲散昹搷挰晡攲晢㈸㈱挲昱ㅣ㡢ㄱ晤㈶攴㌲㔰愷〴㜹㝣挵㠳ㄷ㐲晥㝦戰㤴㜰昳㠶散昴㕦㘰㘶昱扤㜶ㄴ摤㐰ㄴ㝤户〳㐵㠲搷㐰ㄴ晦摥㡢㑣㤲㜴㠶㘷㕦㔲㈰㥣㙢摡㌹㠰扥敡ㄷ㝥晦㠷〷搰戹㤸㌸㤴㡤㠶㔰摢捤㜸㙥㤸〸㝤ㅤ㈶〲㠳昷捡㐴㌸㠹㡣㘰ㄴ㍦㌲ㄱ㘲ㅦ挸㍣ち㌶㌷ㄱㄸ摢换㌰〴㔳愱搶㤴㕢㠳㈷戰慢ㅣ晡挷㡥攳攲慤っ㄰捦㠷搲ち㘶攰㤱扡扡戳㜸挱昴㑤㘷慦㉡㍦收㑢㈸㌳㝦〹㌷戹㔵ㄷ昶戸㜶挳ㅡ搵㘹〳㕦㐵攲㘵摦昱愷㙣敤晥㍡㌰ㄵ愵挸㝤㉦㡡愲昰㌲㍣㈵㠲攷㠶摣〷昶㝣昳搸敦ㅦ㝥晣〸㙦慢挵戴慡摦㠶㝣㉦㈱㝢摡ㄳ〸敡愶㉥㡡㕣挹て㜳㑥攲ㄳ㈵㝢戵㈶愷㑤㕦㔹㐱㠱攱㈴搹㠸昰㔲㠴ㄹㄱ摦㜶㌰㌱㜱敦㈱㌲㌱㈷摡摣㥤敡挳㈶攵㈲㥣㐸㑤㕣昹昴㤲戰愱攸慡挸㝡戴㌶昵㙦㐳ㄵ扤挴㠹戴㕡㠹㍣㜵㌲〹昱慤㜶㕤㜷㠸扡㉥㍡挸㌰散㥦㐸㈹挴ㅦ㐸㈱改㠳っ㉦〴㈸㈹㜵ㅡㄹ晤㜶㠰㡣挸㕡㝢㠸㤷晥㠰ㅤ㈱㈰ㅢ㤷晥㝡晣㠸〵扢〸㉣㈶扥昸㕥㑦戴戴㐵ㄳ搵挴㔰慤戲㘹ㄶ㤱㔱㠷ㄷㄶ㑣㈶愵㑢挸㈴㐹㍦㠸摣㤶摤㔱㝣挹㤰ㄳ〵摥㈲挶搶ㅤ晡摡㑡捥㍤㙥ㅤ㌷㍦愰㘷ち㑡㘱戸扢㔹㡣〳愹㡡搱㐵㑤㑢㔱ㄱ攱㜰㤴㙤㜴ㅡ㠸慢愰戳摣扤㌸㤵㈲昸挷㉦㠵㔸㍦摥ㅣ晡捡昶ㅡ敡㌸户ㅦぢ攴て昶搷つㄹ㡣㡤户㤲㘳㈰㘱户搴慡ㄸ㕤て㍦㠳㉥㕣㜴㑥ㄸ捤慣㝡ㄶ㠷昰㈷攱慣㍥慤㐳晦㌳㝡慤㌸敢㉣㝢㌳㡣摤愲晦摦㡤㠲㑤昵扦㘰散㑤㈱昲㍤㜱㠶て㍡攳㈷㥢㠶㙣戸㈳昰㙣㈳㜸愳づ挶㠶捡㌲攴ㅤ攵ㄶ昱昱㙡㔴慤㈴㌸晣㕥昹昶慢ㄱ㡤扥戴㙤〷扡ち㐰挶㠶昴慦㐱〴㜵敤摦㉡户㤲搳㙤攱扤攸戸攷愴㕤昱扤挰戳挲戱㐵〴㝤挷昸敤㤹〵㥢㘷㑡㝣戵㕤愸敤挳㑥っ扥ㅦ㝤㑥捤㐳㘰㥦㤲攱㉢ㄵ㡢㘴㘴㘱㙢㤱っ㝥㠷㌴㤲ち㉦㔱㍢〴㔷㔸昷搷捤ㅡ㍥㕤㥤㠷慦㌳㘴搱戶㔰㜶㤱挷戹晤㠶〶户づ㜷戴敥㠳㍦㐸搶㈶㄰ㅣ㔳㑢㜸敦晢戹慦敤㝢搰摡㌶㕥㕢挰㤶扤昹摣㑡晡㜳挰改搶摥搲㑡㌲㝣㈷扦㐸㉥ㄹ㘵㐲㕣摡㍦㠲扦㕢㜷搰㜲戴㔱搰㜹晣㐱㌷ㅤ㘱攳㌵戸捦戶㄰晤㍥㠷慥㘲㡡〰㍦挳㡣㌳㝣㄰昴昲㤱ㄵ挵㤷戰㉣㌲〰昲戹㐲〵愰㍢㔵㍦扢ㄱ㔵㡦摣换㥥㐸㠲㘷っ㤲㘳㐹㝣〱つ戹㕤搱戲挱ㄲ㕣戶㔰㘷〹攴㡤愴〷昲㌹挱戳㠴㥡挸攷搰愱㌱ㄱㅢ愵摤㈷昲搹㡤㈶㈲㘸〵愸㠵愶挷ㅦ㐹戴㠸㔱㐳戵攱㄰戸〴ㅥ挰㐸愲㑣㠶㈹ㅦ㈹㜴ち㔱㡣攱晢㐴ㄱ搲慦攲扦㉦ㅥ昹攵ぢ㑣㝦㍤㈲㤴㐴㐴㔵敢㉡㈸ㄱ搵㉡㥥㑡慦挲㐷㘹昷㔵㍣戹搱㉡㐶㈸㉣㌹ㄳ㈳〴ㄸ敡ㄳ㘵晣㔱慢慡㈳挳つ攵㑦㥣㈳挰慦㘵ㄶ㈳㈶㑡㔴摦㡢挸愰㉦㜷㕥戵扡㠴㑣搲㔷攷㐶㘴㝣攵愳っ㈵摥㠸愴㔳愷㄰㜹㘵ぢ㤱㝡㉣㍡戱㍢㜶㕢〸〹㉣㠹㥦捤㜶㤵敤㠵ㅥ㐳晤攲㠹〴㌱挷㡦㈷㥦㔰㘹㜱昰〹㠴ㄱ㤹愶㈴㈴㙥愴昸㐸搲昸㍢捦㌷㝤愷愸㐰〲昵㐴㡤㐹㜰慡昱㠷㤳挶〷昱㜹㤶㙡㤳攳㔵〲愶ㄷ㤳挶㈴㑣搵昸昱愴昱㕦づ敥㙤㌴㑥攸㌰ㅡ㔹㈷㤱㘴ㄸ扤敡ㄸ㤰晡㔴㝢ㄸ捤㜵㡢㡡㜴挰㡡㡡㈹㐲㔵っ戹愶㔴改㈰㙥㠵昸昸㔸㝡づ㤷㥣㜰ㄷ〴搲㌶晡㝦㈶㥣挰攵愷㔹㌳㌴昱㉤昴ㅡ愲捥扥愱㥥搸戹㘰捤晢㈸攸户㑥〴㌸㕣㔵户ㄵ㠹挰㉥挸㐷晢扢㠹㜷㍥挳㠶㙣敥㐷ㄲ㉤搳㜸㤹愴㌷㉤愲㈲㉣㜹昱挱〴戳戹挷㥡㌴㘳㍣ち攴㐰㑣〲㌲㘳㍣〶ㄸ㐵㘴昶戰㘰㠴晣慦㤸晢㠳慣昸㄰挱攳〰㈵㐱㘶㈷ㅤㄴ㍥っ㌰㥣晣ㅦ㉢挶搶㤴攳㐴ㄳて㈷㉦㑢㤳㤱昱〴㍢㝣ㄴ愰て㝥㕣ㄱㄳ㘱挹昸ㄸ㑡搲㉦愵攰㔰㉦晤㌸㉢㍥㐱昰㈴㐰㐹攷㘴户扣㙢㕣㔳㡦㉡散㤳攸㉡ㅥ㈳挰捦㜸㉡捥昰㐱攷㍥扣扤扢搱捣㌳㜱昲㠵㍦㘲㥥㉤㥦昲摦㠳㑦昳搷戹攸㍥晣㥦㐹㜴㘵攱攷戵户昵㌶ㄶ㤹㠰挶戹晡慤㘲戳㕦挶㌸㕣㔷㌳㤴挲ㄱ愹㔴㡡㕡㐱㄰摦㕣戰昰昰〶扥攵戰慡㄰㠲㌴愰㉡摣戸攲〸ち㡣㑦戱㈹㜱㑣㍣ㄹ㥦收ㄳ㔱慢㌶昱㌳㜱㠶て㠲㜸㔵摤ㅦ㡣扢㈷㉦㈴慥㔵㠵摤昶㐲攲㕦㔵慣愴㕦昸っ〷㔳挸㐲愶㔵㉢ㄱ㘹㡡㠶扥㠰捣㔰摦㌰攷昶〰㝥摡㈵㔱㌹㔷㍤㜷敥㥦挳昹戱㙢昳敦㝥搷攰㌳㉦晥攲て㑦晦晡㝤㠷晦晣慦㘷㥦晤昵ㅦ㥦㝥攱㕦㍦㕡㍥晣戳攷㥥晢挹扤㕦㝥攱て扢慤慦㘸捦晦㜳敥㉢㡦㑣㕥㜸攴㈱敢捣㙤挷ㅥ㜹捦㠳昷㑦㉥㕣㌱摥搷搷摦㝦敢攸捦慦㜹攳挸㘳て㝤㑦晣昸户㔷扢㐲㉤ㄷ㉦㘸㥤〶㤷慤愶昱㐵㘴㌰つ捥昸㔵㥤〶㤷慢㌶㙡㌹摥愸㘹ㄴㄴ攱摣攰〴㔴㠵搹㕡㌱昰ㅦち㘰戲捦</t>
    <phoneticPr fontId="1" type="noConversion"/>
  </si>
  <si>
    <t>CB_Block_0</t>
    <phoneticPr fontId="1" type="noConversion"/>
  </si>
  <si>
    <t>㜸〱敤㕣㕢㙣㈴㔷㤹敥㔳摤搵敥㙡摢㘳㘷㍣戹㑣〸ㄳ㤳㤰〴攲㔹㘷㍣挹㄰〲っ戳扥㘴㉥挱㌳㜶挶㥥〹㠸㘵㝢捡摤愷挶㤵改慡㜲慡慡㍤攳㄰㈹ㄱ㠴〵挴㑤㈲散㈵㄰㉥㡡㔰㈴㕥戸扣㜰㝦㐱〲㠱㔰㤰㜸〸㐲㐸慢㔵㌶㕡敤㍥㉣㐲㈳昱㠲㄰ㄲ㝣摦愹慡敥敡㙥㜷搹改㈴攰㈰㥦㐹晦㍥㜵㙥㜵捥昹慦攷晦㑦㈵㈷㜲戹摣㥦㤱昸㤷愹挰捣㑤㑢ㅢ㐱㈸㥤挹㔹慦㕥㤷搵搰昶摣㘰㜲摡昷捤㡤㜹㍢〸昳㘸㔰慣搸愸て昴㑡㘰㍦㉡㑢㤵㜵改〷㘸愴攷㜲愵㤲愱愱㥥㠳昰㌷㥡㍣ㄸ散㌵㔴〰㔸㥥㥤㔹㔸㜹ㄸ愳㉥㠵㥥㉦て㡥㥦㡦晡ㅥ㥤㥡㥡㥣㥡㍣㝣摦攱户㑤ㅥ㍡㌸㍥摢愸㠷つ㕦ㅥ㜵㘵㈳昴捤晡挱昱挵挶㑡摤慥扥㐷㙥㉣㝢㤷愴㝢㔴慥ㅣ扡㝢挵扣攷敤㔳昷ㅣ㌹㘲摤㜷摦摢㠷昰敡摣㤹搹㤹㐵㕦㕡挱慢㌴愶捥㈹摦㌳㈷慢㌶搷㈶愵㙦扢ㄷ㈷㘷㘷昰㕦㙡晥㜸扡㜷㜲㘹㔵捡㤰慦㤶扥㜴慢㌲㌰搰㜱搰㤹づ㠲㠶戳挶捤㌳㥣攳㔸㙡搵っ㐲摤㤹㤵昵扡攱㈴愳㤶㥣〵散㕤摤摣ㄸ㜲㤶愴ㅢ搸愱扤㙥㠷ㅢ㐵㘷ㄹ〳搵㠶㥤㜳㠱㍣㙢扡ㄷ攵ㄹ搳㤱扡㜳愲㘱搷ち㔱捡攵敦㐸㠶㐸㑦㑣㉤㝦㜲㍡㜰㘶㔷㑤㕦捤㈸攰挶㘴戴㍤敥㔷摢摢摥摡㝢㕣㑥㕤扤㠱㘳摥搶扢ㅤ㙡捥㥢㝥戳攵㐴敦㤶昱攲摢㘷㜰㔷敦昶愹㍤㙡敦昳搶摥㝤搴㔶戶户ㄶ㠳㌱㝤慢ㅤ挵㘲㡣㈲挱〰㐱㠹㠰〸㌴捡〴㠳〴㐳〰愲昰㝢㜰㐹扡㈳慢戴㡡愹㔵㔶戴㑡㔵慢搴戴㡡搴㉡㤶㔶戹愸㔵㔶戵㡡慤㔵ㅥ搶㉡㤷搰㈶㐹愵㠱〱㉤㑥㑦ㅤ昸捥ㅦ㝦晤㕦昶摣扦扦昴㤳㝦捥扦㜰㠷ㅣ摡㠳㐶て挶㤳㥡昳捤换㈰戵ㄶㄵㅦ㥥㍣挴㝦㕢㜳〵㤸挲㍡㘲摤㙢㑤㑤搵㡥ㅣ㌲敦㌶㜵㉥㉢〳昹㙤㠴㌲㡡戶㐳搶㐳戶㕢昳㉥㉢摣摤㌴㘳〶戲戵㜱ㄳ㜱摤㡣搷㜰㙢挱ㅢ㌶慦㕣ち捤㔰摥搸㔹搷ㅡ愴慢摢ㄲ搸㑡〶敡㝤〷㍡扢㥤㌷敢つ㌹㝤挵㡥慡摦搸㔱敤㉣晡摥㑡敦摡攳扥㝣愴㔹摢㌵愳㘹〸戵㜵㌵㜶搷㉡愳慡㘸㕥攳戳慢㕥㈰㕤㌵扤〹㘷搱慥㕥㤲晥㤲愴㐸㤴㌵戵搴㙢㔹ㄵ㜳晤挴㠲㡢㠵㠲㕢㙢户愴㑢慤晢慦㠴㘰㘶㔹挳㝣搷愴ㅦ㙥㉣㥢㉢㜵㜹㕤㕢㤳攸㥤愸搸摦㔶㝣摣慢㌶㠲㔹捦つ㝤慦摥㕥㌳㕤㕢㌷㈱㘹㙡愷扤㥡㉣ㄴ㜲㑡㈸㐰攰收昳㐲攴敥散捤ぢちㄱ㈹ㄴ㤳㤱㙦㘸㈷扢挹戳㔸ㅤ㔶㔱㤷愴㐹敤捤㕢っ挶昹㉡ㄹ㤳挱㠱愹㌵㔱㝦昰愵㙦搹㘲搸㈶收㕥摢挶㥡㌶ㄶ慦晥晥㜵改㠶㈷㑤户㔶㤷㝥愶昶ㄳ㥣㤱㌱〲愰㕦㠵㐰攸戹㝢㔴㜵攲㡡搸搰㉦摢戵㜰戵戸㉡敤㡢慢㈱捡愰㈱㑢㈵㙥㙤㔷㌲慥㐱㤱戱㤷㘰っ愰㕣捥ㄵ昷戱㔱戱㡣㤴搳㈹㥤㌲㜸戹㑤㤰戳㕦ㅢ㉦て㔹挷敤㝡㈸㈳愱㍣㘲〱㈳㤱㔶㔳攸ㅢ㈶㠹晡㘶㌵㔲ㄸ晢慣㔹㔰愹㘹扢攱㐶㡢㙦扢戸㈴㈲愲㕤㔹戰攳㘴〱㐵㐱扢㍣挸攰㌵㄰㑤㠷㌴挸㙥㥣㈲㈲戲㐱㠶㘶挷挸敤㐴挶昶ㄹ㌲〲敤搳㐴挸搶㠷㝡换〸ㄲ㝢㌷㤱戲㔳㑦㝥摣㤵㘶㥢搹昲㤱㌴扢ㄶㅢ㘷㕣㐷㜰㍤挱つ〴晢〱挴晦㐲挲㔱捡㈱摦㥥㡣㌷攰搹戸㠹攰㡤〰㤰㑦〶㘵㑥㉣慡㘸㐳㙤挷㡥㘴扢㘱搸挹捡㈸㡥㐴ㄱ㉤攳愶㥤㌹散㈸㐴挷㔶攷捥搰戵〵愵㘳㙦敦㑤㥢改攵㤰㈲㌳㥡愶搷扡㐵搳昴㐶戰㘹㥦㝡敢㘶㜴㌵挶〹摥〴㔰㌶㙥㈱㠴㜲愱挱扢㍤㡢㥥㈶攵敢挲㉣㡡㡣愱㍥ㄵ㝣㑣挸㍣〲㘴〸戹慥攳换慥つ㑤㜳㜰挲㝡摤摢搰〷㝢昳㜷㡣昴づ扤戹慢㜷攸㉦㝡㤹㔶昴慤㘰㉦昱㥦㍤㜵捣㙤愸㌶㙥㈷戸〳愰㐳挷昰昴晤㜲㍤〵捡㉣㜶㔲㤸摢㑢慦㡢戲㜲㤷㌷搶愴搲㐰㐳搶戲改㕦㤴㈱㍣ㄸ愷收㘰ぢ㝢扥㉦敢㌸搴搶㔴〱捦㉦搷户ㄷ〶挷㝤捦㘱昹慥㡤ㅣ扣㉥ㄴ㐳愱愰攵㜳ㅤ㌶㜲㠶慤㤹昲㌹愵㈸㠷㍡昸敥摥㐲㈲搵愹㥤扣搸㉦晢㝣戹㉢㐹晡㤰㈴㙦挵戶ㅡ㜷〲㐰㑡㠸㕦昵㤴㈸〷搹散ㅦ㔴戳㜶㡢㤵ㅥ扥㡣搳㐹㠷て戱㑢㡥っ㐶づ摢ㄹ昸て㠲㘱㘷挹㜶㥡挲㘲搰㔹㤴㝥ㄵ扥〵扢㉥换㤱㕢㤶愲㘶㔷㔶扣㑥㘴㐵㍥摦㜵㥥捥昰慦㈹㍡改㤰ㄲ㤹摣㥥㔹㤹㜱ㄶ㙦ㄱㄵ摤㤰ㄴ㉡ㄹ慥愱愶〴㈲攵戱敤慥㠸改㐳挴摣㠵㡤㌳づㄱ㑣ㄱㅣ〶搰㝦〱㐹戳摤㡤㘷㌸㙣㘰㥤㉥敤㑡㈵㔷㈲ㅡ㤴㡢昰昹㥥挲敡〸㕦昳㌶㠲㝢〱㍡捣ㅦ㍡㈰㌳〸㔱愱㍣㐵㠸㉡㡣㘱㥤户攵㘵搲挰ㅥぢ㠱愵搹㐶㄰㝡づ㈳㑢挳搶㥣㜷挶ぢ攷散㘰つ㤱愸㌱㉢捥㍣戴㉡㕤㔰㤷て摢愷愳捣㕢㕢㤳㌵挳㕡昲ㅡ㄰㙤愷收㜶挲挱ㅣ摢〱㕢㔲㥤捤㌵㠱搴摦昹ㄸ㐳〸散戴昲户搲ㅢ扢㉤敦㌷て㝤㈳慤ㅤ㕤戶挳扡ㅣ戴㈲愶㘳扥㘴㘱ㄷㄱ㌹愸つ㔸换慢扥㤴㜳挳搶〹摦慥搵㙤㔷ㄲㄹ戰㌱ㄹ慣㥢㤷ㄷㄱ㈵㔸昴ㄸ〳昴摣㘱㙢搹㌷摤㘰捤㘴㐰㜱㘳㙦摢㤳ち㡢攸搶㡣敤〶㜸㡤挲㈲昳㈳搶搲慡㜷ㄹㄱ摢㠶攳㥥㌰搷㠲ㅤ㠱ㄵㄲ㝤㤴ㄴ㙡㠴㈶㌴㑤㤴戴㔲扦昸攱㠱㍣㤷㈳敦ㄵ〸ㄴ慥㜲㍡㝤收ㄹ摡㥢㜶㝤ㅣ愳愱㥤捥㌹つ㈱㝡搴㉣捣㘷㑡㘱㜲慡㜱ㅦ晢扣〳攰㠱ㄳ攷㑥戵㈲㜳慦㈸㘶慤搳换㥦㈱攳ㄵ㔹㌴〳㈱昴搱敤㠹㐸㠵㘵愴ㅣ㜰㈰㌰捥愷㑥昲㉢㕢慡つ愹㙦㑦㉢㝢ㅣ㤱愴㈱㙢摥㕣㤱㜵挴愳ㅤ㌳摣ㄳ㍤搰㡣㜵捣㝡㄰搷捤㝡㡥㘳㤲戴㐸㤶㑢㔵㤳ㄴ㍣摤〸扤搳戶㙢㔸〰㡡晥攲㈲昳ち㡡捣㉢慡㘸挸㍡换搰愰捡㜳㉣敦愲改摢攱慡㘳㔷㑢㝣㘰昸㙥㐷搰㈴㤸㥣㤲㌷㐹㠹捣ㄸ敦戰收捦挱㘴ぢ㈶㠱敥㐹挸㔱㙥ㅤ搱て捡搵㐴ㄱ晦㐴㥦㡥㈵〸ㄸ攵㈹㌵摥㠵搱㜴㜵㍢〲㈲㐷愵慢挹ㅤ㡣慢㡦愳㈴ㄲ㐲挴㝡〶㠹挰㉢㤸ㄲ昲㜴㜱ㄷ慤㜳慥ㅤ〲㝢挴搸㜱㍢㥣ぢ㠰㜲〰㘴搵昱昶㐶㠵搵㔴愷㠹愶㔶戸戹扢慡㑤㑤ㅣ攸慥㑦敢㡤㌷㙦㔲ㅤ㘹㤴㤴㈲搹慡㤱搲㉣㥢捣㜱㈷愹ㅡ愱ㄴ㜷愲㙤㐴㤶摢戴戵敦㤴㈲慦㐰㌱㈹㥡挹ㄹ敦㔶㠴㠲㐰㙦慣愳攸戳捦㈶㡦㔴挴㠶㌶㐰㤹㝡㉡㉡ㅢ㡥㐳㠲愷㜰敤愴㈶换昱ㄳ昸㝢㑦㥣㕤㘸㠴㙤㌵收㤵戱戸㘶扡㕥㕦㜰㘱㈵㔴㑤扦戶㐳㔸ㅡ㙢㡢㌴㡣攲捥㝥戵㝦戴扤㈹㐶㡣搹㤰㘱㤱っ㍦㌰搸㄰捣㤵㡡愸搲㍡ㅢ收㔶㌷㡢㑢㝣㍡㉤㑤㔷㘱㘰㈹慣捤挹㜵㘵㠶戵㉣昹㌱搵愱㜹㕡㔴㜲搴戰愶㔷〲愸昴㤰㜲㍣捥㈹〶㌷慣戳㜴㑢攱ㄲ〳挴㙥㥣㕢慣㠶〸敤㌶〷攰挹㘰攷㘰〷㍢ㄲ㠵㑥㘸㥤㔱㠲ㄶ㌳〸户㝤ㄱ攴㥤㍥㌱ち㐱㙡愹昴扢㘳攲昳㑦㌳㝤敤㔸㉥挹挴㑣挴㜰㔷㠶昵〰攴愶㈳㤳攴愲戱㈴㘰ㅥ㐹㌶㈵戴㠶㤲㌲㥡ㄸ挳㌴昹晣㄰户㜸ㄸ换ㅡ㈱摢搴㜱捦㉤戴愱㑤敢ㅢ㝢慣㔳㙥戵摥愸㐹愵㡡ㄳ㔹慤㌴昲㡥挰㤷扡〲ㄸ㜱㔳挶扥挴㥢㜲ち㐷㈹㉥㤹㐸敡摦敥㌶㡥愱扢ㄲ㜲ㄸ㈳㔲㝤っ㐰㘶戸攵㔴㐰慣敢㥥〲敤挳扤慤ぢっ敡昲ㅣ㐴㕡㔷ㄱ㘵搹㍣敥攳㌵愳挸㡡摢㔲捤收扤㜹㡦㌶㝢慡攸愴ㅤㄵ敤〸ㅣ㘱㥤㤱挰㉢ㄶ㘱㡣昴挹ㅤㅣ㈴㜷㌵㡥敥㕥㝤㕣㍤收慥〲ㄵち〳㠲㌱㕥㥥㠲㜲搸㔵㌰ㄲつ㙥慤㘵㜵ぢ㐶㝦㘹㜹ㅢ搳〰㠲㘱㘰ㅡ戴㘸ㄹㄹ㌸戳挸㙦㙤攰摣㡣㔶ㄹㄱ搲㜴㌰㤵㌱捡㌱㌸散㠱㌴㜰ㄳて搲换ㅥ㤴㔰戸㑦㕤っ㑢敥㈶㑥㌸㌸〲㜹晥㜵ㅤ㠵㡢㘶㠸敢㉦敥晥㡥攲改㕡㡤收㉥晣㜳㍢〲慢戸扡ㄱ㤹愳晢㍡㉥㘵愹㌵搱扥扢戵愳㈲扥㉣㜸㜸㙥昲愴ㄹ㔶㔷㤷挲㡤攸攲㔶扦㈴愱晦㄰晥㠸㑤摦㑥㥢戹攰昲㈲敡㍡昷扥㝣挹昵㉥扢㙡㕥㝡挰㕢㝦愰㄰㕣愱ㅣ攰㈴换戹㍦攳㥦㑡㕡㑥晦〱㐶摣捥戴㌹㐰换㐱挲㜱㔴㡡愴挱㌸昲ㄹ㜴〲摢扤㜹㙢㠰㜴戲慦㠳㑥㤴㈰搸㈵ㄴ昷攲慢㐶㈸攲晢㐰㉢㠹㈵㍡㤲㘳捦㥦〳敢㡢敦愱㠴〸挷㜳㉣㐶昴㌷㈱㤷㠱㍡㈵挸攳㉢ㅥ扣㄰昲昷㠳愵㠴㥢㌷㘵愷扦〲㌳㡢敦㜶愲攸〰㔱昴㥤㉥ㄴ〹㕥〳㔱晣晢〰㌲㐹搲ㄹ㥥㝤㔹㠱㜰慥㘹昷〰晡㥡㕦昸晤ㅢㅥ㐰攷㘳攲㔰㌶ㅡ㐲㙤户攱戹㘹㈲攴扢㑣〴〶敦㤵㠹㜰ㅡㄹ挱㈸㝥㘴㈲挴㍥㤰〵ㄴ㙣㙤㈲㌰戶㤷㘱〸愶㐲慤㈹户〶㑦㘰搷㌹昴㡦㥤挴挵㕢ㄹ㈰㥥て愵ㄵ捣挲㈳㜵㝤㜷昱愲改㥢捥㝥㔵㝥挲㤷㔰㘶晥㌲㙥㜲慢㉥散㜱攳愶㌵慡搳㈶扥㡡挴换扥敢㑦搹摥晤㜵㘰㉡㑡㤱晢㕥㤴㐴昱ㄵ㜸㑡〴捦つ戹て敥晢晡㠹晦㝥昴挹㘳扣慤ㄶ搳慡㝥㈷昲晤㠴散㘹㑦㈰愸㥢扡㈸㜲㉤㍦捣㌹㡤㑦㤴散戵扡㥣㌱㝤㘵〵〵㠶㤳㘴㈳挲㑢ㄱ㘶㐴㝣㍢挱挴挴扤㠷挸挴㥣散㜰㜷慡て㥢㤴㡢㜰㌲㌵㜱攵搳㑢挲㠶愲愷㈲敢搳摡搴扦〹㔵昴㌲㈷搲㙥㈵昲搴挹㈴挴㌷㍡㜵摤ㄱ敡扡攸㈰挳戰㝦㈲愵㄰㝦㈰㠵愴て㌲扣㄰愰愴搴㔹㘴昴扢〰㌲㈲㙢㥤㈱㕥晡〳㜶㠵㠰㙣㕥晡敢昳㈳ㄶ散㈲戰㤸昸攲晢㍤搱搲ㄶ㑤㔴ㄳ㐳戵捡愶㔹㐲㐶ㅤ㕥㔸㌰㤵㤴㉥㈳㤳㈴晤㌰㜲摢㜶㐷昱㈵挳㑥ㄴ㜸㡢ㄸ㕢㜷攸㙢㉢㍢昷扢つ摣晣㠰㥥㈹㉡㠵攱敥㘵㌱づ愴㉡㐶ㄷ㌵㉤㐷㐵㠴㈳㔱戶搹㘹㌰慥㠲捥㜲昷攳㔴㡡攰ㅦ扦ㄴ㘲晤㐴㙢攸㙢㍢㙢愸攳摣〱㉣㤰㍦搸㕦〷㌲ㄸㅢ㙦㈵挷㐰挲㙥慢㔵㈹扡ㅥ㝥づ㕤戸攸㥣㌰㕡㔹昵㉣㡥攰㑦挲㔹㜹慤㑢晦㌳㝡慤㌸敢㍣㝢㌳㡣摤愶晦摦㡢㠲㉤昵扦㘰散㑤㈱昲㝤㜱㠶て㍡攳㈷㕢㠶㙣戸㈳昰㙣㈳㜸愳づ挶㠶捡㌲攴ㅤ攵㤶昰昱㙡㔴慤㈴㌸晣㕥㠵捥慢ㄱ捤扥戴㙤〷㝢ち㐰挶㠶昴攷㈰㠲㝡昶㙦㤷㕢挹改戶昸㝥㜴摣㜷摡慥晡㕥攰㔹攱昸ㄲ㠲扥攳晣昶捣㠲捤㌳㉤扥摡㈹搴㙥挵㑥っ㝤〰㝤捥㉣㐰㘰㥦㤱攱慢ㄵ㡢㘴㘴㘱㝢㤱っ㝥㠷㌴㥡ち㉦㔱㍢〴搷㔸て㌶捣㍡㍥㕤㕤㠰慦㌳㘴搱㡥㔰㜶㤱挷戹昳㠶〶户づ㜷戴摥〳㝦㤰慣㑦㈲㌸愶㤶昰晥て㜰㕦㍢昷愰扤㙤扣戶㠰㉤晢昳戹㤵昵㘷㠱搳敤扤愵㥤㘴昸㑥㝥㤱㕣㌶㉡㠴戸戴㝦っ㝦户敦愰攵㘸㘳愰昳昸㠳㙥㍡挲㈶敡㜰㥦㙤㈳晡㝤〱㕤挵㌴〱㝥㠶ㄹ㘷昸㈰攸攵㈳㉢㡡㉦㘱㔹㘴〰攴㜳挵㉡㐰㙦慡㝥㘶㌳慡ㅥ㝤㠰㍤㤱〴捦ㄸ㈴挷戲昸〲ㅡ㜲扢愲㘵㠳㈵戸㙣愱捥ㄲ挸ㅢ㐹て攴㜳㠲㘷〹㌵㤱晦㐰㠷收㐴㙣㤴昶㥥挸扦㙤㌶ㄱ㐱㉢㐰㉤㌴㍤晥㘸愲㐵㡣㍡慡つ㠷挰㈵昰〰㐶ㄳ㘵㌲㐲昹㐸愱㔳㡣㘲っ摦㈳㡡㤰㝥ㄹ晦㝤昱搸㉦㥥㘷晡敤㌱愱㈴㈲慡摡㔷㐱㠹愸㔶昱㤹昴㉡㝣㤴昶㕥挵愷㌶㕢挵㈸㠵㈵㘷㘲㠴〰挳㜹㔱挱ㅦ戵慡〶㌲摣㔰晥挴〵〲晣摡㘶㌱㙡愲㐴昵扤㡣っ晡㜲攷㔵慢㉢挸㈴㝤㜵㙥㐴挶㔷㍥捡㔰攲㡤㐸㍡㜵㡡㤱㔷戶ㄸ愹挷㤲ㄳ扢㘳㜷㠴㤰挰㤲昸搹㙣㑦搹㕥散㌳搴㉦㍥㥡㈰收攴挹攴ㄳ㉡㉤づ㍥㠱㌰㈲搳㤴㠴挴㡤ㄴ晦㤲㌴晥搶户㕢扥㔳㔴㈰㠱㝡愲挶㈴㌸搵昸㈳㐹攳挳昸㍣㑢戵挹昱㉡〱搳㡢㐹㘳ㄲ愶㙡晣㘴搲昸晦て敦㙦㌶㑥攸㌰ㅡ㔹㈷㤱㘴ㄸ扤敡ㄸ㤰晡㔴㝢〴捤㜵㡢㡡㜴搰㡡㡡㈹㐲㔵っ戹慥㔴改㄰㙥㠵昸昸㔸㝡ㅥ㤷㥣㜰ㄷ〴搲㌶晡㝦㈶㥣挲攵愷㌹㌳㌴昱㉤昴㍡愲捥扥愱㥥搸戹㘸㉤昸㈸ㄸ戰㑥〵㌸㕣搵㜶ㄴ㠹挰㉥㈸㐴晢扢㠵㜷㍥挳㠶㙣敤㐷ㄲ㉤搳㜸㤹愴㍦㉤愲㈲㉣〵昱愱〴戳戹㈷㕡㌴㘳㍣づ攴㐰㑣〲㌲㘳㍣〱ㄸ㐵㘴昶戱㘰㤴晣慦㤸晢㐳慣昸㌰挱㤳〰㘵㐱㘶㈷ㅤㄴ㍦〲㌰㤲晣ㅦ㉢挶搷㤵攳㐴ㄳ㡦㈶㉦㑢㤳㤱昱㔱㜶昸ㄸ㐰ㅥ㝥㕣ㄱㄳ㘱搹昸㌸㑡搲㉦愵攰㔰㉦晤〴㉢㍥㐹昰㈹㠰戲捥挹㙥㝢搷戸愶㍥㔵搸愷搱㔵㍣㐱㠰㥦昱㤹㌸挳〷㥤晢昰捥摥㐶㌳捦挴挹ㄷ晥㠸㜹戶㝤捡㝦㍦㍥捤摦攰愲昳昸㍦㤳攸捡挲㉦㘸敦攸㙦㉣㌲〱㡤㜳昵㕢挳㘶扦㠲㜱戸慥㔶㈸㠵㈳㔲愹㤴戴愲㈰扥戹㘰攱攱つ㝣换㔱㔵㈱〴㘹㐰㔵戸㜱挵㌱ㄴㄸ㑦戱㈹㜱㑣㍣ㄹ㥦攳ㄳ㔱慢㌶昱㕦攳っㅦ〴昱慡扡㍦ㅣ㜷㑦㕥㐸㕣慢ち扢攳㠵挴扦慡㔸㑤扦昰㘹づ愶㤰㠵㑣扢㔶㈲搲ㄴつ㝤〱㤹攱晣〸攷昶㄰㝥摡ㄵ㔱扤㔰扢㜰攱て㈳㠵昱ㅢぢ敦晤挷愱愷㕦晣昹㑢㥦㝤攱㥦㡥晥摦㥦㥥㜹收㠵晦昹散昳㝦晡攱捡搱㥦㍥晢散㡦ㅦ昸昲昳㉦敤戵扥愲㝤晢て昳㕦㜹㙣敡搲㘳㡦㔸攷敥㍣昱搸晢ㅥ㝥㜰㙡昱㥡㠹㝣㝥㘰攰㡥戱㥦摤昰㤶搱㈷ㅥ昹慥昸搱㙦慥㜷㠵㕡㉥㕥搰㍥つ㉥㕢㑤攳㡢挸㘰ㅡ㥣昱㙢㍡つ㉥㔷㙤搴㑡扣㔱㌳㈸㈸挱戹挱〹愸ち戳扤㘲昰㉦慤㈵戴㠰</t>
    <phoneticPr fontId="1" type="noConversion"/>
  </si>
  <si>
    <t>Decisioneering:7.0.0.0</t>
    <phoneticPr fontId="1" type="noConversion"/>
  </si>
  <si>
    <t>CB_Block_0</t>
    <phoneticPr fontId="1" type="noConversion"/>
  </si>
  <si>
    <t>㜸〱敤㕣㕢㙣ㅣ㔷ㄹ摥㌳摥㔹敦慣敤搸㡤搳㑢㑡㘹つ㙤㈹搴挱㡤搳㠶㔲㈰〴㕦敡㈴挵㠹摤搸㐹愹戸㙣挶扢㘷攲㘹㜶㘶摣㤹㔹㈷㉥ㄵ慤㑡换㐵摣㈴㙥愲㔰㉥慡㄰ㄲ㉦㕣㕥㠰〲㉦㐸㈰㄰ㄴ挴〳㍣㈰昱㔰㄰㠲〷㄰㡡挴ぢて㐸昰㝤㘷㘶㜶㘷㜷扤㘳㜷摢㠲㡢㝣搲晤㝤收摣收㥣昳㕦捦晦㥦㘹㑥攴㜲戹㝦㈳昱㉦㔳㥥㤹敢㤶㌶㠲㔰㍡ㄳ㌳㕥慤㈶㉢愱敤戹挱挴㤴敦㥢ㅢ昳㜶㄰昶愱㐱愱㙣愳㍥搰换㠱晤㤰㉣㤶搷愵ㅦ愰㤱㥥换ㄵ㡢㠶㠶㝡づ挲摦㐸昲㘰戰搷㘰ㅥ㘰㜹㘶㝡㘱攵〱㡣扡ㄴ㝡扥㍣㌰㜶㌶敡㝢㘴㜲㜲㘲㜲攲搰㕤㠷摥㌰㜱昰挰搸㑣扤ㄶ搶㝤㜹挴㤵昵搰㌷㙢〷挶ㄶ敢㉢㌵扢昲㜶戹戱散㕤㤰敥ㄱ戹㜲昰昶ㄵ昳㡥㌷㑥摥㜱昸戰㜵搷㕤㙦ㅣ挴慢㜳愷㘶愶ㄷ㝤㘹〵㉦搲㤸㍡愷㝣挷慣慣搸㕣㥢㤴扥敤㥥㥦㤸㤹挶㝦愹昹攳改捥㠹愵㔵㈹㐳扥㕡晡搲慤挸挰㐰挷〱㘷㉡〸敡捥ㅡ㌷捦㜰收戰搴㡡ㄹ㠴扡㌳㈳㙢㌵挳㐹㐶㉤㍡ぢ搸扢㥡戹㌱攸㉣㐹㌷戰㐳㝢摤づ㌷ち捥㌲〶慡づ㌹㘷〲㜹摡㜴捦换㔳愶㈳㜵攷㔸摤慥收愳㤴敢扢㈵ㄹ㈲㍤㌱戵晣㠹愹挰㤹㔹㌵㝤㌵愳㠰ㅢ㤳搱㜶捥慦戴戶扤戱晢戸㥣扡㝡〳挷扣戹㝢㍢搴㥣㌵晤㐶换昱敥㉤攳挵户捥攰戶敥敤㔳㝢搴摡攷㜵摤晢愸慤㙣㙤㉤〶㘲晡㔶㍢㡡挵ㄸ〵㠲㝥㠲㈲〱ㄱ㘸㤴〸〶〸〶〱㐴晥ㅦ攰㤲㜴㐷㔶㘹㘵㔳㉢慦㘸攵㡡㔶慥㙡㘵愹㤵㉤慤㝣㕥㉢慦㙡㘵㕢㉢㍦愰㤵㉦愰㑤㤲㡡晤晤㕡㥣㠲扤敦㝢捦敢㝦㜲晦摣ㄳ㌳㑦晤攲㤹㥢㝥昵搵挱㍤㘸㜴㙦㍣愹㔹摦扣〸㔲㙢㔲昱愱㠹㠳晣户㌵㔷㠰㈹慣挳搶㥤搶攴㘴昵昰㐱昳㜶㔳攷戲㌲㤰摦㐲㈸㈳㘸㍢㘸摤㘷扢㔵敦愲挲摤㜵搳㘶㈰㥢ㅢ㌷ㅥ搷㑤㝢㜵户ㅡ扣㘲昳捡愵搰っ攵戵敤㜵捤㐱㍡扡㉤㠱慤㘴愰摥㜷㝤㝢户戳㘶慤㉥愷㉥搹㔱昵㉢摢慡㥤㐵摦㕢改㕥㍢攷换〷ㅢ戵ㅤ㌳㥡㠲㔰㕢㔷㘳㜷慣㌲慡㡡收㌵㌶戳敡〵搲㔵搳ㅢ㜷ㄶ敤捡〵改㉦㐹㡡㐴㔹㔵㑢扤㤲㔵㌱搷㡦㉦戸㔸㈸戸戵晡敡㜴愹㜵昷愵㄰捣㉣慢㤸敦㥡昴挳㡤㘵㜳愵㈶慦㙡㘹ㄲ扤ㄳㄵ晢㕢㡡攷扣㑡㍤㤸昱摣搰昷㙡慤㌵㔳搵㜵ㄳ㤲愶㝡搲慢捡㝣㍥愷㠴〲〴㙥㕦㥦㄰戹㕢扢昳㠲㐲㐴ち挵㘴攴㙢㕡挹㙥攲㌴㔶㠷㔵搴㈴㘹㔲扢㘹㡢挱㌸㕦㈵㘳㌲㌸㌰戵㈶敡て扥昴戵㕢っ摢挰摣㑢摢㔸搳㐶攳搵摦扤㉥摤昰戸改㔶㙢搲捦搴㝥㠲㌳㌲㠶〱昴换㄰〸㕤㜷㡦慡㑥㕣ㄲㅢ晡㐵扢ㅡ慥ㄶ㔶愵㝤㝥㌵㐴ㄹ㌴㘴戱挸慤敤㐸挶ㄵ㈸㌲昶ㄲ㡣〲㤴㑡戹挲㍥㌶㉡㤴㤰㜲㍡愵㔳〶㉦户〸㜲昶㙢攱攵㐱㙢捥慥㠵㌲ㄲ捡挳ㄶ㌰ㄲ㘹㌵㠵扥㈱㤲愸㙦㔶㈲㠵戱捦㥡〱㤵㥡戶ㅢ㙥㌴昹戶㠳㑢㈲㈲摡㤵〵㍢㑥ㄶ㔰ㄴ戴捡㠳っ㕥〳搱戴㐹㠳散挶㈹㈲㈲ㅢ㘴㘸㜶㡣摣㑡㘴㙣㥦㈱㈳搰㍥㑤㠴㙣㝤戰扢㡣㈰戱㜷ㄲ㈹㍢㜵攵挷㕤㘹戶㤹㉤ㅦ㐹戳㉢戱㜱挶㔵〴㔷ㄳ㕣㐳戰ㅦ㐰晣ㄹㄲ㡥㔲づ昹搶㘴扣〲捦挶㜵〴慦〴㠰㝣㌲㈸㜳㘲㔱㐵ㅢ㙡㍢㜶㈴摢つ挱㑥㔶㐶㜱㈴㡡㘸ㄹ㌷散捣㈱㐷㈱㍡戶㍡㜷㠶慥捤㉢ㅤ晢㥡敥戴㤹㕥づ㈹㌲愳㘹㝡慤㕢㌴㑤㙦〴㥢昶愸户㙥㐰㔷㘳㡣攰㔵〰㈵攳搵㠴㔰㉥㌴㜸户㘷搱搳愴㝣㔹㤸㐵㤱㌱搴愳㠲㡦〹㤹㐷㠰っ㈱搷㜱㝣搹戵愱㘹づ㡥㕢㉦㝢ㅢ晡㐰㜷晥㡥㤱摥愶㌷㜷昵づ晤㐵捦搳㡡扥ㄱ散㈵㝥摦㔵挷摣㡣㙡攳㌵〴户〰戴改ㄸ㥥扥㥦慦愷㐰㤹挵㑥ち㜳㝢改㜵㔱㔶敥昲挶㥡㔴ㅡ㘸搰㕡㌶晤昳㌲㠴〷攳挴㉣㙣㘱捦昷㘵つ㠷摡慡㉡攰昹攵敡搶挲㘰捥昷ㅣ㤶敦摡挸挱换㐲㌱攴昳㕡㕦慥捤㐶捥戰㌵㔳㍥愷ㄴ攵㔰〷摦摥㕤㐸愴㍡戵㤲ㄷ晢㘵㥦㉦㜷㈵㐹て㤲攴㜵搸㔶攳㔶〰㐸〹昱摢慥ㄲ攵〰㥢扤㕥㌵㙢戵㔸改攱换㌸㥤戴昹㄰㍢攴挸㐰攴戰㥤㠶晦㈰ㄸ㜲㤶㙣愷㈱㉣〶㥣㐵改㔷攰㕢戰㙢戲ㄴ戹㘵㈹㙡㜶㘵挵换㐴㔶昴昵㜵㥣愷㌳晣㙢㡡㑥摡愴㐴㈶户㘷㔶㘶㥣挵㥢㐴㐵㌷㈴㠵㑡㠶㙢愸㈱㠱㐸㜹㙣扢㉢㘲㝡㄰㌱户㘱攳㡣㠳〴㤳〴㠷〰昴㕦㐲搲㙣㜷攳ㄹづ敢㕦愷㑢扢㕣捥ㄵ㠹〶攵㈲㝣戶慢戰㍡捣搷扣㠱攰㑥㠰㌶昳㠷づ挸っ㐲㔴㈸㑦ㄱ愲ち㘳㔸㘷㙤㜹㤱㌴戰挷㐲㘰㘹愶ㅥ㠴㥥挳挸搲㤰㌵敢㥤昲挲㔹㍢㔸㐳㈴㙡搴㡡㌳昷慤㑡ㄷ搴攵挳昶㘹㉢昳搶搶㘴搵戰㤶扣㍡㐴摢㠹搹㥤㜰㌰挷㜶挰㤶㔴㘷㜳㑤㈰昵㜶㍥挶㄰〲㍢慤晣慤昴挶㙥换晢捤㐳摦㜰㜳㐷㤷敤戰㈶〷慣㠸改㤸㉦㕡搸㐵㐴づ慡晤搶昲慡㉦攵散㤰㜵捣户慢㌵摢㤵㐴〶㙣㑣〶敢收攵㜹㐴〹ㄶ㍤挶〰㍤㜷挸㕡昶㑤㌷㔸㌳ㄹ㔰摣搸摢昲愴挲㈲扡㌵㙤扢〱㕥愳戰挸晣戰戵戴敡㕤㐴挴戶敥戸挷捣戵㘰㐷㘰㠵㐴ㅦ㈵㠵ㅡ愱〹㑤ㄳ㐵慤搸㉢㝥㜸㈰捦攵挸㝢㜹〲㠵慢㥣㑥㥦㜹㠶昶愶㕤ㅦ挷㘸㘸愷㜳㑥㠳㠸ㅥ㌵ち晢㌲愵㌰㌹搵戸㡢㝤摥〴㜰捦戱㌳㈷㥡㤱戹ㄷㄴ戳搶改攵捦㤰昱㡡㉣ㅡ㠱㄰晡攸昶㐴愴挲㌲㔲づ㌸㄰ㄸ攷㔳㍢昹㤵㉣搵㠶搴户愷㤹㥤㐳㈴㘹搰㥡㌷㔷㘴つ昱㘸挷っ昷㐴て㌴㘳ㅤ戳ㄶ挴㜵㌳㥥攳㤸㈴㉤㤲攵㔲挵㈴〵㑦搵㐳敦愴敤ㅡㄶ㠰愲扦戸挸扣㠴㈲昳㤲㉡ㅡ戴㑥㌳㌴愸昲ㅣ换㍢㙦晡㜶戸敡搸㤵㈲ㅦㄸ扥摢ㄱ㌴〹㈶愷攴㑤㔲㈲㌳挶摡慣昹㌳㌰搹㠲〹愰㝢〲㜲㤴㕢㐷昴㠳㜲㌵㔱挰㍦搱愳㘳〹〲㐶㜹㑡㡤户㘰㌴㕤摤㡥㠰挸㔱改㜲㜲〷攳昲㈳㈸㠹㠴㄰戱㥥㐱㈲昰ち愶㠴㍣㕤摣〵敢㡣㙢㠷挰ㅥ㌱㌶㘷㠷戳〱㔰づ㠰慣㍡摥㕥慢戰㥡敡㌴摥搰ち㌷㜴㔶戵愸㠹敢㍢敢搳㝡攳愶㑤慡㈳㡤㤲㔲㈴㕢㌵㔲㥡㘵㤳㌹敥㈴㔵㈳㤴攲㑥戴㡤挸㜲㥢㌶昷㥤㔲攴〵㈸㈶㐵㌳㌹攳慤㡡㔰㄰攸㡤㜵ㄴ㝤昶搹攴㤱㡡搸搰〶㈸㔱㑦㐵㘵㐳㜱㐸昰〴慥㥤㔴㘵㈹㝥〲㝦敦㠹戳ぢ昵戰愵挶扣㌴ㅡ搷㑣搵㙡ぢ㉥慣㠴㡡改㔷㜷〸㑢㘳㙤㤱㠶㔱摣搹慢昶㡦戶㌷挵㠸㌱ㅢ㌲㉣㤲攱〷〶ㅢ㠲戹㔲ㄱ㔵㕡㘷㐳摣敡㐶㜱㤱㑦㈷愵改㉡っ㉣㠵搵㔹戹慥捣戰愶㈵㍦慡㍡㌴㑥㡢㑡㡥ㅡ搶搴㑡〰㤵ㅥ㔲㡥挷㌹挵攰㠶㜵㥡㙥㈹㕣㘲㠰搸㡤㜳㡢㤵㄰愱摤挶〰㍣ㄹ散ㅣ散㘰㐷愲搰〹慤㌳㑡搰㐲〶攱戶㉥㠲扣搳㈳㐶㈱㐸㉤㤵晥㝥㔴㝣晥㐹愶慦ㅦ捤㈵㤹㤸㠹ㄸ敥捡戰ㅥ㠰摣㜴㘴㤲㕣㌴㥡〴捣㈳挹愶㠴搶㘰㔲㐶ㄳ㘳㠸㈶㥦ㅦ攲ㄶて㘳㔹挳㘴㥢ㅡ敥戹㠵㌶戴㘹㙤㘳㡦㜵挲慤搴敡㔵愹㔴㜱㈲慢㤵㐶摥ㄱ昸㔲㔷〰㈳㙥捡搸㤷㜸㔳㑥攰㈸挵㈵ㄳ㐹扤摢摤挶㔱㜴㔷㐲づ㘳㐴慡㡦〱挸っ户㥣ち㠸㜵摣㔳愰㝤戸户㜹㠱㐱㕤㥥㠳㐸敢㈸愲㉣㥢挷㝤扣㐶ㄴ㔹㜱㕢慡搹扣㌷敦搱㘶㑦ㄵㅤ户愳愲ㅤ㠱㈳慣㌳ㄲ㜸㠵〲㡣㤱ㅥ戹㠳㠳攴㉥挷搱摤换㡦愸挷摣㘵愰㐲㘱㐰㌰挶换㔳㔰づ扢ち㐶愲挱慤㌵慤㙥挱攸㉦㉤㙦㘳ち㐰㌰っ㑣㠳ㄶ㉤㈳〳㘷〶昹慤つ㥣ㅢ搰㉡㈳㐲㥡づ愶㌲㐶㌹ち㠷㍤㤰〶㙥攲㐱㝡搹㠳ㄲち昷愹㡢㘱挹摤挴㜱〷㐷㈰捦扦慡慤㜰搱っ㜱晤挵摤摦㔶㍣㔵慤搲摣㠵㝦㙥㐷㘰ㄵ㔷㌷㈲㜳㜴㕦摢愵㉣戵㈶摡㜷㌷戶㔵挴㤷〵て捤㑥ㅣ㌷挳捡敡㔲戸ㄱ㕤摣敡㤵㈴昴ㅦ挲ㅦ戱改摢㘹㌳攷㕤㕥㐴㕤攷摥㤷㉥戸摥㐵㔷捤㑢て㜸敢てㄴ㠲㉢㤴晤㥣㘴㈹昷㙦晣㔳㐹换改㍦挰㠸摢㤹㌶〷㘸㍡㐸㌸㡥㑡㤱㌴ㄸ㐳㍥㠳㑥㘰扢㌷㙥つ㤰㑥昶戵搱㠹ㄲ〴扢㠴攲㥥㝦搱〸㐵㝣ㅦ㘸㈵戱㐴㐷㜲散昹搷挰晡攲ㄹ㤴㄰攱㜸㡥挵㠸晥㉡攴㌲㔰愷〴㜹㝣挵㠳ㄷ㐲晥㝦戰㤴㜰昳愶散昴㕦㘰㘶昱扤㜶ㄴ㕤㑦ㄴ㝤户〳㐵㠲搷㐰ㄴ晦摥㠳㑣㤲㜴㠶㘷㥦㔷㈰㥣㙢摡㍤㠰扥攴ㄷ㝥晦㠷〷搰昹㤸㌸㤴㡤㠶㔰摢捤㜸㙥㤸〸㝤ㅤ㈶〲㠳昷捡㐴㌸㠹㡣㘰ㄴ㍦㌲ㄱ㘲ㅦ挸〲ち戶㌶ㄱㄸ摢换㌰〴㔳愱搶㤴㕢㠳㈷戰慢ㅣ晡挷㡥攳攲慤っ㄰捦㠷搲ち㘶攰㤱扡扡戳㜸搱昴㑤㘷扦㉡㍦收㑢㈸㌳㝦ㄹ㌷戹㔵ㄷ昶戸㜶搳ㅡ搵㘹ㄳ㕦㐵攲㘵摦昵愷㙣敦晥㍡㌰ㄵ愵挸㝤㉦㡡愲昰〲㍣㈵㠲攷㠶摣㝢昷㝤攳搸ㅦㅥ㝡晣㈸㙦慢挵戴慡摦㡡㝣㉦㈱㝢摡ㄳ〸敡愶㉥㡡㕣挹て㜳㑥攲ㄳ㈵㝢慤㈶愷㑤㕦㔹㐱㠱攱㈴搹㠸昰㔲㠴ㄹㄱ摦㑥㌰㌱㜱敦㈱㌲㌱㈷摡摣㥤敡挳㈶攵㈲㥣㐸㑤㕣昹昴㤲戰愱攸慡挸㝡戴㌶昵㙦㐱ㄵ㍤捦㠹戴㕡㠹㍣㜵㌲〹昱捤㜶㕤㜷㤸扡㉥㍡挸㌰散㥦㐸㈹挴ㅦ㐸㈱改㠳っ㉦〴㈸㈹㜵ㅡㄹ晤㌶㠰㡣挸㕡㝢㠸㤷晥㠰㕤㈱㈰ㅢ㤷晥㝡晣㠸〵扢〸㉣㈶扥昸㕥㑦戴戴㐵ㄳ搵挴㔰慤戲㘹㤶㤰㔱㠷ㄷㄶ㑣㈶愵换挸㈴㐹㍦㠴摣戶摤㔱㝣挹㤰ㄳ〵摥㈲挶搶ㅤ晡摡㑡捥摤㙥ㅤ㌷㍦愰㘷ち㑡㘱戸㝢㔹㡣〳愹㡡搱㐵㑤㑢㔱ㄱ攱㜰㤴㙤㜴ㅡ㠸慢愰戳摣晤㌸㤵㈲昸挷㉦㠵㔸㍦摥ㅣ晡捡昶ㅡ敡㌸户ㅦぢ攴て昶搷昵ㄹ㡣㡤户㤲㘳㈰㘱户搵慡ㄸ㕤て㍦㠳㉥㕣㜴㑥ㄸ捤慣㝡ㄶ㠷昱㈷攱慣㍥慤㐳晦㌳㝡慤㌸敢㉣㝢㌳㡣摤愲晦摦㠱㠲㉤昵扦㘰散㑤㈱昲晥㌸挳〷㥤昱㤳㉤㐳㌶摣ㄱ㜸戶ㄱ扣㔱〷㘳㐳㘵ㄹ昲㡥㜲㑢昸㜸㌵慡㔶ㄲㅣ㝥慦㝣晢搵㠸㐶㕦摡戶〳㕤〵㈰㘳㐳晡搷㈰㠲扡昶㙦㤵㕢挹改戶昰㑥㜴摣㜷搲慥昸㕥攰㔹攱搸ㄲ㠲扥㘳晣昶捣㠲捤㌳㈵扥摡㉥搴㙥挴㑥っ扥ㅢ㝤㑥㉤㐰㘰㥦㤲攱㡢ㄵ㡢㘴㘴㘱㝢㤱っ㝥㠷㌴㤲ち㉦㔱㍢〴㔷㔸昷搶捤ㅡ㍥㕤㕤㠰慦㌳㘴搱㡥㔰㜶㤱挷戹晤㠶〶户づ㜷戴摥づ㝦㤰慣㑤㈰㌸愶㤶昰捥㜷㜳㕦摢昷愰戵㙤扣戶㠰㉤㝢昳戹㤵昴愷㠱搳敤扤愵㤵㘴昸㑥㝥㤱㕣㌲捡㠴戸戴㝦ㄴ㝦户敦愰攵㘸愳愰昳昸㠳㙥㍡挲挶㙢㜰㥦㙤㈳晡㝤づ㕤挵ㄴ〱㝥㠶ㄹ㘷昸㈰攸攵㈳㉢㡡㉦㘱㔹㘴〰攴㜳㠵ち㐰㜷慡㝥㙡㌳慡ㅥ戹㠷㍤㤱〴捦ㄸ㈴挷㤲昸〲ㅡ㜲扢愲㘵㠳㈵戸㙣愱捥ㄲ挸ㅢ㐹て攴㜳㠲㘷〹㌵㤱捦愱㐳㘳㈲㌶㑡扢㑦攴戳㥢㑤㐴搰ち㔰ぢ㑤㡦㍦㤲㘸ㄱ愳㠶㙡挳㈱㜰〹㍣㠰㤱㐴㤹っ㔳㍥㔲攸ㄴ愲ㄸ挳㌳㐴ㄱ搲慦攳扦捦ㅤ晤攵戳㑣㝦㍢㉡㤴㐴㐴㔵敢㉡㈸ㄱ搵㉡㍥㤱㕥㠵㡦搲敥慢昸搸㘶慢ㄸ愱戰攴㑣㡣㄰㘰愸㑦㤴昱㐷慤慡㡥っ㌷㤴㍦㜱㡥〰扦㤶㔹㡣㤸㈸㔱㝤㉦㈲㠳扥摣㜹搵敡ㄲ㌲㐹㕦㥤ㅢ㤱昱㤵㡦㌲㤴㜸㈳㤲㑥㥤㐲攴㤵㉤㐴敡戱攸挴敥搸ㅤ㈱㈴戰㈴㝥㌶摢㔵戶ㄷ㝡っ昵㡢て㈶㠸㌹㝥㍣昹㠴㑡㡢㠳㑦㈰㡣挸㌴㈵㈱㜱㈳挵〷㤲挶摦晥㑥搳㜷㡡ち㈴㔰㑦搴㤸〴愷ㅡ㍦㤱㌴㍥㠴捦戳㔴㥢ㅣ慦ㄲ㌰㍤㤷㌴㈶㘱慡挶㡦㈷㡤晦㝡㘸㝦愳㜱㐲㠷搱挸㍡㠹㈴挳攸㔵挷㠰搴愷摡挳㘸慥㕢㔴愴〳㔶㔴㑣ㄱ慡㘲挸㌵愵㑡〷㜱㉢挴挷挷搲昳戸攴㠴扢㈰㤰戶搱晦㌳攱〴㉥㍦捤㥡愱㠹㙦愱搷ㄱ㜵昶つ昵挴捥〵㙢挱㐷㐱扦㜵㈲挰攱慡扡愳㐸〴㜶㐱㍥摡摦㉤扣昳ㄹ㌶㘴㜳㍦㤲㘸㤹挶换㈴扤㘹ㄱㄵ㘱挹㡢挷ㄲ捣收ㅥ㙤搲㡣昱〸㤰〳㌱〹挸㡣昱㈸㘰ㄴ㤱搹挷㠲ㄱ昲扦㘲敥挷㔸昱㝥㠲挷〱㑡㠲捣㑥㍡㈸㍣〱㌰㥣晣ㅦ㉢挶搶㤵攳㐴ㄳて㈵㉦㑢㤳㤱昱㐱㜶昸㄰㐰ㅦ晣戸㈲㈶挲㤲昱㘱㤴愴㕦㑡挱愱㕥晡ㄱ㔶㝣㤴攰㘳〰㈵㥤㤳摤昶慥㜱㑤㍤慡戰㡦愳慢㜸㤴〰㍦攳ㄳ㜱㠶て㍡昷攱捤摤㡤㘶㥥㠹㤳㉦晣ㄱ昳㙣昹㤴晦㙥㝣㥡扦挱㐵昷攱晦㑣愲㉢ぢ㍦慦扤愹户戱挸〴㌴捥搵㙦つ㥢晤〲挶攱扡㥡愱ㄴ㡥㐸愵㔲搴ち㠲昸收㠲㠵㠷㌷昰㉤㐷㔴㠵㄰愴〱㔵攱挶ㄵ㐷㔱㘰㝣㡡㑤㠹㘳攲挹昸㌴㥦㠸㕡戵㠹㥦㠹㌳㝣㄰挴慢敡晥㐰摣㍤㜹㈱㜱慤㉡散戶ㄷㄲ晦慡㘲㌵晤挲㈷㌹㤸㐲ㄶ㌲慤㕡㠹㐸㔳㌴昴〵㘴㠶晡㠶㌹户晢昰搳㉥㠹捡戹敡戹㜳晦ㅣ捥㡦㕤㥢㝦挷摢〶㥦㝣敥攷㝦晣攴㙦摥㜵攴㉦晦㝡敡愹摦晣改㤳捦晥敢㠷㉢㐷㝥晡昴搳㍦扥攷换捦晥㜱慦昵ㄵ敤㍢晦㥣晦捡挳㤳ㄷㅥ㝥搰㍡㜳敢戱㠷敦㝦攰摥挹挵㉢挶晢晡晡晢㙦ㄹ晤搹㌵慦ㅤ㜹昴挱敦㠹ㅦ晤敥㙡㔷愸攵攲〵慤搳攰戲搵㌴扥㠸っ愶挱ㄹ扦愴搳攰㜲搵㐶慤挴ㅢ㌵㡤㠲㈲㥣ㅢ㥣㠰慡㌰㕢㉢〶晥〳ㅡ㠲戳㉤</t>
    <phoneticPr fontId="1" type="noConversion"/>
  </si>
  <si>
    <t>Decisioneering:7.0.0.0</t>
    <phoneticPr fontId="1" type="noConversion"/>
  </si>
  <si>
    <t>㜸〱敤㕣㔹㙣㈴㐷ㄹ㥥㙡㑦㡦愷挷昶摡㔹㍢挷㠶㤰ㄸ㐲〸挴㡢戳㜶戲㠴〰换攲㈳㝢〴敦摡㔹㝢㌷㈰㐰戳敤㤹敡㜵㘷愷扢㥤敥ㅥ敦㍡㐴㑡〴〹㠷戸㈴㉥ㄱ〸㠷㈲㐰攲㠵攳㠱㍢㉦㐸㐸㈰ㄴ㈴ㅥ攰〱㠹㠷㠰㄰〸㠱搰㑡扣昰㄰〹扥慦扡㝢愶㘷挶搳㜶㈶〹㌸挸戵㤹摦搵㜵㜵㔵晤㘷晤㝦㜵㜲㈲㤷换晤ㅢ㠹㝦㤹昲捣摣戰扣ㄹ㠴搲㤹㥣昳㙡㌵㔹〹㙤捦つ㈶㘷㝣摦摣㕣戰㠳戰てつち㘵ㅢ昵㠱㕥づ散㠷㘴戱扣㈱晤〰㡤昴㕣慥㔸㌴㌴搴㜳㄰晥㐶㤲〷㠳扤〶昳〰㉢㜳戳㡢慢て㘰搴攵搰昳攵挱昱㜳㔱摦㈳㔳㔳㤳㔳㤳搳㜷㑦扦㜱昲搰挱昱戹㝡㉤慣晢昲㠸㉢敢愱㙦搶づ㡥㉦搵㔷㙢㜶攵ㅤ㜲㜳挵扢㈸摤㈳㜲昵搰ㅤ慢收㥤㙦㥡扡昳昰㘱敢敥扢摦㌴㠸㔷攷㑥捦捤㉥昹搲ち㕥愴㌱㜵㑥昹捥㜹㔹戱戹㌶㈹㝤摢扤㌰㌹㌷㡢晦㔲昳挷搳㕤㤳换㙢㔲㠶㝣戵昴愵㕢㤱㠱㠱㡥〳捥㑣㄰搴㥤㜵㙥㥥攱ㅣ挳㔲㉢㘶㄰敡捥㥣慣搵っ㈷ㄹ戵攸㉣㘲敦㙡收收愰戳㉣摤挰づ敤つ㍢摣㉣㌸㉢ㄸ愸㍡攴㥣つ攴ㄹ搳扤㈰㑦㥢㡥搴㥤攳㜵扢㥡㡦㔲慥敦搶㘴㠸昴挴搴昲㈷㘷〲㘷㙥捤昴搵㡣〲㙥㑣㐶摢㘳㝥愵戵敤捤摤挷攵搴搵ㅢ㌸收㉤摤摢愱收㥣改㌷㕡㑥㜴㙦ㄹ㉦扥㜵〶户㜷㙦㥦摡愳搶㍥慦敦摥㐷㙤㘵㙢㙢㌱㄰搳户摡㔱㉣挶㈸㄰昴ㄳㄴ〹㠸㐰愳㐴㌰㐰㌰〸㈰昲晦〴㤷愴㍢戲㑡㉢㥢㕡㜹㔵㉢㔷戴㜲㔵㉢㑢慤㙣㘹攵ぢ㕡㜹㑤㉢摢㕡昹〱慤㝣ㄱ㙤㤲㔴散敦搷攲昴愵改敦㝤㝤散戹扦㉥㍣晤戵㥦ㄸ扦㝤捦㑦㍦㌲戸て㡤敥㡢㈷㌵敦㥢㤷㐰㙡㑤㉡㥥㥥㍣挴㝦摢㜳〵㤸挲㍡㙣摤㘵㑤㑤㔵てㅦ㌲敦㌰㜵㉥㉢〳昹㉤㠴㌲㠲戶㠳搶晤戶㕢昵㉥㈹摣摤㌰㙢〶戲戹㜱ㄳ㜱摤慣㔷㜷慢挱㉢戶慥㕣づ捤㔰㕥摦㕥搷ㅣ愴愳摢㌲搸㑡〶敡㝤㌷戶㜷㍢㘷搶敡㜲收戲ㅤ㔵扦戲慤摡㔹昲扤搵敥戵挷㝣昹㘰愳戶㘳㐶㌳㄰㙡ㅢ㙡散㡥㔵㐶㔵搱扣挶攷搶扣㐰扡㙡㝡ㄳ捥㤲㕤戹㈸晤㘵㐹㤱㈸慢㙡愹㔷戳㉡收晡㠹㐵ㄷぢ〵户㔶㕦㥤㉥戵敥戹ㅣ㠲㤹㘵ㄵ昳㕤㤷㝥戸戹㘲慥搶攴㌵㉤㑤愲㜷愲攲㐰㑢昱㌱慦㔲て收㍣㌷昴扤㕡㙢捤㑣㜵挳㠴愴愹㥥昲慡㌲㥦捦㈹愱〰㠱摢搷㈷㐴敥戶敥扣愰㄰㤱㐲㌱ㄹ昹扡㔶戲㥢㍣㠳搵㘱ㄵ㌵㐹㥡搴㕥戳捤㘰㥣慦㤲㌱ㄹㅣ㤸㕡ㄳ昵〷㕦晡扡㙤㠶㙤㘰敥愵㙤慣㘹愳昱敡敦搹㤰㙥㜸挲㜴慢㌵改㘷㙡㍦挱ㄹㄹ挳〰晡ㄵ〸㠴慥扢㐷㔵㈷㉥㡢㑤晤㤲㕤つ搷ち㙢搲扥戰ㄶ愲っㅡ戲㔸攴搶㜶㈴攳㉡ㄴㄹ晢〹㐶〱㑡愵㕣㘱㡣㡤ち㈵愴㥣㑥改㤴挱换㉤㠲㥣晤㕡㜸㜹搰㍡㘶搷㐲ㄹ〹攵㘱ぢㄸ㠹戴㥡㐲摦㄰㐹搴㌷㉢㤱挲ㄸ戳收㐰愵愶敤㠶㥢㑤扥敤攰㤲㠸㠸昶㘴挱慥㤳〵ㄴ〵慤昲㈰㠳搷㐰㌴㙤搲㈰扢㜱㡡㠸挸〶ㄹ㥡ㅤ㈳户ㄲㄹ摢㘷挸〸戴㑦ㄳ㈱㕢ㅦ敡㉥㈳㐸散㥤㐴捡㑥㕤昹㜱㑦㥡㙤㘵换㐷搲散㙡㙣㥣㜱つ挱戵〴搷ㄱㅣ〰㄰㝦㠶㠴愳㤴㐳扥㌵ㄹ慦挰戳㜱〳挱㉢〱㈰㥦っ捡㥣㔸㔴搱㠶摡㠹ㅤ挹㜶㐳戰㤳㤵㔱ㅣ㠹㈲㕡挶つ㍢㜳挸㔱㠸㡥慤捥摤愱㙢昳㑡挷扥戶㍢㙤愶㤷㐳㡡捣㘸㥡㕥敢㌶㑤搳ㅢ挱愶㍤敡慤㥢搰搵ㄸ㈷㜸ㄵ㐰挹㜸㌵㈱㤴ぢつ摥㥤㔹昴㌴㈹㕦ㄶ㘶㔱㘴っ昵愸攰㘳㐲收ㄱ㈰㐳挸㜵ㅣ㕦昶㙣㘸㥡㠳ㄳ搶换摥㠶㍥搸㥤扦㘳愴户改捤㍤扤㐳㝦搱昳戴愲㙦〶㝢㠹摦㜷搵㌱户愰摡㜸㉤挱慤〰㙤㍡㠶愷敦攷敢㈹㔰㘶戱㤳挲摣㝥㝡㕤㤴㤵扢戲戹㉥㤵〶ㅡ戴㔶㑣晦㠲っ攱挱㌸㌹て㕢搸昳㝤㔹挳愱戶慡ち㜸㝥戹戶戵㌰㌸收㝢づ换昷㙣攴攰㘵愱ㄸ昲㜹慤㉦搷㘶㈳㘷搸㥡㈹㥦㔳㡡㜲愸㠳敦攸㉥㈴㔲㥤㕡挹㡢晤戲捦㤷㝢㤲愴〷㐹昲㝡㙣慢㜱ㅢ〰愴㠴昸㙤㔷㠹㜲㤰捤摥愰㥡戵㕡慣昴昰㘵㥣㑥摡㝣㠸ㅤ㜲㘴㈰㜲搸捥挲㝦㄰っ㌹换戶搳㄰ㄶ〳捥㤲昴㉢昰㉤搸㌵㔹㡡摣戲ㄴ㌵㝢戲攲㘵㈲㉢晡晡㍡捥搳ㄹ晥㌵㐵㈷㙤㔲㈲㤳摢㌳㉢㌳捥攲㑤愲愲ㅢ㤲㐲㈵挳㌵搴㤰㐰愴㍣戶摤ㄳ㌱㍤㠸㤸摢戱㜱挶㈱㠲㈹㠲㘹〰晤㔷㤰㌴㍢摤㜸㠶挳晡㌷攸搲㉥㤷㜳㐵愲㐱戹〸㥦改㉡慣づ昳㌵㙦㈴戸ぢ愰捤晣愱〳㌲㠳㄰ㄵ捡㔳㠴愸挲ㄸ搶㌹㕢㕥㈲つ散戳㄰㔸㥡慢〷愱攷㌰戲㌴㘴捤㝢愷扤㜰摥づ搶ㄱ㠹ㅡ戵攲捣晤㙢搲〵㜵昹戰㝤摡捡扣昵㜵㔹㌵慣㘵慦づ搱㜶㜲㝥㌷ㅣ捣戱ㅤ戰㈵搵搹㕣ㄳ㐸扤㥤㡦㌱㠴挰㑥㉢㝦㉢扤戱㍢昲㝥昳搰㌷摣摣搱ㄵ㍢慣挹〱㉢㘲㍡收㡢ㄶ㜶ㄱ㤱㠳㙡扦戵戲收㑢㌹㍦㘴ㅤ昷敤㙡捤㜶㈵㤱〱ㅢ㤳挱扡〵㜹〱㔱㠲㈵㡦㌱㐰捦ㅤ戲㔶㝣搳つ搶㑤〶ㄴ㌷昷户㍣愹戰㠸㙥捤摡㙥㠰搷㈸㉣㌲㍦㙣㉤慦㜹㤷㄰戱慤㍢敥㜱㜳㍤搸ㄵ㔸㈱搱㐷㐹愱㐶㘸㐲搳㐴㔱㉢昶㡡ㅦㅥ挸㜳㌹昲㕥㥥㐰攱㉡愷搳㘷㥥愱扤㘹搷挷㌱ㅡ摡改㥣搳㈰愲㐷㡤挲扥㑣㈹㑣㑥㌵敥㘶㥦㌷〳摣㝢晣散挹㘶㘴敥〵挵慣㜵㝡昹㌳㘴扣㈲㡢㐶㈰㠴㍥扡㝤ㄱ愹戰㡣㤴〳づ〴挶昹搴㑥㝥㈵㑢戵㈱昵敤㙢㘶㡦㈱㤲㌴㘸㉤㤸慢戲㠶㜸戴㘳㠶晢愲〷㥡戱㡥㔹ぢ攲扡㌹捦㜱㑣㤲ㄶ挹㜲戹㘲㤲㠲㘷敡愱㜷捡㜶つぢ㐰搱㕦㕣㘴㕥㐶㤱㜹㔹ㄵつ㕡㘷ㄸㅡ㔴㜹㡥攵㕤㌰㝤㍢㕣㜳散㑡㤱てっ摦敤ち㥡〴㤳㔳昲㈶㈹㤱ㄹ攳㙤搶晣㔹㤸㙣挱㈴搰㍤〹㌹捡慤㈳晡㐱戹㥡㈸攰㥦攸搱戱〴〱愳㍣愵挶㕢㌱㥡慥㙥㐷㐰攴愸㜴㈵戹㠳㜱攵ㄱ㤴㐴㐲㠸㔸捦㈰ㄱ㜸〵㔳㐲㥥㉥敥㠲㜵搶戵㐳㘰㡦ㄸ㍢㘶㠷昳〱㔰づ㠰慣㍡摥㕥慦戰㥡敡㌴搱搰ち㌷㜵㔶戵愸㠹ㅢ㍢敢搳㝡攳㌵㕢㔴㐷ㅡ㈵愵㐸戶㙢愴㌴换ㄶ㜳摣㑤慡㐶㈸挵㥤㘸ㅢ㤱攵㌶㙤敥㍢愵挸ぢ㔰㑣㡡㘶㜲挶摢ㄴ愱㈰搰ㅢ敢㈸晡散戳挹㈳ㄵ戱愱つ㔰愲㥥㡡捡㠶攲㤰攰㐹㕣㍢愹捡㔲晣〴晥摥ㄷ㘷ㄷ敢㘱㑢㡤㜹㜹㌴慥㤹愹搵ㄶ㕤㔸〹ㄵ搳慦敥ㄲ㤶挶摡㈲つ愳戸戳㔷敤ㅦ㙤㙦㡡ㄱ㘳㌶㘴㔸㈴挳てっ㌶〴㜳愵㈲慡戴捥㠶戸搵㡤攲㈲㥦㑥㐹搳㔵ㄸ㔸づ慢昳㜲㐳㤹㘱㑤㑢㝥㔴㜵㘸㥣ㄶ㤵ㅣ㌵慣㤹搵〰㉡㍤愴ㅣ㡦㜳㡡挱つ敢っ摤㔲戸挴〰戱ㅢ攷㤶㉡㈱㐲扢㡤〱㜸㌲搸㍤搸挱㡥㐴愱ㄳ㕡㘷㤴愰㠵っ挲㙤㕤〴㜹愷㐷㡣㐲㤰㕡㉡晤攳愸昸挲ㄳ㑣摦㍣㥡㑢㌲㌱ㄳ㌱摣㤵㘱㍤〰戹改挸㈴戹㘸㌴〹㤸㐷㤲㑤〹慤挱愴㡣㈶挶㄰㑤㍥㍦挴㉤ㅥ挶戲㠶挹㌶㌵摣㜳ぢ㙤㘸搳摡收㍥敢愴㕢愹搵慢㔲愹攲㐴㔶㉢㡤扣㉢昰愵慥〰㐶摣㤴戱㉦昱愶㥣挴㔱㡡㑢㈶㤲㝡户扢㡤愳攸慥㠴ㅣ挶㠸㔴ㅦ〳㤰ㄹ㙥㌹ㄵ㄰敢戸愷㐰晢㜰㝦昳〲㠳扡㍣〷㤱搶㔱㐴㔹戶㠰晢㜸㡤㈸戲攲戶㔴戳〵㙦挱愳捤㥥㉡㍡㘱㐷㐵扢〲㐷㔸㘷㈴昰ち〵ㄸ㈳㍤㜲〷〷挹㕤㠹愳扢㔷ㅥ㔱㡦戹㉢㐰㠵挲㠰㘰㡣㤷愷愰ㅣ㜶ㄵ㡣㐴㠳㕢㙢㕡摤㠲搱㕦㕡摥挶っ㠰㘰ㄸ㤸〶㉤㕡㐶〶捥ㅣ昲摢ㅢ㌸㌷愱㔵㐶㠴㌴ㅤ㑣㘵㡣㜲ㄴづ㝢㈰つ摣挴㠳昴㡡〷㈵ㄴ㡥愹㡢㘱挹摤挴〹〷㐷㈰捦扦愶慤㜰挹っ㜱晤挵㍤搰㔶㍣㔳慤搲摣㠵㝦㙥㔷㘰ㄵ㔷㌷㈲㜳㜴慣敤㔲㤶㕡ㄳ敤扢㥢摢㉡攲换㠲搳昳㤳㈷捣戰戲戶ㅣ㙥㐶ㄷ户㝡㈵〹晤㘹昸㈳戶㝣㍢㙤收扣换㡢愸ㅢ摣晢搲㐵搷扢攴慡㜹改〱㙦晤㠱㐲㜰㠵戲㥦㤳㉣攵晥㡤㝦㉡㘹㌹晤㈷ㄸ㜱㈷搳收〰㑤〷〹挷㔱㈹㤲〶攳挸㘷搰〹㙣昷挶慤〱搲挹㔸ㅢ㥤㈸㐱戰㐷㈸敥㠵ㄷ㡤㔰挴㡦㠱㔶ㄲ㑢㜴㈴挷㥥㝦〳慣㉦㝥㠴ㄲ㈲ㅣ捦戱ㄸ搱㕦㠵㕣〶敡㤴㈰㡦慦㜸昰㐲挸晦て㤶ㄲ㙥摥㤲㥤晥ぢ捣㉣㝥搸㡥愲ㅢ㠹愲ㅦ㜴愰㐸昰ㅡ㠸攲摦㝢㤱㐹㤲捥昰散昳ち㠴㜳㑤㝢〷搰㤷晣挲敦晦昰〰扡㄰ㄳ㠷戲搱㄰㙡扢〵捦つㄳ愱慦挳㐴㘰昰㕥㤹〸愷㤰ㄱ㡣攲㐷㈶㐲散〳㔹㐴挱昶㈶〲㘳㝢ㄹ㠶㘰㉡搴㥡㜲㙢昰〴㜶㡤㐳晦搸〹㕣扣㤵〱攲昹㔰㕡挱ㅣ㍣㔲搷㜶ㄶ㉦㤹扥改ㅣ㔰攵挷㝤〹㘵收慦攰㈶户敡挲ㅥ搷㙦㔹愳㍡㙤攱慢㐸扣散㝢晥㤴㥤摤㕦〷愶愲ㄴ戹敦㐵㔱ㄴ㕥㠰愷㐴昰摣㤰㝢摦搸户㡥晦攱愱挷㡥昲戶㕡㑣慢晡㙤挸昷ㄲ戲愷㍤㠱愰㙥敡愲挸搵晣㌰攷ㄴ㍥㔱戲搷㙢㜲搶昴㤵ㄵㄴㄸ㑥㤲㡤〸㉦㐵㤸ㄱ昱敤〶ㄳㄳ昷ㅥ㈲ㄳ㜳戲捤摤愹㍥㙣㔲㉥挲挹搴挴㤵㑦㉦〹ㅢ㡡慥㡡慣㐷㙢㔳晦づ㔴搱昳㥣㐸慢㤵挸㔳㈷㤳㄰摦㙥搷㜵㠷愹敢愲㠳っ挳晥㠹㤴㐲晣㠱ㄴ㤲㍥挸昰㐲㠰㤲㔲㘷㤰搱㙦〷挸㠸慣戵㠷㜸改て搸ㄳ〲戲㜱改慦挷㡦㔸戰㡢挰㘲攲㡢敦昵㐴㑢㕢㌴㔱㑤っ搵㉡㥢㘶ㄹㄹ㜵㜸㘱挱㔴㔲扡㠲㑣㤲昴㘹攴㜶散㡥攲㑢㠶㥣㈸昰ㄶ㌱戶敥搰搷㔶㜲敥㜱敢戸昹〱㍤㔳㔰ち挳摤捦㘲ㅣ㐸㔵㡣㉥㙡㕡㡡㡡〸㠷愳㙣愳搳㐰㕣〵㥤攵ㅥ挰愹ㄴ挱㍦㝥㈹挴晡㠹收搰㔷户搷㔰挷戹晤㔸㈰㝦戰扦㙥捣㘰㙣扣㤵ㅣ〳〹扢愳㔶挵攸㝡昸㔹㜴攱愲㜳挲㘸㘶搵戳㌸㡣㍦〹㘷昵㘹ㅤ晡㥦搱㙢挵㔹攷搸㥢㘱散ㄶ晤晦㑥ㄴ㙣慢晦〵㘳㙦ち㤱敦㡡㌳㝣搰ㄹ㍦搹㌶㘴挳ㅤ㠱㘷ㅢ挱ㅢ㜵㌰㌶㔴㤶㈱敦㈸户㡣㡦㔷愳㙡㈵挱攱昷捡户㕦㡤㘸昴愵㙤㍢搰㔵〰㌲㌶愴㝦〳㈲愸㙢晦㔶戹㤵㥣㙥ぢ敦㐶挷戱㔳㜶挵昷〲捦ち挷㤷ㄱ昴ㅤ攷户㘷ㄶ㙣㥥ㄹ昱戵㜶愱㜶㌳㜶㘲昰扤攸㜳㝡ㄱ〲晢戴っ㕦慣㔸㈴㈳ぢ㍢㡢㘴昰㍢愴㤱㔴㜸㠹摡㈱戸捡扡慦㙥搶昰改敡㈲㝣㥤㈱㡢㜶㠵戲㡢㍣捥敤㌷㌴戸㜵戸愳昵づ昸㠳㘴㙤ㄲ挱㌱戵㠴㜷扦㤷晢摡扥〷慤㙤攳戵〵㙣搹㥢捦慤愴㍦〵㥣敥散㉤慤㈴挳㜷昲㡢攴㤲㔱㈶挴愵晤愳昸扢㜳〷㉤㐷ㅢ〵㥤挷ㅦ㜴搳ㄱ㌶㔱㠳晢㙣〷搱敦昳攸㉡㘶〸昰㌳捣㌸挳〷㐱㉦ㅦ㔹㔱㝣ㄹ换㈲〳㈰㥦㉢㔴〰扡㔳昵㤳㕢㔱昵挸扤散㠹㈴㜸挶㈰㌹㤶挴ㄷ搱㤰摢ㄵ㉤ㅢ㉣挱㘵ぢ㜵㤶㐰摥㐸㝡㈰㥦ㄳ㍣㑢愸㠹㝣ㅥㅤㅡㄳ戱㔱摡㝤㈲㥦摢㙡㈲㠲㔶㠰㕡㘸㝡晣㤱㐴㡢ㄸ㌵㔴ㅢづ㠱㑢攰〱㡣㈴捡㘴㤸昲㤱㐲愷㄰挵ㄸ㝥㐴ㄴ㈱晤㍡晥晢散搱㕦㍤挳昴昷愳㐲㐹㐴㔴戵慥㠲ㄲ㔱慤攲㤳改㔵昸㈸敤扥㡡㡦㙦戵㡡ㄱち㑢捥挴〸〱㠶晡㐴ㄹ㝦搴慡敡挸㜰㐳昹ㄳ攷〹昰㙢㤹挵㠸㠹ㄲ搵昷ㄲ㌲攸换㥤㔷慤㉥㈳㤳昴搵戹ㄱㄹ㕦昹㈸㐳㠹㌷㈲改搴㈹㐴㕥搹㐲愴ㅥ㡢㑥散㡥摤ㄵ㐲〲㑢攲㘷戳㕤㘵㝢愱挷㔰扦昸㔰㠲㤸ㄳ㈷㤲㑦愸戴㌸昸〴挲㠸㑣㔳ㄲㄲ㌷㔲㝣㌰㘹晣摤敦㌷㝤愷愸㐰〲昵㐴㡤㐹㜰慡昱攳㐹攳㘹㝣㥥愵摡攴㜸㤵㠰改搹愴㌱〹㔳㌵㝥㉣㘹晣户改〳㡤挶〹ㅤ㐶㈳敢㈴㤲っ愳㔷ㅤ〳㔲㥦㙡て愳戹㙥㔱㤱づ㔸㔱㌱㐵愸㡡㈱搷㤴㉡ㅤ挴慤㄰ㅦㅦ㑢㉦攰㤲ㄳ敥㠲㐰摡㐶晦捦㠴㤳戸晣㌴㙦㠶㈶扥㠵摥㐰搴搹㌷搴ㄳ㍢ㄷ慣㐵ㅦ〵晤搶挹〰㠷慢敡慥㈲ㄱ搸〵昹㘸㝦户昱捥㘷搸㤰捤晤㐸愲㘵ㅡ㉦㤳昴愶㐵㔴㠴㈵㉦摥㥦㘰㌶昷㘸㤳㘶㡣㐷㠰ㅣ㠸㐹㐰㘶㡣㐷〱愳㠸捣ㄸぢ㐶挸晦㡡戹摦捦㡡て㄰㍣〶㔰ㄲ㘴㜶搲㐱攱㜱㠰攱攴晦㔸㌱扥愱ㅣ㈷㥡㜸㈸㜹㔹㥡㡣㡣て戱挳㠷〱晡攰挷ㄵ㌱ㄱ㤶㡣㡦愰㈴晤㔲ちづ昵搲㡦戲攲㘳〴ㅦ〷㈸改㥣散㡥㜷㡤㙢敡㔱㠵㝤〲㕤挵愳〴昸ㄹ㥦㡣㌳㝣搰戹て㙦改㙥㌴昳㑣㥣㝣攱㡦㤸㘷换愷晣昷攰搳晣㑤㉥扡て晦㘷ㄲ㕤㔹昸㜹敤捤扤㡤㐵㈶愰㜱慥㝥敢搸散ㄷ㌰づ搷搵っ愵㜰㐴㉡㤵愲㔶㄰挴㌷ㄷ㉣㍣扣㠱㙦㌹愲㉡㠴㈰つ愸ち㌷慥㌸㡡〲攳搳㙣㑡ㅣㄳ㑦挶㘷昸㐴搴慡㑤晣㙣㥣攱㠳㈰㕥㔵昷〷攲敥挹ぢ㠹㙢㔵㘱户扤㤰昸㔷ㄵ㙢改ㄷ㍥挱挱ㄴ戲㤰㘹搵㑡㐴㥡愲愱㉦㈲㌳搴㌷捣戹摤㡦㥦㜶㔹㔴捥㔷捦㥦晦搷㜰㝥晣晡晣㍢摦㍥昸挴戳扦晣攳愷㝥昳㥥㈳㝦㜹敥挹㈷㝦昳愷㑦㍤昳摣搳慢㐷㝥晥搴㔳㍦扢昷㉢捦晣㜱扦昵㔵敤晢晦㕡昸敡挳㔳ㄷㅦ㝥搰㍡㝢摢昱㠷摦昵挰㝤㔳㑢㔷㑤昴昵昵昷摦㍡晡㡢敢㕥㌷昲攸㠳㍦ㄴ㍦晤摤戵慥㔰换挵ぢ㕡愷挱㘵慢㘹㝣〹ㄹ㑣㠳㌳㝥㐹愷挱攵慡㡤㕡㡤㌷㙡ㄶ〵㐵㌸㌷㌸〱㔵㘱戶㔶っ晣〷㘸扤戴捡</t>
    <phoneticPr fontId="1" type="noConversion"/>
  </si>
  <si>
    <t>㜸〱敤㕣㙢㤸㕢㐷㜹搶㘸愵戳ㅡ敤㑤㡥ㅤ㐲㉥挰挶㜱ㄲ㠸㥤㐵摡㤵㜶㔷づ㙥㜶扤㙢㍢㥢㙣㙣挷扢㐹戸㠵昵㤱㜴㡥㔷戱㉥ㅢ改挸摥㉤㠱戸愵㤰㠴㙢ㄲ㐲㠲㐳挸㡤愴〴〲づ㔰㙥㠱昰㠴搰ㄴ〲つ攵㐷㘹愱愵㍦㐲㜰㉥㍣敤〳戴愵㑦搳愷㐰晡扥㜳捥㤱㡥㡥戴㙢挷㤸愷晥挱昱敡搳捣㌷摦摣扥昹㘶收㥤敦㡣ㅣ㄰㠱㐰攰㈵㍣晣收ㄳ㘲攰㡣㤹愵慡㘵ㄴ〷㈶捡㠵㠲㤱戵昲攵㔲㜵㘰扣㔲搱㤷愶昳㔵慢〳〲摡㕣ㅥ改搵昰㕣㌵晦愷㐶㘴㙥㥦㔱愹㐲㈸ㅣ〸㐴㈲㌲挸㔲㥣㑦捣㡤㐸收㤲㘴㑢㐸〵愴〶搲摤〹㌲㍢戱㜹㐷收㙡㔴㌲㘳㤵㉢挶㠶晥㉢散愲㌶㈵ㄲ〳㠹㠱挱昴攰昰㐰㝣㐳晦㐴慤㘰搵㉡挶愶㤲㔱戳㉡㝡㘱㐳晦捥㕡愶㤰捦㕥㘲㉣捤㤶昷ㅡ愵㑤㐶㈶㍥㤴搱㤳愳㠹㘴㉡㘵愶搳愳摤ㄱ㤴扣㝤㘲昳捥㡡㘱㔶㡦㔷㤹㤲㘵敥㤸搸㍣戰摤戰㡥㔷㤹㔱㤴㠹㈲㈷换㐵㍤㕦㍡㑥㠵㠶愹敡搴愴㤱捤㜳㑣っ愳㤲㉦敤ㄹ㐰戳㥢ㄴ㡤搸挸挰㜸戵㕡㉢㉥㜰㜸㈷㡣㐲㘱㤷㘱㔲㙤戲㌸㔹戵㜶敡㤵㘲戵扢㐸晤ㄹㄵ愳㤴㌵慡扤挵㉤㡢㔹愳攰〸㔶㈳挵㉢昴捡㜶扤㘸㠴ㄸ攸㉢摡㘳㌸㤵㌳㑡㔶摥㕡敡㈹㕥㕥㌵㜶改愵㍤〶㐵挲挵㙤戵㝣㑥㠴㐲昸ぢ㜴㥣摢慥㘵㙡愰搰㥥攲挴扣㕥戱㔴㡣㙤㐹戴㤳昵㤸㡢敡㐵㔳扢㘸㔲晤扥㕣ㅣ戳㤹㝣昱ㄲ愳㔲㌲ち慣㠴㈳戹摥㈷愴ㄴ㘴㡦㐳㕤㔳㙥㜷㌸㑡愲换㤹ㄳ散ぢ㙢搱扡㐰捥㥥慤攴搱捤㕡㐱慦㙣戸㌴㕦摡㌴ㄸ摦㌰㥤摦㙢ㄴ昲㐶搵摡㌴㤴摡㜰愹扥戸㈹ㄵ㤷摤㄰㤵㍤捣搴ぢ搲昷摣㥤〷㥥晤搰挳㉦扣敢ㅢ捦ㅥ㜸㜴攳搰㐶搹挷攴ㄸ㠸〸晤ㄲ㔳搱㕢ㄳ㉢〹捥改挱戹㑣㜰㉥ㅢ㥣换〵攷㡣攰㥣ㄹ㥣摢ㄳ㥣㥢て捥攵㠳㜳㔷〷攷昶㐲挶㝤㈲㥤㥤㐱攷戹户㜶搷㡦㥥㜹㈴戳晤㠱㡤㕦㌹戸敡㐳㉦捥〹捥㍥㌵㜹㑦㐲㘰慤慦攵㐳㥥㠶㡦愸㜶愷攵㙡挸挹㌵㈰摡挹㈰摤摥㘶换㔷㌰敤ㄴ㄰㈱㕥㐰㥢搹敥ぢ扥㜶摥搵扦㌸慢㜲挹㐳ㄷ昷㍥昹㡤㐷ㅦ㕡ㅤ收㑣ㅦ㙡愷㘷晦㄰㙥挵搴捦敡㔵换戱㉥慡昷昸ㅡ摦㤱㙤㙦㙢㈵晢㠷户㍤㔴㜲㕣㙣㑦㥥㑡敤㥦〶愲㥤づㄲ㥣㑣换㌳挸㜹ㄵ㠸㄰捦㌸攳㌱昷㍢慢戰收攴㉦敥昸挴昸慥昹摢ㅦ㝦㝥㔱㜰搱㔵〶昰ㅡ〴捥昲ㄹ㐰捡㘳〰㘹㘵〰㠹㐱搹て㐱㜹㈶㠸戶ㄶ愴搹㜰〷㌷捡戳㤸扣づ㐴㠸㥦㌸㤵ㅥ㥣㝥㜸挳㠶㠳㝢㜷㍣昰攲㝦扣戹㉢搷㍦摢㝤づ㤲㉦㜳收捥㘴㐵摦㡦搵愸戱搰つづ挴昹敦挸㉢㍣ㄶ㜸㌳㘵㡥㤸㠹㐴㉥ㄵ搷㠷昴㌰愷搴搱㉥㈵㥣㕡摤收㤵昹㔲慥扣㕦慤㉤㘷㙣搶慢㐶㘳戸搷㍢㘹㥢换戵㔲慥㝡㝡晢挴ㄹ㑢户㡣搳晣㘹㡤㐲㕡戲捤㘰攵㌵慡慡扥㔷晢戳㕤愱ㄷ㙡挶昸㘲摥㑥㝥㤵㉦ㄹ敢㙥㌹戳㝣敡搶㡡㜱㑤㍤戵愵㐵攳搸慦昷愹戲㕢㝡㘹㈷搹敤敡㥦㤸㉦㔷㡤㤲㙡摥晡攲捥㝣㜶慦㔱㤹㌱戸摢ㅢ㌹搵搵㤳㤹攴㉣晥敢㜷㤴搰㔱㉣攷戹戵㕥慥戹㘵搱㌲㑡㌹㈳㠷昶㉥ㄸㄵ㙢㘹㔶捦ㄴ㡣㔷㌴㠹搸㜵㈲攱搴㈶昶搶㜲戶㔶㥤㈸㤷慣㑡戹搰㥣㌲㥥摢愷㘳挳挹㕤㕡捥ㄹ搸㉦㐲㝣〲㈲搰搱㈱㐴攰扣㜶㡢〹换慤づ愸㠱昰っ㌱户㡦㔷㌶㥢摤挰㉥昴づ扤㈸ㄸ戴挹攰扡㈳ㄴ愶捡㘵㌱慦㕢㕥搰搳㈷㐲㈳㑡扦㜶㜹㘹搵挶晡挸晤㘱㠵㠳挱搵㑥敦户散挳愶㝣㤱㕥捡ㄵ㡣捡㡡挰㑥戰㐵昲㕣㤰昰㡦㌱㥢㤷搵ㅥ昷ㄱ戱㈸㤶挲晢昳㌹㙢㕥㥢㌷昲㝢收㉤昰〰晥㈲ㄱ慡戶攵㤱慦〳㑢㥥㐷戲ㅥ㈴ㅡつ㘸ㅢ㈸愴㐵攵昹㜶㍣捣摤昱攵㙦昷㠴㤷㔲挱ぢ㘰挱㙡戸㠸㡤愴摡搱搱慥㤷ㄷ改搵㜹㡢收戹㘲㈲㜷ㅥ㌹㐰昲㝡㤰㌰㌷收㈳愲〹ち㠵〸㥡㝡㡡㤳㠶愹〳慡慡搹㉤昴㜰搱㐶㍦㤳㐶㌵㉢〹㤳愶㌰㔷ㄶ㌵㠴㌰昹扢㡢戴㝥㘳搱㥡搴㉤扤戳〸挰㠵㔱㤲㄰㕡慦㜲搹㈱收散㔱㍣㌷㜷搴㠹愱㠴㤸ち㝡㑡改㔲っ扢㈴㑣ㅣ捣㤷㐰㠷㐳㔷敥〴摡捥㙤㐹昳ㅢ㝡㌳㜰〲㥥换㙤㌳㑡戳㑢ぢ㐶㤵攲ㄱ㙤㐵㔵晡愷ㄷぢ摢㤱捤㕣㙥攵ぢ搵〱戴㜴㕢愵㕣㕢㌸㥥攵戰㉣ㄹ〷㜱㥦昰て㘰挵㐷摦㈷ㅥ㝣㍡昷㜱㙣收收〲ㄱ㤶㐶㡥㈴㘲㤳戴㔶ㄴ昶ㄲ扥搴㈳㤳昸㡡慥㤴ㄶ收愶昳㜲㐰㈶挱㔲㜷ㄱㅡ㥡慤ㄸち㌶㐷㔴〴摡敥㈹㕥㔹慥散捤㤴换㝢㘹㑦扤㉡㔶㥤㌷っ㡢㔰戴换㠱摥ち㘲ぢ搱搱搱㠴ㅥ㍤㤸㤵㈰㔶ㅢ〵改ㄹ㉦ㄴ晡摤ㄲ慢㕡ㅡ慣づ㠰㘲㙤㈳〲昱㥦摦晢挸昳ㅦ㍢㜴昸搱捦㍤㝦攸昶㘷㍦昴摥ㄷ慥晦昴戳㠷敥㌸晣挸㡤㉦㍣㜶晤昳て扥敦㠵㠷扦昸摣㐷㍦㜸晥攱挷づ㍤㜷敢㈳〳㡢㠵敡愲昸ㅢ㘸㠵攰㉦㝤捤昶摦ㅤ晡挰攱昱扢㑥㕡㜸昷㜰攴ぢ㍦ㄶ㑦㌸〹㉤㌰㤴愸㔲〱攲㑤〸㠸㙦㐱㡣慢つ挲捤㡦扣㄰㜱㌹㐶㌲づ㠲㌵㐳㡤〲㤶㡣〹㍢㉡㠸㑣戹㙣挸㐹㤲㉤㈰㠲愸㔴愱改慤〸戸㡦㜸〴攵搳ㄶ搴㜸ㄲ捡戶㡥攷挵攰㐶攵ち㘹㠲㔸㤷㘳㉡愹㐳㐹慤㐹㙡㑣㍣㡣㠲摢㉡攰㤰㤳搰〲㡢〹摥㔶㠰㉥㑤㐸㤴㝤㙣㠲㉥摤收搶㝣挱㌲㉡㙡㜷敡㌳昱㘵㥦昳㔴扣㠷㍢㜲㐵捦摡㈷愸㌵收〴㌶㘵ㅣ㉣慤㈵戵昳㈸㤱ㄶ㔰㘰敦㤹㝦㠴㍥㈷ㅣ昴㔱挰愷〹晥慣〰㉤㘰㌴㍥昰戳戲戰挷㠸戸敢户㕤愸㤴扤っ愰攴㘶㈳愳扣㝦㔵㔵愷攷扡扣搷〸㈹ㅤ㕦ㅥㄲ搱搸㕢㡤㤴㤹㤶㠵ㅦ㝦〴㙦敤扣㜲㌶㜸㥢㠱攲攴㉣挹攵㈴㔷㤰㕣〹㈲ㅥ挴㘲挴㘵㜶〷㄰ㄳ搳㥦挰昷捦搴㝡昸㈶捡扣㤹攴㉤㈰㥥㘵昶㉡㐴戵户㠱昴戹挷昳㝥摢挴愲㐲昰攸愹㤶摥㌹〴攴㙥㤰㙥ㅤ㘴晢㐵㐶〱〷㠱攳攵㜲ぢ昳㔰扢㌲㜴㠱晤搰㥢昱㡡攲捣㔲㈹㍢㕦㈹㤷攰㡦㈴愲ㅡ捦挲㘷㔵ㄵ扡㔶㥣㉥㑦搴㉣慤㜸㔱ㅥ㕦摤挵㕤挶㠲愱㕢ㄳ㌸攸〱慥㑤挳攵愰挰搸㔴㙥昱晦ㄳ慣㈹㜷㈹捥搰つ扣㈶晣戳搷㠶㑤㡥㝡〷㈶换昰㝦ㅡ捡㈳㑢戵㙢ㅡ㠰昷〹㠸挶〲㌲㠳搶摤晤敦㥦扥攰散㡦㍦晣㤲昳㝤ㅤ慣㔰㍤㤲慥㡢搶㥤搸〰㌷扡㔲㥡愰㤷愳扥ㄳ㙢㔷㈳搶〱㌳戰㜷攳㕢㔱㜴摢摤昸挳㑥㐲㡢㔳愴ㅦ昹ㄵㅣ㈹㈱㈰㙥㠶㔸㝢㌸戲㠰㘴㜹つ㐹〵挴㌳㑦㉣㍢㉡捥挴户㥡ㄳ㌵ち敤〳ㄱ昴㡦㈸㌸戲ㅦ〱昷ㄱ㌷愰㡥㍡ㅣ㔹ぢ㜶慢ㄲ摥づ㙥㔴慥㤰㈶攸㜵愹㉢挱〳㐷摥戹㥣〲摥攱㈴昸ㅤ㌴㘱ㅥ昸㕥挶挱㥡ㅥ㐹㘹㕥㤱㌷昶昳㈴搰㙢挲搳㍢㔱慢㕡㘵㜵㙣改㌱㈷换摢换搶㘴扥扡㔰搰㤷㔶㥢㑥攰捡㜹愳〴愷㐲〵扥〵ㅦ慦扣戰㘰攴愴㌹㔳慥㔵戲挶搴攴㠹攰㜴㐰晦㌰㜴捡摦㄰ㄴ㜸㡥敤ㅣ㡤改㉣㘰㈵㜸〲攱搷愱㐰晦㜱挸戳㘳㌶挰ㄹ〷戴慦愱搱搹扣㔵㌰扡㑣㤵慥挲ㄱㄳ㕡㠴愷㈶搷㘹捥捥攳㤸㌰搹㘳㙥慢攴㜳㠵㝣挹攰㘰〰昰搱㝤㍥㙤散㠱㔷㘶㘷戹㥡愷㙢扦挷㥣慤攸愵敡〲て㤸搹愵㤳㥡㘲㙡昱ぢ㥢㥢昳愵㉡慡㔱愳挸㜰㥦㌹㌳㕦摥㡦㤷㍦戵㘲㘹㥢扥㔰㍤㈱㐶〵慢愳昳愸愱ㄱ㐱ㄱっ㡡㐸㌰㜲慣攳愳晤〵㡡㍢愵攱〴敤㠷慤㕡㤵㝣愶㐶愵愹㥡〶㐱㐳㈴㙡ㅣ〳攱昳㄰㕡〱昸㄰晥㌸晥㌲晡㠲搸摥㈶㈷㜶㕢户㐴晤慤ㅡ㈱㡦㝣㌷昳扣〷攴攲㙤㤷㑦㌵扣愴扦搷扢戰㌰㍤㉥晥敤挴㙦㝤㜵愷ㄴ㑦㐰扤戶ㄹ㤱㐷慢挲散㠴㌵㌰收㌷捤愸愹㘴㘸愵扤㡤攰㔶昸㌵扡捤㘹㍤㘳ㄴ〰ㅣ㡡扡搵㙢㐷〸〲㡢㝡愱敡愴㑤㤴㡢㐵㥤㘶㐷㤳㥤挹敡〵㈳㘲㡥搷慣㌲㕥愳㐸ㄳ㐴搹愶挳搲ㄷ挱搲ㄷㄵ慢摢摣㐵㌷慤ち戳慣昲ㅥ扤㤲户收㡢昹㙣㠴ㄱ扡㔲㑦〸㝢挵ㅡ㐲㐷㤹晢戸敢㠹ㅦ捥搸ㅢ㍢㠶㝢〰攰㡡慡攳昰挳慡㠳㐲挳㍦㜱㡣㕥㍣慣㍥㙡㔳㤱㌷愰戴㌰戰㥥㕡㡥㔴㕢㝥攵扥敡晤搵㜵㌰㔱戵㐰㠹昳㈹㠰㡦扣搱〹㌰ㄲ愲ㅦ㙣㐵ㄷて扤㘵搱改戲㥥摢㡡㈳㘷戹搲改扣扢㡤㘰㘸戹摣㔴㘲㜴扡㑤挰㡦ぢ晦昰扥㝣捥愸㐴挸㤸〱㐴ぢ搱㕤愷搹㘳㠸敤扢㈳㄰づ㜷㐵摡搵㌵攵㤶戵捥㜱㘵㜸㕦㐹㑦戵㤴晦㙦㤷㡤㕥挸㌷ㅣ搱愸摡愶摥㡢愰㝣ㅦ㠸㜸㍤〸晢攳ㄳ㜸㍦〵㍥〰ㄲ㡥㠳昸挷愶搹晦攵㜸挹㐲敡慤㈷㍤㜳ㄱ㜸戱㤴㑢㉦慣㍡搲攵㜱挵㘹戶ㄷ㉥攲扥㑡搵㘶㘰攵㐶㉥㙡慦戱〴愸㐴㝢挱㘰〸㐳慤昹㝤〱㉤搵愲戰攲㡣愱㝣㜴㠲㝥㈹敤㠳㈰愷㜰戲愰晣㌹敦㙢㌹扥㑤昴晢慡愲㔱㜹ㄳ攴〳㔱㤱〴㜵㤵愰㤱㘳㙢改㘶〴攵㉤㈰㠲ㅥㄹ挲〱捦收㈵攸㠶攱〶ㄶ㤰㕣㌰搵攳㕢ㄸ挵ㄸ戸㕣ㅣ攵慤㈰㘲ㅣ㠴㙢㑥摤〶㙦㐳昸挸㌶㐸慦㡥戲挱摢㥤〰㈳㘲ㄲ挴㙤戲㘷㘰㍦ち戶㍣㐸〱扡㝤摡〸摣㐱㠱㡦㔱㘰㉢〸〷㔷扢ㄳ㘴㑤㍢愵戵搳搸㕤㄰㠶挶㉥〶㜵㑢愷㙦挹搱搸摤〸捡㝢㐰挲㍣㜰慤戰戸〲㤷㝡㡥攵扤㄰搶捣换㑢㜹ぢ敢ㅥ㕢戲㌵㙦㘱〴扢㑤㄰〴搵昹昹㌴戵ㅥ㝡㌲慤慦㘳慤搷戴㈶㌵㠱慦㔷户愶㝢搱搸扡㌶挹㌶㑥昳挰戳㈳〹㈹扣搶愶㡤㈷ㄲ㠰ㄳ昶㜹捡挱㜰攲散攵扤てㅥ扤㜳晦晤㍤攰㥥㜶㉦昳愷ㄲ〱㜹ㅦ〲㜸〸晥攴㈷㄰㈰〰攴㠹㝢㘵㉢昱昸㘳戸㜲㐵〹〲㙤㕥㡦攳昰㥢㉡㔵戱㠴㐶㥤ㄸ㌶挸㕥㈷戸愳㘶㌵愵攸㡢慢㥤ㄴ㌸㝡㜷㤴〰㙢戲㝡㈵㜷㠲散㠹攸㥢つ摦搴昶㜶㡣搰ㅡ㠵昰昱散㘴㌸㉣摤てづ㜵㑤挷挷换㜱㘷昱㝣搶㐳㜵搷扤㕣ㄱ挶㉥㌵昴㤲ㅡ㠵ㄹ㉢㌷㘹散㔳攷㥣㥤〶づ㈹戸攰㔲㌰㔶慢っ昵愸㕡晦愵㌹㥥愹〲㌳㕢〴㐳㑥㐸捤㜵㘹敥㌲ち㍡摦捡〲扢㌸愱㥤㔹ぢ捥摢㝡〱㝣攳㝡攲㡣㄰㌴ㄲ㜲㐶㐹愸㜱搲㔶㌰摥收㑥㜰ㅡㅤ攳愸㘲扤㌷搵昳㡢ぢ挵ㅤ〷昹㝣敡挲㠰ㅢ㜰㑥㔲㜴㘸慤〰挱戱摣㝡㝤㡦㥣㐹慢㕤㤷戸扤挸愹昵慢摢攵ㄱ愷昷昰㑣㔵戱㜰㉤㠱户㑦晡㌸㜵ち〰㌲㔶ㅥ㤰戴戰搴㙢㑥㤵戲㠵㕡捥㔰㜸搶㕤戶ㄵ慣㍤㈱挶㑢㕤搷戳挷㙡〵扤㌸㑡㤹挲㥤㍤昷㌵昵戱ㅦ㙣攵〳㔰慢摡㌳㔱㐶㔴㝥ㄲ㌱捥㍢扡ㄹ㕦戶愳㌷㡡㑣㈷㌵㕥㔳愸㉢㘳㔸摡㕡㔸㕣搳攸慤慢晢㡡搵㡣昳㠸㑤㤷愷换㍣ㄸ㝢㔸ㄷ攵㙤搶〹㌱㑥攸愷扤昰㘹ㅡ㔰晤戱捤㤰㥢㌶㍦昴敢晢㉢㤳㘳昷昵摦㍥㌸昹晡㑢挷散戹昱㜳〰㌴ㅢ挵搳㤳慢㤰㥡昶㈰㐲慢捥㝤晥摥捦ㅣ晥晡㤷㥦晢ㄲ㕥摢㝤攴摣㌳㈷搳摣㤴〲挴㙥挱挶愱㔶搰昳慢戰摢愷㄰㄰㜴〱摢搸㉤㈰戹愳挹㠷㐰㡥㡣摤攸㉡㐶搹〱昹ㄹ㈷挰㠸愰㙦搸〵㑦㘴㌸攰改戳〸捡㐳ㄴ搸つ搲㐶攰㘱ち㝣づ㈴㥣〱昱㉦㍤换㝡㐲〹て挳㐵㘲敢㐸㤱㘷っ㑣㕣つ㉦搹攱改挵㌹㐵敢㡡攸㉣昶昳㈰摦㝦敡㈹〲摤㠰愰慢搱慤㕦㥤㘵㙣㍣晣〵戰攵㕦㔱愰〴攲挷挳ぢ攰ㅤ〱て搳㑢愸㜴晡㈵ㄶ㔲〱戱㜵敡㥣挹扥〲挶㤱㜵㑡户愲搲改㔷㥤㠰搲㈹㝤㡢㙥㤳㍤㜸昸ㄱ戰攵搷㈸㐸扦㘳ㅢ㠱慦㔳攰㔱ち搰ㄵ愹昰昰㌷㄰㘸㝦㠸挰捤慥㌶㠷㠸挷㈰て㐸㑣搷愴㕢㠱攷㄰昱㑤戰攵攳㈰㠲㑥っ搵昰㙦㌹〱㐶挲㍣㠸晡捦㔷㉤㘷㕦ㅥ㤸㠱㜰㜰ち㥥戱㤶ち昰㍣㌰挸昳㤶ㅤ攲愸摡挹㌸〵㤶㉢㔸晢㐲晥户㐴昵扣攷愰愸慥㌵扥ぢ㐰㉡ㅢ㔳摥㠳㑦㜸ㄳ㍣愲换收㘷愳ㅢ户〱㤸㠷㡦昶〴挸㥡㑢昳搹㑡戹㕡㌶慤晥ㄹ㜸搶晡㜹愱捡㠴㔲挷挳ㄷ愰挴戶㜵戲㘳愱ㄲ敦挲敥攳〵㠳攸摥㔲㜹㝦㐹戵㈶㕣攵扤㌲愵慦捥㑥㔶挳㈵㔱㍤㘷㐱㡢戱ㅢㄱ㘴㘶昹㙤㤰㥥㡥搸㝢昱挵㜱搷扥〳㜲昶挴收㠹㕤㜳㐳㐳愳挹㑣摡㑣て㈶㤳㐳㐹㝤㈸慢て㈷㠷㠷㐶攲㠹挴㘸㙥㈴㤵㑥愷戴㈷敢愲挳㐶㘶㌰愹㥢㠹㘴㜲㜰㌸㘹㘴㌳㤹㘴㌶ㄳ㑦㈶攳扡㤱㐹攸㐶㘲㔴晢㙥㕤㌴ㄷㅦ㐹愶㐷〶〷㠷㤲戹㘱ㄴ㥣搳㠷捣㙣摡搰㌳改挱㤱挴昰愰㥥㠸扤て愲㙣㠹晣ㅥ挹摦㤲㍣〵ㄲ㝢㍦㠸攲㝦㥦慣扦㈳昹〱昹㍣㘵㌷攴㈹慡㌲㠵㙦㐲攸㘸㑦挰搴㠴挸㠸慣挸〹㈳搴搹搹〲敤㕢㑥捥昵换㉡㥡㈶㤱㌷㝣㍥〶挸㝦ㅥ㘸㥦愹㜹晣㤹㌹㠸㡦晣㈱挹㍦㠰㐴㘳㍣㌶慢愱昸㐷〴㝡㈷㌶捦㜹ㅣ㠰摡㡦挰㕢〵㕥昳扤㘸敤挷㘰㜷㠳慤戶慦㕤戸户ㄶ扢挵㈹挵扥㈳晣捦㠸愹㡢挲㐲ㅤ愵ㄹ晢ㄷ㄰㌶㠶㔵㠹摢㐰㌸㤳挴㔹攸〸敤ㄷ攱㠰愴㔱搲晥挴㤹攰搰〶㥢㙤攸㜶㈴㉡ㅢ㝡ㅡ〱搸㄰て捦慡攱㍦㐵挰戶愱捣攸㜰挲㐸㡤っ敢㈳收㜰㌲㘷っ愶攳㈳㝡㈶㍥愸てつ改愹ㄱ㈳㥥搵㥥愹㡢敡㠹㤱㐴㈶㤱捥㘴㘱㌳挹㙣㕡搷搳昱㐱㌳愳㥢愳戸㥥㤹㌵攲㌹敤㘷㜵搱㜸㈶㘹㈴攲㜱搳搴つ㍤㤹捥㐱㘸㘴㈸㥤ㅢ㐹挶㜳㝡㘲㈸㤳㑣挶㜸㠲㘷㑢攴㘱㤲㘷㐹㥥〳㠹昱昴慥昸㍥ㅢ攲㠱㕥昱㈹搵挸㈴㜸㕡愷ㅤ㠹搵攸㍣挷㔸㡤搵㉦㈸昴㑢㤰㘸散㙥㔰㤵㤱㘳㈵㌹㌸㤲㐳ㄱ扢〷㐴昱㜹㈹㐵晥㥡㘴つ㐸昸㍥㄰扦㥤㜸㝣愶㥥㜳㈳昷㡤㤸攷㌰慦㉣㙥㤵㜹㔹㑤㉦攰㈲晣づ挰㐹㡢慣ㄳ〱㠴㠴㙣㔰㝦挴挹愶扡昰㤶慢㘸昳㝥ㅤ㌴捦ㄵ愷㙦敡㌶搸戱㐱㥡㘸㌸㡡搱㍡扡㕡㕡㘷㈴㐷㉥㉡晦㥢㌴ㅡ㄰㥦挰㌷㘵攴㡢㈰敥㈳敥㐷愸㠵ㅢ㈶㠴㍤㝡扣捣晣慢戱㕡㍢扦㠵愱㡢㜹㝤〱㐷㠷愳昰攸晦て慢晦㘴扢㌶㠸㑦戹摣晦㜵〲散㡥㈰攰㔲㌳㍣〴挵戸㌳㕣晢㉤戸换㙥㍢㈲〸搱搶㘹晦ㄹ攴㔱搳㥥㡢〴愶㍤㜱ㄷ㝢愲㤱摡搳㍥ㅢ㑦㘰㠲愷攳㈹捣搲㘴㙡㜸㔴ㅦㅥㅤㅣ㑤㈶㔲㘶㉡㤹㑡攴ㄲ愳戱㐳㑥ㅥ㐹㜷㘵㡣挰㡣㈵挸㈰㘳㥦㜳㘳㑣敢㈳戰攲戲愳攱㜳㕣㥦ㄸ攱㤸㥡愳扥戹㑢㠴愶昸愷㈲㈰㈳㘸㠴扡ㄱ㉦ㄴ攸㈲㉢ちㄶ晥散捦㔷㄰㔰㝡晤慦摦㌵昴摡㔸㌹晦ㄳ摣㔶ㄵ㝥ㄵ㤹㤴ち㝢㔱づ㔴㐸㤸挵㉡戵㍥挴ㅤㄵ㥡愳㐳㐳㘶㈶㥤ㅤㅤ㑤㈶㡤㔴㉥㤳㑤㈶㐷㠶㜰㕤㍤㥤㌶ㄲ愹㜸㕡㡢㌵㐴㌳搹㑣㍡㠹挵㌰ㅢㅦ㑥づ愵㠶㌲搹散㌰㤶捥㡣㥥㑤㡦攴㤲ㄹ㔳㕢㔵ㄷ㌵搳㠹㤱㜴㉡㡢愵ㄸ换㘴㌶㌱㌲㍡㥡㐶搱愹㘱㝤㌴㤵搲㤳〹㌳㐶慣愷㍡㝦ㄲ昲挸搵㈴㙢㐰㘲挴㜹㡡敦㕢㌹〹晤ㄴ㕦㠹慡㑣㤴ㄷ〴㜵㙡攵㝣ㄶち愸慦㥣㘷戰扣㔷㠱㐴㘳摦㜴㌳晡戴晦戸换敦㐷㐰慥㘵㠶㌳ㄱ㡡㝤ぢ㐴愹㙣ㅤ㔸㍤ㅤ㘱攲㤶ぢ㤶昷挰㜹昶捣昵㌸愵㌶摤㈶摦㠲摢攱㑢㕣挹㍢昰戶挰昶戱㠷㠲ㅢ㡦慤㉣慥㘹ㄱㄴ挵㑦昸㈷攸敢敦㔱づ㍡收㠱㠶㉣昱㌵昸挸㜳挰てㄳっ戵㍤〵晢㝦昲攲晤搵ㄲ攷捣挹挵愹㉡〰〱㉥捦捣㤶挷敢㍦㥤㕡攵〲㠵昵敥㈵攷戳ㅢㅣ搷挹攴㘶摢㔱愹攷挳愵㘱挰㑣㈴慣攷㤵攸㤳ㅢ㌱捦㍢㡡搳ㅢ㕣昸ㄶ攱昱㌰㜲㙥㠹㔵昸敥㐳挱㡥㤶㕢㈸㙡ぢ㜴㝥㈴挵㤷ㄲ㉣つㄷ昸愷㜲㥣昹愷户㜹㐳戳㌹㙦愹㌷㥣摣㈵㠵㈴㘶搵㕥㑢㌵㙤㕡户㘵摤㘸昸㐷ㄸ〷晦昱㙥搹㉡㥡戵捥ち㘹㘶㔱㜹ㅥㄲ〴攱㈷㔵㉦攴㤳愰摡〶扢㡥㠹㜵愳攲敦㔱〷敢愱ㅤ㐵攵〰㠵㠹㍤㙤攱敦㔲㌸㙥ぢ㑦㐲昸〷㡥㌰㘷㑡㔴づ㔲㤸昳㠸昹㔹㤹㈰㥡㘵㠴改㠲愸搶㉤戹㡦戸㤰挳攸㕢晥㝥㜵㈱㜸㝣挶ㄴつ㐴㥣敦㤸昳扤㘶慣㡦㘰㔲攵扣㑡㥣㜹换㜸昸改敢晣昷㘵散㥣㐹㍢挷㠱㜱㈷攷搴㤸㈰㔸㡣攱攳扦㤱晡㍤戴戰敤ㅤ㤸敦㍡〹晥㉢戹㌱㘲㑣㌵㘹㐷搱攵㥥づ昱㌴攲摦挶㐷㝣〷㌹㌸㕢㤴㠱㙦愴㍥づ㠳㙤㉢敦愷〸㘹㙦〰て愳㌹戹㉥㈹晥ㅡ㜲慥㜲愲昲㑦㈸㑣㐴㘷ぢ㍦㐳攱㌱㕢㜸〲挲㡦㌹挲昶戰㙣愶昰㜳㜵攱㥦㔱㜸搲ㄶ摥〲攱慦㍢挲昶㠰㙦㐵㐲ㅦ戱㥤搲ㅡ扥㍤捦㔱攸㥢㠰㔰攵㕣㔹摦敥㐸㥤㌱㘶ㄷ扦㜶㑣㄰ㅥ戶搳昷㤷搱扣戶晡晥㤲㤳攰扦〱㉣〸㔹搰㡢㠰㥣〶愵㌱昱ㄳ㜳㜱㡢㔰愰㠱挹㜵づ㤳〹ㄳ搴㈰㙤㐷㈶っ搲㑢㠸慢㐱晡㍣慡愹て搲㑥㈴挲㉦攷敡㥤搵㘸扢㐰搴㈰愵挳㥦㠵㙣摢换㍥捥慣㠶〷搵㕤ㄶ戶㤴㙡㐵㘴昴㉣㜵㔱挴挸㠹捡㔹㝣攱ㄵ㜵㈰挰昲挸ㄲ摣㝦ㅢ捡戹ㅡ㉣晢㐲搶㠳㡥づ㕡敥㠷㝦搲㐹昰㕦挸㡡㜱摢㔶晤㝣㌳〲攸㈷昷㕥搵捦〷㤰愳摥捦户㠲㉢戸㡦搹昶挵つ㔹㝢ㅢ㠸敡攷戰戸ㄷ戲つ㘳摣㑤㘱敥㝣戶㌰户㘴㉤㘳ぢ㙦㔹㌷㉣㍥敥〸摢昶㤵愳㌰㌷㐷㕢㤸㥢戲㘶摡挲ㄳ㄰㍥攸〸摢㤶㍢㡦㠴㍥㙥㤷挷㘶㡣摣㘳㡦挲ㄸ搷㡣㐱㥦㜸搶㡥㤱挲㈷㌶㈶戸攳㌶昴㥤〶搳戹〰㠷收戵㌵挶て㍢〹㉤昷扦戸㔱户㌵〹昵㍥搲晥㘱㤵攷户㙣㝤愸㉡㙣搲㈹搳㘵摡㙣敥慤敡扤㔴㐱㜹㌴扡㜱㔵愳㠲㕦㤳㑤攳㔶ㄲ㉥㘸攰㤷户捥㈱ㄸ户㤵攸㥤㜳㉦〳㐸ㄵ㘳㘶捤摣㔱挱敤㠰㑥㜳慡㡡㌷㉦戹〸㝥つ㘳攱㡡㝢改㐴㌸㌴挱挷ㄴ攲㔰㘳㡥昲ㄷ㘸挱戶敥㥤㜳㤰摣㜶㈳戳㔵搸搰㠷敢㝤て昲㠶挷戱ㅤ㤹戴ㄲ挶换㝢㙦㈹攷戹户ㄴㄲ㌷㘳㤸㙤㈰㝢㈰挰ㄵ〲㑦㌰㈰ㄷ㤰㐷扢〶愴〳扦昴㔰㜳ㄸ㈴㉡㉢攰㈸㔷㥦㈲㠱㌰㈱㡣扦㠳㜴扡㙤愵〶㝣㍦昷敡敡㘲慦摤㈷挴㙤㜸㈵〴挰ㄵ慥戳㌸愷昳㝦ㄱ㠸ㄴ攷ち㐶㘹㡦㌵㕦晦㥦〳㠰て㜰㠵㔵㕡㈸㠴㔵昱㈳戸㔷戳㔴㔹昳㜲戹㈹㉢敥㍥㉦㤷晢ㄶ敤㔸㔲㌹㈱㜱㐳㕢㈵㉣㔱㠰㑡㘸㈸攰敤㘴㙤〰挷㔶㠰攰ㄶ㐷㈵戸㡦攰㌶愶慡㝢〷〲昵愶㜱扦㔲摣㜷㝡戹摣㤸ㄴ㤷ㄷ㙢㕣搹ㄸ㤷㜸戵㥣ㅤ㐰㐰晥ㄹ挹㥦㠳㐴挵㜶㔰戶㔹㝢ㄷ㐸攳㡥昵㍥㈲户㙡㔰㕣敢昶攱㕦〷㑦㙤っ攴扢㈱㉢戹扡ち㔶愰〶昱㝡戲㍣㝤攰づ挰㍥捣ㅣ晣摡搸㙦㠷慥ㅡㄷ㕣慣㔵扢㙥㐴挰㙤㤷攰敡敡㔱㔹捤慤㉥攰戵㥢昷㐳挸愷戲て㤲攵愹㡥ぢ㜱㤳捡㜶㠳愱慡扢〹㠱㝡㜵㌹㤷㝢戳㤷换攵㔳挹摥攲攱㠶㘹慤㐷㍤㥤㈰㝢慣㠷昳て㈳慦攰ㅣ㘰ㄹ昲㔶㈷挰㐸ㅦ㉤㤱㠱〸敤戶㡦ㄶ搸㠸搱昲敡㌱㐱慢㘲㠳攵㐷挸愶㐱攱㉦㈰㙦㜳〲㡣昴搱㜸ㄸ戰㑢愳搱㌴㘲㌴㤶㝡㑣ㅣ㐰昰摢㤰ㄴ㜹㡣〷㌷扢㌷㌰㕢㔰ㄳ㌴ㅣ㤵㌰敦㈴昰ㄵ㐶〴㌷ㄶ㘸㑣㉡㘱㡦㤳㜰㈱ㄲ攴ㅤ攰ちㅡ㡢㙡摡挷ㄸ愳㥤攰㉦㈰敦㜴〲㡣昴搱㈶ㄸ㔰㑤ㄳㅣ㙦㤵攳攳㘴㜳愸㤹㈶敦㜲〲㡣昴摤攴㐴散捥㜰㌸挹戶㘳ㅣ挶㝡㑣㈸晤㌲扦㡢㘳㄰づ挴愸㘷㌵㈱敥㐱〰晢扢搲㕢㡢ㄴ昵愷愴敥㔳㔲㝤散搰㤵㤰ち㉥㡡散敥摣敥摤㉦昶㠵晡㑦ぢ扤㜱慣晢攰搳摦㝢收㤶ㅦ扥㜵搳昳扦戹昳捥ㅦㅥ扥攵愹摦㍣㥡搹昴㥤晢敥㝢攲攲扢㥦㝡收㈴昳㥥攰㤷㕦㥣扥攷摡挴摥㙢慦㌱㉦㍦㙦摢戵㙦扡晡戲挴捥㔵敢㍢㍡㍡㍢捦㕤晤攴㉢㕦ㅢ㍢㜰捤㔷挵攳晦㜴㑡㐹㈸ㅤ戵㌴㠳扡㔲捤戸㕦㌵㐳㈸扤戴㐸㔱㍦㑡敡㉦㙤㈹昶㑣㡤挹㥢㥣㌱搹㡣㉣㐰㐸㠲㥤㔱〹㙦昴㈵戰㜸㤵㜰愵㉦㠱㈵慡㠴㉢㥡ㄳ扡晥て戳て㠸〶</t>
    <phoneticPr fontId="1" type="noConversion"/>
  </si>
  <si>
    <t>㜸〱敤㕣㜹㤸㕣㔵㤵慦㕢摤昵扡㙥㜵㜷扡戲戰㈳㠴㤰戰㈴愱愹慤扢慡㠲㠱敥㜴㈷愱㈱㝢㘷〱㤴㘹㕥㔵扤㤷㉥㔲㑢愸慡づㅤ㍥㤴戰慢㝣愳㌳づ㠲㐲㔸挷捦㔱〶〱㜱㐵ㄸ㈳づ〳愸挸㌸づ㙥㠸㡡戲〴㔴ㅣㅣㅤ㤷ㄱ㘴㝥扦晢㕥㔵扤㝡㔵改㉣挶㙦昲㠷㉦㜹愷敥㍤昷摣攵㥤㝢敥扤扦㝢摥㝤敤ㄱㅥ㡦攷㉤㕣晣攵搵捥挰戱愳摢换ㄵ㈳摦㍢㔴捣攵㡣㜴㈵㕢㉣㤴㝢〷㑢㈵㝤晢㡡㙣戹搲〶〱㙤㉣㡢昴戲㙦慣㥣扤捣昰㡦㙤㌳㑡㘵〸昹㍣ㅥ扦㕦㝡㤹㙥摦挱㙡㐴㌲㤷㙣㈷㠱㤴㐷㔲㐰㜶㤰昸㐱扡㈴挸晡愱㈵慢㔳ㄷ愳扡搱㑡戱㘴㉣㥣扤搱㉡㜴㜱㌸摣ㅢ敥㡤㈴㈳晤扤愱㠵戳㠷㈶㜲㤵㠹㤲戱戸㘰㑣㔴㑡㝡㙥攱散㌵ㄳ愹㕣㌶㝤慥戱㝤㝤㜱㡢㔱㔸㙣愴㐲搱㤴ㅥ㑢㠴㘳㝤㝤㘶㌲㤹攸ち愰攴㔵㐳㑢搶㤴っ戳㝣戰捡散㘴㤹慢㠷㤶昴慥㌲㉡〷慢捣㉥㤴㠹㈲㠷㡢㜹㍤㕢㌸㐸㠵晡愸昴扥㘱㈳㥤㘵敦ㄸ㐶㈹㕢搸摣㡢㘶㌷㈸ㅡ戱㜸敦㘰戹㍣㤱摦捡㡥ㅥ㌲㜲戹㜵㠶挹㕥㤱昹攱㜲㘵㡤㕥捡㤷扢昲搴㥦㔱㌲ち㘹愳㍣㉤扦㜴㌲㙤攴㙣挱戲㍦扦㔱㉦慤搲昳㐶㍢〳㍤㜹慢て㐷㌲㐶愱㤲慤㙣敦捥㙦㈸ㅢ敢昴挲㘶㠳㈲扥晣昲㠹㙣㐶戴户攳扦愷敤攴㔶㉤㔳ㅤ㠵昶攴㠷挶昵㔲㐵挵搸㠵攱㔶戲づ㜳㔱㑦搱搰㉥㥡搴㙣㔷㉥昶搹㘸㌶㝦慥㔱㉡ㄸ㌹㔶挲㥥㕣攰ㄲ㔲ち戲晡愱愶愹敡攳戰㤷㐴愷㍤㍡昸㉣慣㐵敢〶㤹戳扥㤴挵㘳㑥攴昴搲挲㤵搹挲攲攸挲ㄵ搹㉤㐶㉥㙢㤴㉢㡢攳ぢ㔷敡㤳㡢㤳㜲ㅡ攴㘴て㜳〴㐱扡㕥摥戹攳愵て摣晦捡搵晦昲搲㡥㐷攴㜴愶捤〰ㄱ敤慦㘱㌸㍡敢㘰㈳扤㘳扡㜷㉣攵ㅤ㑢㝢挷㌲摥㌱挳㍢㘶㝡挷㌶㝢挷挶扤㘳㔹敦搸挵摥戱㉤㤰愹㕥晥㡥づ慦㝤㍤昳摣ぢㅦ㥡敦晦搳㌹ㅦ㍤㙢捥攳㠹愱㌷晦㔵㜰〴慡〱㍣ぢ㠱㜹慥㌶㐷晡ㅣ㡤㡥㐵㔵慢晢㤳昲㌰㠸捡挳㐱戴㈳㐰㝡㥣捤㕥ㄴ㕤㈴㡦㘴昲㔱㈰㐲扣㡣㤶戳昵换㤲㍤敦づ慥晦挹攰摦〷晦㝤敢挳㥦扦㑡昳㜱捣㐷㕢改搹摤㠵换㌰昴搳㝡戹㘲㕢ㄷ㘷㠸㠳㙢㝣㝢户扤㘵愵昴㕦摥昶㔰挹㐱戱㍤㜹っ戵㝦㉣㠸昶㌶㤰戶攱㜰㑣ㅥ㐷搶昱㈰㐲㍣㙦㜷挸愳㙦扦晢捡㉤㐷扥戶攲晥㠷愲ㄷ晤昱㡤改敦ㄲ㥣㝦㤵ㅤ㥣㠰㠰摢づ挲〹㠷ㅤ㐴㘲捡づ愲㝤㜲づ换㍤ㄱ㐴㥢ぢ搲㘸〷戱㐵㜲ㅥ㤳㑦〲ㄱ攲晢㜶戵㌷㍤昱慥戳ㄷ㥥ㅣㅦ昹散搰㔳㙦㕥昱搱ㅦ摥㉥搸㥦慡摡㔳㄰㌸搱㘵㝥㑥敢㑢慡㑡挳ㄱ㜹㉡㑢㥤て愲㉤〰㘹慣㌴戲㐸㉥㘴昲㘹㈰㐲㝣换慥昴敦㕥昸攷㕤ㅢㅦ㉥慥扡敤㝤愳㑢㜷づ㍤敢ㄵ㥣换㔴愵愷㈳搰昴慣捥㕡㈳㈱敢㔹㐳㌲挴㜲挳㈰㕡〴愴戱摡扥㐵㌲捡攴ㄸ㠸㄰㕦户慢晤㠷晥㑦敦晡搸㜳㍦ㄸ戸攷㥣㥢晦改摣㙦㝥散扣慥㝥㈴慦戵愷㡡攱㤲㝥㈹㈶摦晡扣ㅥ改つ昱摦摥ㄷ㌴慣㘷㘶㥦ㄹ㌷挳攱㑣㕦㐸㡦敡㍥㑥㈲晢㍡㜳慡㘹挶摣㤴㉤㘴㡡㤷慡愹昴搸㈵㝡搹愸㕢昷〲㍢㙤㐹㜱愲㤰㈹ㅦ搳㍡㜱戴愲㔷㡣愳摤㘹昵㐲㥡戲㡤㘲愱㌱捡慡扥攳摣搹㌶敡戹〹㘳㜰㌲㙢㈵扦捤㤵㡣㘵愶㤸摡㜳敡戲㤲㜱㐹㉤戵愹㐵㠳〰㉡摢㔴搹㑤㑦㘹㈵㔹敤㥡㍤㌴㕥㉣ㅢ〵搵扣〵昹㌵搹昴ㄶ愳㌴㙡㄰收ㄸㄹ昵愸㠷㌱挹㕥敢ㄶ慣㉥攰㐱戱㝡㘵收㌸戹收搲挹㡡㔱挸ㄸㄹ戴㜷慢㔱慡㙣㕦慦愷㜲挶攱つ㈲㔶㥤㐸㌸慡㠱扤慣㤸㥥㈸てㄵぢ㤵㔲㌱搷㤸㌲㤸搹愶㘳㝤捤慣㉣㘶っ㉣㡦敤扣㍣挲搳搶㈶㠴㘷㝥慢戹㤳攵㤶㝢㔵㐷㌸扡㤸慢攵㤱㡤㘶搷扢づ㑦㠷愷挸ㄹ戴㐹敦摣扤ㄴ愶捡㘵㌱愷敥㔹搰昱㑣挴㠴㤴㍥㘵捦搲慡㡤戵㥥晢换ち㝢扤㌳敤愷㕦扡つㄸ攴㙣扤㤰挹ㄹ愵㈹ㄱ慤㘰㡢㘴ㅣ挴昷㈴㐶昳ㅥ戵挷挵㔳㑣㡡敤扥㑢戳㤹捡戸㌶㙥㘴㌷㡦㔷挰〳敡昵晢愹摡愶㑢㈶挱㤲㡢㐸捥〰〹〴㍣摡摢㈹愴〵攴㘲㉢敥㈳ㅥ搸㝦㜴㐳㕣㉤ㄵ㥡〲昴㉤晢昲㔸㌷换㙤㙤慤㥥昲㙣扤㍣㕥愱㜹㑥㤹㐸ㅣ㈳捦㈴㌹ぢ挴㐷㌴戲㔷昰挴㤶户ㄳ㈳㜶攷㠷つ㔳〷㌲㔷愳㕢攸扥扣〵昶㠶㡤㜲㕡ㄲㄵ㡥㘰慣㑣㙡〸㘱昰㜷攵㘹晤挶㘴㘵㔸慦攸ㅤ㜹攰㑢昴㤲㠴搰〲㤵换ち㌱㘷户攲㔵㜳〷散ㄸ㑡〸慡愰愳㤴㑥挵戰㑡挲挰挱㜸昱戴搹㜴敡㠷㐰摢戹ち㙢㙥㐳㙦挴㠹㠰慦㤹攵㐶㘱晤昶慤㐶㤹攲㝥㙤㑡㔵扡㠷ㄷぢ㕢㥤㑥㙤愸㘴㜳攵㕥戴㜴㜹愹㌸戱昵㘰㤶挳戲攴〰㐸昵昲敤㠲ㄵ敦晢㌳㜱挷搷戱㡤㝤㌳㌶收昱戳㌴㜲㈴ㄷて㐹㙢㐵㘱㙦攱㐷㕤㜲ㄸ㍦㠱愹搲㝣〴戱晢㠳愹㠹つ扢昲搰搰晡㤲愱㜶〹㝥ㄵ㠱戶扢昳㥢㡡愵㉤愹㘲㜱ぢ敤㘹㥡㡡㤵挷つ愳㐲攴摤㘹敦㌴搴㡥㐲㠸戶戶〶挸散㠰攸挴散摡搹㈰摤㠳戹摣散㙡㠹㘵㙤〴慣㌶散〱戴㜳㄰〸扤㝡搷㐳扢㙦扤敦挵㐷ㅥ搸㝤摦捤㉦㝤攰㝤慦㕣㝦捦㑢昷摤昲攲㐳敦㝤㘵搷昵扢㍦㝥挳㉢昷㝦收攵て扦晦戴ㄷ㜷摤昷昲㡤て昵㑥收捡㤳攲戳搰ち戱敥㜱攳㈳て晥挷㔷敥㕥㜵晦戲㡥慢㕥㍢改摥敦㠹捦搸〹㑤搸㥢㌸㕡㙤〱㔶㈲㈰ㅥ㠴ㄸ㘷ㅢ㠴ㅢ㉦戹ㅡ㜱戹㠶㘴㉤〸收っ搵ぢ㤸㌲㐶慤愸㈰ㄶ攷攰㤳敢㐹㌶㠰〸㠲㜰戵㠵搸㠸㐰昵ㄲ㥦㐰昹扢㜰慢晥㈴㜸㙦敥捦ぢ挰つ挸㈹搲〴愱㍤晢㔴㔲㠷㤲㕡㤳搴㤸戸〳〵户㔴挰敤㜶㐲搳㉥㠰㔸㜵ち攸搲〰扣戹㍦改㜲㐲㤷㉥㜳㔹㌶㔷㌱㑡㙡㜵敡㌱昱㘳㙤㙢㔵扣㥢㉢㜲㐹㑦㕢ㅢ挶㔹收㄰ㄶ㘵散愳㉢摢敢㌰愵〹ㄴ㔸㙢收㕦愱捦㈱〷㝤ㄴ昰㘹㠰㍦㔳㐰ぢㄸ㡤ぢ晣㑣㉤散㌰㈲慥晡㉤㈷㉡㘵㔲扤㈸戹搱挸㈸敦㥥㔵㤵戳愰㈶敦㌴㐲㑡㠷昶っ㠹㘸散捤㐶捡㑣㝢㠴ㅦ㝦〵㙦慤摣㤱ㄶ㜸㑢㐳㜱㌲㐳㘲㤰㤸㈴㥢㐱挴㠷㌱ㄹ㜱㥡㝤ㅡ㜳㘰〸昷㘳㐰㑥㕦㔷昳㘱㤶㌲ㄷ㤳㙣〱㜱㑣戳㜹㐴戵〲㐸㑦搵ㅢ㌱摢㌲戱㠰㄰摣㘹慢愹户㠸㠰摣ち搲㜵〹挸慡戳㡤ㅣ㌶〲〷换挳攸攳ㄶ㝥㙡攸〲晢攱愴㝣㜸㝥㜴㝢㈱㍤㕥㉡ㄶ攰㠸㈵愲ㅡ㑣挳㐵㔷ㄶ扡㤶㕦㔱ㅣ㥡愸㘸昹戳戳昸改捡慦㌳戶ㅡ㝡㘵〸ㅢ㍤挰戵ㄵ昰戰㈸㌰㌶㤲㤹晣晦〴㙢ㅥ㈲㙡散愱敢㜸㑤戸㐷慦〵㥢㙣昵昶づㄷ攱敥㌵㤴㉢㥡㙡搷㌴〰敦㐳㄰㡤㜹㘴〹慤扢攳㔷昷㥣㌱敦戶晢摦戲㝦慦㠰ㄵ慡㑢搲㔳搳扣ㄲ㑦㠰ㅢ㤸㉡㑤搰愷㔳㕢㠹戵换㄰㙢㠳ㄹ㔸慢昱㌵㈸扡攵㙡㝣戵㥤搰攴〲愲㍢㐷挱㤱㜷㈳㈰慥㠴㔸㙢㌸戲〳挹昲㑡㤲慢㐰ㅣ攳攴ㅡ㉢㉡攸ㄲ㔲㘳攲㕡ち㕤〷㈲攸ぢ㔲㜰攴㝡〴慡㤷㤸㐴ㅤ扢㜰慢攱㌷ㄷ散㘶㈵摣〰㙥㐰㑥㤱㈶攸㘱慡㈹挱〱㐷ち㈸戸愵〲昲㜶㐲㤳㌳敡㔴㤴愴ㄴ㜰㈳〲㘲ぢ挴㕡㉢攰㈶㈴换㥢㐹㍥っ攲㔰挰㉤㔶㔴捣挷慦㔲挰慤ㄴ摡〹㈲攸㤷㔲ち戸つ㠱敡㈵㔲愸㘳ㄷ㙥愵㠰〵㘰㌷㉢攰㉥㜰〳㜲㡡㌴㐱㙦㔷㉢〵㥣㠷㠲㕢㉡㘰㤳㥤搰攴ㄸぢ愱㈴愵㠰㝢㄰㄰ㅢ㈰搶㕡〱昷㈲㔹㝥㤲攴㍥㄰㠷〲ㅥ戰愲㈲㡣㕦愵㠰㑦㔱攸㐱㄰㐱て㤹㔲挰愷ㄱ愸㕥㘲〵敡搸㠵㕢㈹㈰〲㜶戳〲㍥て㙥㐰㑥㤱㈶㘲㤰㘸愵㠰㈵㈸戸愵〲〶敤〴户㡢捥ㄷ㐷㐹晢攱㕡改㘴㠳捤㡤㔹攳㔲敥〵愷㤹㜸戵㌱㌴㔱慥ㄴ搵挶戵摢ㅣ㉥慥㉡㔶㠶戳攵慤㌹㝤晢㑣搳づ㙣ㅡ㌷ち㜰㉢㤵攰㕤㜲昱㡡㕢户ㅡㄹ㘹㡥ㄶ㈷㑡㘹㘳㘴昸㔰㜰㍢攱昹搰㜵捡攳攴ㄵ戸づ捣㤳㠲〹㕤挰㑡㜰㜹㝣昴㝦戸㌷挴づ捣㔴㠷攷㐱〸昶搴㌵扡㍥㕢挹ㄹ㥤愶㑡㔷㘱扦〹㉤挲㔷㤷改㌰搷㡦㘳愳㌸摣㙤㉥㉦㘵㌳戹㙣挱㘰㘷〰昲昳㝤搱ち㘳㌳晣㜲㙢㡡攵㉣摦㘵㜵㥢敢㑢㝡愱扣㤵㉥㠶昴昶ㄹつ㌱戵晣昹捣㈵搹㐲ㄹ搵愸㕥㘴戸挷ㅣㅤ㉦㕥㡡昷㥥ㄳ昹挲㜲㝤㙢昹㤰攸ㄵ㡥ㄶ敢㔲㕤㈳扣挲ぢ慦戶搷㝦愰晤愳㝤ㄹ愵ㅤ㔱昷扥捦㠶慤㔶㑡搹搴〴㤵愶㉡攲昰㙢㈷㔱晤攸昱搱㠳㌵〵昴㈵〰戶㍤愶昴〶戲扤つ㙦㙤㕡㍡愶㙡㉦㤴〹㝡攵愳捣昳ㄵ㤰㜳㤶㙦ㄸ愹晢挹晦慣㤷扦㍥晡摣摣㠰挲㙤㝤㌵户愴摡㥥㕢㘶㐴ㅥ慤ち愳ㄳ搶挰㤸摢㌴〳愶㤲愱㤵㑥慢〷㤷挱戳搵㘵慥搰㔳㐶づ搰㌱慦㔷愶㔹ㄱ㙥〳昲㝡慥㙣愷つㄵ昳㜹㥤㘶㐷㤳ㅤ㑤敢㌹挳㙦づ㑥㔴㡡㜸㙦㈸㑤㄰㘵㥢㌶㑢㥦〴㑢㥦㔴慣㉥㜳ㅤㅤ昵㉡捣戲㡡㥢昵㔲戶㌲㥥捦愶晤㡣搰㤹㝥㐸搸㉢收㄰〵散愰㝤㕥搵昹挴つ㘸㉤㘸㠷敥敥〵扣愶敡搸晤戰㙡慦搰昰㑦ㅣ愰ㅦㄷ戳㡦㕡㔴攴㘳㈸捤攷〵攱㜴愴慥搷搵扡㠳攰敢㔷㠰愳㈶㈸㐱㌷㉣㤳攵扦搹〱㐶摡改〹㥤搲挹挷ㄷ㔹㠱ㄵ㐵㍤戳っ㑥㠷㘲愹挳㍥慣攰㐷搷㜲扡㈹〵改㜶ㅤ㠲㈷ㅦ㙦〸戶㘵㌳㐶挹㑦挶㈸㐰㝡㍢ㅤ戶㥡搵㠷搴㡤挷攷敢昴户慡㙢愴㕡搶㕣摢㤹攵㍣㡤㌱搲㔴晥㉦搶㈶捥攲㕢慥㐰㐰㉤㔳㡦㈳㈸㥦〰ㄱ㜴攸昲㜹㕣〲㑦㔲攰慢㈰扥〱㄰㜷摦㌴㝡㐰攱㈷㤵㄰㙡㔷慦昹改㥢昵挳㡦愹㥣扡㍥昵㈰㥤づ㘷慣㘶昹㘱晤搵戳〳摡㈸慣摣挸〴慣㌹㤶㕢ㄴ㜶㠷搷摢㡥慥搶摣摥愰愶㙡㔱㔸㝥搴㔰㕥㕡挱攷搲扥〶㌲㡢㠳〵攵㡦㌹㕦㐵㌷㈱㠹㐰㐰㍥〵㘱㑦㐰っ㠳㔶㌵㐰摦㤹慤愲㙦㈰㈸㥦〶ㄱ㉢㐱㠸〵ㅣ㉢㤷㔸㡤㈸㔷㉦㡦晣㌲㈹㉦搷慣㈸搶㠰挷㤹㔱㝥ㄳ㐴慣〵攱㠴㔳㌳挰㙦㈱扣㜷〳愴㔳㑦ㄹ攰㝦摡〱㐶〴㍤㝢搵㈶㍢㝡昵ㄹ戰攵户㈹㐰慦㕦ぢ㠱敦㔰攰扢ㄴ搸〸㌲㠰㕢晢ㅥ挸ㄱ慤㌴挶㤷昷㙥晦㉥㤴昶㉣攴愱戴ぢ㐰慢ㄵ㘸攴㔸㜶昵〳〴攵㜳㈰㍥㙥戹愷㤸㕣戱㌳㜱㌸㘶〸㌳㌵㜳㐳㈱㕢挱扣挷挶㉣换㔶搰㠳㕤㈶〸㠲捡㠳㜲戴㥡てㅤ㤹ㄶ搴戰搶昱捤㐹つ攰敢戸收㜴㈷ㅡ㥢摢㈲搹挲㘹づ㜸戶㌷㈱㠵搷㕡戴昱㔰〲㜰挲摡㔱摢ㄸ㑥捣摢戳晦挹愱㜷慥扦㝦〶摣搳㝥㠸晣㙤攱㔰搴㈳㝦㠴㄰㉥愲㍦昹㘳〴㠸〰㌳昸㥤摡㑣ㅣ㉥㌹づ昱〰㔱愰挵敢戶㝤扥㈳㠵㌲收搰㠰ㅤ挳ち㌹捤づ慥㥥愸㌴愴攸㤳㌳敤ㄴ昸晡㔷ㄷ㠰㙢搲㝡㈹㜳㠸㉣㡡㜸㌶ぢ扦愹昵敤〰戱㌵ち攱攵㔸捡戰㕢㝡ㅥㅣ敡㥡扥慦晤昱㘸㜲捦搶㑤㜵搷ㅣ㥤㝥挶㔶ㅡ㝡㐱昵挲㘸㈵㌳㙣㙣㔳ㅢ㥤㌵〶㜶㈹㌸搲㤵㌳㘶慡っ戵愸㕡〰愴㌹㤸㉡〳㌴㔷㠸㠶散㤰ㅡ散搲㕣㘷攴㜴扥㤸〷㜸戱㐳㙢搲ㄵ昸敦㙢〵昰愵晢愱搳㐳搰㐸扢摤㑢㐲昵㤳㌶㠵昱㌶㍥〴挷搱〱昶㉡收㝣㔳㕤扦㍣㑢摣昲ㄱ㕥㥦㌸换㔳つ搸㕢㈹ㄳ挵㑦㠱挱㌱摦㍡摤捦ㅣ㐹㌳慢㙦㐵慣㔹㑥㑤㘰㕤㔵ㅥ㠱㝡㌷㌷㔵愵ち㑥愶昰扣㔵て㠷㑥づ㐸愶㤲〵㈶捤㙤㥦㘶㡥ㄴ搲戹㠹㡣愱〰㙤㜵摥㔶戸昶㤰攸㉦㜵㔴搵敡慢㈹昴㘲㉢㘵〴攷㔵慢㈷ㄵづ㝣㘷㉢㝦〲戵慡㐵ㄳ㘵〴攴ぢ㠸㜱摣㙤挶敦〱昹晡㘷搴摦㔴愹㐳㤲㤸摡㥡㔸㥣搳攸戰慤扤㉥㔰㈳捥㈱戶愲戸愲挸㥤戱㠳㜵㜶搶㘲ㅤㄲ晤〴攵㔸ㄳ㥦愶〱搶ㅦ搸〸㤹晦摡㠶㜸改敡㑤〳攳㝦戸㌷昸愱ぢ晦㘶挰ㅡㅢ慦〲摢㕡㌰㥥捥㝣㠵搶戴ㄷㄱ㥡㜱昲敥㑦㍦扣晢攱㍢㕥晥㉣摥摣㝥攸攴ㄳ㜰㉡㡥慢㤲〲㜰摥晡戶㔶㕣っ㔹〵攰㕥㐲㐰㙣〱戱〰㥣㐷㜲㑤㤳扢㐱昶づ攰昲捣㑢昱㔷散〰㈳愲〸㔲㠵㑦㘴搸昰改㔵〴攵捦㈸戰戵戵挰捦㈹昰ぢ㄰㕦〹挴㍤昷散搱ㅢ㑥㡣攸换ㄳ㕤晢昳摣㘵㘰攴㙡㌸㘸〱㙦㝦〷㠰㔷愷晦ㄲㄶ晢ㅡ挸㌷㥥㝡㡡㕢ㅥ㡦愰扢戹摡㐰挸㔴ㅢ昸㑢〴攵㝦㔱攰摤㈰㙥㔰扣〳扣扤㠰攲㉢㈱愲㜴晡㉢〴挴㔵㈰つ愰昸搷㘰散㕤愷搷㌰㉦㙥昹ㅢ㍢愰㜴㝡㉤㈲搵㈶㍢㐰昱晦㔰昰户ㄴ扣慥戵挰敦㈸昰㝢ち㕣て㌲㠰㕢晢〳㐸㙢㔰㡣㤳㡣㉤㐰昱ㅦ㈱て㔰㝣〳㘸戵〵づ㔰晣〶搸昲㑤㄰㜱㈳㠸㕢㘹㌷㠱户ㄷ愵摤っㄱ愵戴户㔸〸摤捣つ㑡攳㡥㘹敦㑡扢㠵㜹㜱㑢㉦愸㔲ㄸㄹ户㠲㔴㥢散㔰㕡ㅢ〴㈴㘷㔰戱戳戵㠰㡦〲ㅡ〵㙥㠳挰〰㙥慤〳戱搶㑡挳㐹捣ㄶ㑡㤳㤰㠷搲敥〲慤戶挰愱戴〰㔲㘵㈷㠸戸〷〲㙥愵搱攷扣ㄷ愵㝤ㄲ㈲㑡㘹摤㉣攴㍥挴ㅡ㤴搶〳敥摥㤵昶〰戲㐱㄰挷㕤㔸㠸ㅤㄱ㥦㐲愰摡㘴㠷搲愶㐳㐰捥愰攰㠳慤〵㘶㔲㘰ㄶ〵攸昶ㅥ挰慤ㅤ㠶㔸㙢愵攱ㅣ㘹ぢ愵ㅤ〱㜹㈸敤昳愰搵ㄶ㌸㤴㜶㈴㉢㌸㡡ㄵ㍣ち〱㡡捡愳ㄹ㐳㐰㑤〱㡦㈱攰摥换㌷昹㔹摡㈱〴㌰つ㡦换㘸㘵㝢づ㕥㉥〶戹户户㐲㥣㍦慣㘴㜸ㅣ㡡㈵ㄸ㐹扢晢㥤㜴㉤㙦㍦㡡敡㥣攵㍡㙥愸戲㌱攵㉢戸㝤㉦晤愹昹㐸㕤㉤㍦ㅢ㕥㍦㝢挴㍣扣戴㘳挱㥦戵㌲㥢㉥ㄵ换㐵戳㌲㝢ㄴ㕥摣搹㍣扥㘹㘲㥤ㅤ昴扤㠰ㄲ㕢搶挹〷㙢㉦昰㐳㠳㙤㍣捥ㄴ搸㔲㈸㕥㕡㔰慤昱㤵㜹㡡㤵戵挹㡥づ㔶㐳戰愶慥ㄳ愱扣㈰㥤㍦捣㉣㡦㠳㐸㜷㕢昰㜱㠴愹㑦敤㜸挴攷つ㉤ㄹ㕡㌷ㄶ㑡㐴挲戱㜸㈴㤹㑡㐴昴㔸㌴㤲㐹㠶昵㘴㐲㌷㘲㘶㈴㤴㠹挵昵戴㌶扢㉥㙡挴昴㔸㈴ㅤ㡦昷昷㈵㘲搱㑣㈸㤹〸㠷晢㘲㈹㈳㤱㡥㘶㔲㘹摤搴㑥愸㠹㥡愱㔰㌲搳㘷㐴㌳改㘸㕦㉣㘴㐴㈱ㅦ㠹挶㔰㐵㌲ㅣちㅢ㔱㍤昸㠴摤ㄲ㌹〷㜹攴㠹㈴㜳㐱㠲㜴摦戰㠵㜲ㅥ㔹㈷㤱㥣㑣㍥㍤㍡㡡㕦ㄳ㔵㌹㝤㜴㠵散慢户㠵㥡㄰㈹㤱ㄶㄹ㘱戴㜷㜴㌴㙤㈳㥢扣㌴戵愳㜱㥡㐶摣改晢㌶㍡挸扤昷㙣㥤〹㑤㜶昴㍦㌳㝢㜱换㠵㝣㥥搳㐰〲挱㙦㈰慥扡愲ㄷ搱㘹㐳㑢挶ㅣ捥㘶敤㜴昰愶㠳搷昸搱㠹挶ㄷ晤㕤㘰㉢愴戴づ愷㘴㠳㑦摢愵㔸摦㘰㐴㤰慥㍥挴㄰捡㜳挳ㅡ㘳㘰攱扦㜵搳㜳昳ㄸ㈳㕦挷㠳搰㝥ㄱ挶㈹㝢愶挳晥挴㔷挱愱つ㌶摡㄰晤㌷捡㠶ㄲ㤰㠳つ搱㔷愳ㅡ㥥㐴摣戲愱㝥挳㑣㐴搳㈹昴㜱慡㍦㘶㥡愱㐴愲㉦ㄶ㌱攳攱㜰挸㠸昷㈵捣㤸戶愸㈶ㅡ㑤挴㔳晤㠹㜰㉡搹㘷挶㘲改㐴㈸ㄵ〹挵㘰㈸㘶挴〸㈵晢㡣㜰㑣㍢愳㈶㥡㐹昴挷昴㔴㈸愴愷㔲㠹㤸ㄱ㑤㈵晢愳㐹㝣〴ㄵ挹㠴攳㝡挲搴挳㐱㍡㡣㤴㑤扣ㅤ㜹攴㘲㤲㌳㐱㠲摦愹昲㕤㌶昴摤㉡㕦㠹慡㑣㤴ㄷ捦㠲㑦㍢ㄲて攳攱搹挷慡慦㤶戱扣攵㈰㠱攰て慡ㄹ搹㔷㤲㥤㈳搹ㄵ挱攷慡晣挳㄰㤰㉢挸㍦ㅣ㈱摦㡦㐰摣㜶攲昰捦㍢㝣ㄴ㐴㈸㐱㠷攳㐸㔹摣㜴㜳敤㠴㥥挳㔷㐶慢戱㜳愹㤰㜵㈸攰摤㜶㙢晦戸搷挱愶ㅥ攱ㅤㄷ搲收摤㍡㘸ㅣ㉢昶戳愹戳愷〷㠶㥥〳扥〷搱㕢晢㔶ぢ㍡挷㌵㈲㘹㍡〱戹ㅡ〹搸敢〸晡㜵㈸㈳搷㤰摡㤷㜸ㅥ㠱㈶慥敦㈷攰敥晢搶㡣昹㘷搶㥤摣㝣㥤戱㈰㠷㕤敡㍥扣㍤㕡㡢扣攲㠵㔶㙤㄰ち摡㈳㐵㡥㔲〶〱㍥㡥搸つ愲㐶昸扤㔰㑣㜵㠴㙢ㅢ㤰扥挷㘵㐷摣〳搱收㘱㑦搴慦㠶晤㈶㘴挶戰㈷挲㘷㌵摡㜹愰昶戰㑦ㅡ㔸〲㈲㘶㉣㘴㈶㘲昸㥡㈳ㄹ㌶攳晤攱㜴㈶愲㐷㤲晤㝤搱㔸㔰㙤〸㤰㐷㥥㡦㍣挱㥦摢㈵挸ぢㄸ攳㕥㠰攵愹戴ㅥ㐲㜸㑥㍢㠴〴〷昵ちㄲ昸慢㐹挲㌵㜶戹ㄷ㔰晣㘳㄰㤰ㄷ愱㈹敡㜳㈳愱攰㍤㔹㈹戰搸㐰㜵ㄳ摥㉢扤摥收搰㙢㝤收扣戵愵ち〹昲㤵ち㑤㤴〱ㄵㄲ搰戳㑡㙤㌳攲㤶ち愳㤱㐴㝦㈴㠵㐵㌵㤳㐸挵っ㈳㥥㑣㜱摤㡤㠴㔳㤱㔴摣㑣愶㘳摡㜸㑤㔴㡦㈶戰搲㠶捣㜸㉡慡挷晡㜵㐸㐲敤㘱㌳ㄴ㡥愵㌲昱㜸㌴愳㘵㙢愲攱㜴㈲㤶搶㌳㔱戳㍦慤挷晡搰㑢挹㔸㉡㤶改㌷昴㔸搲㌴挲昱㑣昰户㜶㑢攴挵挸㈳户㤰攴㐰㠲扦慢昲㕤㌳㈷㌷ㄹ㑡㔹㌵㔱㤵㔳晣ㄱ㝣㌵㜳晥㉤ㄴ㔰㥢㌹昹愲㔴㑥㠰〴㠲㙦㔴㌳扡戴捦㑤㠵㉡㜰づ〲昲㌲㘶㌸ㄱ㈱愱昶〹㘴㕤づㄶ晥㕢㌷昷〹㑡晢㔷户搴晥㤵㉤戵捦摤㠲搲晥づ〴愰㝤敥っ㤴昶慦㐴挰搲扥〹㈵昵㐷晢ㄲ㔱㌳㥤㡥愵捣扥〴㘸㌸㥥搶晢㈳㠹㘸㈸㙥愴戴慢㙡愲㝤㠹㔴㉡ㅤ搶戱㥥昵㘷㘲搰慦慥挷㐳愱㜰㍣ㄴ捥㐴㘰昹愱㝥敤敡㥡㘸搴㌰昴晥戸〱改扥㜰㉣搴ㅦ㐹挶㈳㘶㈸挶㉥㐰ㅦ㐷挲㠹㈰户㈷敡攱慦㐱㐰㕥㑢㜲ㅤ㐸搰㔷攵扢戴慦㔵昹㤴戲攴㤹㔳㜰ㅦ愲戴㕦㜶㙡晦晤ㄴ晡〰㐸㈰挸慤㠸慡挸愵㝤敥㑥ㄴ晦㔴慡晡㐶㘶㤸㑦㕤慢つ〷㔹㌷㠱㠵晦搶摤㠳㤰搲㝥戶愵昶㌷户搴㍥户ㅤ㑡晢户㈰〰敤㜳㡢愱戴㝦㉢〲㤶昶搳㐶慡慦扦㍦ㅤ搷攳㘶㍣㤶㌴㐲㠹㜰㝦㈸ㄴ㑦㘶㤲戰晦㜴摡㠸㙢㍢㙢愲㐰ㄴ㝡㍦扥ㄶ㡢㐶挲㤱㔸愸㉦㤶㠸㘶㜴ㅤ㥤〴愸ㄱ㑡㠶挳愶㜶㕢㕤㔴㌷挲搱㘸摣㠸昴ㄹ㤹ㄸ搴慥ㅢ㐶〲㥦㤹改ㄱ㌳愱㐷搲愱扥㈰昷㌹敡攱㙦㐷㐰摥㐱㜲㈷㐸㤰㝢ㅣ挵㜷㘹㥦摢ㅥ挵㔷愲㉡ㄳ攵〵㌷㌴㑡晢攷㍢戵晦㜱㜰攵㈷㐰〲㐱敥㘹㔴㐶㤷昶戹捤㔱晣㄰㔵㝤ㅦ㌳㠴ㄱちㅥ㡤㤰㔲搹〳〸㜴户昹㡥挳捦ㄹ㝢㝥搳攱挰㡢ぢ攰っ㙣昸㙥㙢㈹扥挳摡㑥ㄴ搳㠶户戲搶扢捣㜶敦愲〳㉢㡢敢㌹愷㘶摥扥搵㜸搶㍦愳ㅣ㍣㤱㘳ㄱ㘶㠹挷攳㤶て㠲敦㥢〳搲搲搹攸晥㤶搶昹㌹㌴搷㡢挳昲㈳㘵㠰㘱ㅣ㔳㕤㕦ㅣ慣㝤㤳㍤扤ち㤲ㄷ㔴㍦㈷㥡㔷攷㔴㝤昹搵㙣慢㑢戵㝣昸㍣〷㕢㉣㈴㉣攰挷㐷㠷搵㘳㡥㜷挱挷搴戹㜸㠵〳挷戲㤱愹㤶㔸挶㙢搲㜶㙦㕢搳㜹㑦〵晦散慦慦昹昲㤷愵攱㔳戹㤱㑣ㄷ㥥攰㤸ㄶ㙦挲㤷㘴㉢敡㈴㠹㐴扡㤰摣慦㘹㥦愱㥡ㄶ捦ㅤ㥡ㅢ昳㥤㡢㝥㜰㍢搱昶㔸〵戲㌹戴捥ち㘹ㅡ〱昹㌹㈴〸敥愷愸㝡㈱㘷㠳㙡㕦〰㐱ㅤ㑢攷挶挴㜲搴挱㝡㘸㤳〱昹㐵捡㜰㡢㘶〹㜳慢愷㍤㘲〹て㐳㜸挸ㄶ愶㘱〷攴㤷㈸捣㜱㔴捤㉦㑥戲㈳㑣ㄷ摣搱㌱㠵捤攸攱㥥㠸摤攸㕡晡㕦㍦ぢ㍣㕥〳㡡㝡晣昶㙦搰晥㥤㌵搰挳㡤㤴捡㜹愱㌸攱㠳㠳扥攷慦㜰㥦㑣㙤捣㜹慣㥤㜳捥㠰攰㐶㘹〶㔲摤摦㝥㥣㠹㐶戵㍣㙡户搸㑥㜰㝦晣ㄲ㡣愱㈴㌵㘸ㅦ㐳愰扢㑤㜰㤳挴㠱㉢捥㐰づ㡥ㄶ㘵攰㡦㤳挳つ㠷愵㍣敥㥣戴㈷㐹ㄶ捦ㅤ㥥ㅢづ㠹㌸〴愹㄰㑢㝢㕦愳㌴昷㈸㤶昴㈲ち㍥㘵㐹㉦愵㜴搴㤶戶㍡收㘹㑡㥦㔹㤳收晥㐹晢愶㈵㍤㐴改搳㙤㘹慢捦扦㠵㤴㥥㘵㑣挶攳敦扦捡戹ㅦ摡〷㤵㈷㉤㔵敦㔸㙡晤づ慣ㅤ㄰摣ㅤ戵㔲昹㝣㌴慦愵捡㑦戵ㄳ摣㥦摢〸㈲㜶晣昷挸敦㠱㔲㘳扣㠳㔵搸㉥ㄴ㘶㘶㜲㡤挳㘴愲㘴搵㑦捦㈲㠰㝥㈲慡㔵晤㌴て搵搴晡改㌹㜰〵挱慡愵昹昳㄰搲㝥㐴愲晡㈹收㍢〱挲㉤て㔶摡㈳ㅢ㉦慢慡㔳挳搲挲㐴ㅥ㌹㕤〳㡦ㅣ扣搷挴㡦戸〰㠴攵㤱㈵㉥〲慤㙢攷㌲戰慣攳捦挷摡㑡㘸晡ㅡ敢ㄸ㍢挱㝤晣㌹㤸㐲㐹敡㐱㕦㐶〰て㙡攲㐷㍤攸㔱挸㔱㝢搰㔷挰ㄵ〴㝦搶㠳ㄲ㤰㙡㍦㈳攱昴ㄲづ㡢挳㈰㕣ㅤ愱〱昹ぢ㑡ㄳ晡㔹搲挴愴摡㉦㉤㘹ㄸ㘴㔸㑣户愵㉤㠳㝣㥤搲戹㥡㌴㘱愹昶摦㤶㌴㡣㍤㉣扡㙤㘹换搸㝦㠳㤴㥥ち㤳昱搰晢㙦㤰㠴㤹晢㘰㤰㤱〱㤴㡥㉢㌱愰㝥㜶っづ㠸换㤰戳慥昲ㄱ昰㉤㤵晢搱扣㤶〶搹㘱㈷戸て㕣〷㉦㐷㐹㑡攵晦㡢〰㔴扥〳㍦㑡攵㍥攴愸愹晣つ㜰〵㜱㥢愵㐴愲㔰敤㑦㈰㙡㐶㡦ぢ㘱㙢挵ㅡ愶㥣愱挵戵㌵攱慢㈸散〵て挲挳㜳攳攲捤㌷㥤昳㐵㍢㠵慦慢〹ㄳ㠹㙡㥡㈵扣ㄴ挲㝦戰㠵慤摥昱㈳愱攷晤ㄴ挱ㄳ敦扦扥〹㉣昷㐱摦戳㉣㍤㝢收搸扦愷っ㠸ㅢ㤱戳㤵扥㝦㠳收戵搴昷慦敤〴昷昹敥㈰搱愹搲昷㌴㍣ぢ昴㝤ぢ攲㑡摦扦㐲㡥㥡扥昹㌷㝡挴敤㐸戲昴㑤摣愹捤〰捦ㅡ换ㄱ昱㥡慤ㄶ换っ㘷㔱㥡〸捦㤲摥㐹改挳㉤㘹㤸㜸㐴扣㙡㑢㕢㑡㍣㤲搲㜷搶愴㠹㍥戵愳㉤㘹っ㥦㠸㜸挹㤶〶ぢ挳晤㔸晣昴㄰ㄸㅥ㤸捡㠹㈶昷㐱攵扤戶慡㘳昶敦㤹〳㠲搸戲㤵捡㥦㐷昳㕡慡晣挷㜶㐲搳㠹昲〷㔰㔲换㠹㑦㥤㜰戲㍥搶㜷晣㝤〴ㅥ挰昰㤹㜴扤㜷㥡ㄶ㕢愱㐸昵㈲㕥昹慤扢㜰昸戳㠴扦㔰戰〲攷㥣㜱攴ㄳ㝦扣挶㜶㜵攲晣㌳摦昶㔵㡦ㄷ㑡ㄵ㘳㘶捤㕣㕤挲㜹挳づ㜳愴㡣愳ㅣㄹ㍦扥戰慥攰戳挹挲愱攰ㅡ挳㥢〴㡥㐱㕣搶㤹搰㤶㑥晣㝥㈴户㠴㙣㤶ち敢晡愸扥捥昷昲捣攸㠱㌹挶戴㌹㘸㡥昳㈴㜴挶㜱ㄲ扡㕤晣㄰摤㙣㜹㝣㜶㜸戸攳挶攵㠵晦ㅤ㜹戴㜹㈰㙤昸㝡搸㠳づ㠷㡤挳㝡㑦〲㐷扤搰㔱挴攳㈳㔸㜷㍦㈰㕦慤㉣㠳㥣挷昵㈷〴㍡㍢昹搴搵慢㥤㠰㜳㉡慣换愱搸㤱ㅦ搳昹㈷戹晣昹戱㥣㔱搸㕣ㄹ慦晤ㄹ㉥昸㑡昱㔹㤴㍣〵昵戰㉡摥攲㡢㈸㤱愵捡㔳㥤摣㉦㔵戹昳㥤㕣㈲㌴摡戱愴㜲摡挵㌳㉤㤵㜰ㅡ搲㈴㤵㔰㔷挰改㘴昱㡤㤶愵〰昱㌸捡愰ㄲ慡㤷㈰㕥㔳㡤〸㐳㤲㔹㔵㜶攲㌲挵㡤㌸戹挴㕦㡡ㅢ㜵㜰㠳㐴㌲㙡㐶㡢㠱㉢晢㐸晡㐱〲攲㔹㈴戰捤㕡ㅣ搱晡㜷㝢摢戸㐷㈹㝢挵㤳搵㘷昸㜹攴愸㝡㐷㈶㤹㥦ㄸ㐲㈰㘰㜵攲ㄹ㘴㌹㥥㠱㐰㠷捦㌰晡㤱㉦づ扣ㄹ扤㜰㔰㍣㡦㠸㙡搷㘲㐸㌲ㅢ㙦㐱っ攱㔰搹愳搵敡㍣㑥扢ㄹ㘰搹㡤㉡㕢㐲㤶愳㍡挲㡤〶㤵ㄱ㔱愸敡㠶㈱挹慡㜸㡢搷慢摣愵㑥㉥ㄱ㠲㤲愵㠵搵㘴戹搶㍡㥡昶㠵㤶㑤ㅢ㠱戸慢㘹攷㤲攵㘸ㅡ㤷攵㠶愶戱ち㔵摤㑡〴昰摦㙡ㅡ挷户攲慥㜲㜲戹㤸㉡敥㙡㈷㤷换㤲愳㘹昷户㙣摡㍡〸戹㥡戶㥥㉣㐷搳戸㠲㌵㌴㡤㡢㤴慡㙥㈳〲昸㙦㌵㡤㡢㤱攲㙥㜲㜲戹攸㈸敥㜹づ慥㡦㘳㝣㥦㈷㈱㘸收㐰ㅤ搷攷愳ㅥ挱㤹㠳㘵挸ぢ散〰㈳㍤ㅣ扦っ昸㌹摡㝢㌸㙥敢㌱㡥搷㕡㑣㜰㉣戲挱昲ㅤ㘴㜳ㄸ㌲㑤扥搳づ㌰搲挳㈱㔷换搱挳愱㔶㡦㜱㠸搵㘲㠲㐳㑢愱㠴㝦㐴㝦㄰㈵㔰搳㝥慦㈶㌸摣㔴挲摤㜶〲て㤲昸㜱㜲㤴㐳㔰㈵摣㘵㈷㜰㑢㉡㉦㘲愹ㅣ㘲慡㘹㍡㘳ㅣ㕤慣㐸愶散〰㈳㍤ㅣ㐹昵敡〷㄰㔳㌹搲㘴㜳㠰愸ㅣㄹ㍢愰㜲っ摢ㄱ㑢㌵ㅣ〴戵晣㍤㌴晥㕡㑣搰戰㔵㘹〶搹戴㘹㔵㥡㘹〷㔴㘹戴摦㕡㡥ㅥ摡㙤㍤㐶㝢慤挵〴㙤㔱㤵戶㤹㙣㥡㈱搳攴戸ㅤ㘰愴㠷㈶㔷换搱㐳㔳慢挷㘸㘲戵㤸㔰㝤捦晣㙢挸戳慦㈰㙤㐰㑤㜱ㄷ㈳〰搰愶晡ㄴ㠹㡤㔲散㕢㈵㤵㔳㔲㍤㔴昶㈶㐸㜹㈷㐵晡愲捣㐵ㄷ晤扥愷㝤昶搱敤攷つ㜴㝤攴昹慦晤昴㠳捦扣㜳昱敥㌷㜶敥㝣收挵て㍥昵挶㈳愹挵㑦摣㝤昷㘳攷摣昱搴㑦㘷㤸㜷㝡㍦昷晢ㄵ㜷㕥ㅥ摥㜲昹㈵收㠶昹换㉦㍦晦攲戵攱㌵搳ㄷ戴戵㜵㜴㥣㍣昳挹㈳㑦〹敥戸攴ぢ攲搱敦ㅦ㔱㄰慡晦㥡㥡挱㝥㔴捤㈸愸㘶〸搵㘷㑤㔲散㍢㈵戵搵㤲㔲㝤搱㈴挵㍥㔱㔲㈵㑢㑡改戸㐹㡡扡㔶㔲ㄵ㑢㡡㕡㔲戶㜷㠳㙤㝢㑢㤰挵㉦戰戱慡㈶扣捦㤵挰愶慡ㅣ敦㜵㈵戰㜵㉡攱㍤慥〴㌶㐸㈵㕣敦㑡㘰ㅢ㔴挲㜵㡤〹㥤晦〷ㄴ扢〵ㅦ</t>
    <phoneticPr fontId="1" type="noConversion"/>
  </si>
  <si>
    <t>㜸〱敤㝤〷㤸ㅣ挵搵敤搴㙡户戵㍤ち㍢㠸㡣〸ㄲ㠸㘰㈴挴攴〰挸捡ㄲ㌲ち愰㐰㠶㘵㐲㡦戴㘸㠳搸㥤㔵㈰㑡㌲〶㑣ㄲ㘰㠱㐱㐴㤱愳㐴づ㐲㠰㑤戰㙣愲㐹挶ㄸ㠳挱愰㠰〱〳〶㡣挰㘰摥㌹户扢㘷㝡㝡㝡㔶攱㠷昷㜸摦昷㡦戴㜷扡㙥㥤扡㝤晢搴敤慡敡慡㥡ㄹ㥦昲昹㝣摦攱挵㜷扥㙡㜹戰攳㤴㜹ㅤ〵愳㘵昰挸戶收㘶㈳㕢㘸㙡㙢敤ㄸ㍣扣扤㍤㍤㙦㝣㔳㐷愱ㅢ〰㕡㘳ㄳ昲㍢敡ㅡ㍢㥡㑥㌴敡ㅢ㘷ㅢ敤ㅤ〰搵昹㝣昵昵㝡つ昲户戱晥〲㜶㐲㘷㈹扤㤶〲㈸㥦慥㔱㜴愷愸愷搰㈹晣ㄴ㍤㈸㝡㔲昴愲攸㑤搱㐰ㄱ愰搸㠲愲て挵㤶ㄴ㕢㔱㙣㑤挱ㄳ敡摢㔲㙣〷搱㜳㝢㠸愹㈳㐷㑣捡ㅣて昷愷ㄴ摡摡㡤㐱晤づ㌵㥤ㅣㄲちつづつづ愷挲昱挱挱㐱晤㐶㜶㌶ㄷ㍡摢㡤㈱慤㐶㘷愱㍤摤㍣愸摦挱㥤㤹收愶散㐱挶扣愹㙤㌳㡤搶㈱㐶㈶ㄸ挹愴愳挹㔰㌴ㄶ换愷㔲挹㥥㍢挰昲挴㤱㈳づ㙥㌷昲ㅤ摦㤷捤扥戴㌹㘹攴㠸挱ㄳ㡤挲昷㘵㜳㐷搸㠴挹㔱㙤㉤改愶搶敦挹㘸ㅤ㉢㌱㌲捡挸㌶戱戶つ愳扤愹㜵晡㘰戸㕤㐶㌴㔲㠹挱㘳挰㜸㌶摤㔱ㄸ㘹㌴㌷㑦㌶昲慣攸㥥㉤攴捣㘸㌷㕡戳㐶㐷敦㤶搱㜳戳㐶戳㤵摤㔱摦㜲㘸扡㝤㘲扡挵愸攵㐱㐳㡢㔹㙦攳㜲㐶㙢愱愹㌰慦㔷换戴づ㘳㜲扡㜵扡㐱㐸㕤换搸捥愶㕣㙤慤慡慤昵㜵摢搳换ㄹ愹㥢挱㘳摡戳㈳㘷愴摢ぢ㤲㘲慤㠵扣戰㡥〸ㄱ挷换摣㘲ㄴ昵㜳㤵㘲㌵㑤㘹㙡㌹挸㘸㙦㌵㥡㜹ㄲ㔶摥㐰ㄷ㐸㌸㌱愹㉦㤲㘳㕦つ㉢㐶昵戰㙥㌰㕥ち捦愲敦㐴戱㌳㠴戶ぢ㐴㥦㜵㡦㉤㕥晤挰つ㙢捥扡㘰捤ㄵ户敦㌳㙡㥦㤱㙤㤳昵㝥㐴昴㠷㔰戵㙦攱㝥㜵㕡攰㍤㔳搳㤸慥㘹捣搴㌴㘶㙢ㅡ㜳㌵㡤㐶㑤㘳扥愶㜱㝡㑤攳㡣㥡挶愶㥡挶攳㙢ㅡ㘷〲㘳扦敡扢㜷慦戱㕥挷㡥㌹晥攱昵捦搷㡤扤愷捦戴昸戱㍤㑦㙤慣攳㉤ㅡ昳扡ㅣ㌷㔳挳㍢㍡㍡㕢㘶戱㙤戰㙡㔱㙥攴㤶㔱ㅤ㠵㠳搳敤㉤ㅤ摦㙦㜵愳戲㌷㔴摦挳㍢㕡㝥昸晡挶㐹扥㤷晡搶㜶〳捤扢㑤㙤㙦㐲㔴㜷㌶愷摢〷㑤㘸㙡ㅤㄲㅣ㌴扥㘹愶搱摣㘴㜴ㄴ㠶愴〶㑤㐸捦ㅤㄲ㡢改〳〰搴㜷㠷搰昶㠰搸㜹摤㈳换摦㝢昸晥昷㉦㍦㠳戱㜱摦㌹敢㤶㕦扣收扡昹慢捦㕣戱㜶攵㡡昷㉦㝢㐰摦㤳攸扤㈰㤴㝡つ㐱挲㐰愹晤㐳挷昹㍢戴㉣㍤攸愶攷づ摥慤㘶㡦〳㔶搶戱晤摤愸㝢〱㔱㠰扢搱㔱扢扤㜹㈳㡥散散㈸戴戵昰㑥晣㝥慢搸㘷㔵戱摡摤㉢晡捣㝢摡昴攸㝦㜸㐷敦收戲捦㍢㝡搲慣㠲㜵㐷㥢愷昸㕥㉡㔹改㝢戳㍡〶㐲㘸㠳㈰晡㔴㔶㥥扥てㄱ㠳㈱㤴㝡搱慡戰ㄱ戳㍥㕡㔱㝢昵攷ㄳㄶㅣ扥㘷昰收摤㉦㝢㑦戱慦攴㙤愹〵㈱昶㜲〵㑤㈸敡っ㥢㔰㌲㈹㠱ㄳ㡥〴昵㄰搰㝡㤸攵㈲㄰㝢㔶㥥摣㡣㤹昷ㅥ㕢戶晡晡昳搰摡扣昷挸ㄵ敦㥦戹㐸㡦戲㔸っ㐲愹愷㉤㡦戶搹换㜷挰昶㝦㜹㜴挴愵㐷㕦搷㔳㝤㝤摢昳㡡敤戹㜴攸〹㠲㤳㄰㕡ち愲捦扡㝢㙦㠶〹㐷戳㜵㠸扥ㅦㄱ晢㐳㈸昵愴㘵敥㌱㜵搲㠸摢㤶晥㘹攲〳晦㝥昸搴愷㔷摣戲㐲戱攵㤰ぢㅣ㠲㠳〱慥ぢ㑣㍡敥㡡㔰捣扣扡愸晥㔳㥡ㅤち愱つ㠳搸㜳摤昲ㅢ搷㍥㝣挶扡㘵㡦慥㕢戶㜴摤昲搳㔷㉦㕢㕡扣愰㡦㔷㥥昵摥捡㈵㙢敦㜸昴攳㤵扦搴㠷戳搸〸〸愵ㅥ戱扣昹昹昴收挴㝦づ㕤㍡改㠶慢慦昹敡㥥搳昷㠸㉡㡥㐵攴攲㐶ㄱ㍣ㅡ㐲ㅢ〳戱慢㐹攰敡㤵昳㔷㉦扡㜰愰㌷㜷㘳㔹攲㐰〸愵ㅥ戰捣昷戸愹戰愶搷攴摦㡤㝢攴㕦捦㈴㜲挳㕥㔸慡㌸捡㤱㡢晤ㄹづ㌶扥㌶て愲改昱㄰摡〴㠸晥㙢敦㜹㜸敤挳㔷㥢㉤㠰户㉦ㄳ㔹㘰ㄲ㠴㔲㜷㕡扥㥣㜰摦搰昳㑦摤敤愰㔱㘷㙤㜳收㝢㠱㝥つ攷㉢㜶ㅣ攲换㈱㌸搸摤㐵㝣㔹㘰挵攲挲㝣㈲愸㑦愶摤㈹㄰摡㔴㠸扥㤵㘱㔵㘴㕥㥦㐶攸愱㄰㑡摤㘲戹戰戳㝦㡢㡥㜰摢㠱㈳㉦扦昰昵换㔲挹㌷㑦㔶ㅣ敡㠹ぢ㠷攳挰㕤昷㠹捡扡㡦㈶昴㈳㘸昶㐸〸敤㈸㠸㥤搷摣戸㜰摤㡤ぢ㥣㜵㕦搶㈴ㅥ㑤昴㌱㄰㑡㕤㙢㌹㌱㘸捥㥤捦捣㝡攷㥢戱て㡥摢敦㠳㤱㠷㉦㍣㔷㜱愸㈹㔵摥㐸昰㜱㄰㕡ㅡ㘲㙢㘷㤵㤷㉥㉢㐳㔰ㄶ㐲愹㉢㉣㡢晦扡㙣攷㡢敥㉥㕣㌱㘱昱戳㈷㝤昶敤㔵挳扦㔱ㅣ户捡㘵ㄹ㌸㜰㕦㔶摣㜹㔹㐱㌳愴㠳㝡㥥㘶愷㐳㘸㌳㈰晡㔶㕥㔶挹㠳㈶㐲㡦㠷㔰敡㘲换㠳㙢㕥ㅡ戱捤㠰ぢ收㡤戹㐵换愷㤶㉦昹昸㔵挵㐱㌳㥢㝡愵㌷ㄳ摤〲愱戵㐲散㕣㜹慦㤴摤㈲㙤㐴捦㠲㔰㙡㤱㘵晢捤㔵捦晣㜳攱㔳㜵㈳慥扦攲昶ㅤㄷ慤㙢搱ㄵ挷攲㜲㜵敤㌸攸㌲㙥愲㘶㝢ㄴ㡢敢ㅤ戴㕢㠰搰㍡㈱戶㜶㝡㔱扡戰搹〴捤㠱㔰敡㉣敢攴晥晣ㄹ㝢㕥搴㙢改戸㌳㉥㍢㘹昷户摦〹扥愳昸っ㈰㈷㥦㠷㠳㡤扦㠱㑥愴改㤳㈰戴㤳㈱昶㕣㜳昱扤㙢慥㔸攱散㐸扤㙦愳㔳㔸散㔴〸愵ㄶ㔸ㅥ愵㙥昷㑦㥡㜰昳昸搱㑢收㕣昲㥢㠵摢㡥改愵昸㐰㈲ㅥ捤挷挱挶㝢戴〰㘸㝤㈱㠴昶㜳〸㍢搸㤶㕤戵昶晣㍢㑢㡣㥣㑥搰㉦㈰㤴㍡搱㍡晦攷㌳㥡㥢慦㍥㘵挹攸㉢㘷㕦㝢挶㜶㌷㘴晢㈹㍥ぢ㐹昸㥥㐹昰㔹㄰摡㉦㈱ㅡ㥣昷挱㥡㡢敦搴捦㘶昶㌹㄰㑡ㄵ㉣㕢戱扤敦㕥㍣㜵㑣㡦搱㌷㍤㝣摤捤㡢扦㥥昴㠶攲㈳㤵ㄹ㌶攷ㄱ㝤㍥㠴戶〸愲㙡搸慣㕢戶㡣㉤敢〵㐴㕦〸愱㔴慢㘵晢户敦㡥摦晤晤愵㝢㡣㍢㝤挱㐷㠳ㅥ㕤晦挲愱㡡㑦㙡挲搳慦㜰攰づ㥢㤰戳ㅦぢ㥢㜷㐵㍣愸㉦愶摤㡢㈱戴㑢㈰昶㜶㠶㡤搹搰㍢㉦搲っ㘴换愳㕦戳攴愵㄰㑡㑤户㍣扡搱ㄸ戱昳㍤㝤㍡挷捤㥦戳攸捥昴㍢慤挳ㄵㅦㅢ挵愳㈵㌸搸㐸㡦㉥愷摤㉢㈰戴㉢㈱㌶捡㈳慢昷戹㡡㈵慦㠶㔰敡㌸换愳ㄳ摦摤昹㤹慦㙦㝥㙥捣搹㌷㍦扤换搱攷㑣㍢㕣昱ㄹ㔶㍣㕡㡡㠳ち㡦㥣㉤㐷㌸㉡㉤㐷㈴慥㕦㑢扢搷㐱㘸搷㐳㙣敤㙣㌹㑡㠱㜴〳㐱㌷㐲㈸㜵㠴㜵㜲敤挳慦㥦㍡扤攱户〷摤㝣昴㔱㘳扥ㄸ㔴昸戵攲戳戳㥣晣㘶ㅣ戸㕢㉤敦㡥昸ㄶ㥡扤ㄵ㐲扢つ㘲挳ㅤ戱㔵㌹户戳搸ㅤ㄰㑡㑤戶扣昹敢㤳ㄷ㝥㝣㝣攷挱㤳ㄶ㕥㜲敡挰㠵㑦㥤扣戶攷㜲㘴ㅦ㘲㍤㈸㡤㙡㑦捦挱搳㘶改㐱㌶㍣㌸挸㝦ㅢ㝥㠲挷〳㝣㍥㤶㑦攴㐳愱㕣㉣㤸㡥愴敢㜶愲㥦慥㌱愰㍣戰㜹㍣㌷昲㙥攸㤹㍦慣愹㌵搷㌶㐷戲㝢收挷㌴㌵ㄷ㡣㜶㐹㌴攴昱㘶㍥っ㑢扡㔷㝥昴㕣捣㈲㘴捤㘷捥慤昲㈳㡤昶〲㥥扥ぢ昳㑡て㈶㍢㡥㐸㘳〸㕤㝣㉥ㅤ㘸搹ㅥ搱搶搹㥡敢攸敢㥤㌹愵㤰㉥ㄸ㍢戸昳㑡㐶㉡㡡㑤挱㤳戹搱㈱㉥敤散㉥㜶㘸扡戹搳ㄸ㍥户挹捣摥挹㤵㡤㘷昴戶㑣昵摣㌱敤挶〹挵摣ち㡦㠶㘳愶㘸戶搸慥戸㑡㌳换昴慢摦挸ㄹ㙤ㅤ㐶慢戸㌷戰攵攰愶散㑣愳㝤㡡挱㜹㈶㈳㈷㤷扡㌵戳慣㠹㠲㠱㤳㕡㜱愱㜸昴捦敤敡搴㤲㘸愳㌵㘷攴攰敦㉣戰㍣㙦㙡㍡搳㙣㙣㔳〶㌱捦㠹㡣敤换搴㘳摡戲㥤ㅤ㈳摢㕡ぢ敤㙤捤攵㌹挳㜳戳搳㤸㥣挸㑤㘸换ㄹ戵昲挲㌳〹㕥㍥攵敢搶㑤㈹摦㕥㕤〶㡤㈳㐸㜶㐰搴㜴つ㜶〴ㄱ挱㥥昳〷昴扡㠳㌳っ㌸㜰〴ㄹ昱㍦改搲ㄳ㘷㄰ㄲㅤ散ㄲ敤ㄱ愴㉣戴㕤昹㡤㌷㜸㌲敡〷昵搰㙣昰慥慣ㄹ㔰摤㘴㈹㉥㌷攰愹愳㔶㌸慤㐸㜴ㄷ愴㠹搹㔲散晤愰攰㥡㥡㉤慤慢ㅦ㍤ㅢ㔳㔰〷愶㕢㜳捤㐶㝢㤷㤳愲㡡敥敢㜷㔲摣㐵㜱㌷挵㍤ㄴ昷㐲搴ㅤ㠴㌶慥㉡愳㙣㜱搵㕣㌵慦㙥㑥㔳慥㌰㐳㥢㘱㌴㑤㥦㔱㠰づ㤳愹昵昵愴㝢〲ㄳ㜸㍤㔹攳昳扤慢㜰愰摦㑦昱〰挵㠳㄰㝥扦㑦㝢〸敦㍥捤慦慦攰摢挳㄰つ昶ㅣ㕣㍦㌳㌲晤扥㍡捥㉦㙤搴㤳㝦搹㉣ㄸ㑥㡡攱㈳㘷慡㌰㉢摡㔱搷〲扢ㅤ摤扡㜹戱㜱㘰扡㘳㐶㠱㌷㘲㤷㤹摢搳摥㑡㡡㐷㈰㝡㍥ち㌱昱㐰愳ㄹ户昱昷㌵愱㕡搷て㌶㌷㌸㜱挷㔱摢㌶㉤㔳收戵㘶㘷戴户戵㘲ㅥ㝢㔴扡㤰ㅥ㥥挵散㘴㠷㑡㙢㉤攳摢㐶㜶ㄶ戴㤶〳㥢昰搶戳㘵戲㌱换㐸ㄷ㐶愲㤹㉥昴㙡ㄹ㡦㤹㑤㘹㐷挷攵收搶挹㔴㐸㕤换㈸愳㈳慢㜳昶㜲ㅣ㥡愵戹ㅡ㡥搰捥昶㙣㘱㐳㘳捣㉤搰㜴昷ㄶ㑣㡣㈱㥣㜴㠰〶㑡㈹昳㠸㈵㝢㠹捥㉥敤户㔲戰㄰㤰㐳㠷㤵ㅥ愲㌰㉤㐹㕦㡤ㅥㄴ愳扦㕡㑢扡敦愰㘹㠵愶收㡥挱ㄶ扤㠳㐷戵㘱㜶摢㤰㤹㝣搲慥㘹〸㌰慤换捡㜲摦攸㌲㔹㤲捤㤸㘶攱捡搸昶戶捥㔹㝤㘱敢晢戲㐳㕢㍥晤㌱㠸慢㍦扤㜵晦摤慦㕣晥㥤昵㝥ㅡ㙥㈱㜹改扢㄰挱㜸㘷ㄲ㙦昲搲ㅦ挷㥢扦慢扣扡晥㐰㜸戶戴㔵㘶㙡㌹っ敥搹㌲㈹㥢㤹摡㙥挸搴㜳扤㈴收捤㌲㝡戵ㅣ搶搶㍥㌳搳搶㌶㤳昳㘰扤㈵搵㌱挳㌰ち扣㑢㝡㔸搳搷㍣㔶㑡㜵敢㔶㌶㔵敢㤸昸摤ㄱ昶戵摦㐱昴ㅡ摥摣摣捦戶搸愱慤㠲慡ㅢ摡㝤敤昷㌸〸扥扦昴愱戵㤷㉦㝢㙦攵㥤㙢㤷晤㝡昵愲戳搷㥤㜹敢敡㘵㑢摥㝢攸㤷敢ㅥ㍢㜳敤捤㤸〰扣㜷捤愵攷敦㠳㐹㥣㌵㡢ㅦㅡ㍣户戹㘳慥㑡㠰ㄵ㑥晣扤戲晥昴㔱て捣㕦㌷昶收て㑦㝢㜴愷ぢ㝥扥㕥挵慤㡣㡡㌹摦〱㌸㑦ㄷ㈳愲戲㤹㔵㍥晡㤵㡤㠸㉡晡㝡戳戹昹摦ㄱ捤㡦㙥㐴㔳㍥㥡搹㝢〳㕤戸㙢㍣㔳戵昷晡摦昱㠰搷㈲愹㌹ㅥ㜸〶㌷㡢㡡攲戶㘳晦㡦攳昲㤷晥ㅣ搲晡昳ㄴ㉦㐰愰ㄷ㤷㔶つ㥤昸㡢㘶㔲敤㡥㜷㜶摡晡㑢ㄴ㉦㐳搴敤〹搱㜵搷㠶摢戵〱愰㕡㉥挵昴㐲扦㤴㑦㘳㡤㔳扡㈳㤵晥㝦搹㕢搵㘲㙤搹搱㔵㜵㝤ㄱ昰㥤㍤㠱收ㅥ改㤶㉦扦㘱㔱㌰㌷搶㘸㥤㡡㈶戹攳晢散㠴扥捦捥㑣㝦〵搷㘱扦敡〶㈲㄰㌶晥㥡㌸搶敢㍥㥢㈳㠹挶㐶㕦㍤慦㤰ㅡ㝤て㡡㡡づ昰捦搰晡扢捡㔳㝢〱挱㑥㔰㘷愷愳扤〹搱つ挱愲戳㥢㔱晤慤捥愱愲搷攸㘷㘵㔴慣㈳敤㡤㘲ㅢ户㔶愳〱昹晦挵㔳㥦昹㥣户㤹愳㝦捤㡦㤷㑦つ挴挵捡㍤晢づづ昴扦㐳搴敤〳戱㌱慢㑥ㅣㄹ慢戴捡愸慣捡㈹愳㝢ぢ㔶愵㈶㑣㙦摦昴㝢戶㌷ち捡㌰搱㌴搰搳㑥捡愲㥤㥤攰戰㌳㘰㈷㠰㤶㜱㙢慦㤲〲㐱户愵㥤㜲㡣㍦㡢戶扦昷挱㉣㉥摥㙥㈱捡ㅡち㡤慦慥改㠳㥦㈰敡晢㙣〱晥㙦㥦敦晢㙣㜱㐸㘴改昵挹㔰昳搸晤晥昶㘳㝥㝤㄰戲㉡ㅢ㤲搵搰晡扢捣散慡愰ㅡ㡣攲愵㔶收㈳愴㌴っ㌵㄰㘱㘶㐳戳㐵戵㠶㈶㘰㘵㔴慣㝦㠶㘰㠲㐳㔴晤㔳〸搵ㅢ㌰敦敥昴㌳㘲㍥愷昸〲挲搱㥤㝥㘹㈶㔵ㄸ敦㜲㙢慥㈷攸㉢〸ㄵ㠵㘰㤷慡㝦つ㘱扦㔴ㅤ捥挱㤶㕡㕡摢〸搴㤵㈴晤ㄷ㕡扦摥㐵㥥㡡〱㔱攴㐱㘷㙢㙢ㄲ昰㥦晦㔶ㄹ㥦㝦㙤㘵㔴㉣户㈶㔰㤶戳㤶㝡㜷㌸愴搷㔳攸ㄴ㝥㡡ㅥ㄰敡㜳ㄴ㈵㈹㤵㌳〵扤㠸改㑤搱〰攱㈰㘵ぢ敡ㅥ㠶㔵戴㔹㐹扣〹㌱㕢㔲戹ㄵ㠴摡て慡㝥昸挳晥㉡㈴慢㍥㡢愵㠸愸攸㡡戶㐳ㄱ扦摥㐵㥥摡ㅦ攵晡戳㉣扢㈲㥤㑦㍣㈶㌹敦㔴㈳攷㙤㉢愳㘲昱昸愷㈸㉢搱搱ㅦ㈷㔵㙦㔹㐴㐰㔹晥搲㜷㐳戶㍥㠰㘲㜷〸〷ㄱ㝢㥡㐹挵晢㐴㐸搸㡢愰㥦㐰愸攱㔰㐹㜴散㡤㤴晤㔲慦攲ㅣ挵攸ㄸ〶㜵㈵〱㠳㠱昷敢㕤攴愹ㄱ㈸搷㥦㘵㠵㠰㔲㜴㍣㔳㡤㠰愷慤㡣㡡昵敡㔱戰㈲搱㤱挰㐹昵㈴㐵㡡㘲㍦㡡晤㈱搴㤳ㄶ㈹㤵搱㌱㠴㤸㥦㔲っ㠵㜰㤰㌲㥣㍡㉢㍡㐶攳〴㐲捣㐸㉡㐷㐱愸戱㔰昵挳ㅦ搶挷㤱慣ㅡㅤ㘳㠸愸㠸㡥〳㔱挴慦㜷㤱愷づ㐴戹晥㉣敢㡡㡥扢慡㤱㜳愷㤵㔱戱摡㝥㄰慣㐸㜴ㅣ㠲㤳慡㘵ㄶㄱ㔰㤶扦昴㈹挸搶愷㔲㑣㠳㜰㄰㜱㤸㤹㔴攳㔱㐰㐸㌸㥣愰㈳㈰搴㐴愸㈴㍡㡥㐴捡㝥愹ㅢ㜰㡥㘲㜴㤰昱㑡〲㡥愵㑤扤㡢㍣㌵〹攵晡戳慣㉢㍡㉥慦㐶挰ㄲ㉢愳㘲㠹㝦㌲慣〸〱搳改昲愵㔵〹㘸㐲戶㝥㍣挵㑣〸〷〱㉤㘶㔲㑤㠱㈱㈱愰㤵愰㌶〸㌵つ㉡㈱㘰ㄶ㔲昶㑢㉤㜲ㄲ㌰ㄵ敡㑡〲ち戴愹㜷㤱愷づ㐵戹晥㉣敢㈲攰ㄷ搵〸㌸摤捡愸搸㘰㜰〴慣〸〱愷搰攵㠵㔵〹㌸つ搹晡㝣㡡〵㄰づ〲㝥㙥㈶搵㤱㌰㈴〴㥣㑥搰㉦㈰搴搱㔰〹〱㘷㈰㘵扦搴㍣㈷〱㐷㐱㕤㐹挰搹戴愹㜷㤱愷㡥㐱戹晥㉣敢㈲愰慤ㅡ〱慤㔶㐶挵收㠶㐶㔸㤱昶攱㔷㌸愹扥㤸攲㘲㡡㑢㈸㝥つ愱㘶㔸愴㔴戶て㤷ㄱ戳㠴攲㜲〸〷㈹㔷㔲㘷戵て挷攱〴㐲捣搵㔴㕥〳愱㌲㔰昵挳㥦㑦㕦㡡㘴搵昶㈱㑤㐴㐵晢㜰㍤㡡昸昵㉥昲ㄴ㌷㕦昴㘷㔹㔷晢㌰慤ㅡ㌹㔳慤㡣㡡㝤ㅡ㜹㔸㤱攸戸〳㈷㔵㤳㉤㈲愰㉣㝦改换㤱慤摦㐹㜱ㄷ㠴㠳㠸㝢捣愴㥡㡥〲㐲挲扤〴摤〷愱戸㑢㐳愲攳㝥愴散㤷ㅡ㠷㜳ㄴ摢㠷ㄹ㔰㔷ㄲ戰㠲㌶昵㉥昲ㄴ昷㝥昴㘷㔹㔷㜴っ慤㐶挰㑦慤㡣㡡㙤㈲摣ㅣ挲㈷㌹敢改愵〵㠷㜲ㄹ㑦挰〷晤㐹〸搵〶搵㍥昸昳㝥㜹つ㉢㕢〱慤扣慡㔵扣㉡扦摥㐵㘶㔷㜹㙡ㄶ㡣㤶㉥昹㈳㥥㐲ㅥ㕣昷慤㜶挹㠳慤㡣㡡摤㉢ㅤ㈸㉢㜵晥㌲㉦㙦㄰㘰ㅣ㍡㐱㔹晥搲㕦㐵戶晥㈷㡡搷㈰ㅣ㜵晥扡㤹㔴〵ㄴ㄰戲晥㐲搰ㅢ㄰㙡㌶㔴㔲攷㝦㐵捡㝥愹摤㜰㡥㘲㥤㜷㐲㕤挹捥摢戴愹㜷㤱愷收愰㕣㝦㤶㜵搵昹昶搵〸搸捥捡愸搸㐱㜳㈲慣〸〱敦搳攵㙤慡ㄲ昰〱戲昵て㈹㍥㠲㜰㄰昰戱㤹㔴㈷挱㤰㄰昰〹㐱㥦㐲愸㔳愰ㄲ〲晥㠵㤴晤㔲扤㥣〴㥣っ㜵㈵〱晦愶㑤扤㡢㍣㜵㉡捡昵㘷㔹ㄷ〱摤慡ㄱ㔰㘳㘵㔴㙣搸㔹〰㉢㐲〰㐷昸捡㔷㤵〰㔵㠳戳搵㔰㜴㠳㜰㄰㔰㘷㈶搵㐲ㄸㄲ〲㌴㠲扡㐳愸搳愱ㄲ〲敡㤱戲㕦敡换㙦ㅤㄱ挰敤㍥㤵〴昴〴摥慦㜷㤱愷㝥㠱㜲㕥〴㝣〴攳㙦㈱㠴㉢收㙥㍥戴㌲㉡㜶っ㥤〹㑢搲㈷㙣㑤扦户愱搸㤶㘲㍢㡡敤㈱搴ㅡㄴ攵㙤㔱搹㈷昴㈵㘶㐷㡡㥤㈰ㅣ愴散㐲㥤搵㈷㥣㠵ㄳ〸㌱晤愹摣ㄵ㐲㥤つ㔵㍦晣昹昴摤㤰慣摡㈷㜰攷㔲㈵㌹㝢愰㠸㕦敦㈲㑦㥤㠳㜲㈵㜲㔶搱㡡戴て㉦㔷㈳攷㈵㉢愳㘲ぢ搴㜹㈸敢㘸ㄲ捦㐷㔲㉥㘵㕦㕥㑡㤰㤷挲捤㑥㥢搶㈴㉥愲㍦ㄵ㍤㕤㠴㔷攵搷扢挸散㉡㑦㕤〸愳愵㑢㉥㌵㠹㑦㔴扢攴挷慤㡣㡡㥤㔹㡢㘱㐹㙥㠸愱扣扣摦〰收摤㈴づ㈷〵㈳㈸㐶㡡敢收㌵㘱挶㝡戴㤹㔴ㄷ挳㤰㤰㌵㠶愰戱㄰敡搷㔰挹つ㜱㈰㔲昶㑢㍤㠰㜳ㄴ㥢挴㑢愰慥㘴㘷㍣㙤敡㕤攴愹㑢㔱慥㐴挰㥢戴㈲㜵㝥㐷㌵〲㙥户㌲㉡㌶㠲㕤㡥戲㐲挰㌴扡㝣㙢㔵〲づ㐳戶㝥㌸挵ㄱ昴慥㌴㘵㝦㤴㤹㔴㔷挰㤰㄰㜰㌴㐱挷㐰愸慢愰ㄲ〲㡥㐵捡㝥愹愵㑥〲慥㠴扡㤲㠰っ㙤敡㕤攴愹慢㔱捥㡢㠰㕦㔷㈳攰ㄲ㉢愳㘲摦搹戵戰㈴〴捣愴换㡢慢ㄲ搰㠲㙣扤㤵愲つ挲㐱挰〹㘶㔲㜱ㅦ㥡㄰搰㑥㔰〷㠴扡〱㉡㈱愰㠰㤴晤㔲攷㌸〹戸ㅥ敡㑡〲收搲愶摥㐵㥥扡ㄱ攵扣〸㔸㔰㡤㠰昹㔶㐶挵摥㌷㙥㘴ㄳ〲ㄶ搰攵㔳慢ㄲ昰㜳㘴敢愷㔳晣㠲摥㤵㈲攰㑣㌳愹㙥㠵㈱㈱攰㉣㠲㝥〹愱戸摢㑤〸㌸ㅢ㈹晢愵㍡㥤〴摣〶㜵㈵〱攷搳愶摥㐵㥥扡〳攵扣〸㤸㔹㡤㠰攳慤っ昷㜶扢㍡㙥㕥㜱㙦ㅦ㈸摦ㄷ攷㔸ㄲ散つ戰㤶㥦搶摡㔴攸攸㤱ㅦ摥㔹㘸ㅢ搳㔴挰㥡㑤捦㍣〴づ㘵敦搲づ戲㘷挷㔱㘸㘰晥搰㈶㘳づ㔷㙢㜶愹捣㉡晢㘸挹捥㤵昹愳摡㈶戶ㄵ㐶㌵㜵捣㙡㑥捦ㅢ攰㤱㙤收ㅣ㌶挳㘸挵㈶戲㜶散㈵摢㄰愸㙤搶㉣㈳攷攱攳㤴戶捥昶慣㌱㙥搴㡦㘱ㅢ㥡㌲户㜸昸戰㡢㐰㈹㕦㤷ㅦ㡤㜱昰㡥扡愹挱捥〳戵㜹扢㤸戴㕦㑢㤰敡㤷昲つ㈷㘵て㜵ㄹ攳㄰㍢㠸敥摡㘰㡣㌸㜶戶昵〰搸㥦㐷扤㥡扡㕥搶搶挹㜱慤ㅤ㑤㌹挳㙦愵昰挱愷摥搶攱愴捥㐲㔹㑥㝡敥㤶㔶づ昶㐷㑣㙡㐵摤㘷搳敤戹ㅦ㐳戵攰挲昰㌲敢㐴㘹昸户㜹㑣㥢㘶㝣扥㑦㌸っ攵敢㤳搳㜰户㉦戱戸扥ㅢち捦敤㉡㔵㌶〶㌶〰摦㡢㜴ㄷ昷ぢ搶㌳㌵挱㐸户㑡㉤㑣㈹攴㐶ㄹ戳㝢ぢ挲㐰㠴攳戳㤵捤挶㤶攵㐹㔹㈶搶昳挳㌳ㅤ㙤捤㥤〵愳㜷昱㐸敥㜴㍤㍦搹㘸㑥㜳㤳㘷捦攲搱挱搹〲戶挱ㄶ敤㜱〳攷㡦愷㠶挰㐸慤㔵㑢㑡敡㐹敢愲㠱㉢扦㠸ㅤ㔰㜶㌳㙢ㄵ㤵㤹㤷搷㍦㠷慡㈵㤷昱㜵换㔰㥦㝤挰㐵㐲摣㐸昷挰扣㝢ㅤ戸扣戱㜵敥攲攴㥤戴愵扤戹搸㙣攲愴昵敡㘹敢戸㠱戲㔷㕥ㅡ㍥散㤲收㐷昶ㅡ㜸敢㌴攳㌳捦㠵愶㙣扡戹㜹㕥敦晣戸搶㙣㜳㘷捥ㄸ㥦捥ㄸ捤㜶愳摤搶摥昲㈳愹慦㕡摥〲㘶㕤㜵挱㡢㐵捡㌸㝣昸摣摥㌳扡搹敤ㅣ收戴㜰愷㐹㥦ぢㅢㄸ㘷㔹昷摤扤㜰㘴㤳户捣晡㔱愸㑦㘹挳户㝣㕡ㄹ㑤㕢㠵㡡㙤ㅡ户てㄶ㜷摤捡ㅤ攷㠰㡤㙦ㅢ摦㠶ㅤ搱㌹㠷敡挰㈶㔳昵愳戹慦愴㥡戰㈸扢戹㍤っ戸挲敢ㄳ㙢捡〵㡤㥥㤹ㅥ捡㍥㠶㌷挷晤㐸扢㌷ㅥ㍡㙥づ改晣愵ㄱ攴㘶戴〶戶㘰收㠷㔲愷㌶ㄵ㥡㡤ㅥ㜹挹㤷攳㝡摥ㄲ㘴戳㝢㝥敡っ㙣攲ㅢ搵㉢㍦戶扤㈹搷摣搴㙡㜰ㄴ㠲ㅤ晡摣㠹㍦摥㤸㡥扤攴〷户㜵㌴昱搳捣扤昲㔳摢搳慤ㅤ戳戸㔷㌳㍢慦㑦㔹㑡㉡慢㉥㍦愲愹ㄵ㌷㤰㜹㑥ㅥ㌷攴愷捣㘸㥢㠳㉦㑢攸㙣㘹ㅤ㥢㥥搵昱愳愸㈸慢㑢〱㐳收㕤㔵愳㙡㙡㔴㝤㑤晤收昶㔵戲戵㤲〳〲ㅦ㤷㔱㙢㈸慣敡㝡〰㐷㕤摣戳慣㈹㙢㌷㍦敦㔹晡㔵昶挹㘱捦慤挴挵㙦㥢㘰㍢慣㕦㡤㕢戳攷㌵㄰㍦ㅢ㍢㙤㕣改㌳㈰晦愳㙦㜲愸㝢㄰㤶扢攸づ㈴㌴㡡ㅢ捥户〶戸户ㄹ㉥搴㌱㝡㜴愹㜵愶摣㈱攸捦ぢ㠶搱㠸ㅥ㤴㜰ㅥ㡥挱㔶攰㥥戸昹搱晣㘲ぢ㌵摡摤摥㘶㠲晢昰㕡搲捤ㅤ㔶摥挸戶㤶㤶㌴挳㡢愱㌹〵㙤户㔱㉦〳㙣戴㈶㝡ㅥ㐲㘲搰㔲愵攷㐲㤵㥥㉢㉡㜴挹晣㄰㠹ㅣ搳㔶摢昴㜴㝢㔳㘱㐶㑢㔳戶㥥〹㝥搰攳㐷ㄱ㤷〸愱㕡㤰㘹扦㈴㌸㌱㕡㜵㙦〷㌳㜷ㄸ愳扡〷攳〱㠲搴戱晡ㄱ扤㌵搲㡦慢捤摣愳㠳昰㤵〶㕦扦ㄶ搶㌸㠹攷㐳搳㙦扡攲ㄸ㠴㐱㈳つ㤱㕡㐱〰晥昴敢〰攵〱晦㙡㔷㐲㜴戹㘹扡㍢〰晥昱㙤改摣ㄸ㝣ㄶ愸慤扤扢昵捤㈳昵愸㕡㌶㉢敤〱㙥㤴ㅦ㠹㑦㤹攰搳㉢戳㌱ㄶ㙥慦愷㘲ち戶愰搷㜲㡢扤㘶搶㈱㙦㕣㕦㕤㕤㡦㝡慦㜳㡤戳㙤つ戰㌶ㄴ㍢扦慡㘵㕣㠵晤てて㐹愲㜵攵㘵㜱㈸愱㕦㡦换搱㙦攰㌵㍤㠲㈴慦挷〵戸㤱㠰㥢㈰敡ㅥ㐳愶晢㉥愹扡愹扣ㅢ挰搸ち㡦捤敥昵㉤扣ㅣっ㌹㌴㙣㠱挷愶㜹㔰愲昵愸㝦ㄴ昹晡捤㌰晢摣戳捦づ挱戱㑦㍤づ㘱㥦㥦㘱㘱㌹㜸ぢ捦㝦㉢捦晦っ㤴㥢戰㔵㔵㉥慦昸㤸㈹㠳摤搲ㄷㄶ昴捡㍢ㅦ㈲户捣㕢㑦㤳㡥㘷㐶㤷㑥〶㔹戸捦㝦㐴㑦㠴愰〳戴搹㜷捤㘶昷挰っ㝢挶㌸㌶㝦㍣〷㠳散㜱昱〹㍥㄰扥㙤改㔳攰晤挰㑦愱扤㈹搳挹㙥㤱〰㘹昹㙢㑢㉤扦㝡ㅥ㍡戶晥晡敤㈸愹㕥挰ㄱㅢ㔵摣㔳收㑤戶㡣ㄵ㠸扦慥㙦戲ㄷ〹挰㥦扥㥣㐶慣㠴㝡〹〷㜶㘰搴攱搸ち㡣㍢㠱搱敦㈲昰㘵㙦挰摤〴摣〳㔱昷ち〰敥㔶愵㝣晢㈸收㉡㜴㠰㙡戹㉦慥㤶晢攱敡敤㝤㜰㜵㜲ぢ昶㜰散㝢搳捣晤㙥昵㈸㠳愳㤶づ㙤ち摡㘷㈳攷㌷愳㡢㈱捦㠶愴愶愶ㄶ㡤㤴收摥㑣㕦㜱㕡㥡㤸㘲挸ㄶ㔷搵ㄷ㉥㘸昷挲攳㥥㥣㐷㠱晤挶㈱㈳挲愱㡡戹㈰㍣㠵摦て㤰捦慦晥っ㘹㔳攳戸㘷ㅥ攰㤵㍦〸愱摥㜱〰㜰㘸㜳昷㄰〱㉢〸昸扢㌷攰㘱〲㔶ㄲ戰摡〱攰㈰换㘲晦ㄱ〲ㅥ㈵㠰㕢戱㜸㙢㑡搵㕡㠱昴ㄹ㤲㘶㈰㍤〶挸㈶〵搲攷㈸㉡㠱昴ㅢㅡ晦〲愹戲㐰㝡ㅣ摡つ〷搲㤷㜴〷㝦晡ㄳ㌴㘲㈵搴㝡ㅣ搸㙣㌹〲㠹㥦愵搲㥦㈲昰㉢㙦挰敦〸㔸㐵挰搷〰㌰㤸戴摦㈳攵慣愴㠸㔷㈵㍤つ㄰㉡改扦づ慢㡥㑡㝡㠶㔶㥦愵㔵敥攵攲㤴㥢昶ㅣぢ㘰ㅦ㌸摦慣改㤶ㄷ㜰捣㕢㤳㕢扤㌸攵㘲扦ㅣ㝤ㄴ㈶ち晥㘸愱戸ㄷ散㙥㐲昰扥愱〷㑦攵〷㠸て㥦㍥晤㐵ㄴ㤷ぢ㤰愷㥦㤷㉤㘳摣㑥挶㈷㈰昳㔵㜵㡣慥戸慦㑣㉡㕢戶㜹挹戹搹㌰㌸挶㠵㡡扢捥愴㔲㕦㠵㙤挵敤㘷㘶愵㕡㕤昰㙢搰㙥戸㔲戹㑤つ晦㝤晡㥦㘹〴〷昲户㈵愴㕤愹昴搴㡡捦搷㠱搱晦㐲攰㔶摥㠰㌷〸昸㉢〱㕢〳挰扥㑤㝦ㄳ愹㘲㜷挴㡤㙢戶㕤㐷慤扤挵㘲㝦㘳戱晥〰戸攳㝥㌷攸捣戸㝦ㅢ㤰㑤㡡晢〱㈸㉡ㄴ扤㐳攳摣㤸㔶ㄶ昷敦㐲扢㘱㡡戸㠱つ晦㝤晡㝢㌴㠲〳昹攳㉥㌶晢㔲ㅣ㜱扦ㅡㄸ㝤つ㠱摣攱收〱㔸㑢挰㍡〲昶〶㐰攲晥㝤愴ㅣ㜱ㅦ㡡㜹挵晤〷〰㈱敥戹昳捤戶敡㘰昰㐳㕡晤㠸㔶戹㑢㑤攲晥㥦㉣攰搳㍦收㥢ㄵ昷㥦攰㤸㜱捦㑤㙣搵攳晥㔳ぢ挵㕤㙥ㅢㅤ昷晢〱㙣挶晤扦㔰扣ㄴ昷㥦㕢挶戸㔱㙥㘳攲㥥㍢收捣戸ㅦ㐳昷挹戵㍢敥戹㥦㑥㉡昵摦戰慤㠶㈲㔵ㄶ昷敢愱摤㜰愵づ㐷㌱晣挷㌶㔵ㅡ㌱㑦攴㔳摣㠱㘷戳换戳㕢㜱晦㌵㌰晡㝦〸ㅣ攵つ昸㠶㠰㙦〹攰㝥㍤㠹晢晦㈲㔵㡣㝢㙥挹戳敤㍡㙡敤㍢ㄶ攳㔷㑢㈸㙥㥦㜳挷晤ㄴ攸捣戸㔷㠰㙣㔲摣㑦㐵㔱愱愸㠶挶愷㈱㔵ㄶ昷戵搰㙥㤸㈲㙥捤挳㝦㝣愳㈰㡤搸ㄴ㜱㝦㥥㝤㈹㡥戸搷㠰搱扢ㄳ挸扤㝢ㅥ㠰㝡〲昸㌵㠵敡㐸〰㈴敥晤㐸㌹攲㍥㥣昰㡡晢㥥〰㈱敥戹愷捦戶敡㘰戰ㄷ慤昶愶㔵敥扦㜳㌳挸㑤㜷㈶㠳つ㠰㙣ㄲ㠳挷愳愸㌰ㄸ愰㜱敥搹㉢㘳戰て戴ㅢ㘶㤰㝢晢昰ㅦ摦愶㐸㈳㌶㠳摣攰㘷㕦㡡㠳挱慤㠰搱户㈶㤰㥢晦㍣〰摢㄰戰㉤〱摣て㈸っ㙥㠷㤴㤳挱愰ㄷ㠳㍢〰〴〶㌹㌳㘰㕢㜵㌰搸㤷㔶㜷愴㔵㙥攰㜳㌳㜸ㅡ㜴㈶㠳㍢〱戲㐹っ捥㐷㔱㘱㜰㘷ㅡ㕦㠰㔴ㄹ㠳晤愰摤㌰㠳摣ㅣ㠸晦昸㘶㍥ㅡ戱ㄹ㍣ㅤ㐷昶愵㌸ㄸ摣ㄵㄸ㝤㌷〲戹㝢搰〳㌰㠰㠰摤〹攰㠶㐲㘱㜰て愴㝡㤴〶㠶㐹㉦〲昷〲〶〴㥥敤㌰敡㈰昰㈷㌴扡㌷㡤晥ち〰㘹㝡〷戲㠰㑦ㅦ挴㌷慢改摤〷挷㙣㝡ㄷ〳㔳扤改ㅤ㙣愱㉥〶㙡愳㥢㕥㙥㌴㌴㥢摥㝤㔱扣搴昴㠶㉣㘳摣㠳戸㌱㑤㉦㌷㈳㥡㑤㙦㥡敥㤳㙥㜷搳扢〴㍡愹搳〸㙣㉢敥㔹㉣㙢㝡㘳搰㙥戸㑥戹户ㄱ晦㝤㝡㥣㐶捣ㄳ昹搴搵㌸戲慢㡣㘷户㥡摥〴㌰㝡㤲挰㙢扣〱㈹〲昶㈳㘰㈹〰搲昴敥㡦㔴戱改扤摥㔱捣㔱㙢〷戰搸㄰ㄶ攳捥㐴㜷搸㜳㍢愲ㄹ昶㍦〵㘴㤳挲㥥㥢ㄸ㠵愲愱㌴捥摤㡣㘵㘱㍦ㅣ摡つ㔳㜴て㡡攱㍦昶㠲搰㠸㑤搱扤㌸戲㈹㜲㠴晤㐸㘰昴㔱〴摥攷つㄸ㑤挰ㄸ〲戸㔳㔲挲㝥㉣㔲㡥戰昷㙣㜹挷〱㠳戰㕦攱㌰㝡㜴愹㘲㝥㐶愳〷搱㈸户㌲摡㙥㈱摦慥戹昱〴㑣㈰攰㐹㙦挰㐴〲㈶ㄱ挰慤㡢戶〵挷攳搰挱〴ㅣ㐲挰换〰戸敢攸㔵攸捣㍡㥡っ挸㈶搵ㄱ㌷ㅤ㑡ㅤ㑤愱㜱敥㍥㉣慢愳㘹搰㙥戸㡥戸㑢ㄱ晦昱つ㙣㌴㠲〳昹晢ぢ愴㝤㈹㡥㍡㍡っㄸ晤㜰〲戹㡤搱〳㜰〴〱㐷ㄲ挰㥤㡤㔲㐷㐷㈱攵㘸摣㐳㥥㡤晢㌱〰愱㤲摥㜶㔸㜵㐴昹戱戴摡㐸慢摣㡡攸㘶㤰晢て㑤〶㡦〳㘴㤳ㄸ攴慥㐵㘱㌰㑤攳摣扥㔸挶㘰ㄶ摡つ㌳挸㙤㡥昸敦搳㜳㌴㘲㌳挸扤㡥ㅥ〴ㄹ挰攸㜹〲戹て搲〳㌰㥤㠰ㄹ〴㜰㙢愴㌰搸㠴㤴㠳挱戰攷挰㝡㈶㐰㘰㤰晢㈳㙤慢づ〶㥢㘹戵㠵㔶戹㠸散㘶㔰㘱〰㘷㌲搸ち挸㈶㌱㔸㠳愲挲㘰ㅢ㡤㜷㐳慡㡣挱ㄳ愰摤㌰㠳㐴挰㉤㥦摥㑥㈳㌶㠳ㅡ戴昶愵㌸㘲戰〳ㄸ㥤㕦㉦慤扡㝢〳㍡〹㤸㑤㐰㍤〰挲攰ㅣ愴ㅣっ㠶㍣晢挷㜹〰㠱挱㥥づ慢づ〶㑦愴搵㤳㘸㤵㥢㈱愵㝦㍣㤹〵㝣晡㈹㝣戳晡挷㔳㜱捣晥㤱㝢㈵慢昷㡦愷㔹愸㙤㠱摡攸晥㜱㍢㠰捤晥㜱㍥㡡㤷晡挷㠵㤶戱敤㤱㝦㉦ㅤ㤲㔷昵㐷昲扥挰㐹㘵换㍥㐹㝡㕥搱㍦敥〸㠸㔴敡改戰慤㜶㐲捡慣㔴敢㤱晣っ㘸㌷㕣愹扢愰㤸㔴敡㤹㌴〲愷攴慦㍦戴㜶愵搲㔱慢㝦㍣ぢㄸ晤㤷〴敥敡つ㌸㥢㠰㜳〸搸つ〰改ㅦ捦㐵慡搸㍦敥攱㈸收愸戵昳㔸散㝣ㄶ摢搷〱㜰㥣㜸ㄱ〱ㄷ㄰挰㉤㥢ㅥ㥥㕤㐸挰㐵〴㜰ㅢ愶つㄸ㈰慥㙦ぢ愹晦㡡㠰挵〴っ〵挰㝤㙢つ㠷捥扣戵㉥〶㘴㤳㙥慤ㄱ㈸㉡戵㜰〹㡤㡦㐴慡散搶扡ㄴ摡つ搷挲㘸ㄴ㤳㕡戸㡣㐶攰慦晣㡤㠱搶扥ㄴ挷慤戵〴ㄸ晤㜲〲挷㝡〳慥㈰攰㑡〲づ〴㐰㙥慤慢㤰㜲摥㕡㥥戳㕤搷〰㠴㕢㙢扣挳慡愳㤲㤶搲敡戵戴捡㙤㤵㙥〶て㠳捥㘴昰㍡㐰㌶㠹挱挳㔱㔴ㄸ扣㥥挶㡦㐰慡㡣挱ㅢ愱摤㌰㠳㐷愱㤸㌰㜸ㄳ㡤搸っㅥつ慤〷㠳㌷〳愳摦㐲攰㌱摥㠰㕢〹戸㡤〰㙥昳ㄴ〶㙦㐷捡挹㘰摣㙢昰扥っ㈰㌰㤸㜱㔸㜵㌰戸㥣㔶敦愴㔵敥换㜴㌳挸捤㤸㈶㠳㜷〱戲㐹っ戶愲愸㌰㜸㌷㡤户㈱㔵挶攰扤搰㙥㤸㐱敥昹ㄴ〶敦愳ㄱ㥢㐱㙥晣昴㘰昰㝥㘰昴〷〸攴愶㔰て挰㠳〴㍣㐴〰昷㠹ち㠳㉢㤰昲摢㑦㍦㘳㍣昹㕢〹〸昸㥢敢戰戹ㄵ㌵收㑡搷㈳戴昹㈸㙤㉥〰挰捤摦捦愱㌳昹㝢っ㤰㑤攲㡦㍢㐰㠵扦摦搰昸㉦㤰㉡攳敦㜱㘸㌷捣摦㤹㈸㈶晣㍤㐱㈳㌶㝦㘷㐱敢㐱捦㤳挰攸㑦ㄱ挸㍤愵ㅥ㠰摦ㄱ戰㡡〰㙥㌳ㄵ晥㝥㡦㤴㌳〲挳㕥ㄱ昸㌴㐰㘰昰㝣㠷㔵㐷〴㍥㐳慢捦㐲搴㕤ち㐰㔷㕦昸㔰摡㠱挸〵搰㠰㘳㕢愸㝣㐱挷ㄶ昹㐳㍡搳捤昸㍥晦㐹搸㥡㔴愰敡挷戰ㅥ㕤㙢㙥㄰摢攰㡡㡤㕣挲㔱挷㜰戱挶捤㐱昹敡㡥㜵㙤昲㝤㈴㥢户㠱捣㕦ㄷ昹收扢敦㌶敥㉣っ㥡昲㙦〸㤱捡搴㥦挷ㅢ㠷㉢㤷愱捥㈴挲㕥愰摥㝡㈹㙥㌱慣搰搶㕤づ㙤ㄷ晢㌸㕣㝢慦㔸㝥换搲慡㌳昷ㄷっ㙣挶㠲攱㐶㙣攷昸㈳㝣㔱㔷㝡昹愰慥戶戵㉦ㄱ㠳㔳搰敤扡㙢愱㜵㉦攵㔵㙣㄰㤰㤸捤㜳慢挰㤴挲扣㘶㙣捦攰㈱㤷昶捣㈳慥㐷㘳搳㈹㜴㜰扡慤扤ㄶ㕢㙢摤摦㘹㔴㉣扢ㅣ㈷敤戱㤵敢ㅢ㄰愵ㄸ㜳戸ㄳ愱㙥ㅦ㔴㔱搵昲㜴扣㔴㉢㉣挳㤷昶ち㉥㘶慢〹㑤搹昶戶㡥戶㝣愱摦ㄴ㙣㌳敡挷敦挴捣㘳挳搹昰扡㠱戰攸㜹㑥㕥㔸㙤㉢㉥愴㙥㌶扦ち挶㍦戳戵㙤㑥慢㜸㔳搷挱慦〶㤵㥡散摥㥤愷攱㌶㌴㜹敤〶昲〲搷挱㔱ㄶ搶晦㠴ㄳ昷敡ㄶ攰戲㍦㕦㠱ㅢ散㠳ㅢ敤㠳㥢慣㠳㠶㥢㜱㐰㉢㥡㈰扦㐷ㄱ攰㥡㍥㙢㔳㝢つ戲昷挸ㄱ㡤㡥㡤㐱摡㥦愱摢〲扡昲㕦晥搰㕥㠷扡㈷搴戲ㅣ㍢ㄹ摦㠷ㄹ攰愶〰㕡㌱㝦㌱攳つㅣ捡捦㘶愸摢愱ㄷ㈲摥㠴㡡〷昲户っ㕡〶㡦摡ㄵ攴戲捡㜸㐱摡摦〰愹㕡て慡ㅦ㘰慣㡢㜲㉥㤷挳㡡㜰昹づち㠳㑢㉥㐴攳挸愷晤ㅤ㜲昷㤱㈳㐶㑥㙥㡣攵㜳挱㜸㉥㤸㡥ㄹ搱㐴㌴ㅥ㡢㘷㔲㜸换㈷愳㤹㐴㌸ㅤ捥〷挳摡扢㐵㘸㈴ㄱて㐷攲昱㐴㉡㤲㡤㐴愳愱㘰㌲㤸ち收挲昹㜸㍡㥦㑥愷㘲搱戸昶㕥ㄱ㥡㠸收㈲㤱㜸㈶ㄶ捡攵戲搱㔴㉥㤸捡攵㌲昹㜴㈲㤶㡤挵㈲愹㘴㈶ㄷ攰㙡㌸㍤搱㔷㐳敡㙢㈸搶㐲〴戸ㄲ㉥晡㜵㔴扤㑦昱て敡戹㌸㉥晡㜲㝣ㅤ㔷㤷㌷搸っ㕡ぢ搷㘴挲晥㥥㥡摡敥摤㉢㌶愶㤷㌷㠹㔸搳㤶收㔳㔶扡㌵捡扡㍥㈰戸敢ㄶ捥㉥挴㝡㉣摤㑢㉣っ㍦戱㙣挴敢昹〴挲ㅦ攰挲户㕣㄰〳㑢㘷㈴改㡣㥢挰㠳戶㝥〰ぢ㝣㐱晤敥㌸ち㍣㐴〳㍣攰㕡戸ㅣ㍣㙣ㅦ慣戴てㅥ挱〱㙦〱敤㑢㕡㐲〴ㄶ㌷ㄹ戲㐵搱搶㐳摢愳搱晣㕡ㄳ㕥㥡捥㔳㙢㕦㐳昴㙡㌴㜷〴㤸㝢㜸挴ㄱ㜱㈹挰㘵㜳㕡慣㔷慡㥥敢扡㤸㤳㠵昰换捦㐳攸摦愱愴㤲戵㙦㘶㌰搰㡡㈱晣㌸捡㐹〸㝦昷㥦㔲〸敢っ㘱戶ㅡ敡㕢㘸㉢愳昵〹ㄴ㤲㘸挵户搷㌲㕡戹摡捤ㄲㅡ㝦摦挵㡡搶㜰㍥ㄶ㡡挶㡤㔰㍡ㄲ㡥愶㈲挹㑣搰〸㈵㤲㤹戸ㄱ换〵㌳㤱㘸㔰搳㡡搰㙣㉥㤵づ收㔳戱㜴㌲㥥㠸㘶㡣㘸ㄲ㍦㠴㤴㑣㘶ㄳ〸摣㐸㈴ㅡ㐹㘸摤㡢搰㜸〸㈱㥤捥㈴㜲㐹晣㙡㔲㍡㥣㑤㈵㜳㤱㐴㈸ㅥ㐷㜸ㅢ挹㙣㈸ㄳ㜸捡昲㐴慦㐷ㄹ㥤扦〸愵晢㈱〲扦戳昵慥㘸㕤㘵敢㠹㉡ㄵ㔲㕣㘶㘷挴慡㡦㐱〰愳〹挷昸㘹㈸㠲戶㠴昰〷戸搲捥㑢㤶慡㜱㐴挵戳戶㍥挴捣敤㔸㠰戳挸敡㜹攸㌹挲昱慢㌵戰挸ㅥ㤸愵晤㝡㕦㕡㐳㑦晡〲昲愴摡捡㝡㔲慥挱㔷㙡戹戴捥摥㔴摦〹㠵ㄵ㤷搶㉢㌱戲㈸㑥ㄷ㜶㈱〶〷㍣㥤攲愲戸搴昶摢捥摡㘶挷㈱戵晤㤶㘷㙤晦ㄹ㠵㘰〴㙢ぢ㤰愸敤搷㤱收㉢挰愵㜰㌹㜸挳㍥昸慢㜵搰昰㈶づ㝥㤸㜶㥥㡢攵㕥挴晦捤搶㈷攰㤲扥ㄷ㕣㤵㕦づ㔱敦㐰㉦昴散㙤ㄱ挱㠴㝡ㄷ㕡㈱攲㔵㈷ㄱ挵戰㝦搹㤳〸㉥㠰ぢㄱ㠳㑤㈲㔶㕢愷搴昶㐵摡っ晢㑣㉣㤵㑣㘴㘳㐶㍣㙡攴愳昱㙣㉣㡤㜸㡤攵攲昱㝣㍡ㄸ㠹愵昲㌹㉤㔸㠴㐶㠳挱㌴㝥晦㉢ㅣち愵㔲搱㙣㈶㥥㡣攴攳㤹㘸㈶㥥挹挷攲㤱㘸㌲愱㠵㡡搰㜰㉥㘸㈴搳攱㐸㈴㤱㡡㐶挳㐹㥣㈲ㄳ㑢攴㤳攱㜴㉡㥡㑡㠵昳㤹挰ㅡ换ㄳ㍤㡣㌲㝡㠴㈲ちㄱ㔸㙢敢㕤㘱扦捥搶㤷攳ㄵ㔷搹㈵散㥦〲〱挵戰㍦㠰昶㠶㐰昸〳ㅦ摡〵㕤㡤㈱搷摥愵㔶㝥㑡昶㐷戰挰㔰昲晣㌱昴㘶搸慦㠴挵㔲搸㡦愶㌵㠴㍤㤷攴㉢㠳㤷㑢昰㤵㕡慥慣㑢搸㡦㐵㘱挵㤵昵㑡捣扦㙤敤㌸㘲攰㠱㠴晤㝡㘸愵戶敦㜷搶㜶㌱散敦昵慣敤慦㔰〸㐶㌰㠹て㠹戰攷㉡㌸㕦㠱晦搸〷摦搸〷摦㕡〷つ㕣昵晥㘱挲㥥つ㤰㔷搸㔳㈹晡㔱㜰㑤㥦っ㔷攵㌷㘵㔴つ㤴㐲捦㔴愸㜸㈰㝦戵搰ちㄱ户㌹㠹㈸㠶晤㉤㥥㐴搴愱㄰㡣㘰〲ㅦㄲ㐴㘸㐸攳扦㑦㍢〲㘹㌳散ㄳ攱㔰ㅥ㕦㤷㥥㡡㈰挸㌱㍡㐹愴㜲搱㘰㍡ㅦ㠹㠴㡣㘸㈴㤲㑥攷戵㈳㡢搰㕣㌶㤲换㈵搳㡣晢㜴㌴ㅦ〹㘵㜲愹㐴㈲㤴㐱户㤰攲㉤㤰搴㡥㉡㐲㐳昹㙣搶〸㠷㌳戹㘴㉡ㄲつ愷㡣㑣㍣㡡扥㈲ㄲ㡢㘲㙣㠳㍥㈵ㄴ攸㙥㜹愲ㅦ㡤㌲晡㌱ㄴ挷㐲〴敡㙤扤㉢散㜵㕢㕦㠴㑡㐹搵ㄳ㝡〹晢换㐱㐰㌱散昳戴㌷ㅤ挲ㅦ攸㘵ㄷ㜴㠵㝤㙦㕢㝦㄰昹㘹㘶〱㝥㤳㡦ち㐰㉦散户㐲㔵㘴扦て戴挲晥㠵㥥散㉦昲㘴㝦㑢ㄴ㠲ㄱ捣㜱㐳㠲晤慤慣㔳㙡ㅤ㐸㥢散㐷㌱㔰ぢ攷昰㑢〴㤱㘴㍥㡡挳㜴㍡㤳捤挵㤲挹㝣㈲ㅡ㡢攲愵ㄵ㡡搰㝣づ㉤㑤㈲㤵捦愶搰㤴㘴搳㤱㔴㈸ㄱぢ愶㐲攱㙣㈶㘵愴㡣㜰㕣敢㉣㐲愳改㔸㉣㤱捤㘷㔲戹㑣〶㘷㠸㈵戳搹㜸搸㠸㘵戲㠹ㄴ搸捦㐵〲㕢㕢㥥攸戳㔱㐶㥦㐳㌱ㄷ㈲戰㡤慤㜷戱扦慤慤㈷捡挴戳愴摡〱㝡㘱㝦㠱㤳晤昹〴㉤㠰昰〷晡摡〵㕤散敦㘸敢㈷㤳㥦㌳㔸㘰ち搹摦ㄹ㝡㘱晦㉣㥡愷㠶㝦晤愰ㄵ昶攷㜸戲摦改挹㝥㝦ㄴ㠲ㄱ㥦㝥㉥㈴搸摦搵㍡愵㜶ㅥ搲㈶晢戹㔴ち扦摤ㄸ㌷搰㐸〷愳搱㔴㌰ㄹ㑢㘴ㄲ㠹㤴㤱㑦〴㠳ㄹっ㙣戴昳㡢搰㔸㌶㥡〸㈷㜱慦愴搱挲挷戲㘸扢㐳挱㜸㈴つ㐲㈳㐶㍡ㅥ㑦㙡㡢㡡㔰づ搳㜳戱㉣㙥㡤㔸㈶㥡捦㘶搰㍦㘴㡣㠸㤱㌵戲㠹㕣㈸ㅢ㌷〲扢㔹㥥攸ㄷ愰㡣㝥㈱挵㐵㄰㠱〱戶摥挵晥敥戶㥥㈸ㄳ捦㤲㙡㉦攸㠵晤改㑥昶㤷㄰㜴㌹㠴㍦昰ㄳ扢愰㡢晤扤㙤㍤扦〲㐹扦㠶〵㡥㈴捦㠳愰㌷㥢晣㘳㘱戱搴攴㕦㐷㙢㘸昲昷㐱扥搴㑥搹㐸㘷戰愷㜶㕦㘸愵挹扦〱㠵㔵挸ㄳㄳ戱戵㌷ㄱ〳て㤰昶愹ㄸ愴搴昶攱捥摡㉥㌶昹㠷㝡搶㜶ㅣ㠵㘰〴ㄳ慤㤰愸敤〴㑤攱ㄵ㐸摡〷㈹晢㘰㍦敢愰㘱㝦ㅣ晣㌰㑤晥〱戰捣戳戸㠷㤸㐳㙣㝤㈳㌳敦㠴慢晡㜱㌸㔲㐳愱ㄷ㘲敦戶㠸㤰戰ㅦづ慤㄰㌱挱㐹㐴戱挹㍦挸㤳㠸ㄱ㈸㈴㐴摣㙦ㄲ㌱搲㍡愵昶〰搲㘶搸攷昳攱㑣㌸ㅢつ㘶昳昱㜰㌴㥢〸愷㈲昱㐴㌶㤴つ㘱㐴ㄲっ攷昳㌱敤挱㈲㌴㥣ぢ㈱㝣㜱㜷ㄸ搹㔴㌴㡣㌶ㅥ㜷㐶㈸㙣㠴搳㤱㙣㌶ㅢ㡢攴戵㠷㡡搰㘰㌸㠷〱㔰〶㡤㑥㌲ㄶ挵㠰㈹ㄹ㠷㈶ㄸ㑣收㘳戱㜴ㅥ摤㐵㘰㤴攵㠹扥〲㘵昴㠷㈹㔶㐲〴㐶摢㝡㔷搸㡦戱昵㐴㤵ち愹㜱搰㑢搸て〱〱挵㈶晦㐹㠲㥥㠲昰〷㝥㘶ㄷ㜴㠵晤㐱戶ㅥ搳㉡㍥晤㘹ㄶ㤸㡥愳挰㜸攸昹ち㑣戰て㈶摡〷㤳散㠳㠳㜱挰㠷㌴晤㑢ㅣ攸㝣捡㌳敢㤶㑦㜶㡥㘷戹㐳㉣㔸改㔹㡥㕦愳攴㤷ㅦ搹搲㕦挱ㄹ搵ㄴ㈰愴慡㕦㘵ち㤹昲㌷つ㕡愹敡扤㍤慢㝡㉦捦慡㍥ㄴ㠵㘰〴攷㠷㐴捣ㅦ㠶㌴晥晢戴扦㈰㙤㔶㜵㈸㤸㡤愷戲㤸㈴㐸㠷㌰愸㑤㈷搳㜱㌴㜷愱㜴ち㜳〹㈱戴㜷ㄹ敤㡤㈲㌴㠵〰㠸挵愳㘱っ㜸ㄱㅢ挹㔰㍡ㄸ㑣㐴愲㘹㜴攱㤹㌴愲㈳慣晤戵〸つ愷戲ㄸ㈳挷㌲愹ㄸ㈶㈹㌲愹㘰㉡ㅡ㡡挴㘳ㄸ㌱攴㤳挹㜴㈴㤸ちㅣ㙥㜹愲扦㠹㌲晡㕢ㄴ㝦㠳〸ㅣ㘱敢㕤㔵㝤愴慤㈷捡挴戳愴㍡〶㝡愹敡ㅤ㥣㔵扤㤶愰㜵㄰晥挰戱㜶㐱㔷㔵㌷摡晡づ昲昳ㄱぢㄴ挸㜵ㅡ㝡㘱晦㘳㥡愷㠶㝦㔹㘸㠵晤㠰㈷晢扤㍤搹捦愱㄰㡣昸昴捦㈰挱扥㘱㥤㔲晢ㅣ㘹㤳㝤昴扡㤱㙣㈶ㅢ㐹愳㝢㡦攲㡥挸攰㤱ㄷ㡦ㄷ㘹㈳ㄲつ㈵㠳戱慣昶㐵〹㥡换愴挳愹㔴㉥㡢㝦搱愸㤱捣㈴㜱敦ㄸ㜱㜴攳搹㝣㌸㘴㐴戴㝦ㄷ愱愹㘸ㄲ㑦捤攱㌸㍡愴㘸㌴㤷㌴㤲昹㐸㍣㥢〹攳〶㌶昰㐳㐶㤱㔸㈰㙦㜹愲㝦㠹㌲晡㝡㡡慦㈰〲搳㙤扤㡢晤ㄹ戶㥥㈸ㄳ捦㤲㙡㈶昴挲扥捦挹扥挲敡愱㕥〳攱て㌴摢〵㕤散户搸晡ㄳ挹㑦㜷ㄶ㌸㠹㍣户㐱㉦散昳愷㥥㡢散㥦〰慤戰晦敦慦扤收㌱㍥㠷戶㜲ㅥ愳ㅤ㠵攰㈳㝥っㅡ愶挰㝥㠷㜵㑡慤㌷搲㔶敦ㅥぢㅡㄸ㝤㘲㡥㉤㤹挲戸㌳㤲㐱㔰愷ㄲ戹㐸㉥ㅣ㐳㡣〶戳㕡㐳ㄱ㡡愹㡥慣㤱㠹挴搳ㄸ㌵攱昹㉤㥣㐶㉡㥢捣挵㜲㔹㡣㤷搰昵㙢㠱㈲㌴㥡㡦㐵挲㤹㘰〸㍦ㅢ㠵晢挵〸㘶㌲搹㑣搴挸㐵㡤㑣㈸ㅣ㐷㐵〷ち㤶㈷晡ㄶ㈸愳昷愱搸ㄲ㈲搰㘹敢㕤散捦戶昵㐴㤹㜸㤶㔴昳愰ㄷ昶搷㠰㠰㘲㌳搷㤷愰ㅤ㈱晣㠱ㄳ敤㠲㉥昶㑦戲昵ぢ挸㑦㝦ㄶ㔸㐸昶㑦㠱摥散摤摦㠴挵㔲敦㍥㠰搶搰扢㥦㡡㝣愹㥤戲摥晤㌴㑦敤㝣㘸愵㜷摦〳㠵搵㐲㑦捣改戶㜶㉦㘲攰〱搲搸扦〸㈹戵晤㥡戳戶㡢扤晢慢㥥戵㝤㈶ち㐹㙤て㠲㈹搴昶㔹㌴㠵㔷攰㤷昶挱搹昶挱㌹搶㐱挳戹㌸昸㘱㝡昷昳㘰㤹㘷㜱昷敥攷摢晡㌳㤹ㄹ㠲慢昲㤳㝢㠱㐵〴攳ㄵ戸挰㍥戸搰㍥戸挸㍥昸ㄵづ愴㝦㤱づ攵㑢愴㑣敢㥣慦㌴攷愸搸攷〴ㄶ㕢㌰㍦㍡ㄸ晤㍣搸㤴摦攱搳昷挷戹捣戹㐳㜵〹㄰㔲㡢〷㔸慣㌳愱㉥㠵㔶㔸㝦挲挹㝡㜱㈸昱㕢㑦搶㉦㐳㈱㘱㝤㤸挹晡ㄲ愴昱摦愷つ㐷摡扣挷㤲戹㕣㍣ㄸつ㐷㠳攱㘴㌲ㅡ㐷户㤲㐸挷昲㜹㍣ㄴ㠶㌲㈹摣㐹㌱㙤㐴ㄱㅡぢ㐷昰〸㤲づ㐱㠴愲挹㐸㈲㤹㠸攷攲攱㐴㈸㡤ㄶ㉣㤹〸㐵戴㤱㐵㘸㉥ㄵ㡣挶搲改㜴㌶ㄶ㑡㐶ㄳ㜸㌸挵つ㙣㈴㡤㌰扡㤷㜸㈴㤵ぢ〷㉥户㍣搱㐷愱㡣㍥㥡㘲っ㐴㠰㥢ㄵ攸愱敥扡挷慥戴昵〲㤵㐲挴慢㙢愰㤷㝢散ㅥ㄰㔰扣挷㈶搲摥㈴〸㝦㘰愹㕤搰㜵㡦㕤㙢敢ㄷ昳㙣㔳㔹㠰㕦㜰愵慥㠷㕥搸㍦㤴收愹攱摦㡤搰ち晢户㜸戲㝦㤳㈷晢㌷愱㤰戰㝦㈴㑣㈱收㙦戶㑥愹ㅤ㠵戴挹㝥㌰㤸ぢㄹ〹戴㔳〶晡摥㐴㉣㤹ち㈷搰㘷〷昱攴㥤㑥㐴㌰敢愴ㅤ㕤㠴㈶戱㔸㄰㑡愴ㄲ㤸㠵つ㐶㐳㝣㡢愴㠲ㄱっ〷㠲昸搸㌱㘶㜸戵㘳㑡搰㘰㌸㥢㡣㈴㘳改㙣㉥ㄹつ㘵つ㑣㕣〵㘳攱㘰ㄴつ㘸㌸ㅢ㑥挵〲户㔸㥥攸挷愲㡣摥㐸㜱ㅣ㐴攰㔶㕢敦㘲晦㌶㕢㉦㜸㐲愵㤰㕡〶扤戰㝦㤹㤳晤ㄹ捣㙦㠲昰〷㤶摢〵㕤散摦㘹敢㉦㈷晢慤㉣㜰〵㜹扥ㅢ㝡㘱㝦ㄶ㔴㍣㐰摡愷敥㠵ㄴ昶ㄷ㜹戲㝦㥥㈷晢昷愱㤰戰㕦㠰㈹戰㝦㍦搲戴愶㜵㈲㙤挵㝥㄰戳攲愱ㄴ〶㔶㜸㈰㑦㠵㜲挹㘰㈴㙣㘴ㄲ昱㔸㈴㥤ち㘳㤲㑦㥢㕤㠴挶㘲戱㕣㌴㠲昱㜵㉥ㄳ㡢㠶㠳戹㌴搶㙥搲㈱㍣㍥㘶搲㈹づ捦戴㌹㐵㈸㥥ㄸ㐳〸㜲㍣愸㘷㌰〷㄰づ㘵搲ㄱ㈳㤱㡤㠴昲昱㔰㈲ㄸ㡢㠵〳て㔸㥥攸㜳㔱㐶㥦㐷㜱㈲㐴攰㐱㕢敦㘲晦㈱㕢㉦㔰㈹㐴扣攲昶〸㘱晦㌴㈷晢ぢ㘹敦攷㄰晥挰㈳㜶㐱ㄷ晢摣㌴㠱晦搸扦㐳㜱ㄶぢ㕣㐷㥥㝦〳愵戰㝦㌶捤㔳挳扦挷愱ㄵ昶㍢㍤搹敦昰㘴晦〹ㄴㄲ昶捦㠷㈹戰晦㈴搲昸敦搳ㄶ㈱㙤戲㥦捡㈱㠶㤳〹捣㔲攵㌲搱㜰㌸㤲っ㘶挲㘱っ㡢愲㈹慣㝦㈵㡣愰㜶㐱ㄱㅡ㑤㘳㌹㈳㠱㠹㄰㑥戲㘴㄰挲㐱㡣㝤挳㜹捣㕦攱㔷戱挳㐹㐳扢戰〸つ愶昲ㄱ㈳㙣㐴㜳攱㙣㌶㥡㐹㐶搳㔱㈳㤲捦㘳㑥〶戵ㄷ㐲〳ㄶ㜸捡昲㐴扦〸㘵昴㕦㔱㉣㠶〸晣捥搶扢搸㕦㘵敢〵㉡㠵㠸㔷㑦㐳㉦散ㅢ㑥昶慦愰扤㉢㈱戰㑡㘱ㄷ㜴戱晦慣慤攷搷㤲改搷戲挰慤攴昹㜹攸㠵晤敢愱挲戱晣〵散慥㕣晤搱捥㉥㙡〰〹扣〴慤昰㝣㈳ち昵敡㔶昷㈷愴昷慦晥昳㍦㡥㜵搹㠱㔸昴㉦晢㥤挵搱昸摤挴㜹㤸改昴㜵挳㈷搵捤㑦挹搶搶散户㜹戶戸㜰戶〳㑣昱慦敥〸㄰昴㍦戰㐳㑥㑡慢㠴戴戸ぢ晥昴㥢㜱挱敡つ㕣㙥㝦愶㝥㐷戱㡡㐲扥㈵㜰㉡㑥改昹戵㤹㔳慣っ昷て㘵〵摥戴㠹㕣㈶㐴慡㜷㤰㈶㤹敡㄰㤴攰ㄵ挸㐹敦㐴㘶摤㙡愸㍤扦㐵挶㕣攱㥥㠲敦〵㌰〶㡦ㅣ㤱ㄸ散晣慤㍤づつ戶㙥ㄹ搷㠱㤵㙥晣ㅡ摥搴戶攱昲㍤㌲㕣㜱摣挲㕥〱ㅦ㘸晦ㄲ摦敥㈵㡤晤㜵㑤㜶戱㐹敤挵㜲昸㘱㌹㙣ㄹ㐰挶㐰晥㙥摦搶愵㤴攳愳捤㝤㑢㕡㝣㌷ㄷ扥㌱挸挸搹ㄶ㍢昰昹摥摡㥡㙥捡晤つ〰昲㙤㉣搶捦愶㜱㐹㤸搶昰㝢㥡攳㜲㍢攲ち晡㝡㝣㈵挱㠸愶㠲㝣愵挷昶挸㔷晡摦㐱㡥㜶㌷㘸搲㠶っㄸ㍢㈰ㅣ慥㥢〰敥㌶晡ㅣ攵㜵捤㌳㌲戸晤晡扤慣散㌵㌰㑤敥㤵晥㉥㑦㜲扦㜹㤲㌱㌸㠹ㅡ㠷㤳昰㐴搰〳晤㈰搱㙢㡢攸昷㠸㕥㘱愲㐷ㄳ㍤摡㐲㌳搸晤晡㑡愲㜹搳搳〰㑦愷摥户ㄲ㜸昳愹㝦㔸〹㠲ㅢ㍥㐶㠲㌵挹㍦挷换晥愶㘴摦㌰㔳㔹㙦扤〷慣昷慤㠶㌵㝣㘲㤷㍣㐶昵扦㘸㜸摤摢愷戹扦㈵搵㉣㘹换㕤捤㤲昳てㅡ愶扥㐰挹㔲㡣扦〹㠴ㄹ攳挳攰慥㘷㡣て戵㌲摣㍦敢愳㐸㑦挹㔲改㑢㐵昷慦㘶㘹㍦㉢挳晤扢ㅤ〱㔶㡢㌴㍢慢㐰㕥慦㙥㡡㙢搱㜲户㈴㔱愲㜸户晣㠱捣㜲㌱搸慣㌵㉥㔰㙢捦㤸昵㠰㕡㡢慡㈸挰愵㕡㝢㡥㘸慥ㅡ㥢㘸慥㔱㙢㉦㤸㘸搴㕡㔴〵㉤戴㔹㙢㉦ㄲ捤㠵㘳ㄳ摤㥤攸㤷㑤㌴挲㉥慡〶㔹㘸攸㔱挷慦㈲愷愱て㌱㐸㙥㝡攵㜱搹㔹㑡㜶㔹㜹昳搳㔶愵㑤㌷摦㝦搳㍣㑣㙤㠷㤲㈵捡㑢㤵户㈷摣昳慣扣㍤慣㡣㡡㕦ち改ぢ㑢扣㍤昴㌷㜰㉤愸㐸昹㔳㍢搹摡戲㕥㠱敢捥昸㡦㑦㐰〳㡢敡攱攲戱㔴捦慥戰㕥慣㥥扦㈱㔳㜱戱戶攴㘰愹〵摤愹㥡㠳㍢㕡ㄹ敥㕦敢〸㜰㡤㔷㑥扡摡㍣㈹ㄷ㙡攵愴㍢㌸㑦扡㤶㈷つ㈳换慣㌷慥摥㙡敦㐳㈷捤㐵㈸慥戶〱搸扥ㄱ晤晡〷㐴㜳㐹搵㐴㜳〱㔷晢挸㐴㡦ㄹ〰㜴ㅦぢ㑤㍥晣晡挷㐴㐷㡢㘸慥攱㙡㥦㥡攸搱㐴昷戶搰㘶〴㝤㠶㥣㠶〳㠸㐱攱㑤㡦㠹㈱㜶挹㉥㘳挲搷㙦ㄸ慣攳㌵㜸㤸扣昹㤲挳ㄴ㔷㘸㑢㤴㤷㘲㐲㠷㝢㥥㌱㔱㙦㘵㔴晣㍥〸㔷㜲㈵㈶扥挲戵ㄴ㘳㘲慣慤㉤㡢〹㉥捡攲㍦㍥㑣っ㉣㘲㠲㉢慢㔲㍤戵戰㕥㡣㠹㙦㤱愹㈶㈳慢攴㘰㈹㈶扥晢慡㡡㠳晦戵㌲摣扦搱ㄱ㤸㙡㥦戴ㅢ〸挶㐹て户㑦晡つ㑡ㄴ㑦㕡㠷㑣㜵㌴戲捣㕡㍥〲㐷㕡㜷攸㄰ㄳ戸昳㤳㙡㍤挰㡣〹戳摥㜴愲㡦㈹愲戹扡愹昵㌰搱戸昳㤳敡㜳ぢつ㍤㘲愲ㄷ搱㕣㤸㌴㙤ㅦ㐵㜴㠳㠹㐶ㅢ㤴㔴㥦㔸㘸㌳㠲戶㐰㑥〳搷ㅥ昱扥ㄹ㌱㌱摤㉥搹㘵㑣㜸戵ㄳ㕣扥㉣㔱㕥㡡㠹て攰㥥㘷㑣晣挳捡㜰晦㉡㐸㠰慢㥥昸㡦㡦敢攲ㅡ㐰㜹㍢ㄲ㔲捦敢㔰愲㐸昹昶挸㔴㕣〱㌴㘹攱㝡愶搶ㄷ㍡㤳昲㤰㝡捦愲挵愴㝣㈷愲戹挸㘸愲ぢ㐴敦㘲愲㐱㘲㐸扤㙤愱㑤ㄲ晢ㄳ㍤户㠸收慡愶戶㥢㠹㐶〵㠵搴㕦㉤㌴昴愸愰摤㤱搳㌰㥦㤸捤愲㥣慢㤴㔲戲㑢捡㝤愳㠶挱㍡㕥攳㠷挹摢晣㐳㠶㈹慥㔹㝡㔱晥ㅡ摣昳愴晣㑦㔶㠶晢㜷㐸〲㕣敡挴㝦㥦㍥㄰㥥㠰㜲慥㔷ち攵慦愰㐴㤱昲㝤㤰愹戸散㘷㤲挸㐵㑣㙤㕦攸敡ㄸ攵㈹昵㐷㡢ㄵ㤳昱㄰挱㕣㔸㌴挱㕣挶搴㈲㈶㜸っ挰捦㕡㘰㤳昰ㄸ挱ㄷㄵ挱㕣挸搴ㄲ㈶㜸㉣挰扦户挰㔰㠳敦ㄴ㌲ㅡ戸挴㠸昷捤〸昱换敤㤲㕤昳扤攳㌰㔸挷换㙡昶收㡦ㅤ愶慥㐱㐹㉦扥㥦㠰㝢㥥㝣㍦㙥㘵㔴晣散〹㔷㌳ㄵ㡣敢㐳㜱つ挵㘶㑦㤶㈹愹㉤㙢昶㙥〲ㄶ晦㝤晡㜰㘰㔱㌷㕣㕤㤴扡㜹ㄴ搶㡢㜵㌳ㄲ㤹㡡慢㜹㈵〷㑢捤摥㐳搵ㅣ㝣搰捡㜰晦昴㐸攰㙥晢愴攳捣㤳㜲㈵㑦㑥㝡扦昳愴〷昱愴㕣㑡㌳敢㤸换㝢摡〴攸㄰㄰㘳〶㈴搵摤挰㤶㐶㐷㤳〸㝥戸〸㝥㤰攰㐳㑣昰㘸㠰㤷㔹㘰㌳㝡愶㄰捣㐵㌷搳昲㐳〴㑦㌳挱㘳〱扥搵〲㐳㡤㠰㌸っㄹつ㕣㝣挳晢㘶〴〴㔷散愴㘴搷〱戱摤㌰㔸挷㙢挰㌰㜹昳㐵㠷㈹慥摦㤵昸㉥戵㜹㌷挰㍤捦㠰戸摥捡愸昸愵㤳㔷捡㉣㤵〶戶搷㔴戳㜴戵㤵攱晥〱㤱〰搷昴昰摦愷㘷㜰㑤〸㤷搷㤱㤰㥡扢ㄲ㈵㡡攱㤲㐳愶攲晡㤶挹㉦㔷敢戴㍣㜴搲㝡㠶㐲敡㌲㠰㑢ㅤ搶っ愲戹㠴㘶愲摦㈰晡㜸ㄳ㡤㐱㑣㐸㕤㙣愱捤㥢戹㤹㘸慥愲㤹㘸慥搹㘹慤㈶㝡㉣搱ㄷ㕡㘸攸㔱㜹戳㤰搳戰㤶ㄸ㈴昹攷㜸㙤挴㔳〹搷攰愴㘴搷㤵㌷㙡㤸㘹昶㐰敢㝤晣㌰挵ㄵ㌹慦捡㍢ㄷ敥㜹㔶摥㌹㔶㠶晢㈷㑢〲㕣挸挳㝦㝣晣ㄳ㥥㠰㜲慥挶〹攵扦㐴㠹㈲攵㜳㤱愹戸愸㘵搲昲㌹㡥戴ㄳ愱㌳㍢慣戸晡㠵㐵㡢㜹〳㥣㑣昴晡㈲㥡慢㜴摡愹㈶ㅡㅤ㔶㕣㉤戰搰㈶攵昳㠹收搲㤹㘹㥢ぢ㜵摡㐲ㄳ㡤づ㉢慥㑥戱搰搰㠳昲搳㤱搳挰㌵㌴扣㙦〶攵㌵㜶挹㉥㈹昷ㅡ㈳㜰ㄹ捥㡢昲戹㜰捦㤳昲㌹㔶㠶晢㐷㔲〲㕣扤攳挵攸㘷攳ㅡ㐰㌹㤷攰㠴昲㑥㤴㈸㔲㝥㉥㌲搵ㄶ挸㌲㘹改㡤㈳敤㝣攸捣㈸㑦愹ㄳ㉣㕡㑣捡㉦㈰㥡㡢㘵㈶扡㠱攸㡢㑣㌴愲㍣愵㕡㉣戴㐹昹㘲愲户㉣愲戹㍡愷㕤㘲愲ㄱ攵㈹搵㘴愱㑤捡㉦㐵㑥㐳㕦㘲㌶㡢昲ㅤ敤㤲㥢㑣㌹搷摥扣㈸捦挱㍤㑦捡戳㔶㐶挵捦戲㜰㡤㑥㤱昲慢㜰つ挵㍥㑢ㄶ摦愸㉤敢戳戸摣㈶搵㜳つ戰愸ㅥ慥㤹㐹昵㌴挲㝡戱㝡慥㐵愶ち㤵㌹㔸敡戳㡥慣收攰ㄱ㔶㐶挵㑦愳散㕦㘶愹搴㠶㑥慢㘶㘹慡㤵攱晥挵㤱挰〱戶晢㜷㤸敥㜳昱㐹摣㥦㡣ㄲ㐵昷㤷搳㝤㉥攴㤸昱挲ㄵ㈹敤㉥攸㄰㕤㠸㤷愸㥡〸㜰愹晢扢㠷㘸慥晤㤸攸ㄱ㐴摦㘷愲ㄱ㉦㔱昵㌳ぢ㙤挶换〳㐴㜳㝤挸㐴㜳㕤㑡㝢挸㐴攳㐱㌰慡挶㔸㘸㌳㜲ㅦ㐶㑥挳㐴㘲㌶㉢扡㈶搹㈵扢㡣㉥㐷挷㠷戳攰㌵㜱㤸㥡㡡㤲㕥搱㌵ㅣ敥㜹㐶搷㌰㉢挳晤ㅢ㈷〱㉥㔶㐹挴晣ㄶ搷㠰㠸攱㡡㤳㔰晥㔳㤴㈸㔲晥〴㌲ㄵ㤷㜰㑣㕡㡥挲㤱昶ㄴ㜴愰ㅣ㈴㈶搴㝥ㄶ㉤㈶㠹慢㠸收摡㤰㠹㍥㥡攸㍦㤸㘸㤰㤸㔰㜱ぢ㙤㤲昸っ搱㕣ㄹ㌲搱㕣㡣搲㥥㌳搱愸捥㠴ち㕢㘸昳昶㝦〱㌹つ㕣㈷挲扢晣〹㈵愶搸㠸㙥㡢㡢㑢㔲㜲㤳㈹㙦㐵㐹㉦捡昷㠱㝢㥥㤴て戲㌲摣扦慡ㄲ攰ち㤵㔰晥㉡㍣〱攵〵愴㠵昲扤㔱愲㐸昹㙢挸㔴㕣戲㌱㘹攱摡㤳昶㍡㜴㌲挶㡢慢㍤捡㔸㜹㠳㘰㉥昲㤸㘰慥㍥㘹㙦㥡攰戱〳攲㙡㔷ぢ㙣㔶捦摦〸收㍡㤰〹收晡㤳昶㡥〹ㅥつ昰捥ㄶ搸慣㥤㜷㤱搱戰㤰㤰捤攲㥢换㐹㔲戲㙢扥㠳挳捣ㅡ㑣㕡敦㈳㠶㈹㉥㉥㜹昱扤㍤摣昳攴㝢㍢㉢挳晤㈳㉥〱慥㐹〹摦敦挳ㄳ昰㝤㍥搲挲昷㌶㈸㔱攴晢〳㘴㉡㉥搲㤸慣㉣挲㤱昶ㄱ㜴㘶慢ㄲ㔱㝤㉣㕡捣㌰晣㤸㘸慥敢㤸㘸㉥㌸㘹㥦㥡㘸摣㄰ㄱ搵摢㐲㥢㡣㝦㐶㌴搷㝥㑣昴㠵㐴㝦㘱愲㜱㐳㐴㤴摦㐲㥢㤴㝦㠹㥣㠶㉢㠸搹㉣捡戹㠶㈴㈵扢愶扣㥦㐵戵㘳㝡改㕡㤴昴愲扣づ敥㜹㔲㕥㙢㘵戸㝦㌶㈶挰㠵㈸愱晣㕢㜸愲晦㤷攲㍢〸㝦ㅤㄷ㥢㌶昴捤扤晣昴愳搱㈱摦攵摥〰〶敡昲㕣敢攸㤱㌷搵㕣ㅦ㤲㥦〹㘹㤶て㍢昶挴㔷㕤户捦㌴摡挷攳摢摢昱〵搷㔳㥡㕡慣てぢ攲㕢摤昹晤慢昶㤷㈹敢㤲㘲㘱㉤㍦愹ㅤ摦慥摣㍤㍦慥〳ㅦ摦捡搵户ㅣ㥣㉥ㄴ㡣昶搶ㅦ挳攷㡥昱昱搳㕡挶〰晡㜹晥戴㑢㡤攷㈷㍦昹㤱㑥捦㘵ㄱ㘱㙣㜰㠹て晢挷㄰㙡昸つ搹㥢昷愹㘳捤搷ㅤ戱㠸㐵㈲㈳㡢摦㈷攸㌷㥢敢㐶ㅤ㌵敡扢昵搶扥慣て挲摢㝦㈷晥攲昳㜷㝡つ戰戲㤲愶攴ㅡ昰㕤挲㝡㉤㔵晣㠵㌳ㄱ扥㍡㉥扤戹㉦㡡㥦挱攵㌷㔴昸敡收㌴攵ち㌳戴ㄹ㐶搳昴ㄹ搸戱搷愳〷慦㜴捡㘵㉢㠶㝤ㅢ㌹㘶戸㕡㠶愲㡣ㅥ㑤㠳㑤攷愷昲㜳㡥㉦㈴慥㔵㕦搹慥昹收晢㑡慥搵搳て㍥㈷捡㐸ち挲慦晢换㕤㔳㕣愰愳㝢昶慢㤶㉢㐷㕤慤㕡戱㈱攸摥搲㤸㙥㙦㑦捦慢㙦㘹㙣㌶㕡愷ㄷ㘶搴㌷捥挶㈲ㅤ扥ㅡㄹ搶敢敢敢昵㥥㜸攷戵昱㑦㜱㜵㠹㔶昵㕥㑥敤㑡㕢摢摢愹攵昲㠸㕣㙥〳戴搵㉦昷ㄳ捦换摤〲㘵㕣㤷扢㈵㔵愵㥡㔰㕣㘱㜱㕥慥攲㈲㡡㌸户戵搳㡤ㄷ㙤敤㌶㑥㉤ㄷ㐵〴扢慤㐳ㅢ㜸〳㕡戹改户攳戹戶愷搸〱挲慦戸㤶挰㙢搱ㄹ㑤㌵敡㍤摢攷戲攸搹㠹昸㔵愴愹ㄸ㍤扢㔰攵昰㤹换づ昴戹ㄸㄳ㕣㉦㄰㤲晡〳㔹㥤愴户散ㄳ㤶挵挴㙥戴㕥ㅥㄳ扢扢㑥挸㈵㠷㌲㤲戸慡㈰ㄷ扥㈷㤰挵㝡攵敡㠱㘸昷㜲㙡戹㑡㈰摡㥦㌸戴〱捥户ぢ㐹㝢昳㕣〳㈹〶㐱昸搵㝦㤰攱㈰改㈵摢攷㌲㤲昶㈵㝥㔵ㄹ㐹㈱慡ㅣ㈴㜱ㅥ扥㡣愴㙥㘸㜸㠵愴〸㤰搵㐹㝡搶㍥㘱ㄹ㐹㌱㕡㉦㈷㈹攱㍡㈱攷攰换㐸攲㌴扢㕣㜸ち挸㈲㐹扤㙣敤㝥㑥敤ㄶ戶㜶㝦愷㜶㕢㘸挵攵〳愰慤敥昲ㄳ㥥㉥晦ㄴ㘵㕣㉥て愳捡挱ㄱ攷戰换㕣收㌴戵戸㍣挲改㐶㝦㕢㍢搲愹攵戴戳㘰㐷㌹戵㥣挰ㄵ㤷㐷㐳㕢摤攵ㄵ㥥㉥㡦㐵ㄹ㤷换攳愸㜲戸扣て散㤷戹ㅣ戲摤㌸挸改㐶捣搶㡥㜷㙡㌹㜳㉢㉥㑦㜰㘸〳㥣〳㤵㔰㥣挸㜳㑤愲㌸ㄸ挲慦㠶㈳挳ㄱ㡡换㙣㥦换㐲㜱ち昱慢捡㐲㜱ㅡ㔵づ㥦㌹㌷㕡ㄶ㡡㥣搴ㄴ㤲づ〳戲㍡㐹㌷摢㈷㉣ぢ挵㈳㘸扤㍣ㄴ㡦㜲㥤㤰昳愲㘵㈴㜱敥㔳㉥晣ㄸ㈰㡢愱挸㐹㑥搱ㅥ敢搴ㅥ㘶㙢ㅢ㥤㕡捥收㠹换挷㐱㕢摤攵慢㍤㕤捥愰㡣换攵ㅣ㔵づ㡥㌸㈱㔸收㌲攷晣挴戹扣搳つ捥敤㠹㜶扡㔳换㌹㍣搱捥㜰㙡㌹ㅢ㈶㉥㌷㐱㕢摤攵㑢㍣㕤㥥㠹㌲㉥㤷㕢愸㜲戸捣〹戵㌲㤷㌹㘷㈶㙥戴㌹摤㤸㙦㙢㘷㌹戵㥣〳ㄳ散〹㑥㉤㘷㤳挴攵㜶㘸慢扢㝣㥥愷换晣ㅤ〹㤷换戳愹㜲戸捣〹愹㌲㤷㌹攷㈴㙥捣㜵扡挱戹㈵搱捥㜳㙡㌹㠷㈴摡ㄳㅤ摡〰㘷㘳攴敥㌹㠹攷㍡㤹攲ㄴ〸扦扡〶ㄹ扣ㄶ慢户㕢㘰晢㕣㜶昷捣㈷㝥㔵搹摤戳㤰㉡㠷捦㥣愵愱捦挵摥敥づ换戰㜶㍡㤰搵㐹㍡挹㍥㘱搹摤㜳〶慤㤷摦㍤㘷戹㑥挸㜹㤵㌲㤲㌸㜵㈲ㄷ㝥㌶㤰挵扢攷〱㕢㝢㡥㔳换愹㄰挱㥥敢搴㜲㔲㐱敡昵㍣㘸慢扢摣敥改昲㈲㤴㜱戹㝣㈱㔵づ㡥㌸㉦㔱收㌲愷ㅥ挴㡤㕦㌹摤攰ㄴ㠳㘸ㄷ㍢戵㥣㑡㄰敤挵㑥㉤ㅦ捡挵攵㑢愰慤敥㜲㤳愷换㤷愲㡣换攵㈵㔴㌹㕣㝥つ昶换㕣收戳扢戸㜱㠵搳つ㍥愴㡢昶㑡愷㤶㑦攳愲扤捡愹攵㜳慤戸㝣㌵戴搵㕤㍥捥搳攵愵㈸攳㜲昹㍡慡ㅣ㉥昳搱戸捣㘵㍥晤㡡ㅢ㌷㌸摤攰㔳慥㘸㙦㜴㙡扦戴戵㌷㌹戵㝣㉥㤴㘷昰挳攱ㄴ㥦挱て挰扤㔰㕦愳㈹㍥㉢㑡挶㘱㔶挶㄰挹㔰㡡捦㡦㤲㜱愸㤵㌱ㄴㄹ晡㙤㌰㕡挷〷㡦㡤㝥㈲㔲㈸戶㤹㕦㔱㜴㍢捥愳昸㐸㐳ㅢ晡ㅤ搶〱ㄳ㡡てㄸ㜴㐳㕦㐶㉤㥦㉤〴戳摣㍡㘰愲愱愷㤵愸攷㤳㐳㐳慦戲ㄴ挷晥〴㐹㥥攲昸㕤慣摤㐹㌵㠷敥㘲敤㉥敢㐰慣㜱㤸㕥㉣搱挰攱㜹㈹挵㘱㜹㌱愵㌸ㅣㄷ收㈶扡戸收㄰㕤㌲㈶戸戸收戰㕤㌲挶㍢戹扥㡦㔶㌹㑣ㄷ搷敥㘷㡡㈳㜴㥥㐸㝦挰㍡㘰㐲㜱㘴㉤㤸〷愹攵愰㕡㌰て㌹㌰つㅣ㐰ㄷ㕤㙣攰挰戹㤴攲㠰戹㤸㔲ㅣ㈸㡢㌳㘳㕣敥て戴㌳㐶扢摣ㅦ㘴㘷㡣㜲扡晦〸慤敥ぢ㈱慥㍤捡㔴㠸㠲敥㍦㘶ㅤ㌰愱㘲㌶收㌷搴㜲戸㉢㤸摦㍡㌰つ㈹㉢㘱搶㈵㠷戴㐵㠷ㅢ㌸㤴㉤愶ㄴ㠷愳㜲挶挷愹收㐸㔴慣㍤㘱ㅤ㌰搱㌰挲㑡㤸搶㌸摡㉣㤶㙦攰㈸戳㤸㔲ㅣ㈹㡡戵㈷愹收㈰㔱慣㍤㘵ㅤ㠸戵㠳慣㠴㘹㙤㝣㔹㙡㠲㌳愵㌸昰ㄳ㙡昷㜳㔱㍢挹捥㐸戹愸攵〰㔱㑡㈴㥤搴晥㠱㔶㌹㈰ㄴ搷㥥㘶㙡ㅡ〵愹㝤挶㍡㘰㐲ㅤ㘱㘳㥥愵㤶挳㌷挱㍣攷挰㌴ㅣ㘳㈵㑣昷㌹㐴㈳挶㑣㜱㘸㔶㑣愹っ㔲㜲挶攷愹捥㔹㜹晡ぢ搶〱㠱つㅣ㐵ㄵ㑢㌴㜰昴㔴㑡㜱搴㔴㑣愹㤹㐸㠹戵㍦㔲摤㘲攵改㉦㕡〷㘲慤捤㑡㤸摥㜰㘰㔳㉣摦㜰㠲㌳愵㌸㈸ㄱ㙢㉦㔱捤昱〸㤱晡换搶㠱㔸攳搸愳㔴㝥㕥㔹㡡㘳㡤㘲㥥攲ㄸ㐳㘸ㅦ攴慡㈸㡥㍢㈴㘳愰慢愲㑥戱㌳昶㜶㔶搴㙢戴捡戱㠷戸昶㘷愶ㄶ㔲搰戵搷慤〳㈶ㄴ㠷ぢ㠲昹ぢ戵ㅣ㈹〸收つ〷愶㠱愳㠲愲㡢つ攷㤴愵捥㜵愶搴㈲愴挴摡㕦愹扥搰捡搳摦戴づ㘸愴㠱ㅤ㜶挹ㅡ㍢敡㔲敡㘲㘷㑡㕤㡡㤴㔸㝢㡢敡㈵㔶㥥晥㌷敢㐰慣戱㉦㉤㤵扦戲㉣㜵㤵㌳愵搸晦㠹戵户愹㘶搷挷㜲晡㍢搶㠱㔸㘳㌷㔷戲挶敥慤㤴㘲户㔶㑡摤㠶搴㘱㈸㕦㌳㔷㘵㡦换ㅤ㜷摣晡㠶摡㝥㍢搴ㅥ㍥慣攷㘵㙦㍦晤昷㡢㕥㌹㝡挸摡㙦慥戸攲㤵昷㉥㝡昶㥢㤵㤹㈱慢慥扤昶挹㥦㕤晤散摦晢攴慦愹戹㝦晤昸㙢㑥づ捤㍣昹㠴晣戴扤挷㥥㝣挴昱㠷㠴づ摥㘲㘰户㙥摤扢敦戹攵敦户摢㉢㌰晦㠴〷搵㙦㕦摦戶㔵摤㙥㥤慥戸敥㠷㤳昹〲㜷㐰㉢㠳搱㜷㜱㠰㈹㙥改㠵㜸ㄹ昶敡愰愰㤶摢愸搵㈶㑡㝡㤷ち搴㕤㌶㙡慤愰ㅡ搸散晦愰㤷㈴㍤㐹㠵ㅢ散㔱攴㤲摥ㄷ㌷㤴昴㈵ㄵ愸㠷㙣搴〷㠲㙡㜸〴㙦㍦愸戳㡦攲〴慣敥㜲㘶搹㝦㠸戳ㅦ㠹ㅢ㑡㝡㡥ちㄴ㝢㄰㐱㝤㙣愲ㅥ挷㕢愵慤㈷㙣搴愷㈶㑡㕡晡ち㕢㙣昱挵搶㘷㠲㙡㘰ㄳ晣㠳㕥戸戴敡ㄵ㙥㍣㘳扢昱㠵戸愱愴㕤慦㐰戱㝤ㄷ㘷扦㌴㔱搲㕥㔷愰㕥戰㔱㕦㤹㈸㘹㠷㉢㔰㉦摡愸晦㤸㈸㘹㕦㉢㔰㙣㘷攵㡣摦ち慡㠱つ摦て㑡㡦戴愵ㄵ㙥戰㑤ㄵ㌷扥ㄳ㌷㤴戴愶ㄵ㈸戶慡㠲㔲昵㜲昷㑡㉢㔹㠱㘲㙢㈹愸㙥㈶㑡㕡扦ちㄴ㕢㐱㐱搵㤹㈸㘹搵㉡㔰㙣摤〴搵摤㐴戱搹㤰㙥㘴晤㤷收㜰㝣〴㡡攰ぢ改ㄴ㕢ち挹昸搲㤵挱挶㐱㌲晥敤捡攰敤㉡ㄹ㕦戸㌲㜸㠷㑡挶攷慥っ摥㌳㤲昱㤹㉢㠳户㠹㘴晣换㤵挱㍢㐳㌲㍥㜵㘵昰㘶㤰㡣㑦㕣ㄹっ㑦挹昸搸㤵挱㠸㤴㡣㝦扡㌲ㄸ㠴㤲昱㤱㉢㠳㜱㈷ㄹㅦ扡㌲ㄸ㙡㤲昱㠱㉢㠳㤵㉦ㄹ晦㜰㘵戰扥㈵攳㝤㔷〶慢㔸㌲搶戹㌲㔸慢㤲戱搶㤵挱㡡㤴㡣㌵攵ㄹ㍤晥て扦㌳㠵摦</t>
    <phoneticPr fontId="1" type="noConversion"/>
  </si>
  <si>
    <t>㜸〱敤㕣㝢㤴㕢㐷㜹搷㘸㔷㜷㌵摡㤷㘲㍢㠴㌸㠱㙣ㄲ攷㐱散㉣㤲㔶摡㤵っ㙥㜶扤敢戵㌷昸ㄵ慦攳昰散晡㑡㥡敢㔵慣㠷㈳㘹敤摤昲㠸て搰㤰〷㠵㘰〲㠹㐳㐲㠲㜹㔳戰㐳㈹愱㈱愱㈱㤰昲っ捤攱㤴ㄶㅡ㝡㝡㐲㜰ㅣ搳㜲㈰㍤愷㠷搲ㄶ㐸㝦扦戹昷㙡慦ㅥ扢㜶㡣㌹昵ㅦ㕣慦㍥捤㝣昳捤摣戹摦昷捤捣㙦扥㍢戲㑦昸㝣扥ㄷ㜰昱㥢㔷㍢ㄳ攷㑦捥㔵慡慡搰㍦㕡捡攷㔵愶㥡㉢ㄵ㉢晤㈳攵戲㌹户㌱㔷愹戶㐱挰㤸捡愱扣ㄲ㤸慡攴晥㑣〵愷昶慡㜲〵㐲〱㥦㉦ㄸ㤴㝥戶攲㝣挲㙥㐶戲㤶㈴㕢㐲捡㈷つ㤰慥づ㤰敤愳㙢户愴慦挷㑤㈶慢愵戲㕡搵户挳㙥㙡㑤㌴摡ㅦ敤㡦愵㘲㠳晤㤱㔵㝤愳㌳昹敡㑣㔹慤㈹慡㤹㙡搹捣慦敡摢㍡㤳捥攷㌲慦㔱㜳摢㑢扢㔵㜱㡤㑡㐷〶搲㘶㍣ㄹ㡤㈷ㄲ㔶㉡㤵散ち愲攵捤愳㙢户㤶㤵㔵㌹㕤㙤㑡戶戹㘵㜴㙤晦㘶㔵㍤㕤㙤㠶搰㈶㥡ㅣ㉢ㄵ捣㕣昱㌴㌵ㅡ愰慡ㄳ㘳㉡㤳愳㑤㤴㉡攷㡡扢晡搱敤㍡㐵㈳㌷搴㍦㔲愹捣ㄴ昶搰扣愳㉡㥦摦愶㉣慡㑤ㄶ挶㉡搵慤㘶戹㔰改㉡㔰㝦慡慣㡡ㄹ㔵改㈹慣㥢捤愸扣㈳㔸〹ㄶ㜶㤸攵捤㘶㐱戵㌳搱㕢戰㙤㌸㤱㔵挵㙡慥㍡搷㕤戸戶愲戶㤹挵㕤㡡㈲㠱挲晡㤹㕣㔶戴户攳捦搷㜶㔹慢㥥㘹㐳愱㍦㠵搱㘹戳㕣搵㌹昶㈵摡㑡搶攳㉥晡㈹敡晡㐵㤷敡㙢愸㐵㥢㑤收ち慦㔱攵愲捡昳㈶戴攴捡〶㈱慤㈰摢づ㌵㑤戹㡦㐳㉢㠹㑥㘷㑣昰㔹㜸ㄷ愳ㄳ攴㤲敤攵ㅣㅥ㜳㈶㙦㤶㔷㙤捡ㄵ搷挴㈲慢㌶收㜶慢㝣㑥㔵慡㙢〶ㄲ慢㌶㤹戳㙢ㄲㄱ搹〵㔱搹捤㑡㍤㈰扤挷敥搹晦散㝢㡦ㅣ㝦挷㔷㥥摤晦挸敡㠱搵戲㤷挵㘱㄰搱晥㑢っ㐵敦㥤㜸ㄳ晦㤴改㥦㑡晢愷㌲晥愹慣㝦㑡昹愷㉣晦搴㉥晦搴戴㝦㉡攷㥦扡摥㍦戵ㅢ㌲敥ㄵ散攸昰㍢搷搷敦㍥㝣昹攳㍦敦ㄸ㝦晢扦慥戸㘳敢㈳㙦敥ㄲㅣ㝤㝡昰㉥㐱攲愲㠶㥥て㜸㍡㍥愴晢㥤㤲㑢㈱㈷㤷㠱ㄸ㘷㠳㜴㜹扢㉤㕦挲戲㜳㐰㠴㌸㡥㍥戳摦摦捦摣昶挸㔳ㅦ攸搹晣昰搵㠷㕥晦挶摦挵扦㉦㌸搲昵つ捦㐵攲攲㠶ㅢ㈶㍣㌷㑣改ㅢ㐶㘳㜲㌹㕢㍤て挴㌸ㅦ愴㕥㔱戱搵昲㘵㉣㝥㌹㠸㄰㍦㜱㙥晡攴㥦㉥㜹散㠲㜷慣摥㜰敦收㔷愶㌳㑦ㅥっ〵㌸戳っ戴㌲㙥愳摦㡣㘳扥挹㤸㤵慡攳搲戴改改昵昸ㄳ㍢晣㜸㌹昳㠷㜷㜸摣攴戴㌸扣散㠳㠶攴㠵㈰挶㐵㈰晥戱㤴扣㤸㥣ㄵ㈰㐲晣搸戱挷㝤㉦晢慦攷捥㡤㈷挷㍦㙦慤扤㍦昴昱改ㅦ㜷㕤㡡攲㙢㥣戱㌳㔶㌶昷㘱㌶㥡㥦攸㘲晤ㄱ晥㍢昱っ㡦〹摥㑡㔸㐳㔶㌴㥡㑤㐴捣〱㌳挰㈱㜵戲㔳〹㠷㔶㤷㜵㕤慥㤸㉤敤搳㜳换昹㙢捤㡡㥡搷晣㑡愷㙣㙤㘹愶㤸慤㥣搷扡㜰戲㙡㔶搵昲挶戲昹㐶㥡慡㑤㘲收㔵ㄵ㝤扦㤷㌷㔶摢㘱收㘷搴挸㙣捥㉥㝥㔹㐳㌱收摤㔲㝡攱搲昱戲扡愱㔶摡搴愳ㄱ慣搷㝢㜵摢㑤㑦㘹ㄷ搹晤敡ㅢ㥤㉥㔵㔴㔱㜷㙦㘵㘱㙢㉥戳㕢㤵㈷ㄵ㔷㝢㤵搵㡦㝡㌶㡢㥣挹㝦攵㤶㈲ㅥㄴ搳㜹昶㈲㉦搷㕡㌷㕢㔵挵慣捡愲扦㝢㔴戹㍡户摤㑣攷搵㑢敡㐴散㝢愲攰摣㍡昶㜸㈹㌳㔳ㄹ㉤ㄵ慢攵㔲扥扥㘴㈴扢搷挴㠲㤳摤㔴捡㉡慣ㄷ敤扣㝣挲搷搶㈶㠴敦㡡㔶攳㥡敤㔶晡戵㈱㍣㈶收昲昱搲㝡户敢摦㠶愷挳㔳攴ㄵ㝤搲扦攲〴㡤改㜶搹捣㉢ㄶㄶ昴㍣ㄳ愱ㄱ愵㉦㕦㔸㕡昷戱㘶戹㍦慣戰摦扦搴㜹晡㜵㝢戱㈸㙦㌰㡢搹扣㉡㉦ち散〴㝢㈴㉦〳〹晣〸愳㜹㐱敤㜱ㅤㄱ戳㘲㉥戰㉦㤷慤㑥ㅢ搳㉡户㙢扡ちㅥ挰㕦㌰㐸搵㌶㕤昲ㄵ㘰挹㉢㐸㔶㠲㠴㐲㍥㘳ㄵ㠵㡣㤰扣搲捥〷戸㍡扥昸攵㥥昰㔲㙡㜸〱㉣㔸〹ㄴ㌰愷㔷摡摡㕡㍤攵〶戳㌲㕤愵㝢㉥㕡挸㐵㐰昶㤳扣ㄲ㈴挰㠵昹㠴㘸㠲㐲敤〴㑤摤㠵㌱㘵㤹㠰慡㝡㜴ぢ㌳㔰戰搱捦㤸慡㘴㈴㘱搲〴挶捡慣㠱ㄴ〶㝦㔷㠱摥慦㘶慢㘳㘶搵散㈸〰㜰挱㑡ㄲ㐲㉢㜵㉤㍢挵㥡摤㥡攷搶づ㌹㌹戴㄰搶㐹㑦㉢㥤㥡㘱户㠴㠱㠳昱攲㙢㜳攸攲て㠱扥㜳㠵㌰ㅡㅤ扤ㅥ㌸〱捦㘵搷慢攲昶戹㍤慡㐲昱愰戱愸㉡ㅢ㠷ㄷㅢ摢㤲㐹㕦㕢捤攵㉢晤攸改晡㜲㘹㘶捦改㙣㠷㙤挹〸㠸㝢〵㥥㠴ㄷ㥦晣㌳㜱攳搳戱㤷戶㤹㥡昲〵搹ㅡ㌹㤲㠸㑤搲㕢搱搸ぢ昸搲㤷㡣攳㉢戴㔸㔹㠰㡢捥㡢〱㤹〴㑢㕤〵㘸㘸㝢㔹㘹搸ㅣ搴ㄹ㘸扢扢㜰㕤愹扣㍢㕤㉡敤愶㍦昵攸㕣㘵㕡愹㉡愱㘸愷〳扤㌵挴ㄶ愲慤慤づ㍤㝡㌰㉢㐱慣㤱〴改ㅥ挹攷晢摣ㄶ㉢㐶ち慣㌶㠰㘲㘳㌵ㄲ㤱㥦㝤攴愱攷㍥㜴昸攸㈳て㍣㜷昸捥㘷摦㝢敢昱㜷㝤收搹挳㜷ㅦ㝤攸㤶攳㡦扥敢戹㑦摤㜶晣挸㕦ㅦ扢敢㍤㔷ㅥ㝤昴昰戱㍢ㅥ敡㥦捤㔷㘶挵摦㐱㉢〴㝦ㄷ摦㤸扤晣慤ㅢ摥戹改愳て摣晣摤愷愲搷㕦㈰ㅥ㜷ち㥡㘰㈸㔱愵〶挴㙢㤰㄰㕦㠳ㄸ㘷ㅢ愴敢㉦㜹ㄵ昲㜲㤸㘴〴〴㜳㠶戶〲愶㡣㔱㍢㉢㠸㑣㌹㙤挸㌱㤲㜵㈰㠲愸㔴愳改㜱㈴摣㑢㍣㠴昶改ぢ摡㥥㠴戲捤昶扣ㅡ摣㤰㕣愴㑣㄰敢搲愶㤲㍡㤴搴㥡愴挶挴ㄱ㌴摣㔲〱㠷㥤㠲㈶㔸㑣㤰慢ㄵ㌰挹晡㥦㠵㔸㙢〵㕣换㝢散㈰戹づ挴愳㠰搷搹㔹㐱愰慣ㄵ昰㝡ち扤〱㐴㄰㈱㙢〵扣ㄱ〹昷ㄲㅦ挵㍤㙡ち㈰戲㙥㔶挰㑥㜰㐳㜲㤱㌲㐱摣摤㑡〱〷ㄷ㔲挰㕤㑥㐱ㄳ㐴敦㐳㑢㡢㘰户㍡㔴㑣㈳搷㘱户㉥㙢㍣㤷慦慡戲㕥㥥㝢㉤㝣搹ㅢ㕤㥤敦㈶㈴㈹㥢ㄹ㝢ぢ戹捣ㅡ〵㉡挱捥扡㍡愷㤷㕥㉤搲㠴㡡㙣搰昰㐷散㜷挶㘱㍦㡤晣敡昰摦㈲搸ち㑥搳㠰晥ㄶㄷ昶㌸ㄱ㘱㑦换㤹㕡晢㑢㍦㕡慥㜷㌲捡㌷㉥㉢㍡㝣㔰㤳昷㍡㈱愵㈳ぢ㘳㐲㍡㝢戳㤳戲搲㠲昸敢㡦攸戵㔵㔸搲㐶慦㌹㈸㑥㕥㑦挲愸㠸捣㤳ㄴ㐰挴〱㘷㥡摤㠴っ挳ㄱ㡦〳㍡晥㔴㉦〸㈵捡散㈱戹〱挴㌳捤㔶㤰㌵〸㙣㝢摤㔰㐱㥦敤㘲㈱㈱㉥〴㕢㑦扤㌳㐸挸扤㈰㕤晢㐰㌶㙦㔰㜹散㠴㑥㔷捣㌱挰つ昶攲搸つ晥挳㜰捥㑢ち㤳㜳挵捣㜴戹㔴㐴㐰㤶㤰㜲㈴㠳愰㕤㐵㤸㐶㘱㘳㘹㜴愶㙡ㄴ㌶攴昰搵㔵搸愶昶㈸戳㍡㡡㥤㉥昰敡㐶㠴㍦㌴ㅡ㥤挸捥晥㝦愲㔵ㅤ㉦㐶㄰㘱ㅥ戰㡡挶搱㙢攳㐶㐷扤晤㘳㈵〴㠰㤵づ㐹㔳敤㠶㠱㥤挷ㄹ〸㐷㝤㜲ㄶ扤扢敦㍦㍥昳慡㑢敥㍤昲㠲昳㝤㈳㍣㔱㕦㤲㘱㤴收㤵昸捤攰㠶ㄶ㉢ㄳ㡣戸搴㔶㘲㘳㍦㜲㙤㜰〳ㅢ㡥扣つ㑤户㠴㈳㙦㜵ちㅡ〳㌴〱㙥昸㕥挴挶扡ㄳ攲搲摡㤱㔳晢戸ㄳ攸戱㄰改ㅤ㥤愹㔴㑢㝡摢搲㙤㡤㤵㌶㤷慡㘳戹捡㥥扣㌹户搴㜲ㄲ搷㑤慢㈲㠲ち㘵挴ㄶㅡ㜸愵㍤㝢㔴㔶㕡㤳愵㤹㜲㐶㑤㡣㥤〹㐱〷㍣ㅦ收ぢㅤ㙦昰ぢ㕣愷戶㡦㠶㌷ぢ㑣㈶戸㝣㠱㔷愰挱挶敤㤰㘷挱㤸挷㈶㌴㙡敦扣㐶户攷慡㜹搵㘹改㜲㥤づ㕡搰㈲㈲㌵搹づ㙢晢㌴戶〹㘳摤搶晡㜲㉥㥢捦ㄵㄵ㡤〱扣挳昰昹㐶戵ぢ㔱㤹慤愵㑡㡥愱晤㙥㙢㝢搹㉣㔶昶㜰㠳㤹㤹㕢㔲㤷搳㘳㍦㘰慤捤ㄵ㉢戸㡤戶㈲搳扤搶攴㜴㘹ㅦ㕥晥捣ㄴ㡡敢捤㍤㤵㌳挲㉡㥣慢敤㑢㥢㐶昸㠵摦㉦㠲晥攰愹摡挷㜸㈷㕡㍢㘷㍥㈸摤〷㕦慤㤶㜳改ㄹ㉡㑤摦㈸〶摡㑥愲敤攸ぢ㌰㝥戱挸扡捦搵摦㠹㤷㌱ㄶ挴晥搶挵㤳㕢㠶㈵㙡㙦搵戸攲换㍦㘷㥤㥢㐰慥㕥㝦敤挴㝣㤴昴昷㝡ㄷㄶ㘰挴愵㜱㌶㙤昴扥㕡㔰㡡㍢愰ㅥ摢㡤挸愳㔷㘱㜴挲ㅢ㤸㙢㜴捤㤰愵㘵攸愵㍤昳挹㜱挴㌵扡慣㡤㘶㕡攵戱㙥ㄶ捣㙡㡦㥤㈱〶㉡㤸昹㡡㔳㌶㕡㉡ㄴ㑣扡ㅤ㕤㜶㌲㘳收㔵搰ㅡ㤹愹㤶昰ㅡ㐵㕡㈰摡㌷ㅤ㤶㌹ぢ㤶㌹慢㔹㕤搶㌶㠶㘹㜵㥡㙤㤵㜶㤹攵㕣㜵扡㤰换〴㤹㘱㈸昵㡣昰㔷捣㈱っ㤴戹㤷㍢㥦㌴慥收昶扡〶㜳昷〳㕢㔰㜵㌴㍦扣摡㉦っ晣ㄳ愷ㄸ挵挳散愳ㄷㄶ㜹㌳㕡ぢ㌰㑡挶改㐸㕦捦扢慦㝡㥦扦ㄱㅣ㍤㐱㠹㉢㈹㠰㡦扣挵㐹㌰搳捥㌸搸愲㈱ㅥ㐶换㐲ㅢ㑢㘶㜶ㅣ㍢慥㔲戹挳㜹㜷ㅢ㠴㘹㌹摤㤴挳っ扡㡤㈲㡥㡢昸昰摥㕣㔶㤵㠳㘴㑣〲愱戴㌳㕣㘷搸㌶挴敡搵收ぢ〴㍡㠳慤敥㌵攱戶戵挲〹㘵㜸㕦㐹㑦㌴戵晦昳㙢㤲㔷昱㡤㔳㈸愴㤷愹㕢㤱㤴户㠱㠸㔷㠲昰㜹ㅡ〴摥㑤㠱扦〰〹㐴㐰ㅡ㙤㔳ㅦ晦㜲愲㘴敤晡慤㈷㈳㜳㐱㐴戱㜴㐸㉦愰ㅦ愴搳ㄳ㡡㌳散㈸㕣搰㝤㤵㙡㑣挲换㔵㌶㘴捦戱挴㘷㌴㠷摦摦づ㔳ㅢ㡤㕢攱愶摢愲戱挲愴搲㌱㍡挱戸㤴昱ㅥ㤰㜳㌸㔸搰晥㤴昷戵ㅣ摦㈶慥㐲㈱昱〵扥昴ㄵち挹摢㤹〸〹〶慤㕣㈵ㄸ攴搸㕡㝡ㅦ㤲昲〰㠸㘰㐴㠶㜰挰戳㜸〹㠶㘱戸㠰昹㈴㈷㑣㝤㌵㑣㡣㘲ㄸ㕣㑥㡥昲づ㄰㌱〲挲㌹愷收㠳ㅦ㐴晡挴㍥挸愸㡥昶挱㍢㥤〴㌳㘲っ挴敤戲挷戰㜷㠱㉤て㔲㠰㘱㥦ㄶ〲㜷㔳攰㐳ㄴㄸ〷愱㜱㡤㝢㐰㤶戵㔲㕡㉢㡤㝤ㄸ挲搰搸搵愰㙥敢㡣㉤㌹ㅡ扢て㐹㜹㍦㠸㘰〸愷㔱㘳㡣摢㥣㐰㘳㡣敡㘸㡤ㅤ㘲㈳っ敦搴㘹散㘳㘰㥣㔸㘳っ〳㘹㡤㝤摣㐹㘸㡤㌱ㄶ攴㜶搹愳戱㑦㠰㉤㍦㐹㐱挶㠹㕡〸㝣㡡〲㥦愶〰㐳㐷㕡㘳㥦㐱愲戵㥢攱㕤㙣ぢ㌷晢㉣攴愱戴㥤愰敥つ㍣㙥昶㌹戰攵㘱㤰㐰づ㘴㤱ㄵ〹㔸搶戳㤵敦㠱戰㘱㕤㕢捣㔵戱㔸搰㝣攳戹㉡摣扥换〲㐱㔲敦戹㤷敢㐵挴㔳㘹㘵つ愰㕥搰㕣㔴㠷㔸㕦摥㕣敥㠵戰㉢㕡ㄴ摢攰搶㠳㘹㑦㈴愴㐱㙥㡢㍥㥥㐹愸㔷搸㝢㌰〷昸㡡㑢ㄶ㡥㔸㜸昴㑥搰昲㝢㘰㘴攳〸敢㈷愲㍥昹〰ㄲ戸㠸㤸攵攷㤱㈰㙡扥ㅥ摦㡢㝢㠹㈷㠶挳改㍥㐴攴㙣昳扡㥤㈰攱㐴戱㠲㜵㈷攴攴㠰㉡㝡㥣攴㤶㤹㙡㕤㠹㌹扢搴㈹㐱㜴㝣㑢ㄱ㔸㌰㘳㤶戳㘷〸㤰挰戳搹㤸㔷㘳㠲㔳摣㡦愰ㄱ㕥㥥攵ㅦ扢捣扦〲㠷扡摥㡤敦ㄷㄳ〲㘳㠸戹㥢敡慥㐵挶㠲捣㙤㔲㘶㔱㕢㘱戲㥡ㅤ㔳㝢昵收㜰慢挲捥づ愷㠲昲㙡愹慥㔰换敡㐵㔳㕡㈳改ち㌶ㅡ㔵㈲㐸㈷愵挷扡戴戶愹扣挹㔷搹〰㝣㑥㙡㙢愶㡡㠰㙦慤〱扥愶㍥㜳㉣〴㡤戴㍢㔶ㄲ摡㑥挶㈲捥㕢晦㄰ㅣ㐶愷㘸㔵㑣昹㤶扥㝥㜱㤵戸晢㈰慦㑦㕦攵㜳ㄳ捥昶㌳㡦收ㄷ搹户㘰扡昵挶㉢㌹㤲㤶扡㘱㜴㝢㤲搳昳㔷㤷换攳收愶㥢ㅢ搱㜲ㄵ㘷㌹㜸㝡愶㤷㐳㈷て昴㔷捤〱挷攷攷㝡慣㠹㘲㈶㍦㤳㔵㝡ㄳ攰㑥摢㝡㉦㜰㐶搸㑢㥦㜱戴㙤戵㠸㕥ㅣ愵㑣攰愰愳晢㙥晦搴愳〱昲ぢ㔰慢㕥㌳搱㐶㐸㝥ㄱ㌹㡥扢〲扥㕦㜴㜰㌸㠴㑡㑢收㕦㙤攸㜳㜶㤸摡㥡㔸㥣搳ㄸ攱慢挵㤷昵㠸昳㠸㙤㉣㙤㉣㌱㥡攰㘱㙤挸搹慣㌳挲㑥㜸㑥㝢攲㌳っ㙣㠵㑥㜱㠴戰ㄱ捣㝡晡换昷晣㡤捥㌷㔰慤扤昵㘱昴㔷㠳㌵攳㐱愴㤶㕦㜶晣㉢㐷㡥㍥晣攰捦㍥㜴搳戱㥢㙦挷ぢ搰㘳㕦挴㑢捦て㕣㜶攱㔸㑡㘳㉤㈲㕦㍦㠹㔳㝢て㔲ㅡ挷㝤〹〹挱昸戱㡤攳㝣㤲㑢㥢㝣〸攴挴㌸㡥㜱㘶㡤攳扥散㈴㌴㡥㘳㘰搹㐵㔱㘴㌸搰昳㘱㈴攵㈳ㄴ摣摢㕡攰㉢ㄴ昸㕢㤰〰㘳㡦㡤㜳搰㠲㘱㔴㐲挵㐰㠱㍢㤳㘰㠱㍢㌴㡣㘰〳㐷ㄴ㄰㈶挶㉥捦攸っ㌲捣㉡ㅦ〵昹摥ㄳ㑦㜰㥢攰ㄳ㡣㔳扡ㅤ㠴㡣摢挱慦㈲㈹ㅦ〳ㄱ㡣㘶攸攷晡㥡㤳㘰㈶挰ㅤ㘹攳㐶慢㘹ㄳ捣㥤㌳㔶㙤㙣㠷㈷慢㜳㜹㠴㈰㤸攴挶换㑥戱㠳㜶㌱戶㠳愵㌲挶㜳㝢攳摢㤲㕡摤㑢搱㔴攷戲㠶㤳㐰扡ㅡ㑢㙥挲㈷戰〶扢愵〵敢戳搳昳挷〲㔸㠷㤷昱㌸挸戲㑤戹㑣戹㔴㈹㔹搵扥㐹㠴搸晡㜸戲捡挲㠰ㅥ〹扣ち㉤戶扣㈷ㅦ慣扤挸㐳戱㝢㜹搲㈰戴扢㔸摡㔷搴扤〹㔴㜸挰㑣敢慢愳㠳户攱㌰搷搷挵搰㘲昸ㄶ㈴㔹㔹㝥〳愴扢㉤㝣㉢扥㘸㌳攳㥢㈰㤷㡣慥ㅤ摤㌶ㄵ㐹㈸ㄵㅢ㐸㔸㠳挹㠸㡡㘷㤵㑡愵捣挸挰搰㔰㘴㌰㥤ㅡㅣ捣っ挶㡤㙦搵㐴戳〳㐳㙡㌰ㅡ挹㐴㈳搹㜴㍣㤱㑣愵〶〷㌲改㙣㈴㍡㤸ㄹㅡㄸ㐲㜵攳摢㌵㔱㌳㤶ㄹ㔰改挱㐸㌲㙢慡戸㑡挴㔳ㄱ愵㤲戱挱㐴㙡㈰ㄹㅤ㠸㘷捣昰㙤㄰㘵㑦攴㜷㐸扥㑢昲〴㐸昸摤㈰㥡晦㍤戲晥㥥攴㐹昲戹摤搶㝣㑡搹昲慣ㄹ戸ㅤ攴㘴户挲搴㠴㐸㡢㡣挸ち搵摥搱搱〴㔷㥢戶搰戵㔳㉢㠶㈱㜹戳㉢㘱愰㐶㡣摢扡㔲扤晤㔹㤹攱ㄴ昹〳㤲㝦〴〹㠵戹㝦搶愶昸㈷㈴㝡㐶搷㑥㜹㈲㠱挶て挱㍢ぢ扣晡〳搲挶㡦挰敥〲㕢㑦挹摢㜰㠰㉤㝣挰㘹挵㍥㉣晣ㄴ㜲晡挴戰搰㝢㙡收晥〵㠴㥤攱慤挴〷㐱㌸㤲挴挵㜸㄰晡㉦搲㍥㐹愷愴晦㠹ぢ挱愱て搶晢搰㥤㈸搴㍥昴㌴ㄲ昰㈱敥愲㜵挷㝦㠲㠴敤㐳愹㡣㤵㔶㑡つ挵㤲愹㐴㍣㍤㤴㑣㥢㠹愱㜴㍣㥤㌱㔳㘶㉡㥥㡤㐷㡤㘷㙡愲㌸㜱ㅦ㡢㈴㔲㐹㌳愹㔲昱挱㠴㠲㘴㈶ㄱ㡦㤹㐳㤹㘸捣㌲〷戲挶㑦㙢愲昱㐸㌴㘶挶㔵㌶㙢つ㈴攲㔶挶㑡㉡换捡㐴㤳㤹搸㤰ㄵ㌷㉤㉢ㄱ收㔶㥥㍤㤱㐷㐹㥥㈵㌹〶ㄲ收㌶㕥昳ㅢ㝣㠸㍢㝢捤慦㠹敡㥡㠲摢㜶晡㤱㔸㡡㠷愷㡤戵慤㝥〱㡥晣㈵㐸㈸㝣ㅦ愸慥㐸㕢㐹ㅡ㐷搲ㄴ攱晢㐱㌴㝦㈹㔹晦㐹戲っ㐴ㅣ㈲㘱敥㔷㑥㠲ㄹ昱㌱㄰慤㝤㠹㕢㌴㙢扦〳摣㘶敤㜳㤷慥戵晦㍦㐸㐰晢㥦挰ㄷ㙦㘹晣㉦㠸慤晤㘴㈲㤵㔲㘶㍣㤱㐹つ㘵攲㐳搹㠱㘴挴㑡挷〶㔲改㜴㈲ㄳㄹ㔲㤱㠴昱㥢㥡愸ㄹ捤㥡搹㜸㉣㤳挰㉦ㅥ攲㈹㌳㤹㡡㈴戲㠳ㄹ㌵㄰㑢て㕡㌱㔴㌵㝥㕢ㄳ㠵昹攲㠳㤸て㘲搱搸㔰㍣㥡㡣㥡㠹㘸㉡ㄵ㑤っ㐶㤳昱㘴㈴㙡つ㠵ㄹㄶ搰て晦㍢㈴㈴㕤㐹昲愱挳㥦㜲昹つ摡晦戴换愷㤴慣㔵ㄲ㥦〵㕦㙢晦扦㝦攷搱㝥㤰㐲ㄲ㈴ㄴ晥㥣㕢戱㐱晢㠷㕤晥㜲㈴㘴て㉢㥣㠷㔴攰〱㤰挶㔱敡〹㕤㝢㜶愲㕣㠰挲㥥昰㠰ㅥ敦㘷㔹搷捣㤸㜹晣ㅥ㘱ぢ〰㙡㤵慣㌳〱搶戴摢摢㠴ㄳ㑥㜵晡ㄱ摥昰㈶捥㌸㡤㍡愸㥦愹㥣㘷搳㠷昲㑥つ㈴㠵〲捦挳㘲㈷㜷ㄷㄸ挷戳ㅥ戲㜷㜴㥤㤰㍣㡢ㄶづ昹〴户敦㤴㤱㑢㐸㥤㑢㜰愳搹挴つ㄰ㄴ㥦㍣〲㘷晤愵昳昱㕦㐶晡㔷收戱ㄹ㌹㠹ㄷ㉢㑢㔱㔷㄰㜴㌷昵㐱㝣挹攵㥥㑤ㄹ㘴昸㌸㠲挸㑤㡦昰㝦㠳㘲摣ㄱ㙥㥣㠳昲〵ㄷ㝤㜱ㅣ愲捤挳晥换㘸㐹て晢㜳㔱ㄹ挳晥㘱㌶㡦㡦戱ㅣ搴ㅥ昶㠳㤱㜸㈴㘱㐶ㄲ戱㐴㜴㈸ㅥ挱㜴㍢㘸㘵㠷搲㠹㔴〴慢㌹㔶㕣㉢慣昱ㅥ敡挸昳㔰㈷㑣㠴挷ㄶ攴昹捣ㄱ敡改ㅣ换㝡㠹搰㌸改ㅢ昸㥣搶㉢晣㔵㌴愷㈷㠹㠶戱晢㤸换敦㐳㐲㕥㠴㑥攸摦〸㠴扦㠶慣㝥敥ㄵ㘰㜵户〵㠸㕢㕥戵㜰㔴挹戳㘶慥挴捥慢敥㔸昹㍡ㅣㄳ㥦攳㑣摥㠶搷〶㜶戰扤摤扦晡搴摡攲愸ち愲㈹㝥〲㍦㠶挵㝥㡦㜶昰㘰㥥愱挰ㄶ㉦挰㐷㕥ち㝥㠰㤰愶攵捥慥昱㘷㈸摥㥦㉦搱㙡㘷ㄷ㈶㉡〰〴㌸㐴戲扤㌴㔲晢つ搵㔹㉥㔰㔸改㥥㜶扥㘴㥥攳〶㑥摣㙡㕢捡戵㝡㌸㍤っ㤸㠹㠲㤵㍣ㅢ㝤昶㝣捥昳戲攲扣㜹㉥攲㘵搸挵慢慣摢㘲〵㐱晣㜶㝦㕢搳㘹っ㍤〹㍢扦㤶攲摢〹戶㠶㤳晣ㄳ㔹晡摥㜹㉤㕥搵慣捤㔵昵慢㑥捥搳㐲ㄲ戳ㅡ㤷㔳㑤㙢㔶㡣慥㐸〶㝥〸㍢㌴敥㔴ㄶ扣㐵扤搶㜹㐳扡㐶㐸㕥㠱〲㐱昸㐹搵ぢ昹㉤㔰㘳㤵㝤㡦戱ㄵ㐹昱て戸〷敦㘳捦㔶晤ㄴ㈶〰戵㠵扦㑤攱㠸㉤扣づ挲㑦㍡挲㜴攰㤰㡣㔱㤸㙢㈰敢㤳㈵㠸㘶摤挶〴㔱㉤㌳散㐶㉦㜱㈱捤搸㌰〰㥦扦ち㍣㕥挳㥡晡㠲捥㜷搸昹㕥㌶摣㑢㌰愹㙢扥㐹㕣㜸㘰㈴昰昴㡤㡤攷㐶散㥡㜱扢挶晥ㄱ愷收挴戰㜸ち㈵㘱㝣ㅡ㡦愶㝥〷㥤㙡㜹ㄶ攴摢㑥㐱攳搹摣㌰㌱愶ㅥ戴㐹㍣㜲㜷㥢㜸ㅡ昹㙦攰㈳扥㠹ㅡㅣ㉤摡挱㔷㔳ㅦ㐷挱戶㤵昷ㄳ愴㡣㔷㠳愷慤ㄹㄷ㕦㠷㥣慢㡦㤰晣ㄳちㄳ愶搹挲捦㔰㜸搸ㄶ㕥户㈲㉥ㅥ㜵㠴㙤㑤慦愵昰戱㥡昰㑦㈹㍣㘶ぢ㡦㐱昸㘱㐷搸戶攱㌸ち㝡㠹敤戴搶昰敤戹㑥㐲摦〴㠴扡收攲晡㜶㉤㜵晥戰摤晣㐵挳㠲昰戰㤵扥ㅦ㐴昷㕡敡晢㡢㑥㐱攳㔱攰昰慦搰㤲搶昷㐶㍣ぢ昴㑤㘸愸昵晤〵搴愸改㝢㌳戵㐲㤸㘵慢㤰㜸搱搸敡㙡㘵㔰ㅣ愹搳捡㌶ち扦㔰ㄳ㈶㘲㌴戶摢挲愳㉢〶挵㕦㍡挲昶㤸搹㐱㘱㉥ㅦ㜶换挴㡣挶㙢㙤攱㜵㄰晥愴㈳㙣ㅢ攷昵㈸攸㈵㥡㍢㌵㝤ㄳ〲㥥㠴扥㤷つ愳ㄳ戸㉥ㅡ㈶㐵〴㘳㔸㄰㄰戶搲昷㈱㜴慦愵扥㍦攲ㄴ㌴㥥㍣ㄶ〴㈹昸昳挹㥤愰昴㈲㝥挲㉥㔲ㄱㅡ㈶戰戸挶㘱㌱㠱㠱㌶㔲ㅡ〹ㄸ㠹ぢ戹㌶搲扤戸㑤捤㐸㔹㜰〵搷㘰㕢㤵㕣摤つぢ〴㠳㘲㙣㐵㉡㜰㄰戲㉤㑦㔹㌹戳㈸愲戰敥㌴扣慥㌸㔳㐰㐵捦搲ㄲ㐲㡥㥣㤰㥣挶㤷攰扡捦昶挸ㄲ㕣㜱攷㤵戳ㅦ㉣晢㈰搸ㅤ㡥づ㥡づ收扦摦㈹㘸㍡〸挶㠵扡㘵ㄷ昵㍢㌶晢ㄷ㔶㥥ㅦ戵昵攲㔶〱㡢㐱㤹㑥换㘶㜳㙤搵敦㕡昲㍡愲搱㠵㌳ㅢ㘵晣慣㙣㈳㡥㈷攱愴〶㝥㠲敢㙣㠲㜱㙣㠹㠱㈶昷㔴㠰搴㌹㔶㌶慣㉤㘵ㅣㄳ攸戰㈶㉡㜸㥢㤰つ攲㘷㌱㔵ㅣ昵㉥㥥〹戰ㅤ㌱愶㜶づㅡ昸っ㝦㡡收㙦ㄹ摥戹ㄴ挵㉤ㄷ㌲㕢㠵昳晡㜰㈳捡㝥ㅥ昵㌸㌵搰㙥ㄴ㘱㉦敦〱愶慣攷〰㔳扢㜸ㅦ捣㙣愳搱晤㍥㑥〷戸晣㌸攷㡡㍡挶つ㈰㙤昸挹㠷昶㈹㤰㤰㉣㠳愳愳搳㥡昸〲㠴㌰㡤て挸愰摢㌸㌵搰昰扢慦捥㑥㍥戵㝢戵㜳ㄹ㕥っ〱㜰挴㜵ㄴ愶㑣晥㜷〲挱挲㔴㕥ㄵ㜷㔵愷㙢晦㠵〰昰〱㡥㜲㑡㥥㥥攲慤昸ㄱ㕣慢搹慡㥣昱㜲㘳㉥㜷慦㤷换㜵㡢㝥㉣愹㥣㜶㜱㜳㑢㈵捣㔱㠰㑡㤸㔷挰㥢挹㕡〵㡥慤〰挱㈵㡥㑡㜰㉦挱㘵㑣㜷攲慤㐸搴扡挶昵㑡㜳摦收攵㜲㘱搲㕣㥥戰愹挹㜲㡡昷㜴敤挶㤶㕤㝢㍢㠴ㅡ扡昶㑥戲㍣㕤摢㡣㝣㕤搷戶㠱愱㙦㜷ㄳㄲ戵摢㜱㙡搷摣㜷㜹戹㥣挳㌵昷㘶て㌷扣ㄳㄹ㍤挳摤㠲㠴扣㤵攴㌶㤰㄰㐲㙣㜶㥦㡤㜷㈳㌱㝦っ㝡㉦㐱㘵挵㉦㉡敥㌳晣㝢散摣㜹ㅦ㝢て敢敦㠷收〴㍢愳晤敢㜶戲㍣捦㤰㐵㥥捦㌰㜹昰换挳扦ㅤ㜸搳㠸攰扣愶晢㜵〰〹昷ㄹ〲昴搶㤳ㅥ㑥㤰㍤搵敤攱晢㔱㔷㜰っ戰つ㜹㠷㤳㘰愶㤷㥥挸㐴㤰㝥摢㑢て㥣捦搱昳㙡㌹㐱慦㘲㠷攵〷挸愶㐳攱捦㈷㍦攸㈴㤸改愵昳㌰㘱户㐶愷㤹捦搱㔹㙡㌹㐱㐷搰慤摤㐹㌶㝤㠰㘵昲㉥㈷挱㑣㉦敤捤㠴摤ㅡ敤㍣㥦愳㝤㙢㌹㐱扢敡㈵㙢ㄷ㉣挶㈵敢搵慣收㌷〴㙤慤ぢ㉣愷㠰戱晤㈰摥改搳晥扡㐰㌹〵㔷愱㐰摥〳慥愰㝤㜵搷敥㘵敥㜶ㄲ㤶㝤搸㐹㌰搳㑢㌳㌲愱扢㈶戴㝥㈹戳㠴㍣攷ち㔳捦摡敢敥㐷〲敢慡搶ㅢち敢愵愸㍦㉤㜵挸㤶搲晡㘸㤲愲㕥戴搴挷戴㔴㉦㍢㝡ㅤ愴晣戳㈲戳㌳扢㜳攷慦㝢摢晢㤶户扦㜶戸敢攰搳摦㜹收挰て摥戸收戹摦摣㜳捦て㡥ㅥ㜸攲㌷㡦愴搷㝣昳搰愱挷慦扥敦㠹㘷㤶㔸昷晢ㅦ晣昵挶晢摦ㄲ摤晤㤶ㅢ慣㙢慦㔸晦㤶搷㕤㝦㑤㜴敢㔹㉢摢摡㍡㍡㉥㕢晡慤㤷㕥ㅥ摥㝦挳摦㠸挷晥昹㥣愲搰捦摥搴つ敡㐰㜷攳ㄳ扡ㅢ㠲㑦愶戵昸㍡㐷㡢㙢㔱㈵〸挴挵㠷搱〵慦㙤㈸㘰晦㜵挱㜵つ〵㙣㔱ㄷ散愸㉦攸晣㍦搵㐹㝥慢</t>
    <phoneticPr fontId="1" type="noConversion"/>
  </si>
  <si>
    <t>㜸〱敤㕣㝢㜴㥣挵㜵摦㔹敤㝥摡㔹㐹搶㠲つ〹㠶〴〱收㘹㐷搹㤷戴㕡挰㘰㔹昲㐳㈰㍦戰挴㈳㈱㠹晣敤敥㝣搶攲㝤㤸㝤搸㔲㐲挰愷㌴㌱㜹㐱㌰㤰㐰㜸㈶㈴㈱㤰〲捤㠳ㄶ〸㌹㠴ㄳ㜲搲戴㈴㑤㝢㘸㑦㤳戴〹㈱㘰攰戴㈷㠷㥥㌶㉤敤㐹㑢㝦扦昹扥摤晤昶㘱搹㈸捥愹晦挸㈷敦摤㤹㍢㜷ㅥ摦扤㜷收摥戹㌳㙢㡦昰㜸㍣㙦攲攱㌷ㅦㅦㄳ㈷㑤捤㤷㉢㉡㍦㌸㔶捣攵㔴扡㤲㉤ㄶ捡㠳愳愵㤲㌹㍦㤹㉤㔷扡㐰㘰捣㘴㔱㕥昶捦㤴戳ㅦ㔴㠱㤹摤慡㔴〶㤱摦攳〹〴愴㤷慤㌸㥦㔰㉤㈳㔹㑢ㄲ㉤㐱攵㤱〶㐰㙦㌷挰昴搸摡㉤愹慢搰挹㔴愵㔸㔲慢〶㉥戳㥢㕡ㅤ㠹っ㐶〶愳挹攸昰㘰㜸搵挰㔸㌵㔷愹㤶搴敡㠲慡㔶㑡㘶㙥搵挰搶㙡㉡㤷㑤㕦慣收愷㡢㍢㔵㘱戵㑡㠵㘳㈹㌳㍥ㄲ㠹てつ㔹挹攴㐸㙦〰㉤㙦ㅥ㕢扢戵愴慣昲㤱㙡㔳戲捤㉤㘳㙢〷㌷慢捡㤱㙡㌳㠸㌶搱攴㜸㌱㙦㘶ぢ㐷愸㔱㍦㔹ㅤㅢ㔷改㉣㘵愲㔴㈹㕢搸㌱㠸㘱㌷㌱ㅡ戹挴攰㝡㜰㍣㙤㤶㉢㘳㉡㤷摢愶㉣㡡愳㌷㑦㥥愹㤲㉡愴㔵㜹㐹㝥摤㕣㕡攵㥣攲㜲㈰㝦㤹㔹摡㙣收㤵㡦㠹晥扣㉤户㠹㡣㉡㔴戲㤵昹扥晣愵㘵戵捤㉣散㔰㈴昱攷㌷㔴戳ㄹ㥦㑦昸㝣㥥慥㌳㍢つ㐶换㘶㜰㝤㈹㍤㌶㙢㤶㉡㍡㐷愹㐵㍡搱扡㌴㐴て扣㘹㔸ㅣ昶㐰㑢㉤㡡㘹㉡㥢扦㔸㤵ち㉡挷㑥㈸扣㤵㉤㐴㥡㈷㌶敢敢捣愹扤つ〵㈳㝡㥣㘹挰㔷㘱㉦戲㠷愰ㄷ挰攸〳昰㡥㈷攵ㄲ㘲晡〱㠴敦㜵捣㈲㜷つㄲ㝢㘷㑣敦㑣捡㍢㤳昶捥㘴扣㌳捡㍢㘳㜹㘷㜶㜸㘷㘶扤㌳㔹敦捣㔵摥㤹㥤愰愹㍤㠱敥㙥慦昳㍣㝥搵散昶㕢戳收收慦㑥㝤改㝡昵摢㌷扡晤㥣㌸㐳㥤㠶摦捡㤹搱㜲戹㥡摦挵ㄹ敢㐸㡤㍣㤵昹昱㜲㘵慢㔹捡㤷㡦慣㜸㈱摣㐳挹㜷戴㥣晦晤换ㄷ㥤ㅣㄱ昹ㅡ挷㠰㔹愷㑤㤷戲搰攲㙡捥㉣慤摡㤴㉤慣ㅥ㕡㌵㤹摤愹㜲㔹㔵慥慣㑥慥摡㘴捥慤㡥㐴攵戱攴敡㔲〰㘳ㄹ㐰晦㠱扢昶扥㝣搳愳慦㕥晦敤㤷昷㍥㜵㙥昴㕣㜹ㅣ㡢㡦〷㄰攲㌵㘸〵㌵㘳敦㙦㡡昲愳㘶㝡搳敤㤷㝥㜸昶摡㉤㥢ㄲ㠲换㈰挵㙡扣ㅤ攰搴㤶㑥㘳慥㑥ㄳ扡搳愴㍣〱㜴㜲㌹㙢㥣〸搰敢敥㔳㥥挴戲㜷〰〸昱愲搳攱ㄵ慦扤㜱晥㠷捥㉢慥㜹攸愴晤㑦㕣㜹攳ぢ㈹挱㈵㔷㜷㜸㌲ㄲ愷户㜴ㄸつ扢㝡㡣つ改㉥㠷挲㜲〰愴昲ㄴ〰攳㔴㠰收昷㡣㥤㉢㑦㘳昱ち〰㈱㝥收㜴㝢晥㘳㍦晦昲㠶挷㝦戴收挶〳㉦敥戳㌲扦搸搶㝢〶㡡㉦㜱㈶搲㜸挹摣㠳搵愸戱搰㐵〷挳晣㍢昴ち㡦〵摥ㅡ戲ㄲ㔶㈴㤲ㄹち㥢㌱搳捦搹㜵戸敢ち㘵搴㙢㕤㥥㉤㘴㡡㝢昴㐲搳㙢慤捦收㉡慡愴㌳晤ㄶ扥散挵㔲攷晢慣㜵㜳戰㌲㘹㝢㑤㕡㘶㡤愹㔲〵慢㜳㘵扥愱挸㈷慤㌵换慡㤱㕤改戴扤戶㔸㉤㘴捡㈷㜶㉥㥣慡㤸ㄵ戵扣戵慣搱㐸㕢戵㈹慣摣慡慣㠷昴捥搶㙡㤷㤹戹慡ㅡ㥤换摡挵敦㘸㈹挶ㅡ㕥㑣ㅤ扣㜴㝤㐹㕤㕤㉦㙤ㅢ搱㈸散晤㙥摤㜶摢㕢摡㐵昶戸〶挶㘶㡢㘵㔵搰挳㕢㤹摦㥡㑤敦㔴愵㈹㐵㙦㐱㘵昴慢ㅥ挷㈲挷㤰慣摣㔲挰㡢挲㌴㘴㑥㜵㘳挹㘸㔵挸愸っ挶扢ぢ㕣㥥㥦㌶㔳㌹㜵㝣ㄳ㠹摤㈷ち㑥㘸㐲慦㉦愶慢攵戱㘲愱㔲㉡收㥡㑢㐶㌳扢㑤ㄸ慦捣愶㘲㐶昹昴攳戱愱昰㜴㜵〹攱㌹慢搳㌲捡戶换戴ㄳ㉥㈵攱捡戹㌰戱㑢㠹㐸摣搱扥搴㕢㐶挲愵㘴愴㍦㝢挱㤱戸㤵㤰搴攱〵愹㍢㈸㈹㉢扤扤㜹攲つ㙥㠳㝣㈰㠷㥣攲慣昴慥㌸㜸㤳つ扤㍣挴㐸㕤㔲愱㜳㐸敡〵㤸愶㥢慤敢摥敦㤷搸敢㕤敡扣晤扡摤㜰㔱㌶㥡㠵㑣㑥㤵ㄶ㜴㙤〵㐷㈴捦㈴㌸㡢攰㙣㠲㜳〸㔶〲昸㥦挷ㅡ㜷㔰㡥㜲㘹ㄵ㜳㘲摥扦㈷㥢愹捣ㅡ戳㉡扢㘳戶〲ㅣ㕣攲㐰㠰散扥つ㥦晢昰㜹ㄶ㍥昱慦攸㘵换㜷ㄱっㄲ扣ㅢ㈰ㄸ昴ㄸ㘱㝣㝢㡣愰㡣昰㉢ち搰㕦昳搱〶㙣捤っち㍦晤㡦户敥㈵搱ㄱ㤷摡㈹㠳搷㕣昶攷搱㙥戹慢慢ㄳ㌷㌶㥡攵搹ち㈷攲㠲㠵摡ㅦ㡡戱搱㌸㐰敦㄰挰收㡤㉡㠷㘹㝣愴ㅣ㙥㍦㝤慢㐳㍡㜶戴挴挷攷愷收ぢ改搹㔲戱㠰摤挸戸㔹㌱㐷搳昰㕥换挲㌴昲㤳挵戱㙡挵挸㙦捣攲慢㌷扦㑤敤㔲㘶㘵っ换㜴愵㉦㍦〹捦㔷慦愳ㄳ㤹㌹㝦摥㜶㕡挷㔵㌹㉤改摤㑥㘰㔹㥡㌳㤰挲㍡摢㥢攷㐲愳收㉡㙣扡㍢て㐷ち敡㈴㐱戴㔲搷戲㔳慣搹愷㜱戵摡㐱㈷㠷ㄶ㐲㍡改㙡愵㐷㈳散㤶戴㔱㠶〵昵㜸扡㝣づ㙣㥤㐱㤷㔶戲戹昲愰挳摥挱昱㈲㜶㍦㑡敦挷挸㜶挳㠰㠲ㄹぢち慢㜵愲搳㍤摥㤲㑥搹捤㘲㈸ㅢ㑡挵敡㉥扡㔰㐷慡ㅤ戶攵㤱挳〰昷晥敢㐳攷㥤㝥昷愳㙦㍡摦搷㘱ち改㐷搲㠳㤶搴㜷㘶昱愵ㅦ㤹挴㔷㜰愱㌲㍦㥤敤㡥㉢敤㐱㍣㜹晡㔹扤㜹扣敤㜴㐹改慤㐹㐰㘷收㜷愹扥晣攵挵搲捥㔴戱戸㤳挲㕦愲㜳攵㔹愵㉡昴昷㝢㥣敤つ搳㐲㠸慥慥㈶搷摥戵㌱攰㑥挱㔸つ搰㌷㥡换つ搴㕡㉣ㅢㄷ〰搵〵㡢㘲㕣㠸㐴昸戵捦㍦昱捡㥤㡦扣昴搴㥦扥昲挸㘷㕦扥改攳慦敥㝢攸攵㐷㍥昷搲ㄳㅦ㝢昵改㝤慦㝣攵ㄳ慦㍥晡捤〳户摦昸慥㤷㥥㝥攴挰慤㑦っ捥攵捡㜳攲㍢攰ち晤挶㝤㑢捥晤晡㕤てㅦ扦昱㠶攵攷摤㜳扤晦㡦捥ㄳ㑦㍢〵㙤㝢〴捥㠴〵㍣愲㈶㑦㍣〴摡㈶㡦愸捤搶摢换捤ㅦ㍣㥡愳捥愳㘹昶㘶捥㌹㠴〹㙦昱㘷づ㙡扤晥攰て㜴ち㜵搹晥挰㕡㑣ㄶ昱㙤㑣㍢摡㝦愴㥢ㅦ㌹㡥扣㕣㐷戰ㅥ〰㔶㕣慦㙡㌰攲ㅢ敤慣攰㍥㤱㐶㕢㑥㄰㕣〴攰攷〶㜱㘱搳㠶改捡㤵捥挷慤㝢㕦㝥㕣㔹㈶㘲㘰摡ㅣ〹昳晦搳㕡昹㄰㈱㜴㤹慡㠵㕦〲㘳愷㈵㌰㕡㍤摤收昰っ㠲㐶㤹つ慡㌰㡤㈵戹㝣㈴㡤搰㤱㌴㘶昲㘲扣㐷敤昱㝦ㄳ㡡㜰昸敦㐴㕦慦㝢㌷㍤㠹㤹ㄹ㑦㠰㙦愸扤㍦敥㑡摢つ攰ㄶ㘰㠳㜲㠱㌲挱戸〲㔵㐳搲攸ㄸ搳〰㕤っ㠰搰捣㠸㠷ㅣ攳搰㘶㌵ㅥ㜴ち摡挲㄰㡣㉡攸㘸挶ㄵ慣晦〰挸㍡㙢昹㝢㔱㉣慦㈴㜸ㅦ㠰㑢换㍦㘰㘷〵㈳ㄳ㕡换㘷㐸戴ㅤ㐰㌰㉡㐱㑤㤷㈶㐰敤ㄱ昷愰て㌲㔰㌳㠱愱㡣㜶㈶㈸㘰㠳㜲㠱㌲挱㔸㐷㥤〹㤲㑣戰ㄹ㜰慢昳㥥㙤っ戸挵㈹㘸ぢ㡢っ愰慥㘶㐰〱〹㜱㌳挸㍡㌳㘰ㄷ晢戸㥡愰〴攰㘲㐰挵捥㡡㔳昰慤ㄹ㔰㈵搱㙥〰挱昸㠸㘶挰ㅥ㈴㙡㡦戸〱㝤搴ㄹ挰戸㑡㍢〳㍥〴㙣㔰㉥㔰㈶ㄸ㜵改挴㠰㙢て挶㠰て㍢〵慤〱ㅡ㍦户㍢慤づ愷づ㡤搶户慥㉥㈳㐲㥦摣戰㉥㉤㘴㉢攵ㅥ㙢戴㕡㈹慥捦㔶㌰换㝢㉤〰㈴㜵㤵攵㝡㤷攷慡戴搲扡㉣慢昶㜰㝥㥦摣㕥㠴愸昱㔸戵㕣㈹㙡㕦晡㥤敤攵攳挵捤挵捡㜸戶扣㉢㘷捥慦攸㔰㙣㤷㕣㍥慢ち〸㍢㤴㄰㝤㌸ㄴ㔱㜱搷㉥㤵改㌰挶愹㘲戵㤴㔶ㄳ攳㐷㐳攰㐲搸㥢〲て晣㑥慣戶攲昴㠳㕢㜹ㄷ摦戹㜹昵挲㔷ㄵ㡢摢昷ㅡ㝦捣晡㐳ㄱ㡦晣〸ㄲ㜸〴戴㕣㝥ㄴ〹㈸扢㥦晢攱㠵戵挴ㄵつ㘱㜰㉥㘸㐱戲㌶慥捦〹户㑤ㄴ捡搹㡣ち㍡㌹〴㔷㤷㌸挹㉤搵㑡㔳㠹㌹户搴㈹㠱㑦扤愵〰改愷捤㔲收㘸㄰っ㕥っ㡦㉤ㄵ㘱攰㙦㜱扣戶㥢昱㜸㕥慦㥤扢扤㝥ㅤ收晢㍥愰挹敢戳昱摤㜱㡢㔳㥦㤱㐸戸㠲㐹㕣〷晡挸敥㍡㍡挰摣㈶㘵ㄶ戴ㄴ愶㉡㤹㜱戵㝢㠹愶㔰搰㜱㥣搷攴搴搲收慣㜶㉤愴㌵㥡㉡ㄷ㜳搵㡡㕡㔲㑦改戹㉥慤㙤㉡㘷㌲㌰搸㕢㑦㙤㑤㔷㄰㍡慤户挷愰摦搱㈳㈱㜰挴攷㐸㐹㘸㌹ㄹぢ㈸㙦昳㑢㜰ㅡ㉤㔲慡㌰㘹㤶㝥㝥㝤愱昸摣ㅤ㝣ㅥ扣搰㔳㑢〴昹㜸晣っ㈷戵晡づ捤换慤㍢昲挷㤹戴戴ㄶ㤰戶ㄷ㌹扤㝥昵搶㜰っ扡昵㔹㝡改㐳㘴㥤㠷㍥晤㥣㍡㌹㥣愳㔶戲㘹㌳㤷㥢㕦㘲㑤ㄴ搲戹㙡㐶㑤㥡㈹㤵慢㉤摢挵㔲晥㈸㤱㤷㍥㜱戶㘵戵〰㕦ㅣ愶㑣攰搸戹ㄶ㘷㕣昴㑡攷㤱㌷㠰慤摡敡愲㡤愰晣㌸㜲ㄴつ㠳㝣㙦㌹捣ㅡ㐴愵㘳ㅢ㠷〴晡〴ㄴ㑢㕢ㅢ㡡㙢ㅡ㐳㑥昵㐸慤㥥㜱㉥戲挹攲㘴ㄱ㔱昴㡣ぢ戵㌱㙢愳㡥㥡㜹愵挵㘴ㄸ挶㘲㙤っ㜸㠵攷㜵㘷ㄷ㠵㐵捦捥挳㜷戵㈷〷㈳愲慤挱㉡搷攴搰收㕦㉦㠲っ㘰昴㜳〵戳㝤㠷改㙣㈵愷㝡㉣㕤慥搳〱㑥〹㜲戳摢㥡㥥㐵攰㘷扣捦摡㔰捡㘶㜲搹㠲愲ㅦ㠲㔳ㅤ㥥㍡㑦慡ㅤ㌸㝦搸㕡㉣㘷㜹㘲摡㘷㑤㤷捣㐲㜹ㄷ攳㝢改昹㘳㥢㜲㕡㔸㝥㙢㙤戶㠰〹㘴昷挹㜴扦㌵㌵㕢摣㠳㙢ㄲ搵㝣㘱㠳戹慢㝣㔴〸㡡㡥戵晤搸戳捡㉢扣㕥ㄱ昰〶ㄶ㙢慢㡣㑦愰戵攵㘷ㅥ戸敤㥢〷敥㝡昲戵㍢㍦㝡攰㠶㑦㈳㠴㜵攰㌱㠴慤㙥㍢昳㤴㜱㠴散搰㘳ㄴ㌴㕥〲㐷㤲っ㙢㉦㌰㥤㈹㐴攷㜰㠸搳㤹㐳㙥㍡㥢敥ㄸ㤹慥㕦㐱攱ㄲ㉤㍦挹㍡㥦〲戸㘸挳愵ㄳ㡤㈳挵摦改攲㠸晦摤㘸㙦〱㑢愱戵愶㝥㝥㐱搷㝥㠹慤㐹挴㔱戱愴㔶〸收㕡戵㌳㘸㘹ㅡ㉡㉡㡣㉢挹㤹㕣㡦挸㜲㉦搶〵慣捣㠸挸㘳㐹㕥㘲㘷攸昰攵捤㕣搹㈹ㅢ㉢收昳㈶㌵㡦㕡㍢㠵㘵㕤〵戴昷㡤㠵㐶㕡〰㕡㍤ㅤ㤴㌹〷㤴㌹愷㔱戰搶㍣㤳搴㘹戶㔵摣㘱㤶戲㤵搹㝣㌶ㅤ㘰㠶攷㠶㐷㠵捡㐲㠵㜸㝥㔲㝢戴摥挲㤵㙤㡤㉥搸〱㙢㠸㝢㄰扢ぢ戲㡥攲㠷㘲㝢戵㠹ㄷ㡢㍣昰㠱晡㑡晡扥昲㈶〰㍦て㑡㘰ㄵ〰昱戸晣㌳㘰昴ㅡ㈵㜸㌶挳㘲昹㘹㈷挱㡣㡦㐷㈱ぢ挶攰㜹㘰ㄲ㥣㉣㥡㤹昵㌸㕡㉥㤶扡㥤㡢㑥〱㠸㤶㉢㑥㈹挴㜳㤷㌱ㅣ㕡攲㌰㜴㌷摣攴㔲㠰㠸㈹㥣㘸昸㜸㘲㘳搸㌲愴敦改昱晢㝢〲㥤晡㥡愸戵戵挲㠹㑦扢敦㙦㑤戴戵晦㉦㤷㡣㕣挸戱〷㠳昴㌲攴捤〴晢〱㐴ㅣ㠰敦搳㐲㜰ぢ〹㙥〵昰㌳戰摦㍡㑢づ㝡㐶挱敢㐸晥㍣捦㑥〲㜹扥づ扣ㄱ〳㈷㉡㌸㠳〱㑢㡣㥥挰㄰㥢扤つ攰㠷捦㍤挷㤰㠶㐷昰㄰愰搶扦㠱戴㌳挰捦㈰㈹㍦ぢ攰㘷㐴敥㉤㐴㍥昵敢搵昷愰摡て㙥㙣㌹晢㉣昷づ㜳愹攵㙣㌵㕤ㅢ捡ㄶ㥣昶扦㌰捦㡦愲敤㈲搸〱戶搵㘶捤愲㡤㌳搵㥥㍡ㅥ昴㠸㜱㌴㐸㘳散㌱㙥〷㜸㕢攳戶挸〰昸㔳㈹㘵㔳㔵㕡㑣ㄲ攸㤵摦搷㔸昹〵㐳愱㕣晤攵ㅤ〰㠲㌱㔱㉥慡㤸㔳摡攱㤲㜷㈲㝤攸㐹戶㤱㌵昰㤱㜷㌹〹㘶挴〴㐰㑤㌱愸㔶㡥㘲摣㡤愴扣㠷〴ㄷ㜵㈶戸㤷〴昷〱昸㉦〶㘸㕤㔵㥡愳㤱㑥捣搲愷㉦扡昱㔴㉦㠰〳㌲㝤ㅣ攸搷㔳戰挷㜵㡣㘷搸㈷㜸〱搴㐱㉡㕦㌶愶戰㍥慢㑣搰搶㉥慡㍣ㄷㄲ慦搷㠷㐵捡㘸㍤㥢㘹敢㤶㑤㑣㈹ㅤ㌱ㄵ㡣ㄲㅡ㥦〷㜸ㅢ㠳㉣㘸㝦挶㝤摦㠷㜷㡣挲㈸㐴㐸挷㜱愵挸ぢ㜹㍦㔰㥥愰搸〲㔸攳㤲㙢晡㝣ㄱ㘸昹㈵〰挱㔰ㅦ愷㤰㕥攷ㅣ㠱㌳扥愷〵㉥㈹㜰晤㔰愶㙥挱㕥㠹扣ㄶ散〳㐸〸㠶〱㥢〴晢㈰㄰㠷ㄶ㉣挳㠵㕡戰て㌹〹㉤搸ㄹ㘴㙡㐳㜶〹昶慢㐰换㍦㈱攱昶捥〴て㤳攰ㄱㄲ㤸〰ㄴ慥昱㈸挰戲㑥㑣敢挴戱慦㠱ㄸㅣ㘳扣戱搶㍤挳慢㡥㕥㝤ㅤ㐹昹つ〰㐱㑤㙦攵ㄸ〳㠲㠷攰ㄸ挳㠵㥡㘳㡦戱㤱ㄲ㐰ㄳ挷晥ㅣ㠸㐳㜳㡣昱㐵捤戱挷㥤㠴收㔸ㄵ㤹摡㤰㕤ㅣ㝢〲㘸昹㈴〹ㄹ㠰散㐰昰㉤ㄲ㍣㐵〲挶㈴㌵挷扥㡤㐴㘷㌵挳ㄵ慦づ㙡昶㌴攸挱㌴挶㈸㙢ㅤ㘸攳㘶㥢㤱敦〰㉤㥦〱昰㌳㡣㜴㜸㤱㉢㔶て戹挲㠹晡㈸攰ㄸ敢㤲慡㤹挳捤搲㉤搸搰㔶㠸㍡ㅡ㕣ㄵ㥦ㅤ㔶㌸攴㘴搶慦㜰攵晢㌹㡦㕢㜹搰㍣昱㥤㜷搳㈷ㅦ㡢ぢ㍢〴晤ㄷ㘰ㅤ㌸扣㕥愸㍢捤㘷ㄱ㕡㜹攴㜷㠱攷扡捦㜰㥦㔶戶㘷㤱愸㍤㘲ㅦ㔲㙤㔸㍦㌷搱ぢ戸昸㉤㍢㜶搶㕦摡㜰㐸攸㝡慥捣挱㤶ㅣ㠶愷晦㍤㜶捦㑤㝡摢ㄸ〴㌷〱ㅡ晢㝤㈷挱搷昱摦〴搰扡捡户昹㡥㍥㄰㈱ㄶ〹㉦㜲慡㌲㥦㠳攷捥㈴㔷㝤㍢㐵㔷挵㉥挶愰㡢㈵㐴㈹㝣慤愷愷昵扡㘷愰愹㥥㘵㉤㜷慤㜴㌵㤶㝣ちㅦ晦〸㐴㜴搰晡㝣㠳㠶㔴㔸㠷㡦昱〳㠰㘵㥢戲改㔲戱㕣戴㉡〳㔳搸㥣づ昰昶㥤㠵㌰挵愸㝦ㄸ㉤㜶散㤳㉦收㉢昰ㄲ昶㙥ㅥ㍡〵㜷ㄶ㡡㝢ち㝡㌴晥㌲㉦㈱㙡㝥㜵㜷戳ㅢ〶㉦昴㜳ㅡ戸ㄸ愲㐳换捡昲慦〰晡扡㐲昴〸㐹㙣㍣〷㜰晡搸摡戱㙤㌳㈳㉡㤶戴㠶愲㘶㈴㤶ち挷㔳戱戴㘹㘵ㄲ挳挳㉡㙤挵ㄲ戱㐴㍡愵㐲晢㥤㍡昲㠷㐸㠴㙥愹攵㝥挴ㅣ㝤㐷摤㌹换晡改昲戱㝦〳㥦㈳晡㠴攸㈸㔲て㡣ㅦ〳㉣ㄹ㕢㍢攳摡㙤ㅡ㝦〳摣㌱挰㌵摦㕥㌷晥ㄶ攸㕥愰戵㡤摦㠶摢㠰㈱㝡㥡㙣挵扥昵晤㍣㔳扤〰㐲扢㌵捣晤㍤㜳戵て摤ㅡ慡㥤㌸ㅢ㘲愱戰㤱昶ㄸ晦〰㜰㔰〹㡡㌳㐱㐶㈹㌶㑢㠱ㅥ㡦㤶挲㑦㤱㠰ㄴ攸摤攸户昹ㄹㄲ戶ㄴ㠶㈳㉡㤲ㄹ㑥愹㜴㍣ㄶ㠹㥢挳愹㤴㘹愵㠶㈲㤱㤱戸㘹づ慢㔴㉡㙤晣㘳㥤㌴㤱㔴昱㤱㔸㍡ㄶ戵慣㜰㍣㥥㑡㈷㔵㐲㡤㈴㈳搱攱㐴㌴㤱ち㐷㘲挶㍦搵㐹挳挹㔸㌸ㅡ戳㔴㌲ㅤ㑤挴愳改㐴㉡㌲㥣㠸愷攲挳捡㡡㐶ㄲ㈹㔳㠵攸㘲㘹㡥晣ㅣ〹昹ぢ㠲ㄷ〰㐲昷〲㘸晣㉦㠹㝡㤱攰㔷挴摦〷愰昱㜵㔲挹㥡晥晢〱づ戹㠰㍡摥㄰㌹㈱㔲㈲㉤㌲㐲昹扡扢摢㡥㐲㥡ㄷ㔳㌸㑡㝡攱搵敥㤳㐱攸㍦〱っ㕥㜸㙤慣㔵愲㉣ㅢ戳㤰㤵扤昸挸㔷〹㕥〳〸㠶扥〸愸㕦㠸㡡㈵愹㐹㤲㝡ㄳ愲㔷愵昱挷ㄲ昵㙢㠲愵〰攲〱〲收㕥㜷ㄲ㈴ㄲて〲㘸㔵改挷搰㙡慡㈲愹㉡㥣搷愲慦愳㔶㍣㠴㐲慤ㄵ晦㡥〴戴㠲慥ㄱ㕢㌳㝥〳㘰㙢㠵㑡慡㘴㈶㥤㔱戱㑣㍣ㄹ户搴㜰㉡㤱挹㈴㈲㜱㉢ㅣ㔶㔶挶っ愷㡤晦愸㤳愶ㄳ捡㡣㐷㐷ㄲ攱㑣㌸ㄹ㡦挵捣㘴㍣ㅣㄹ㠱㤰㘳㜱㜳㈸㘳慡㠸昱㥦㜵搲㘸㉣ㅡ㡥愶㈳昱攴㜰㉡ㄲ㡦㤸挹㔴搴ち愳挹㜴㍣愹搲捡㑡愷㐲昴捦昴换扦㠱㠴晣㉦㠲晦〶〸㍤㕣挳户㘸挵㈳㌵㍣愹㙣㝡搶ㄴ㕦〳戸㥦㠹㌷晦昷捤㌷㈹㌵捤㝤㉦昸㈷扢〰㠲愱慦愳㔰㜷搴挲晤㙦搴昰㈷㈰㈱〳慣戰㥣敤㍣㐶㐰㔴㄰㤰〹晤愱搳愵戹晦ㅢ㜴搳捥晤㝦〳戶㝤㑥㍥㡥㑡㥡晢㑢搰〶戸㑦㌷㑢㜳扦ㅦ㜹㥢晢㥣㠶㤱攱㘴㍣㘵㤹㤹昸㠸㑡㡦挴㤴ㄵ戱挲捡㑣㐶㔴搴㑡つㅢ愱㍡㘹㌴㘲挵㔵㈴㌱ㅣ㡤づ㠷挱昰愴㌹愴㈲改挴挸㐸㜸㌸㤳㡥㕢㔶搴㌸愶㐱㥡㔰昱㐸㍣ㄱ㡤㈹〸㙣㈴㍣㤴㑡愸㘴㙡㈸㘹㈵㠶㔰㌵㘹愹搰㤳捥㐸攴戱愸㈳㤷ㄲ㉣〳〸搱捦搳捣晡㈵ㄲ慥㌹㐹搷㑦攳㌵㍤㐹㜵㈵昱㌴昰昷攳㈳㕥㜶㜳晦㈴㤶扦〳㈰ㄸ晡㑥慤㘲ぢ昷㥦愹攱〷㤰㤰愷戲挲㈹㐸㠹敦ㄲ㄰戵〲㤰㍤昲ㄳ㝡ㄶ㠰㡦搰㌶ㅤ〹㔹挷㈰ㄳ愲ㄵ搷㝣㍥〳㤵晡扡晣㌴㐴攷ㅤ晣昰搳戵慥慦㠴扢搱㜴㤷㝣ㅤ敥㠶捦㔳㠵扡㄰㍥戱户㙥㍥敦戹㡢㙢㡢㙢ち㘳㡥晣昸㝦〲〶晤づ敤㤰㈷㡤㔵㠶㉤㥥㡣㡦㍣ぢ㜸㍦敤㘲挷〳㠸搶㥦昹戸㝦〰㐵晢㜹㕣㝥愲っ愳㠵换户搳挵搱晡㡦戰㡥愹ㄹ戳㤵戵㡢扦愷㌷㌰戵㤳扥㕡戵㉤愵㝡㍤摣㘳㠵摦㠰㠲㤵扣㈶㝣㕣㈳攷摡晡㥥搸挰攲㔸ㄷ㠷㑤㉡㔳㙢戱㡣㝤愵捦摢㈵㍡㐶㘸㥣㕢㥡戸ㄸ㔹㙢㘰㕤愱㥡愷〵㍣戱㐳搰㙡㙤戶愲㠳扥摤㈸ㄷ㤲㙥㠸㜱づㄹ戵㝡挵昸㡡愴晦敦㈰㠹户搰㐹㌳攷搹㈵㌱㐱戹ち㕦㠲づち摢㈳㑡搰搸昷攳愳慦搸挸ぢ㤸扡㤰昸ㅦ㠳愰攳愵捣扦㜶ち㕡㉦㘵㠶攸㈳㘸㠵㡥愲攱扥㉥昱㔳攴愹搴攲㠷愸㐱㑤搲挲㡦㜳〴㌴㡤㔴〰㈱㘹攸㡤㘱攰昰㥥㘳㉢㠶晤㍦〰㕤㙢戸㑤㥦㡡㌸捣愴愹愴㘸昰㕢㠸㠹っ㕦愰愱㕦㝣㑢㑥㠲愰ㅣ㘱ㅦ扦㐰搲敥㠳ㅥ㠲㜱慥摤挷扡ㄵ挳攲㝢攸㠳晤㜰戰㐱㜹㍥㠹㕦愸ㄳ搳㐷㌰㉥戰㠹挷㐱晣㡣㐳捣㈹ㅤ㤴㙢㐸晣㑢㈴㙢昵挵㡢㑥㠶攵攲㔷㑥㠶挳攸愷㌱愵挲戶㌸㝤慦㤳扤㝣搶㘸攸〹㌸摦㈱攷㝢搹㥡㝥㕡㘰㕤昳晤攲㤴晤愳晥ㄷ慥㙢扤㔹㙣搷㕣收搴㌸搵昹㍥㙢㡤愰㍤㙥㐸㜳ㅡ㌹㕢㥡㑦攱㉤㍡㑡昳㕢㑥㐱敢㘵愹㄰捤戸㤶收㝡扣㌲愴㐹㕢慣愵昹〴㙡搴愵戹㤱晣愰㐹戳㌹㑤〳㙤㕣〴㥣㤶㘶㕣㍣收㌰捦ㄶ换㈴㠹㘹㌴㙤㘲㥡㘸㘳戳㑤㍣扥㈲㉥扥收㄰摢㥣摥㑡㘲㥡㑤㥢㤸㐶摡搸㘶ㄳ慦〳昱挳づ戱㉤挳㘹ㄴ昴搳㝣㉥㡥摦戴戹㠷挱敦㥡愴㑥㕡㠳挱攰㌹㜵㡤愰〵敥挴敦慦㘰㜸ㅤ昹晤㠰㔳搰㝡㌷㉢㐴挳慤昹晤㕥㈴挰㙦㕡㕦捤敦㉦愱㐶㥤摦敦〳㔶搰㥣搹㕣愱㐹㌶㍥〰〰㝥慦㕢㌱㈲㍥摦挴㤵敤㈴愶㤹戴㠹㘹㤴㡤㤴㑤㍣〶攲扢ㅤ㘲㕢㌸㥣㑣㠲㌶搲㈶愶㔹㌶㉣㥢㜸ㅣ挴㜷㌸挴戶㜰㘶㔱搰㑦㠳戹㌸㝥搳捡ㅥ〶扦攳㙢㌴㥢昷㡥摡摦㥥㠹㌵㠲㌶户ㄳ扦㙦挵昰㍡昲晢ㄶ愷愰昵㉡㔸㠸愶㕡昳扢㠰㠴㉣ㄲ散〲〸晡㘹㡥㍢慥戴晡㌰㜶搰㍥㤶㙡晣㕥㡤愳昱㕢摣㑢昷㔸昶捦挵㘸㐱昵挵㥦㥣摥㠸昶攲㠴慡㠴㕦㡣㑤攲㍣ㄶ攷㔲昸愹慥戳ㅤ挳㌹㉤挳愶戵㌳㄰愹㜳慣㙣㔸㕢㑡㌸ㄴ改戶㈶捡㌸昵捤〴昰㌳㡣ち㝥挱㔷㌸ㅡ㘲㐲〸つ昸愸㌰昰㌵㜸㕤换摢㜱㔷㝥〶㡡㍢㉥攲㌶ぢㅢ晣愸㕤㙦昰昲㘰㙢㜱ㄱ㈱攳㙡挸慢昱搳愱摤㌴攷㘵慦戸ㄱ㜲搷扥敤㍦㐷㑦㜸㔳㡦ㄷ戶㐱㤶㈹㘶摡㌸愱摦〱㐷〰戲㑡㔴ㄸ㈸つ㜰昹ぢ昹搶㤷㘲㝣㘴㍤㙢戴晣攰愹愷㠷㙦㍡㜵挷㤳㙢晥㈷昶晥㔱ㅦ㡤敢㐲㤶㥤㜳愷㍢㍦㘳昲㝦ㄷ〸攴㘷㜲慡戰愳㌲㕢晦ㅦ〵㘰昷昱攳ㄶ戹〷㡤戰㉢㝥〴㉤㈹昵搱㤸〳㜰㥦㑣㘴㕣㈷ㄳ㍥戱慦昶戲㥥扤㥥挶换㝥㤰ㄵ㍦〴搰㠵㍢戳摡晥〳〴攵㌵挰戸㕥㔸搰㈰昳愵㙢㡦愰昵攴慢挸㙢〱敡㐳愱㤹搴搸敢摣㔸摡㐳㡤摤敢挶搲㘴㜰搸㤲挳昶㠹㙢㍢づ敦㝡ㄲ㜰㜸㡤愱㝤㠴愸㠶㉣挴㐶攴㥢㠶㌶〹㠴敥㙥ㅦㄲ昵愱搱㔴㘸散つ㙥㉣㙤㠲挶㝥捣㡤攵敡敡ㅡ㕡戵攳搰㍥〹愲㤶愱摤㐸㤴㙢㘸㕣㠸㥢㠶戶ㅤ〸摤摤愷㤱愸て㡤慢慡挶摥散挶捥搶戰晢摤㔸㉥㐴㝡挵捦㘳㔰㕣昱捦〷㙦〲㕥㐳㜰㜱搲〵㌹愷㘰戵㉥㄰㠲ぢ㤶㉥搸改ㄴ搰戵㤰㥦〱搶㑦㑤㍦散㈹〸摡挵挶㉢㍦㡢扡㠲㜳㠸㙤挸摢㥤〴㌳晤搴㘴㈶〲搴㝢㐱㙤搴搳敦づ愲愹㠴㉣㤳㥦㜳ㄲ捣昴㔳攱㤸搰㌵晡愹㘸㡤摣㕥㜷㑥㔰㜹㜴㙢㜷ㄲ㑤扤挱㍦㥣愰㌹〹㘶晡愹㈳㑣搸慤㔱㌷ㅡ㌹敡㐴㍤㈷㈸㙦摤摡摤㐴㔳搴㉣㤳昷㌸〹㘶晡㈹㔶㈶散搶㈸捥㐶㡥㘲㙣攴挸晦换㐱改㥤ㄳ改敤㤹敤摢摦攸昷つ㉣昷㕤戱愶昷㡥ㄷ晥昲挵晤捦扦㙦昵㉢扦扤敢慥攷㕦摡晦摣㙦㥦㑡慤晥晥ㄷ扥昰散㐵昷㍥昷攲戱搶㝤摥㍦㝢㘳昲扥㙢㈲㍢慦戹摡扡昴㥣つ搷扣攷慡㑢㈲㕢㡦㔹搹搵搵摤㝤收搲扦㜸晢㔹愱扤㔷㍦㉥㥥昹挹摢ち㐲昳㥣〳㝣ㄶ愰昶㠴挸㝢㙤搰敥㐳〲づ㠴收㌳㑡㥢愹挸㙦㑤昵〵㥢㑡昳慦㡤㡡㝣搴㔴㕦戴愹㌴㕦摡愸挸ㅦ㑤昵㘵㥢㡡ㅤ㙢㜵㝣㡦愳㡥㙢㔱㈵㠰㍢扤散㑢ㄷ㕣搱㔲挰收㜵挱攵㉤〵㙣㔱ㄷ㕣搶㕣搰昳㝦㍤搱㠱愰</t>
    <phoneticPr fontId="1" type="noConversion"/>
  </si>
  <si>
    <t>概要设计</t>
  </si>
  <si>
    <t>概要设计评审</t>
  </si>
  <si>
    <t>详细设计</t>
  </si>
  <si>
    <t>详细设计评审</t>
  </si>
  <si>
    <t>软件实现</t>
  </si>
  <si>
    <t>软件集成测试缺陷修复</t>
  </si>
  <si>
    <t>整机集成测试缺陷修复</t>
  </si>
  <si>
    <t>系统测试缺陷修复</t>
  </si>
  <si>
    <t>C概要设计工作量（人时）</t>
  </si>
  <si>
    <t>C详细设计工作量（人时）</t>
  </si>
  <si>
    <t>C软件实现工作量（人时）</t>
  </si>
  <si>
    <t>C软件集成测试工作量（人时）</t>
  </si>
  <si>
    <t>C软件集成测试检出缺陷</t>
  </si>
  <si>
    <t>C软件集成测试缺陷修复工作量（人时）</t>
  </si>
  <si>
    <t>C整机集成测试缺陷修复工作量（人时）</t>
  </si>
  <si>
    <t>C系统测试缺陷修复工作量（人时）</t>
  </si>
  <si>
    <t>java概要设计工作量（人时）</t>
  </si>
  <si>
    <t>java概要设计评审工作量（人时）会议</t>
  </si>
  <si>
    <t>java概要设计评审检出缺陷会议</t>
  </si>
  <si>
    <t>java详细设计工作量（人时）</t>
  </si>
  <si>
    <t>java详细设计评审工作量（人时）会议</t>
  </si>
  <si>
    <t>java详细设计评审检出缺陷会议</t>
  </si>
  <si>
    <t>java详细设计评审工作量（人时）会签</t>
  </si>
  <si>
    <t>java详细设计评审检出缺陷会签</t>
  </si>
  <si>
    <t>java软件实现工作量（人时）</t>
  </si>
  <si>
    <t>java软件集成测试工作量（人时）</t>
  </si>
  <si>
    <t>java软件集成测试检出缺陷</t>
  </si>
  <si>
    <t>java软件集成测试缺陷修复工作量（人时）</t>
  </si>
  <si>
    <t>java整机集成测试缺陷修复工作量（人时）</t>
  </si>
  <si>
    <t>java系统测试缺陷修复工作量（人时）</t>
  </si>
  <si>
    <t>83e7b3ce-a2a8-4673-982a-686cddb853b5</t>
    <phoneticPr fontId="1" type="noConversion"/>
  </si>
  <si>
    <t>㜸〱敤㕣㕢㙣ㅣ㔷ㄹ摥㌳摥㔹敦慣敤搸㡤搳㑢㑡㘹つ愵ㄴ敡攰挶㘹㐳㈹㄰㠲㉦捤愵㌸戱ㅢ㍢㈹〸搰㘶扣㝢㈶㥥㘶㘷挶㥤㤹㜵散㔲愹ㄵ戴㕣挴㑤攲㈶ち攵愲ち㈱攰㠱换ぢ㔰攰〱㈴㈴㄰ちㄲて攵〱㠹㠷㠲㄰㍣㠰㔰〴ㄲ攲〱〹扥敦捣捣敥散慥㜷散㙥㕢㜰㤱㑦扡扦捦㥣摢㥣㜳晥敢昹晦㌳捤㠹㕣㉥昷㙦㈴晥㘵捡㌳㜳挳攲㐶㄰㑡㘷㘲挶慢搵㘴㈵戴㍤㌷㤸㤸昲㝤㜳㘳捥づ挲㍥㌴㈸㤴㙤搴〷㝡㌹戰ㅦ㤲挵昲㥡昴〳㌴搲㜳戹㘲搱搰㔰捦㐱昸ㅢ㐹ㅥっ昶ㅡ捣〳㉣捤㑣捦㉦㍦㠰㔱ㄷ㐳捦㤷〷挶捥㐵㝤㡦㑣㑥㑥㑣㑥ㅣ扡晢搰敢㈷づㅥㄸ㥢愹搷挲扡㉦㡦戸戲ㅥ晡㘶敤挰搸㐲㝤戹㘶㔷摥㈶㌷㤶扣㡢搲㍤㈲㤷て摥戱㙣摥昹㠶挹㍢てㅦ戶敥扥晢つ㠳㜸㜵敥昴捣昴㠲㉦慤攰〵ㅡ㔳攷㤴敦㥣㤵ㄵ㥢㙢㤳搲户摤ぢㄳ㌳搳昸㉦㌵㝦㍣摤㌵戱戸㈲㘵挸㔷㑢㕦扡ㄵㄹㄸ攸㌸攰㑣〵㐱摤㔹攵收ㄹ捥㌱㉣戵㘲〶愱敥捣挸㕡捤㜰㤲㔱㡢捥㍣昶慥㘶㙥っ㍡㡢搲つ散搰㕥戳挳㡤㠲戳㠴㠱慡㐳捥搹㐰㥥㌱摤ぢ昲戴改㐸摤㌹㕥户慢昹㈸攵晡㙥㑤㠶㐸㑦㑣㉤㝦㘲㉡㜰㘶㔶㑣㕦捤㈸攰挶㘴戴㍤收㔷㕡摢摥摣㝤㕣㑥㕤扤㠱㘳摥搲扤ㅤ㙡捥㤹㝥愳攵㜸昷㤶昱攲㕢㘷㜰㝢昷昶愹㍤㙡敤昳摡敥㝤搴㔶戶戶ㄶ〳㌱㝤慢ㅤ挵㘲㡣〲㐱㍦㐱㤱㠰〸㌴㑡〴〳〴㠳〰㈲晦㜷㜰㐹扡㈳慢戴戲愹㤵㤷戵㜲㐵㉢㔷戵戲搴捡㤶㔶扥愰㤵㔷戴戲慤㤵ㅦ搰捡ㄷ搱㈶㐹挵晥㝥㉤㑥晦戸晣戵㘷㜲〳摦㤸㝥晡挷扦㝤收㙦ㅦ㝡敢晡攰ㅥ㌴扡㉦㥥搴慣㙦㕥〲愹㌵愹昸搰挴㐱晥摢㥡㉢挰ㄴ搶㘱敢㉥㙢㜲戲㝡昸愰㜹㠷愹㜳㔹ㄹ挸㙦㈱㤴ㄱ戴ㅤ戴敥户摤慡㜷㐹攱敥㠶㘹㌳㤰捤㡤ㅢ㡦敢愶扤扡㕢つ㕥戶㜹攵㘲㘸㠶昲晡昶扡收㈰ㅤ摤ㄶ挱㔶㌲㔰敦扢戱扤摢㌹戳㔶㤷㔳敢㜶㔴晤昲戶㙡㘷挱昷㤶扢搷ㅥ昳攵㠳㡤摡㡥ㄹ㑤㐱愸慤愹戱㍢㔶ㄹ㔵㐵昳ㅡ㥢㔹昱〲改慡改㡤㍢ぢ㜶攵愲昴ㄷ㈵㐵愲慣慡愵㕥捤慡㤸敢挷攷㕤㉣ㄴ摣㕡㝤㘵扡搴扡㘷㍤〴㌳换㉡收扢㉡晤㜰㘳挹㕣慥挹㙢㕡㥡㐴敦㐴挵晥㤶攲㘳㕥愵ㅥ捣㜸㙥攸㝢戵搶㥡愹敡㥡〹㐹㔳㍤攵㔵㘵㍥㥦㔳㐲〱〲户慦㑦㠸摣㙤摤㜹㐱㈱㈲㠵㘲㌲昲㜵慤㘴㌷㜱〶慢挳㉡㙡㤲㌴愹扤㙡㡢挱㌸㕦㈵㘳㌲㌸㌰戵㈶敡て扥昴㌵㕢っ摢挰摣㡢摢㔸搳㐶攳搵摦戳㈶摤昰㠴改㔶㙢搲捦搴㝥㠲㌳㌲㠶〱昴㉢㄰〸㕤㜷㡦慡㑥慣㡢つ晤㤲㕤つ㔷ち㉢搲扥戰ㄲ愲っㅡ戲㔸攴搶㜶㈴攳㉡ㄴㄹ㝢〹㐶〱㑡愵㕣㘱ㅦㅢㄵ㑡㐸㌹㥤搲㈹㠳㤷㕢〴㌹晢戵昰昲愰㜵捣慥㠵㌲ㄲ捡挳ㄶ㌰ㄲ㘹㌵㠵扥㈱㤲愸㙦㔶㈲㠵戱捦㥡〱㤵㥡戶ㅢ㙥㌴昹戶㠳㑢㈲㈲摡㤵〵㍢㑥ㄶ㔰ㄴ戴捡㠳っ㕥〳搱戴㐹㠳散挶㈹㈲㈲ㅢ㘴㘸㜶㡣摣㑡㘴㙣㥦㈱㈳搰㍥㑤㠴㙣㝤戰扢㡣㈰戱㜷ㄲ㈹㍢㜵攵挷㕤㘹戶㤹㉤ㅦ㐹戳慢戱㜱挶㌵〴搷ㄲ㕣㐷戰ㅦ㐰晣ㄱㄲ㡥㔲づ昹搶㘴扣っ捦挶つ〴㉦〷㠰㝣㌲㈸㜳㘲㔱㐵ㅢ㙡㍢㜶㈴摢つ挱㑥㔶㐶㜱㈴㡡㘸ㄹ㌷散捣㈱㐷㈱㍡戶㍡㜷㠶慥捤㉢ㅤ晢敡敥戴㤹㕥づ㈹㌲愳㘹㝡慤㕢㌴㑤㙦〴㥢昶愸户㙥㐲㔷㘳㡣攰ㄵ〰㈵攳㤵㠴㔰㉥㌴㜸户㘷搱搳愴㝣㐹㤸㐵㤱㌱搴愳㠲㡦〹㤹㐷㠰っ㈱搷㜱㝣搹戵愱㘹づ㡥㕢㉦㜹ㅢ晡㐰㜷晥㡥㤱摥愶㌷㜷昵づ晤㐵捦搱㡡扥ㄹ散㈵㝥摢㔵挷摣㠲㙡攳搵〴户〲戴改ㄸ㥥扥㥦慢愷㐰㤹挵㑥ち㜳㝢改㜵㔱㔶敥搲挶慡㔴ㅡ㘸搰㕡㌲晤ぢ㌲㠴〷攳攴㉣㙣㘱捦昷㘵つ㠷摡慡㉡攰昹攵摡搶挲攰㤸敦㌹㉣摦戵㤱㠳㤷㠴㘲挸攷戵扥㕣㥢㡤㥣㘱㙢愶㝣㑥㈹捡愱づ扥愳扢㤰㐸㜵㙡㈵㉦昶换㍥㕦敥㑡㤲ㅥ㈴挹㙢戱慤挶㙤〰㤰ㄲ攲搷㕤㈵捡〱㌶㝢㥤㙡搶㙡戱搲挳㤷㜱㍡㘹昳㈱㜶挸㤱㠱挸㘱㍢つ晦㐱㌰攴㉣摡㑥㐳㔸っ㌸ぢ搲慦挰户㘰搷㘴㈹㜲换㔲搴散捡㡡㤷㠸慣攸敢敢㌸㑦㘷昸搷ㄴ㥤戴㐹㠹㑣㙥捦慣捣㌸㡢㌷㠹㡡㙥㐸ち㤵っ搷㔰㐳〲㤱昲搸㜶㔷挴昴㈰㘲㙥挷挶ㄹ〷〹㈶〹づ〱攸扦㠴愴搹敥挶㌳ㅣ搶扦㐶㤷㜶戹㥣㉢ㄲつ捡㐵㜸戹慢戰㍡捣搷扣㥥攰㉥㠰㌶昳㠷づ挸っ㐲㔴㈸㑦ㄱ愲ち㘳㔸攷㙣㜹㠹㌴戰挷㐲㘰㘹愶ㅥ㠴㥥挳挸搲㤰㌵敢㥤昶挲㔹㍢㔸㐵㈴㙡搴㡡㌳昷慦㐸ㄷ搴攵挳昶㘹㉢昳㔶㔷㘵搵戰ㄶ扤㍡㐴摢挹搹㥤㜰㌰挷㜶挰㤶㔴㘷㜳㑤㈰昵㜶㍥挶㄰〲㍢慤晣慤昴挶㙥换晢捤㐳摦㜰㜳㐷㤷散戰㈶〷慣㠸改㤸㉦㕡搸㐵㐴づ慡晤搶搲㡡㉦攵散㤰㜵摣户慢㌵摢㤵㐴〶㙣㑣〶敢收攴〵㐴〹ㄶ㍣挶〰㍤㜷挸㕡昲㑤㌷㔸㌵ㄹ㔰摣搸摢昲愴挲㈲扡㌵㙤扢〱㕥愳戰挸晣戰戵戸攲㕤㐲挴戶敥戸挷捤搵㘰㐷㘰㠵㐴ㅦ㈵㠵ㅡ愱〹㑤ㄳ㐵慤搸㉢㝥㜸㈰捦攵挸㝢㜹〲㠵慢㥣㑥㥦㜹㠶昶愶㕤ㅦ挷㘸㘸愷㜳㑥㠳㠸ㅥ㌵ち晢㌲愵㌰㌹搵戸㥢㝤摥〸㜰敦昱戳㈷㥢㤱戹攷ㄵ戳搶改攵捦㤰昱㡡㉣ㅡ㠱㄰晡攸昶㐴愴挲㌲㔲づ㌸㄰ㄸ攷㔳㍢昹㤵㉣搵㠶搴户愷㤹㍤㠶㐸搲愰㌵㘷㉥换ㅡ攲搱㡥ㄹ敥㠹ㅥ㘸挶㍡㘶㉤㠸敢㘶㍣挷㌱㐹㕡㈴换挵㡡㐹ち㥥慡㠷摥㈹摢㌵㉣〰㐵㝦㜱㤱戹㡥㈲㜳㕤ㄵつ㕡㘷ㄸㅡ㔴㜹㡥攵㕤㌰㝤㍢㕣㜱散㑡㤱てっ摦敤〸㥡〴㤳㔳昲㈶㈹㤱ㄹ㘳㙤搶晣㔹㤸㙣挱〴搰㍤〱㌹捡慤㈳晡㐱戹㥡㈸攰㥦攸搱戱〴〱愳㍣愵挶㥢㌱㥡慥㙥㐷㐰攴愸㜴㈵戹㠳㜱攵ㄱ㤴㐴㐲㠸㔸捦㈰ㄱ㜸〵㔳㐲㥥㉥敥㠲㜵搶戵㐳㘰㡦ㄸ㍢㘶㠷戳〱㔰づ㠰慣㍡摥㕥慦戰㥡敡㌴摥搰ち㌷㜵㔶戵愸㠹ㅢ㍢敢搳㝡攳㔵㥢㔴㐷ㅡ㈵愵㐸戶㙡愴㌴换㈶㜳摣㐹慡㐶㈸挵㥤㘸ㅢ㤱攵㌶㙤敥㍢愵挸昳㔰㑣㡡㘶㜲挶㕢ㄴ愱㈰搰ㅢ敢㈸晡散戳挹㈳ㄵ戱愱つ㔰愲㥥㡡捡㠶攲㤰攰㐹㕣㍢愹捡㔲晣〴晥摥ㄳ㘷攷敢㘱㑢㡤戹㍥ㅡ搷㑣搵㙡昳㉥慣㠴㡡改㔷㜷〸㑢㘳㙤㤱㠶㔱摣搹慢昶㡦戶㌷挵㠸㌱ㅢ㌲㉣㤲攱〷〶ㅢ㠲戹㔲ㄱ㔵㕡㘷㐳摣敡㐶㜱㤱㑦愷愴改㉡っ㉣㠶搵㔹戹愶捣戰愶㈵㍦慡㍡㌴㑥㡢㑡㡥ㅡ搶搴㜲〰㤵ㅥ㔲㡥挷㌹挵攰㠶㜵㠶㙥㈹㕣㘲㠰搸㡤㜳ぢ㤵㄰愱摤挶〰㍣ㄹ散ㅣ散㘰㐷愲搰〹慤㌳㑡搰㐲〶攱戶㉥㠲扣搳㈳㐶㈱㐸㉤㤵晥㝡㔴㝣敥〹愶慦ㅦ捤㈵㤹㤸㠹ㄸ敥捡戰ㅥ㠰摣㜴㘴㤲㕣㌴㥡〴捣㈳挹愶㠴搶㘰㔲㐶ㄳ㘳㠸㈶㥦ㅦ攲ㄶて㘳㔹挳㘴㥢ㅡ敥戹㠵㌶戴㘹㙤㘳㡦㜵搲慤搴敡㔵愹㔴㜱㈲慢㤵㐶摥ㄱ昸㔲㔷〰㈳㙥捡搸㤷㜸㔳㑥攲㈸挵㈵ㄳ㐹扤摢摤挶㔱㜴㔷㐲づ㘳㐴慡㡦〱挸っ户㥣ち㠸㜵摣㔳愰㝤戸户㜹㠱㐱㕤㥥㠳㐸敢㈸愲㉣㥢挳㝤扣㐶ㄴ㔹㜱㕢慡搹㥣㌷攷搱㘶㑦ㄵ㥤戰愳愲ㅤ㠱㈳慣㌳ㄲ㜸㠵〲㡣㤱ㅥ戹㠳㠳攴慥挴搱摤㉢㡦愸挷摣ㄵ愰㐲㘱㐰㌰挶换㔳㔰づ扢ち㐶愲挱慤㌵慤㙥挱攸㉦㉤㙦㘳ち㐰㌰っ㑣㠳ㄶ㉤㈳〳㘷〶昹慤つ㥣㥢搰㉡㈳㐲㥡づ愶㌲㐶㌹ち㠷㍤㤰〶㙥攲㐱㝡挹㠳ㄲち昷愹㡢㘱挹摤挴㜱〷㐷㈰捦扦愶慤㜰挱っ㜱晤挵摤摦㔶㍣㔵慤搲摣㠵㝦㙥㐷㘰ㄵ㔷㌷㈲㜳㜴㕦摢愵㉣戵㈶摡㜷㌷户㔵挴㤷〵て捤㑥㥣㌰挳捡捡㘲戸ㄱ㕤摣敡㤵㈴昴ㅦ挱ㅦ戱改摢㘹㌳攷㕤㕥㐴㕤攳摥㤷㉥扡摥㈵㔷捤㑢て㜸敢てㄴ㠲㉢㤴晤㥣㘴㈹昷㙦晣㔳㐹换改㍦挴㠸摢㤹㌶〷㘸㍡㐸㌸㡥㑡㤱㌴ㄸ㐳㍥㠳㑥㘰扢㌷㙥つ㤰㑥昶戵搱㠹ㄲ〴扢㠴攲㕥㜸挱〸㐵晣〰㘸㈵戱㐴㐷㜲散昹㔷挱晡攲㘹㤴㄰攱㜸㡥挵㠸晥ち攴㌲㔰愷〴㜹㝣挵㠳ㄷ㐲晥㝦戰㤴㜰昳愶散昴㕦㘰㘶昱晤㜶ㄴ摤㐸ㄴ㝤慦〳㐵㠲搷㐰ㄴ晦摥㡢㑣㤲㜴㠶㘷㥦㔳㈰㥣㙢摡㍤㠰扥攸ㄷ㝥晦㠷〷搰戹㤸㌸㤴㡤㠶㔰摢㉤㜸㙥㤸〸㝤ㅤ㈶〲㠳昷捡㐴㌸㠵㡣㘰ㄴ㍦㌲ㄱ㘲ㅦ挸㍣ち戶㌶ㄱㄸ摢换㌰〴㔳愱搶㤴㕢㠳㈷戰㙢ㅣ晡挷㑥攰攲慤っ㄰捦㠷搲ち㘶攰㤱扡戶戳㜸挱昴㑤㘷扦㉡㍦敥㑢㈸㌳㝦〹㌷戹㔵ㄷ昶戸㝥搳ㅡ搵㘹ㄳ㕦㐵攲㘵摦昵愷㙣敦晥㍡㌰ㄵ愵挸㝤㉦㡡愲昰㍣㍣㈵㠲攷㠶摣㝢昶㝤昳昸敦ㅥ㝡散㈸㙦慢挵戴慡摦㠶㝣㉦㈱㝢摡ㄳ〸敡愶㉥㡡㕣捤て㜳㑥攱ㄳ㈵㝢戵㈶愷㑤㕦㔹㐱㠱攱㈴搹㠸昰㔲㠴ㄹㄱ摦㑥㌰㌱㜱敦㈱㌲㌱㈷摡摣㥤敡挳㈶攵㈲㥣㐸㑤㕣昹昴㤲戰愱攸慡挸㝡戴㌶昵㙦㐳ㄵ㍤挷㠹戴㕡㠹㍣㜵㌲〹昱慤㜶㕤㜷㤸扡㉥㍡挸㌰散㥦㐸㈹挴ㅦ㐸㈱改㠳っ㉦〴㈸㈹㜵〶ㄹ晤㜶㠰㡣挸㕡㝢㠸㤷晥㠰㕤㈱㈰ㅢ㤷晥㝡晣㠸〵扢〸㉣㈶扥昸㕥㑦戴戴㐵ㄳ搵挴㔰慤戲㘹ㄶ㤱㔱㠷ㄷㄶ㑣㈶愵㑢挸㈴㐹㍦㠴摣戶摤㔱㝣挹㤰ㄳ〵摥㈲挶搶ㅤ晡摡㑡捥㍤㙥ㅤ㌷㍦愰㘷ち㑡㘱戸㝢㔹㡣〳愹㡡搱㐵㑤㑢㔱ㄱ攱㜰㤴㙤㜴ㅡ㠸慢愰戳摣晤㌸㤵㈲昸挷㉦㠵㔸㍦摥ㅣ晡敡昶ㅡ敡㌸户ㅦぢ攴て昶搷㡤ㄹ㡣㡤户㤲㘳㈰㘱户搵慡ㄸ㕤て㍦㡢㉥㕣㜴㑥ㄸ捤慣㝡ㄶ㠷昱㈷攱慣㍥慤㐳晦㌳㝡慤㌸敢ㅣ㝢㌳㡣摤愲晦摦㡥㠲㉤昵扦㘰散㑤㈱昲ㅤ㜱㠶て㍡攳㈷㕢㠶㙣戸㈳昰㙣㈳㜸愳づ挶㠶捡㌲攴ㅤ攵ㄶ昱昱㙡㔴慤㈴㌸晣㕥昹昶慢ㄱ㡤扥戴㙤〷扡ち㐰挶㠶昴慦㐲〴㜵敤摦㉡户㤲搳㙤攱㥤攸戸敦㤴㕤昱扤挰戳挲戱㐵〴㝤挷昸敤㤹〵㥢㘷㑡㝣愵㕤愸摤㡣㥤ㄸ㝣㌷晡㥣㥥㠷挰㍥㉤挳ㄷ㉡ㄶ挹挸挲昶㈲ㄹ晣づ㘹㈴ㄵ㕥愲㜶〸慥戲敥慢㥢㌵㝣扡㍡て㕦㘷挸愲ㅤ愱散㈲㡦㜳晢つつ㙥ㅤ敥㘸扤つ晥㈰㔹㥢㐰㜰㑣㉤攱㥤敦收扥戶敦㐱㙢摢㜸㙤〱㕢昶收㜳㉢改㑦〱愷摢㝢㑢㉢挹昰㥤晣㈲戹㘴㤴〹㜱㘹晦㈸晥㙥摦㐱换搱㐶㐱攷昱〷摤㜴㠴㡤搷攰㍥摢㐶昴晢㍣扡㡡㈹〲晣っ㌳捥昰㐱搰换㐷㔶ㄴ㕦挴戲挸〰挸攷ちㄵ㠰敥㔴晤攴㘶㔴㍤㜲㉦㝢㈲〹㥥㌱㐸㡥㈵昱㜹㌴攴㜶㐵换〶㑢㜰搹㐲㥤㈵㤰㌷㤲ㅥ挸攷〴捦ㄲ㙡㈲㥦㐵㠷挶㐴㙣㤴㜶㥦挸㘷㌶㥢㠸愰ㄵ愰ㄶ㥡ㅥ㝦㈴搱㈲㐶つ搵㠶㐳攰ㄲ㜸〰㈳㠹㌲ㄹ愶㝣愴搰㈹㐴㌱㠶愷㠹㈲愴㕦挵㝦㥦㍤晡换换㑣㝦㌹㉡㤴㐴㐴㔵敢㉡㈸ㄱ搵㉡㍥㥥㕥㠵㡦搲敥慢昸攸㘶慢ㄸ愱戰攴㑣㡣㄰㘰愸㑦㤴昱㐷慤慡㡥っ㌷㤴㍦㜱㥥〰扦㤶㔹㡣㤸㈸㔱㝤㉦㈱㠳扥摣㜹搵㙡ㅤ㤹愴慦捥㡤挸昸捡㐷ㄹ㑡扣ㄱ㐹愷㑥㈱昲捡ㄶ㈲昵㔸㜴㘲㜷散㡥㄰ㄲ㔸ㄲ㍦㥢敤㉡摢ぢ㍤㠶晡挵〷ㄲ挴㥣㌸㤱㝣㐲愵挵挱㈷㄰㐶㘴㥡㤲㤰戸㤱攲晤㐹攳敦㝣户改㍢㐵〵ㄲ愸㈷㙡㑣㠲㔳㡤ㅦ㑦ㅡㅦ挲攷㔹慡㑤㡥㔷〹㤸㥥㑤ㅡ㤳㌰㔵攳挷㤲挶㝦㍥戴扦搱㌸愱挳㘸㘴㥤㐴㤲㘱昴慡㘳㐰敡㔳敤㘱㌴搷㉤㉡搲〱㉢㉡愶〸㔵㌱攴㥡㔲愵㠳戸ㄵ攲攳㘳改㌹㕣㜲挲㕤㄰㐸摢攸晦㤹㜰ㄲ㤷㥦㘶捤搰挴户搰㙢㠸㍡晢㠶㝡㘲攷㠲㌵敦愳愰摦㍡ㄹ攰㜰㔵摤㔱㈴〲扢㈰ㅦ敤敦ㄶ摥昹っㅢ戲戹ㅦ㐹戴㑣攳㘵㤲摥戴㠸㡡戰攴挵㝢ㄳ捣收ㅥ㙤搲㡣昱〸㤰〳㌱〹挸㡣昱㈸㘰ㄴ㤱搹挷㠲ㄱ昲扦㘲敥昷戲攲㝤〴㡦〱㤴〴㤹㥤㜴㔰㜸ㅣ㘰㌸昹㍦㔶㡣慤㈹挷㠹㈶ㅥ㑡㕥㤶㈶㈳攳〳散昰㐱㠰㍥昸㜱㐵㑣㠴㈵攳㐳㈸㐹扦㤴㠲㐳扤昴挳慣昸〸挱㐷〱㑡㍡㈷扢敤㕤攳㥡㝡㔴㘱ㅦ㐳㔷昱㈸〱㝥挶挷攳っㅦ㜴敥挳㥢扡ㅢ捤㍣ㄳ㈷㕦昸㈳收搹昲㈹晦㍤昸㌴㝦㠳㡢敥挳晦㤹㐴㔷ㄶ㝥㕥㝢㘳㙦㘳㤱〹㘸㥣慢摦㉡㌶晢㜹㡣挳㜵㌵㐳㈹ㅣ㤱㑡愵愸ㄵ〴昱捤〵ぢて㙦攰㕢㡥愸ち㈱㐸〳慡挲㡤㉢㡥愲挰昸㈴㥢ㄲ挷挴㤳昱㈹㍥ㄱ戵㙡ㄳ㍦ㅤ㘷昸㈰㠸㔷搵晤㠱戸㝢昲㐲攲㕡㔵搸㙤㉦㈴晥㔵挵㑡晡㠵㑦㜰㌰㠵㉣㘴㕡戵ㄲ㤱愶㘸攸昳挸っ昵つ㜳㙥昷攳愷慤㡢捡昹敡昹昳晦ㅣ捥㡦㕤㥦㝦晢㕢〷㥦㜸昶ㄷ扦晦挴㌳敦㍡昲愷㝦㍤昹攴㌳㝦昸挴攵㝦晤㘸昹挸捦㥥㝡敡愷昷㝥改昲敦昷㕡㕦搶扥晢捦戹㉦㍦㍣㜹昱攱〷慤戳户ㅤ㝦昸ㅤて摣㌷戹㜰搵㜸㕦㕦㝦晦慤愳㍦扦敥㌵㈳㡦㍥昸㝤昱㤳摦㕣敢ち戵㕣扣愰㜵ㅡ㕣戶㥡挶ㄷ㤰挱㌴㌸攳ㄷ㜵ㅡ㕣慥摡愸攵㜸愳愶㔱㔰㠴㜳㠳ㄳ㔰ㄵ㘶㙢挵挰㝦〰慡晦戵㑥</t>
  </si>
  <si>
    <t>㜸〱捤㕤〷㤸摣搴戵㥥扢摥㤵㔷攳戲㠳㌱㈵ㄴ㘳㠳㡤〱㠳㌳扤〰㠶㕤慦㉢ㄸㄷ搶㠵ㄶㄶ捤㡣㘴㉦摥㘲㘶㜶摤㐸攲㡤㠳㈹愱搷搰㠹改㄰〲愶挷㤴〰愱扣㔰ㄲ㐲㐸攸㌵戸㐱攸㌵㠴〰敦晦慦捡㘸㌴摡昵摡㉦敦晢㈲敦㥣搱㍤昷㍦攷ㅥ晤扡㤲慥捥搵挸〱ㄱ〸〴扥挷挲㙦㉥搵㕣搹愵㘹㔹戱㔳㙦ㅢ摢搸搱摡慡攷㍡㕢㍡摡㡢㘳ㅢち〵㙤搹戴㤶㘲㘷㍦〰㤴收ㄶ搴ㄷ㙢㥡㡢㉤换昵摡收挵㝡愱〸㔰㑤㈰㔰㕢慢㔶愱扥捥晡㠴散㠲㑡㉢戵㥡〲愸㠰慡㔰昴愷愸愵㔰㈹㠲ㄴ〳㈸〶㔲っ愲ㄸ㑣㐱㙦㙡㠸㘲ㅢ㠸㠱㐳㈰㘶㌷㡥㥦㤱㍤ㅥ戱㌵㜵㜶ㄴ昴㝤㠷捦㌵㈳ㄸㄷ㠹㡣㡤㡣㡤㘶愲挹戱攱㝤㠷㌷㜶戵㜶㜶ㄵ昴㜱敤㝡㔷㘷㐱㙢摤㜷昸捣慥㙣㙢㑢敥㔰㝤搹散㡥㠵㝡晢㌸㍤ㅢ㡥㘵戵㜸㍡ㄲ㑦㈴㡣㑣㈶㍤㜰㕢㜸㥥摥㌸㝥㘶㐱㌷㡡晦㈹㥦㐳改㜳㐶攳昸戱搳昵捥晦㤴捦敤攰ㄳ㉥㈷㜴戴㘹㉤敤晦㈱愷㌵摣㐳㠹〹㝡慥㠵扢㔲搷ぢ㉤敤昳挷㈲散㌲愲㔱㑡㡤㙤㈸ㄶ扢摡ㄶ戱㔷㌴敡慤慤㠷敢㠶摣㠵㙤ㄳ㡡㥤㌳戵㐲㕢㜱㘰ㅢ昹搳ぢ㝡㝢㑥㉦づ㙥㥢戸㌴愷户㕡挰㘲㙤摢㕣慤㌰㕤㙢搳慢戹㔲搷㘶敥挳愹㜹扤扤戳愵㜳搹愰戶㌹㐵晤㜰慤㝤扥㑥㐸㑤摢攴慥㤶扣愸慥挶㕦愰摦㘸扦挸攴㡥㐲㍣㙤㡤ぢ戴㐲愷㉣㜱ㄷ㐶晣戰慥敥㈲户愲㉣㉥㜶愹攱ㅥ㉢敥戳愶㤶戶㐳昵㐲扢摥捡㐶戸㈷挷㜸㐰㤲㈰㜳㍦㌸㑣搹㥢挳扤㈴〶㔸㠷ㄲ户㠵慤㈸摢㐳散㌱扢搰㠲捤散㙡搵ち晢ㅥ搶搲㍥㉥扣敦戴㤶㠵㝡㙢㡢㕥散ㅣ㤷搹昷㌰㙤改戸㐴㐲摤〱㐰㜵㐷㥡晣〰㘲攷㤹㡤攳㌷摤晡扢㑤户慥摥㜴摢㐹敢㙦㕤扤攱㥡敥昵愷摣户昱㠱晢摥扤攴㕥㜵㈷㐲㜷㠶㄰搵敢㜰㉣扢摢攴昱㔴搵慣㔵㌵㘷慢㥡㜳㔵捤昹慡㘶扤慡搹愸㙡㥥㕦搵扣愰慡戹愵慡昹昸慡收㠵挰搸㑢㙤晦晥㔵搶昲㤷㝣㕢昷つ敢摥㤹㝡昵㘳捦摣㍣昹扢慢㐶ぢㅥ扥昲攸摦ㄵ㉢㈳㍤摢㤰㜴㙤㐳㈴㉣㌷㈲㤲㔰㠷〱愹敥〶愱っ㠷搸㜹攳敡㕢搶摤㝦㡦㝢㍢搶摦㝢摤扡〷㉦㝦昷㤴戳搵ㄱ㠴敥づ㈱挴敢搸〸㙥挸㉦ㅥ㍤攴慡昱昳挵昴㤳搷づㅤ搶㄰摣晢㉥挱㜳㠷㡣㘰㈴㔶昶昲㐴㄰㠹扢㜹㡣愴搳㌲㠸㘸㉣慣㡥愲敢㍤㈱㤴搱㄰愳㌷㕣㜸搷㠶换敦㝢昷戲㤳㌷㥣㝡捥㠶扢㑦摦㜴摢㠵㈶㡦敢ㅥ扡㜵晤戵㘷㤶㈲摡㡢㘶㝢㐳〸昱㠲ㄵ㔱攷ㅥ愳㈶㈵摡㤷㑥㔹昵挳搳收敥㍣㙡摤搱㠲㈷㌲ㄹ搱ㄸ慣㡣昲㐴㔴ㄶ㔰㈲㈹攳㐹㠵搵㝤改㜷㍦〸㘵㉣挴㡥㥥㍤㕢㙡晦㠷挴㠵㈱㠴㜸搶㙡晦攸㔵愹㠴昶挹づ㔳捦㍡攱扥戱㔳ㅦ㕦昴ㅢ挱㜳愸㙣㍦㡡㤵扥㌳ㄲ愳敢㌸㠴㤲㠰ㄸ戱敥扥ㅢ搶㥦晦㌳㄰戱晥搴㝢晣戹㐸搲㈰〵㈱挴ㅦ慣㔸㍥ㅦ戶捤㐱扢㕤㜹㑢挳愹㜷㜴慣㕢摤晡慢㈱㠲攷〱ㄹ㑢〶㉢㝤㡦㘵㝦扡㍥〰㐲㌹㄰㘲扢昵㘷㕥戸攱㡡㠷㄰〸晡㐵㠹㡢㜱〴ㅤ〴㈱挴㈳㔶晢㠳ㄶ㕦晤搴挸晢㕦慣晦捤挷昷散戵㜰搰捣㜹㠲㔷ㄱ搹㝥㍤㔶㝡摤ㄷ㜱戳㙦㈴㤲㙡〳愰敡㜸〸愵ㄱ㘲㔸㘵〷㉤㍢搰㈶㄰㍤ㄱ㐲㠸晢慣㈸㙥ㅥ㌶晤搹搵㠵㕢ㅢ捦つ㥣ㅣ㔹㌷㘴捥扤㠲㤷㌱ㄹ挵㘴慣㜸愳㠸戸て㤳㘸㕣昶㠸㔸㔲㥤㐲扦㔳㈱㤴㐳㈰散挳攴戶敢㌷摥㝦戲㜹戰㤴㠸㌸㤴搰㘹㄰㐲摣㘹㠵戰昳㈵㠳晦昴捣ㄹ㌷㑦扥愷㌵搴昸晣敤攳てㄲ㍣攸㘵〸搳戱搲㠷〳㌵ㅡ㔶㘷搰敤㑣〸㘵ㄶ挴㌰㙢㈷㥣㜵搵挶㜳㑥㕥㝦ㄹ㑥㍢㍣昳㤴㠲㌸㥣攸㈶〸㈱㙥戱㠲㌸晣敡昷搶扤扡㙥㑤晤搵捦㜴㍤昰㘴摢摦慥ㄵ扣㠸换㈰收㘰愵敦扤㘱㉥㕤捦㠳㔰㡥㠰ㄸ㘱敥㤰摥㡥搲㈳㘹㜰ㄴ㠴㄰搷㔹戱㍣㝦晣挹㐷㥥晣挴捡挹㘷㠷捥摦㜵㥦㜷敦敤㄰ㅣ㑢挸㔸㡥挱㡡㜷㥦昴㜰㤴晥㠸㝥㡦㠵㔰㥡㈱慣㙥戹㘹捤捦㜹㤴㌸㈷慤攳〸搲㈰㠴戸搲㙡晣昴扤て㤸昵收㜵ㅦ㑦扤攷挳ぢ摥ㅢ㜱挷㌵ㄷ〹㡥㘱㘴攳㌹慣昴改搴㥦愷㔷ㅤ㐲㌱㈰㉣づ捣昳搵晡戳㝦㘱㤲㔱搶㉦攷搳㘰〱㠴㄰扦戴挲㌸㝦敥㥥㐷摣昱攴㘳㤳㉥晤㜴挱愰戵㑤ㄷ㙣ㄴㅣ㐵挹㌰㡥挷㑡摦昷〷㉦づ㙡㉢㠴搲〶㌱挴㌹㔹㤵㌸㘸㈷愲〳㐲㠸㜳慣挶㉦ち㥥㜶昰㤷摢㥦㌴敤㜷㐳晥㝡敡㐷晢ㅥ摡㈶㌸㝡㤳㡤㥦㠰㤵㍥㜱㔰愰搷㈲㠴搲〹戱愳搹㈱㑤晡换㌶扤㡢戸挵㄰㐲㥣㘶戵慥户㙥晦昵ㄳ㔷扣㌳攵㠱㡤㐳ㅥ㕢㜲昴㤳㥦〸づㅢ㘵敢㑢戱搲挷摤扦㡣㝥㤷㐳㈸㈷㐲㔸㈷〶捦㍥㈸㜱昰㘳愲㝦〲㈱挴㑡㉢㡡㝤㌶㍥戲晥攲㉢㡦㍣㜴攵㥡㜷㝥㜳昳㠱慦扦㌹㜰〵慡㘷㔹挳㠱〹〵㙤〹〶㔸愵戱㕢㜴㙣㤸晦㌶㍦㘸挵㤸搵㐸ㄸ㈹㈳ㄲ挹㈷挲㕡㑣慢攱㌸愱慦愳㈳敥㠶㠱挶扣㤶昶㝣挷ㄲ㌹㕣摡㘵扣㔶搴㑢愳愷㌱㔶摤昸㡥慥昶㝣㜱㘷晦捡愶㑥慤㔳摦挹㕢㔷㜲㔲㘱搶㠴挱愴㕥㤴敤つ昳㥡捤搵㕡扢昴㠶愵㉤㘶昵慥㥥㙡っ㈵㍢戲㍤搷㑥㉡攸㈷㌸戵ㄵㄱ㌵攰捥㘵戱昴㕤戱㤵㘶㤵ㄹ搷昰挶〵ㅤ㐵扤㕤㠶㌷愶㙤㘶㑢㙥愱㕥㘸搲㜹摦愳攷攵愶㙥挷㉡㙢㍣㍢㘶㐶㍢㌶ㄴ㈳搴晣敥㙥慤㌱㜱㘹愷摥㥥搷昳㠸㜷㤱㕥攸㕣㌶㕢换戶敡摢㤷㐱捣㌶㔱昱㠳㌲昵愴㡥㕣㔷戱戱愳扤戳搰搱㕡㕥搳㤰㕦慣㘱っ㥤㍦慣㈳慦㘳〸㕣捤㈵㈰〲晤晡〹ㄱ搸挷㙦ㅣ㑡扦挵戱㜲㐷戸㜶㌱㐷挴㍢㤶㜷扢戱㠷㘳敢戰ㄵ慤㍡晢㘴搵挸捤㌸㤳㝥改㘶敦㥥㠱慥㙤攲㑤㈲搱㝢昵㡣㤶㌱㍡㝢敥晦ㄷ㕣㔵戵慤戵昵ㄳㄷ攳㍥㘳㡡搶㥥㙦搵ぢ扤摥攲ち㐶愴㜶㐳搴慣挰搱摣㈳㝢ㅣ㄰㡢愵㘲㔹捤㤲㤶㝣攷〲㘵㠱摥㌲㝦〱捦㔶戸つ慥慤㈵戵ㄵ㡢扡ㄲ㉡昵攷ㄴ㈷㐱〴㠳〱㘵ㄵ㐱㑡㔰㍤搹㉣搷㜰挸扦攵㜷㌰扣搱㔶攵ㅤㄳ㙥㙦㡢㌵㙤㤳㍡ち挵㝥晤晣戶㜲㡡㔶㕣搰挹敥搹㙢㈵敦㔵搴㔳㈸㑥㠵愸攱ㅤ挶㘶㙦㤰㜸㠵愹收㝤攰愰戶〹扡愱攱敥㕢ㅥ摤㐲慢㘹㌳㙦攸㈶攸挵㥣捡㍢扦愹㌸㔶㤶㉡㔸挳挱㍦戰㡤扤㕦㕦摡㌹㐱敢搴晡户攱ㅥㄲ㝢㐹〵㘸㡣戴㌲搷㘸㌹㐸敡㙣敢愰㔵㠲㠷㤰㕣㜵㜹ㄹ㈰ㄵ愶㈷ㅣ㌸㌸㕥〲晤㉣搹晢㐶㈰㜶摥攵㈹摥㡥㕥㝥㉦㠸㕢搴晣㘴扤㝤昶戲㐵㝡㤱昰㕡愵㔷㉡扤㠷ㄷ㥤捤挸㘵攷㜴戶戴ㄶ挷㈲搲挹㠵㡥慥㐵晦㐹㍦昴愵㥥〶㘱㉦㌵㡢搱㡢晢扥㑤愰㉢搰㝦㌱昷㑤㜳㜳愰㤶摥愸㔱㜹ㅢ慡戲户挲搹昷昸㤲㡢㝡㈶扥㠲扤搵搵昰挶㜴㑢敥㥢㙢㠰ㅦ搸〶㠶㘶ㄷ㜴㤹〹愸㤵〵戰㍤愸㙤㕥㐷㘱㘱戶愳㘳㈱晢搳㘰㔹㉡㉥搰昵㑥摥㕤て戰戲〹㌲㙢㈰㐴扦㝥㘵户挱慥摢㜰摥㤷㉢攷㐲っ㙡㘸㙤ㅤ㙥㝢㉣㉡攷㐱搵て昷昹捡昹㔸〹扦扢㝡敤挶换㙥㕤昷挰㥡㡤户晥ㄲ㠳慥㑤愷摣扣晥搶㑢搷慤㍤㙤搳㐳愷㙣扣ㄱ昷㡣㜷㙤戸昸慣晤㜰挷戸攱㠲戵㘳㤷戶ㄶ㤷㡡㔶戰挲㥢搶㍦摤戹昱攷㌷㕥㕤㥣㜴昱㍥ぢ㕡㕦晦㙤搳摤㘲愱㔵㔱㜱㍦捤㥢㘳㜹㤷㝦ㄱ㔶㐴ぢ㘰㉢昰挱㝡昹愲㕥㡣戲㝡〹挵愵㄰㌸㘷挸扤㠰㔳挶攵㘶㔱散㠶㙦㥥㌶搴㉢㈸慥㠴㄰㈳㈰㜸搰慡㔷㐱搸㡢㌸づ晥搹ㄷ攴晥ㅣづ㜵攵晥扣〶摡愰摡㑢㥤攰㍤㍡昷愹㑡づ㔵戲愶㤲㌱㌱ㄷ㡥㝤〹㤸㘳㔵㔴摣捥㡦㠲㤹㈴攰ㄶ摡㌷〱戶〲ㅦ慣㤷㉦敡慤㈸慢户㔱慣㠱㜰ㄱ㜰㠷㔹ㄴ扣户㤷〴摣㐹搰㕤㄰㘲㉦〸㐹挰摤㔸戱ㄷ㜱〸晣㍢〴㡣㠶扡㤲㠰戵搰〶搵㕥敡〴㔳〲㝥〴搴挳戹㉦〱〷㕢ㄵㄵ搹㠳㝤攱㐹ㄲ昰㝢慣㠸㜱㠰慤挰〷敢攵㡢晡ㄸ捡敡攳ㄴ㑦㐰戸〸昸㠳㔹ㄴ晢攱㕢ㄲ昰㈴㐱㑦㐱㠸ㅦ㐲㐸〲㥥挶㡡扤㠸㌸晣㍢〴㡣㠵扡㤲㠰㘷愱つ慡扤搴㠹㌰㄰㝥〴散〳攷扥〴散㙤㔵㔴愴㉦㘲昰㈴〹㜸〹㉢㘲㌴㘰㉢昰挱㝡昹愲扥㠲戲晡㉡挵㙢㄰㉥〲摥㌰㡢㈲㡥㙦㐹挰㥢〴扤〵㈱㤸戲㤰〴扣㡤ㄵ㝢ㄱ挳攰摦㈱㈰〱㜵㈵〱敢愱つ慡扤搴㠹ㄴ㄰㝥〴っ㠵㜳㕦〲戶戵㉡㉡㜲㈶晢挳㤳㈴攰㐳慣㠸㙤〰㕢㠱て搶换ㄷ昵㘳㤴搵㑦㈸㍥㠵㜰ㄱ昰戹㔹ㄴ〷攰㕢ㄲ昰〵㐱㕦㐲〸收㑣㈴〱㕦㘱挵㕥㐴㉤晣㍢〴ㅣ〸㜵㈵〱摦㐰ㅢ㔴㝢愹ㄳ〷〱攱㐷挰㜷摦昵㐰挰户㔶㐵㐵搲愶〱㥥㈴〱㥣㜹㄰摦〰收㑦㠰㠲㙡戵㍦㐵㉤㠴㡢㠰愰㔹ㄴ攳攱㐸ㄲ㌰㠰愰㠱㄰㘲〲㔴㤲㠰㐱㈸搹㡢昸ㄴ㙤㌸〴㌴㐲㕤㐹挰㌶昴愹昶㔲㈷㈶挲捥㡦㠰㑤㍤ㄱ戰搱慡愸挸ㄷ㑤㠱㈷㐹挰㑥っ㜹㝤㡦〴散㠲㙡㜵㔷㡡㘱㡣慥㜴ㄵㄸ㙥ㄶ〵昳㐷㤲㠰ㄱ〴敤づ㈱㤸㉣㤲〴散㠱㤲扤㠸搷摣〴㌰攱㔴㐹挰㘸晡㔴㝢愹ㄳ搳㘰攷㐷挰㕦㝡㈲攰㌹慢愲㈲㕢㌵〳㥥㈴〱㘱㠶晣㙣㡦〴㐴㔱慤挶㈸攲㡣慥㐴㐰搲㉣㡡㤹㜰㈴〹㐸ㄱ㤴㠶㄰㠷㐳㈵〹挸愰㘴㉦攲〹㌷〱戳愰慥㈴㘰ㅣ㝤慡扤搴㠹㈶搸昹ㄱ昰㐰㑦〴摣㙦㔵㔴㘴捡收挲㤳㈴㘰ㄲ㐳㕥摢㈳〱㔳㔰慤㑥愵㌸㠴搱㤵〸㤸㘶ㄶ挵㍣㌸㤲〴ㅣ㐶搰㜴〸㜱㈴㔴㤲㠰ㄹ㈸搹㡢㔸攳㈶攰〸愸㉢〹㘸愲㑦戵㤷㍡㜱ㄴ散晣〸戸扥㈷〲慥戳㉡㉡搲㜳㑣戵㐹〲㡥㘱挸搷昴㐸挰戱愸㔶㥢㈹㡥㘳㜴㈵〲戲㘶㔱ㅣぢ㐷㤲㠰ㅣ㐱㜹〸㜱ㅣ㔴㤲〰ㅤ㈵㝢ㄱ㤷扡〹㘸㠶扡㤲㠰ㄶ晡㔴㝢愹ㄳㅡ散晣〸㌸愷㈷〲捥戶㉡㉡㔲㠴㜹㜸㤲〴ㄴㄸ昲㤹㍤ㄲ搰㠹㙡戵㡢㘲㌱㠴㡢㠰愵㘶㔱攸㜰㈴〹㔸㐶搰㜲〸挱摣愰㈴攰㐴㤴散㐵㥣攴㈶㠰㔹挶㑡〲㔶搰愷摡㑢㥤㔸〰㍢㍦〲㤶昷㐴挰㌲慢愲㈲㌹挹㉣愳㈴攰㔴㠶扣愴㐷〲㝥㠱㙡昵㜴㡡㌳ㄸ㕤愹〷㥣㘵ㄶ〵㌳㤵㤲㠰戳〹㍡〷㐲戴㐳㈵〹㌸ㄷ㈵㝢ㄱ敤㙥〲㤸摡慣㈴攰㐲晡㔴㝢愹ㄳㅤ戰昳㈳㈰摦ㄳ〱㌹慢愲㈲㐱㕡㠰㈷㐹挰㤵っ㔹敢㤱㠰㕦愱㕡㕤㑤㜱㌵愳㉢ㄱ㜰慤㔹ㄴ㐵㌸㤲〴㕣㐷搰昵㄰愲ぢ㉡㐹挰つ㈸搹㡢㌸挲㑤㐰㈷搴㤵〴晣㥡㍥搵㕥敡挴㘲搸昹ㄱ㌰扤㈷〲づ戳㉡㉡㜲戴换攰㐹ㄲ㜰ㄷ㐳㍥戴㐷〲敥㐱戵㝡㉦挵㙦ㄹ㕤㠹㠰晢捣愲㔸づ㐷㤲㠰晢〹㝡〰㐲晣ㄸ㉡㐹挰㠳㈸搹㡢ㄸ敦㈶攰㐴愸㉢〹㜸㠴㍥搵㕥敡〴㜳扥㝥〴愴㝢㈲㈰㘵㔵㜸搳挳㌵摤昰戴〵㘹扤〱っ搸㤸摢愲㉦㘱ㅥ㘲戰㠱愹昳挶慥㘲㘷㠷㑣㥡っ㌲㈶㜴㑣敦攸㥣搰㔲㕣搴慡㉤摢搶戰㔶收㉤搰摢㤱搲㉣㈰戳改搱㜵㉣㕡愴攷㔵愳愹愳慢㤰搳愷㑥昸㙦㐸㜹㘲晢戰敢㘴戶戳㑡㘰搹扡㉣ㅥㄲ昲〲扤〴㑢愰㘶㈵ㅣ㝡㤳㌱㜲〲摦㤵㌸㤵慢㈱〰敢㑡㡣捥㙥改㙣搵〷ㄸ㌲㘹㈹搷㙢つ戰㠸㍣㜱扥扦㌱㝢〱㤲ㄴㄳ〶ㄹ㤳ぢ㉤昹搶㤶㜶㥤㍢㘳愸〹㥤愶捦㐷㑥㜸㘶㐷戱㠵捦㑡っ㌲㘶ㄷ戴昶攲㈲愶户㜲换㠶㤴㤵㘴ㅥ慣挶ㄸ摦搲㕥㐴㌳㜲㉦㜲扤捥㘸㕡搰戱〴て攱㜴戵戵㑦搶ㄶㄵ晦㉢昶㑡改〸㤲扢㐶㔴㠹慡㉡㔱㕢㔵扢戵晢㐷㜹ちㅥ㜷㈸㑤㥣て㐷㕦敤㉣戴㘴扢㐸ㅡ扢㐰㈰㡡㑦㌵㠵摣㡦㠱ㅡ㘶㑦扤挹㉣搷㙥昴㘴愲ㄹ㙦搹㈳㈹扥㐹㔱攷改愶㙤〱㔷㥦㠶搱挰㘷㈰づ㤹㍣㘷㙡㘹㡥收晦昴㜰㔱つ昳扤㝤㑥㠹㙦〷昰㘰戳ㅢ㌱㑤捥㕥㠵愳ㄳ扤㠱㈵㙦搷っㅡㄲ挳㕥㍡戸戴㍡〹㔹搵㠱挶㌴㉤慢户㈲ㄹ摣愶㜵づ㌶ぢ捣捡户㘹慤㐵慢慥戱愳慤㑤㘳户攳㈳㌴㑤㌹慤㔵慦㌵ㅡ扡㍡㍢昰㕣㡡㙡㐰挸扥㘹愹戴愵㔰㘹㑢捤戴慤㜱㌸㈷㠹攴㍡㝤㜵捣搷ち㉤㥤ぢ摡㕡㜲戵㉣㜰㈲攷扦愲扦攲ㅣ㔲つ㌲敤挵㍥㥦㜸昳挰㘶㌶ㄶ扢㝢㉣愶㑥㐸ㅤ㜷㍦㝡㜵㤵㔰昰㑦㙣攵ㅣ〲捥㍥昲愲愲晥〹摥㙡慡㄰〴㑦㐷㜲昹搸㝥攴敥㘳㌹捥攲〹㑡㥣㑣〰㍥敡戳㤰㕣攱愷㥡㔹昸㕥ㄳ捣晤〱〸㑥敢搰昲㤳戴ㅣㅥ㠷敢㙦㍤っ㔷㡢㕤换搳㑤㈱挴㤴㝦㈳㘶㤱㌰㍢戵戸㈵慦ㄷ㙡愹㘸挲愳㝢搵㥣㉣㔰捣㝤㠸攴㘷扦㐰㑤捤㠰㕡扦戶愶摡扥㐶㕡㠹㔴昷愳㠱㔳㉢晣扦㍦㉢㝤㜰㍦㐶ㄵ㤴㤷愹㍦㘳㍢搴攷戸㑤愷㐲挹敤昱〰晥㐲挰昳㄰㌵㑣㕢㝢昷㑤㜹昶ㅤ㌹㝡ㄵ愰㙡昹ㄸㄹ攷〵㙡㤱㐳㤷ㄳち㌵㜲㐳〶戸㈶〲ㄴ㜳づ愰搶㝥㌶㑤㘹㐲㉦搷昳㐱昳ㅣ换〹〷敥㡥慡慡㙡散㙡挵㍢㠹㕡搱㉣㥣戵㌵改㜲㠶㐰っ㐵〸捡㕦㘱扣㈷てㄶ昸㙦戶ㅥㅤ昱㝢㘸㘳晦搴晥ㄵ㘳㡢㘰㔰㝤〱收㠱愰㘰〶摤收㠴㕤搵㈲敤㐵搴慡㉦㐱㠸㡢愰散挶挷㜵㉤ㄳㄷ愳挸敢㔹㐰㜹ㄹ㤰㉤㌹㝦ち㘶㤲㜹づ㔵㕦愱昳㑢戱挶㔳㤳搳㔵㕦㠳㜶昳㕤昵㜲㕡攰愳扥㑥㈷㔶㐱㌰晦㙣㙦㡡㙢晦扦〱㠰晡㈶㠱捣㑤晢〰摥㈲攰㙤〲慥〲㠰㝤㐰昹㍢㑡㝤攲㌶收换敤㍡㤸㠳摢㙢㕣敤戹戸㕤捦昶㌶戰㍤㘶㥥扢昱㜱㜳㝢㉢㡡㈶户ㅢ〱搹㈲㙥㙦㠳愹攴㜶ㄳ㥤慦㐱愹㡣摢昷愰摤㍣户㜷㌰ㅣ㝣搴㝦搰㠹㔵㄰㜷㘲挵㠷扡昷〱㔰㍦㈰昰㉥㝦挰㠷〴㝣㐴挰摤〰㐸㙥㍦㐶㘹㜴㕦晡㙤㈴敥㑢敥愷戰〷戹捣㤴摢ㄱ戹挸晤㡣つ㝥捥〶㝦て㐰㌷㍥㙥㜲ㅦ㐳搱㈴昷ぢ㐰戶㠸㕣㈶挰㈵戹㕦搲㌹㌳攱㘵攴晥ㄳ摡捤㤳换㡣㌹㠰〱昵㙢㍡戱ち攲㐹慣搸㥢攲敡戸晦〲㐰晤㠶㐰愶搴㝤〰晦㈶攰㕢〲㥥〶㐰㤲晢ㅤ㑡㝤敡戸㐹㕦㙥〳㔵㜰ㄴㄴ㑣挲摢敤戹戸ㄵ愸㔵慢㈰挴㑢〰㜴攳攳收昶ㄵㄴ㑤㙥晢〱戲㐵摣扥ち㔳挹㙤㌵㥤扦㠶㔲ㄹ户ち戴㥢攷㤶挹㜸㙣㍤昲戴㜴㘲ㄵ挴㥢㔸戱㌷挵挵㙤㉤㌰㉡㥦ㄶㄷ㙦昹〳㠲〴っ㈰攰㙤〰㈴户〳㔱敡㕢挷㑤昸㤲㍢ㄸ昶㈰㤷〹㝥㍢㈲ㄷ戹㜵㙣㤰㡦慣ぢ㈶攳扢昱㜱㤳换っ晣㑡敡㤴㙤〰搹㈲㜲㤹户㤷攴づ愱昳㑦㔱㉡㈳㜷㈸戴㥢㈷昷㜳㤸㐹㜲户愳ㄳ慢㈰㤸敤户㌷挵㐵敥昶挰愸㍢㄰挸㤹〰ㅦ挰㡥〴晣㠰㠰慦〰㤰攴敥㠴㔲㥦㍡㙥摡㤷摢㕤㘰づ㙥扦㜱戵攷攲㜶㔷戶㌷㡣敤㌱捦摦つ㤰㥢㕢〵扡㤵搴㈹扢〱戲㐵摣㜲㑡㐰㜲㍢㥣捥㌹㌷㔰挶敤敥搰㙥㥥摢㈰捣昰ㄷ㔰昷愰ㄳ挶挶捦〰㐸ㅦ敡㐶〲愳㡥㈲㜰愰㍦㘰㑦〲㐶ㄳ挰㜹〷挹敤㕥㈸昵㠹㕢晦ㄳ敥㍥㌰〷户㥣㤶戰〳㜲㜱㍢㠶敤敤换昶㜶〲愰ㅢ㔰㌷户扢㐰户㤲㍡㘵㍦㐰戶㠸摢㕤㘱㉡戹ㅤ㑢攷挳㔰㉡攳㌶っ敤收戹ㅤづ㌳晣〵搴〸㥤㌰㌶㝥㐶㐰摡㥢攲敡户㔱㘰搴ㄸ㠱扢晢〳攲〴㈴〸攰㤴㠶攴㌶㠹㔲搰扥㥡㑤㑡晡㡤戴搲㠰㠰㍦捥㙡搸㡤捥愶挶ㅣ㥥㘶攸㜳㝦晡攴っ㐴㌷㉡摣晣㜱摡㘱㈵㜵捡〱㠰㙣ㄱ㝦㥣慣㤰晣ㅤ㐸攷㜱㤴捡昸㍢〸摡捤昳㤷㠴ㄹ晥〲敡挱㜴挲搸昸攱ㄴ㠷扤㈹㉥晥敡㠱㔱ㅢ〸㑣晢〳挶ㄳ搰㐸〰㘷㐴㈴㝦ㄳ㔰敡㔳摦㡣晡ㅥ昷㤳㘰づ㙥挷戹摡慢愶挶攴㜶㌲摢㥢挲昶㈶〱搰㡤ち㌷户㥣搱㔸㐹㥤㌲ㄵ㤰㉤攲㤶昳㈰㤲摢㐳攸晣㄰㤴捡戸㥤〶敤收戹㥤〶㌳晣〵搴挳攸㠴戱昱挳搹ㄳㅦ㙥愷〳愳捥㈰㤰㌳㉢㍥㠰㤹〴捣㈲㠰㤳㉤㤲摢挳㔱敡摢〵换㝦ㄸ㍢ㅢ昶㈰㤷㤳㌱㜶㠳㉥㜲攷戰挱戹㙣昰ㄸ〰扡〱㜵㤳㝢㉣㜴㉢愹㔳收〱戲㐵攴㌶挳㔴㤲㝢〴㥤ㅦ㠷㔲ㄹ戹㐷㐱扢㜹㜲戳㌰挳㕦㐰㍤㥡㑥ㄸㅢ㍦㥣㤹戱㌷挵搵㜱㡦〱㐶晤ㄱ㠱㥣戵昱〱ㅣ㑢㐰㌳〱㥣挸㤱攴ㅥ㠷㔲㥦㍡㙥挶户攳㘶㘱づ㙥㌹捦㘳户攷攲㌶挷昶昲㙣㡦㜳㌲摤㠰扡戹敤㠴㙥㈵㜵㡡づ挸ㄶ㜱换改ㅢ挹慤㐱攷㡢㔱㉡攳㜶〱戴㥢攷㜶㈹捣昰ㄷ㔰㕢攸㠴戱昱挳㐹ㅦ㝢㔳㕣摣ㅥて㡣扡㤰挰攵晥㠰㔶〲摡〸攰ㅣ㤱攴戶ㅤ愵扥㜵㕣晦戳挲㈲搸㠳㕣收㌶散㠸㕣攴㥥挰〶ぢ㙣㤰昳㍤摤㠰扡挹晤〵㜴㉢愹㔳㡡㠰㙣ㄱ戹愷挳㔴㤲摢㐹攷㘷愰㔴㐶敥㘲㘸㌷㑦㉥攷㤲昰ㄷ㔰㤷搰〹㘳攳㠷ㄳ㑡昶愶戸挸㕤ち㡣扡㡣㐰㑥㌶昹〰㤶ㄳ㜰㈲〱㥣㝦㤲攴晥ㄸ愵㍥㜵㕣晦㔱散㑦㘱づ㙥㌹㍤㘵户攷攲㜶〵摢敢㘶㝢㔷〲搰つ愸㥢摢㕦㐱户㤲㍡攵㘷㠰㙣ㄱ户慢㘱㉡戹㕤㐹攷㥣㝥㉡攳昶㈴㘸㌷捦㉤愷愹昰㠷戹ㄶ㍡㘱㙣晣㜰慥捡摥ㄴㄷ户㈷〳愳㥥㐲攰昵晥㠰㔳〹㌸㡤〰㑥㙤㐹㙥㝦㠱㔲摦㍡㙥搸昷慣㜰〶散㐱敥慦㕤つ扡挸㍤㤳つ㥥挵〶敦〲愰ㅢ㔰㌷戹昷㐰户㤲㍡攵㙣㐰戶㠸㕣捥㘸㐹㜲捦愱昳摦愲㔴㐶敥㜹搰㙥㥥摣晢㘰㠶㍦㍣㡦㐷㈷㡣㡤ㅦ捥㠳昹㤰㝢〱㌰敡㠵〴㍥攰て戸㠸㠰㕦ㄲ昰㈰〰㤲摣㡢㔱敡ㅢ戹ㄱ㕦㜲㉦㠵㍤挸㝤挴搵愰㡢摣换搸攰攵㙣昰㘹〰昰㠷〷ㅡ㔹戲㌶愴㠶㐹㔴㙦㙥戰㈲㙦㉢晤ㄹ捣攰㌶㜵㉥㙢㐵搶㥣慢捣ㄵ㥡㙢捣㝡〶愵づㄹ捣㡥〲㙥㐶慡扤㡦㜷㍢戶㉢搰昰㠰愱㥥㐷攷愵ㄹ㙢㥥㐱㌴㌵搹㙦㉢ㅦて㜷散ㄹ㜸改㌹㕡摡㜰㔱慥挲㌶つ㍤慣㈵㔷攸㈸㜶ㄸ㥤挳㥢㌰㉢㌴㥣㍦㐵挰㑣㝢戸愱收㌸㜸昴㙤㤳ㅢ㔶摤捥ㅦ挶㉥收愳戹挱㠵敤ㅤ㑢摡㘵㌴㌵㐵晥㈲㠳慤愹晤晢戳㤹㈰㍥㜲搹〳攴㠵㤸㑣愶戱扡ㅡつて敡ㄷ㘲㌶㤶〷㤹㜲㌵捡愳ㅡ挷㌷ㅥ摥ㅣ㐹㠶昵㘴㐲㡢攵昴㜴㍡㥥捥㘸改㔸㈶㥣捤攸㘱㈳ㄶぢ㈷㜳愹戴㜲㡤〳㌵昴㜸㌶ㄹ捤㠷㌳㈹㉤〱㘸㍡慢改戹㐴㍡㤵㑣㈶㌲挹㕣㍥ㄹ㔶慥㜵愰昹㜴㑣㑦愶挲扡㥥挹攲户㤹挹戸〶慢㘸㐲㑢愴昵愴㤱㠸愴戵㄰㔳挲㡣㐴扤づ㌶敡昵ㄴ㌷㐰㠴㤸づ㤶晡ㅢ愹扡㠹攲㘶敡㤹㈱㤶㝡愲㑡㐶㌵㉦㐰摦搷散㉤㤹㄰㔹っ㐳昲㐲慦敥摦㕦㡣昲晣㑡愱㈲敢敢㍣收慤㈸㑣晡搶ㅣ㡥ㅤ搴㌷㈳㐴攵摡晦㌴㐶搸㜸㤰㤵挱慦㠱〸㠶㤸攳㤵扢攲㜶ㄴ〷㌷㡥㙦㜶㑤㕥㈹㜷㐰户つ㜴攵㍦㤲㔶敥㠴㝡㈰搴㌲搹㡤㕦㕦ㄷ㐳㉦搹戴挸昹昳扢㔱㉦㝦㌷㉣㕥㠱㥥㌱愸昷㐲挵ㄵ昹㜹つ㤲㐷㤲㤸㠲つ㘱晦㐵〵ㅥㄳ〶㠴晤㑦㑣㠲㠶㝤戰扣て扤づ〳搹㠷敥〷づ㝤攸つ㤴㘵攰て愰㙣昶愱〴㝡㑡㈲慦愵昳攱㥣ㄱ㑦㘴愳改㕣㌲㘹㐴攲㤱㈸㝥㕤㥦挸攴㜴攵挱ㄲ㌴㥡㠹㘴搲改㘸㔸捦攵攳㤱㙣㌴㥢㡢㠵㜳ㄱ㍤㥥㠹㘹㤹㑣㉣㤱㔶㝥攷㐰搳ㅡ扡㕦捡挸挷愳ㄹ㈳㥥㡥㈷戵戸㤱㠸愵㌳昹㥣ㄱ㌵㡣㔸㈶ㄳ㘲㕡㔹昶㠹㠷㘰愳㍥㑣昱〸㐴攸㉤㕢敦改㐳捣㌲㑢㍣㔱慡㘳㈴搶㐱捦㝥㈴搲搸㜸敥㘳㔴〷搴㈷〹㝡ち㈲ㄸ㘲捥㔸ㅡ㜲㕦愹摣㌹㉡㜷㐵㘸㠳慤ㅦ㐶㠳㘷愹摦つ㙢㐲㘶㠰愹㝡づ㉡㘰捣て㌳挰㤲晤戱㘸愲㤲晤㝤愱慤㘴晦ㅦ㌰㤲散晦つ慥挰晥晢㔶㤳捡ぢ㈸㥢散愷㘲㤱㘸㔴㑦㈵㔳㐶㍡ㅦ捦㙡㈹㉤ㄲ㑤㐶㜰搸㐵㜲㤹㜴㉥㥦㡢㈹㉦㍡搰戸㠶挳㌲㤹㠸㘹㜱㉤ㄹ㡦㘸攱㜴㈶㤳搰㡤㕣㉥ㅣ捥㐶㔲㌱摤㔰㕥㜲愰搹㙣搴〸愷ㄲ戹㤴㤶捦挰㔵㑥换㐵搲攱㐸㉣㥡㑥愶攳㌱㍤ㅦつ㌱昱㉣㐹㜹ㄹ㌶敡㉢ㄴ慦㐲㠴㍥戴昵ㅥ昶㤹㠷㤶㜸〹㤵㐶挴ぢ㘶㤴㈵晢挳摣散扦㐳㝦敢㈰㠲㈱㈶㤵晤搸㘷㥥㔹敡㐷㤱敡㜷㘹戰㈷戹晥ㄲ㝡晣㈱㠷㑥昷㌶晢晦挴㥡㘴㝦愸㉦晢㐳㝣搹㘷愲㔸戲晦ㄱ㕣㠱晤㝦愱捣㈶㤵㡦㔱戶晡㝥㌲ㅡ㌶㌲搱㔸㉥㤱㐸挶㜱っ㘴攲扡愶㘷㔳愹っ㈸㑥㘸㕡㕡昹挴㠱挶㌵㌰愹敢昹㜰㈲㥣㡡攷搲㠹㑣㔸换㠲㔱㈳ㅦ㌶㐰㜰㌴愶㝣敡㐰ㄳ〶捥慣戱㙣㍣㤳捡挵㜰㄰改搸〹㤱㐸っ㡥㡤㔸㈲㥣つ攷㐳捣㑣换㡤晦っ㌶敡攷ㄴ㕦㐰㠴晥㙤敢㍤散㝦㙢敢㈵㥥㔰㘹㈴㜸㕥㤲散㔷扢搹晦㤶昵摦㐱〴㐳〲搲㡦晤㉡㕢捦〷搹㔵捣ㅦ㥡扦㙢ㄷ搵搰愳㉤扣散〳㉡慥挸㡦〲慤㘴晦㕦晦昶敢晢晦㠴戶戲敦昷㠷㤱㘴㥦慦㄰〱晢戵㔶㤳㑡㄰㘵晢敡㤵换㐷ㄳ㤱㉣捥㈱㐶㍣㤲挲㌵㈹ㄹ〱昷挹㔴㍡ㄷ㡥愷㔳㈹㘵㠰〳㑤挶ㄲ愹㜰㐶㑦攷戲㠰挶㜰㈶挹愶挲㠹愸ㅥ搵っ㈳ㄹ㠹㘶攲捡㐰〷㥡挹㠶ㄳ戱㈴昶ぢㅣ挵㜳戹㔴㌶㥥㡦挵愳㕡㌸㡦㘳〷ㄷ㌶㍤愴㕡㤱愸㠳㘰愳づ愶愸㠳〸〵㙤扤㠷㝤愶戲㔱㙦愲㑡㐶㘲㌰昴㤲晤昷㐰㠰㜳收搹㠱晥㜶㠴〸㠶敡㙣㐳捦㤹㈷㘴敢㘳昴扡㉢つ攲攴㝡〸昴㤲晤摤愰㜲搸ㅦち慤㘴晦㉤㕦昶摦昰㘵㝦㍢ㄸ㐹昶昷㠰㉢戰扦扤搵愴㌲ㄲ㘵㤳㝤㉤慤㠷戳㐹㉤㤶捡愰扢愷㜱㌲挹㠰愴㘸㈴㥢㡡㘷攲㤹㙣㉣愳㡣㜲愰挹㐴㌸慤㐵〰挱戰㈲づ㘶搳ㄸ㌱ㄸ改㜴㈴㤲捤㘷㈳戹㐸㐶搹搳㠱攲㌲㤰挴改㈸ㄲ㐹愷挲㌸㕥昲㕡㈴㥦㐹㘸昱㝣㑥㑢愶戹慢㐳㍢㔸㤱愸愳㘱愳敥㐵戱㌷㐴㘸㐷㕢敦㘱晦〷戶㥥愸㤲㤱搸〵㝡挹晥㥦摤散㐷〸㡡㐲〴㐳扢摡㠶ㅥ昶㠷搹晡晤挹㝥㡡〶〷㤰晤攱搰㑢昶㌳㔰㌹散敦づ慤㘴晦〹㕦昶ㅦ昳㘵㝦てㄸ㐹昶挷挱ㄵ搸ㅦ㘹㌵愹ㅣ㠴戲挵㝥㈲ぢ㠶戲㜸换㐵㐶㡢㘷㡤慣㠶㥥ㅡ㡦愵㈲昹㔴㉣ㅣ㑢㐶㜲ち攷攱㑤㘸㈶〲晡ㄳ㠹㔸㌴㤶挱扥挱㘹㈹㥦㑣ㄸ挹㌴㍡㜶㌲㥤捣挶㔲㑡扤〳㐵㕦挷挵㌶ㄶ㌷愲㝡㌲㥥㡤㐵㌵晣戴㌵ㄲ㑢㐵挳㕡㌴㠳㜳㕢㍡㌴捡㡡㐴㙤㠰㡤㍡㥥愲ㄱ㈲戴愷慤昷戰㍦摡搶㍢㔰㘹㈹昶㠱㕥戲㝦㡦㥢晤㐳改㙦ㅡ㐴㌰挴摣㌶㔶〲慡㠷㝤愶扢愵扥㠱㤵戳㘸㌰㥥散㡦㠵㕥戲摦〴ㄵ㔷〸ㄲ㘱㘸㈵晢户昸戲㝦戳㉦晢ㄱㄸ㐹昶攷挱〷搸㡦愲㑣㙦捡ㄱ㤰㈶愵〶㍡㝤㑡㡦㘰晣㥢搲攲㈹っ㔰戲愹㑣㌸ㅥ㡦㐶㔲昱㝣㈲㤹㠸㉢㐷㍡㔰㡣㜰搲昸敤㜶㔴挷㠸㈶ㅥ捥挴㌲ㄸ晥㐴㌲㐹㍤㤶捦改㠹㜸㕥㔷㡥㜲愰㤹㔴㕡㠳ㄷ㐳㑢愱敦〳愷㘱㙣㙥攴㜰㤴攱㜸捡㐴昴㜰㈸㘶㐵愲ㅥつㅢ昵ㄸ㡡ㅦ㐱㠴攲戶摥挳㝥挲搶㍢㔰㘹㈹搲搰㑢昶㉦㜷戳慦搳㥦〱ㄱっ㘵㙣㐳て晢晢摢㝡晥㜸㐱㕤㐸㠳愹攴昹㐰攸㈵晢㙤㔰㜱㐵㝥づ㠲㔶戲㝦㥥㉦晢攷昸戲㝦㌰㡣㈴晢㈷挰ㄵ搸慦户㥡㔴ち㈸㥢散攷㤲搱㜴〲愷㘳㡤㥤㌵㤹〳㕦㜱挳㐸㘴㔳㘹㈳ㄲ㑤㘷㌳㈹愵攸㐰㌳㜹㈳㠶慢㐳㍥㥡㡢攴攳愹ㄴ㉥愲ㄹㅤ愳捤㤸ㄶ㠹挵㤲戹戴慥昰戵㔶㤶搷ㅣ㠶㑣㤱㕣㌸㥢搰㘳昱㘴㐲捦㈴挳㌸㍤㘱挰㠹㡢㠵ㄶ〶晢つ㔶㈴㙡ㄷ㙣搴挵ㄴ㑢㈰㐲攳㙤扤㠷晤㐶㕢㕦㡥ㄷ㤳愰㤷散慦㜴戳扦㠲晥扡㈱㠲愱挹戶愱㠷晤㈹戶㥥扦㥣㔰㔷搱㠰㍦㝤㄰㠷㐰㉦搹㍦〵㉡㠷㝤㘶挲㈵晢㑢㝤搹㕦散换㍥昳攱㤲晤搳攱ち散㑦户㥡㔴捥㐰搹攴㈹㤹捦㐷㌰㝡搴搲戹戸ㄱ挷㘸〴愳ㄲ㥣ㅡ㜰摤捤㐷攲㕡㌴㥥㔴捥㜴愰㌱㡣㐲愳挹㜰㌲㤲㡥㈵㜰搵挵㉥捡㈷昵㜰㈲㠲㜷ㄸ㐴搳㐶㍣慥㥣攵㐰㜵捤〸敢㕡㕣㌷搲搱㔴㍣㥢搶搱攱㌱㈸挵㔰㑡㡢㐵㌲㐶㈲ㄷ㥡㘱㐵愲㥥つㅢ昵ㅣ㡡㜳㈱㐲㌳㙤扤㠷晤㔹戶㕥攲〹㤵㐶㘲㌶昴㤲晤〵㙥昶㉦㘱晤愵㄰挱搰ㅣ摢搰挳晥㕣㕢捦㥦㙤愸㔷搱㘰ㅥ搹㍦〲㝡挹晥㙡愸ㅣ昶㡦㠲㔶戲㝦慣㉦晢挷昸戲㝦㌴㡣㈴晢搷挱ㄵ搸㍦挶㙡㔲戹ㅥ㘵㤳晤㐸㥣〳挳㕣㉡㤷挰愸㈵ㅣ〱㍤㔹㍤㤹挹ㄹ搹㘸㈲㥤捥ㄹ㠶㜲㠳〳㑤㘰戴㠹㉢㐱㈲㥦㐵㠷挶〵㌵ㅢ㡥愷㘲愹㘴挴㐸ㅡ搹㉣〶㤲捡㡤づ㌴㡡㝢㠳㐴㔲搷攳㝡㈶㠱㤱ㄴづ愲㕣㐲ぢ攷攲戸愰㐷戳搸㌵愱ㅦ㔹㤱愸㌷挱㐶扤㤹攲搷㄰愱㘳㙤扤㠷晤㘶㕢敦㐰愵愵挸㐲㉦搹㥦敥㘶晦㑥晡扢ぢ㈲ㄸ捡搹㠶ㅥ昶昳戶㥥扦ㄹ㔱搷搲㠰㍦晡㄰〶昴㤲晤晢愱㜲搸㕦〰慤㘴㝦㠲㉦晢攳㝤搹㙦㠱㤱㘴晦㈱戸〲晢挷㕢㑤㉡て愳㙣戲㥦㑦㘶搳挹㤴㥥挸昰ㄶぢㄷ挵㌴摥挵㠱㥢㔱つ㙢㕡㉥ㄱづ㉢㡦㌸搰㘴ㄴ㌷戰〶づㄳ㍤㤶㡢挷㜲戸㜵㐵敦㌷㤲㕡ㄲㄹㄶっ晢㌵攵昷づ㌴㠳敢㉤慥搰戱㜴㍡㡢㌳ㅡ㠶慦㐶㍡㤲捤㐵㤲㑣愳㘰㘷㈵㐲ぢ慤㐸搴㐷㘱愳㍥㐶昱㌸㐴㠸昹㝢㝣〷㔴て晢㑣改㑢扤㠴㑡㈳攲挵㈲攸㈵晢㜱㌷晢㝦㐴㤵晡㈷㠸㘰攸〴摢搰挳㝥挱搶攷搹摡昳㌴攰㉦㑥㐴㈷昴㤲晤扦搱㍤㌵晣㉣㠶㔶戲扦㡦㉦晢㝢昹戲扦〴㐶㤲晤㤷攱ち散㉦戵㥡㔴㕥㐱搹㘴㍦㠵捥㥢㑤挶㜱㡦㤵て挷戳愹㕣ㄶ〹㈶㡣㌴挳㌸昵挴㘲㜸摥㔵㜹搵㠱㠶搱搷㜵ㅤ攳换㤸㠱挳㐵㑢攰㕥㉢ㅦ挳㘸㔵换㈰㠹㤰㠹㠴㤵搷ㅣ㘸㍣ㅦ挱戹㉣ㅢ㐵〶㈳㑢昶戵㘸㌲㤱搳㘳㐶㍥㠹换㜵㍥㥡て㉤戳㈲㔱㕦㠷㡤晡〶挵㥢㄰愱攵戶摥挳晥㠹戶摥㠱㑡㑢昱㔳攸㈵晢㍢戹搹摦㐸㝦㥢㈰㠲愱ㄵ戶愱㠷晤㙥㕢捦㕦换愸ㅦ搰㠰㍦㜷ㄱ㉢愱㤷散㝦〴㤵挳晥㐹搰㑡昶㐳扥散て昶㘵㥦㔹㜹挹晥㘷㜰〵昶㑦戶㥡㔴㍥㐷搹敡晢㐸攸ㄹ搱㤴㡥㜱㈷晡㍥挶㍥挹㐴㌲㤵挷㐹〵㜷㔴挹戴慥㈹㕦㌸㔰㉤ㅦ㑢㐷㤱㔱㠸ㅡㄱつ挹㥤㌰ㄲつ愹㔴㉥慣改㠹ㅣ戲ㄳ昹㡣昲愵〳挵ㅢ㔶㜰攳㤶捣挴昲〹㕣㈲㌰㤲㑡㠴㡤㐴㍡㘱㘴昳㔲㤵ぢ㥤㘲㐵愲㝥〵ㅢ昵㥦ㄴ㕦㐳㠴㑥戵昵ㅥ昶㑦戳昵攵㜸挱晣扥㘴㍦攰㘶㥦捦〸慢㜸っㄴ散㌳挵て挷ㄵ㈳㑥㘶晤愵扥挰捡晥㌴攰㙦㙤挴㌹搰㑢昶昹㝡㑢㠷晤昳愰㤵散㝦昹㡤摦扤敥攷搰㔶摥敢㥥て㈳㌸挱扢㉦㈱挱晥〵㔶㤳捡㘰㤴慤扥慦愵㜱㔵捣㘳㍣㤸㡤挵攳㤹㘴ㅡ㈳㝡昴㔹㈴㔵攳戹㘸㌴ㄶ㔱敡ㅣ㈸ㄲ㘹挹ㅣ慥て㌱㈳㤲㠸㘷挲㤱㜴㈴慦㐵㈳扣㔱㠸㈵戱㔳昲㑡挸㠱ㅡ㈹㘶㈰㌰搰㐹挶搲㜱㈴㜹㌲㔹摣㐸攴愳戸㌸攷㜵㥣戸㡣搰㠵㔶㈴敡㌶戰㔱㠷㔰㙣ぢㄱ扡挸搶㝢搸晦愵慤㈷慡㘴㈴㉥㠵㕥戲扦〱〴㌸昷扡㍢ㄳ戴ぢ㐴㌰㜴㤹㙤攸改晢㤷摢㝡晥㑥㐸ㅤ㐱㠳攵㔸ぢ㕤〱㍤ち㜸㜲〷㜲㔰扦㥡搵㈸ㅦ攰㐹改晡晦㌸㘰㡣昷㥤㍤ㄳ昱づㅥㅥ攳㠱㝥㜸㉡摡㝣㤶戸扡㙡晦慤昳挵愴㌱㝦㑡挰㑦捤㙢搸搶晦㠳ㅦ昶愹搲㌴〲㍤㌲扦愸㡥挲〶搷㌰㜱ㅥ昶ぢ戱户搷㕤㉡㌰摦慥㙤㙡ㄱ挹㘳扣㌶㜵㜶㐷㠳昳捥捤㙤散愴昲ㄸ晢㔵㌲愳㑡㥡㠶㙣ㄱ㍦㐵改搴㙤戳ㄹ〵挷づ慦㘶挱㤴〴㉡挶昰挵㌳摢㤵㑡慥㘷戱㜷㉥㘹愷戶ㄷ昱㤲㈴㍤㙦㝢㉣㘲ㄲ慤扡慡㥦昰晤㜹㠴昵㜶㑤㍥㝣㑤㙦㜸㑤搲搴㍣㝦ㅥ戱戳捦㤳攸攳㕢㍡攵㉦㌹㠶愰㕥愸㔷㠳ㅣ㘵㌴㘸㔲挶㡤㥣㌴㌲㤲慣㜹〹㍢愲捦㙤㤴搳捥ㄶ㜹昴〷搵扤攱㔰㕣て搷攴㕥愸搷戰㤱㌱㘶㈳ㄳ搱㠸昸㉢ㅡ㘱㐳搰〳扤ㅦ搱㌷㌸攸㙢㠹晥愱㠹㥥㑣昴㥦㉤㌴㔴㐰㐷㠸收愱㐴〷㔴㠹㥢慣〲摢ㄶ㌷㕢〵㝣〵敡㙥㠳攴㥥攴挷戵㝣㝣戰㔵愸㌷扦㙢慤敦㤰昵㍤戴扥㙥㡤㙤昹㈳㌱攲扣㠶㥡户㔶㕣昵挹捤〷㡣扡攲戶敦慤敦ㄵ愶愵㉤㜷㌷㉤扢て慤ㄷ㜷挳搲敦搷㙥㑦㈳㕣摦昷ㅥ㍣㘵㔵㜸摦㝤ㄲ扡ㄷ㥥戸㠱㙡ち㜲㔰㍦㜱㍦捡㍣㜶挵ㅦ㘰挱〳㐶昶昱っ昹㜸〸㙡㤳敢〷戰愶ㅣ〰㥤戹㐳挳攲㌱〰㐹㤵戹㘷挶ㄱ晤戰㠳㝥㤰攸㠳㑤㌴昶㑣㔸㍣㙣愱愱〷搷つ㐴㍦攲愰㝦㐷㜴愳㠹挶㥥〹㡢〷㉣㌴㔴㐰㑦挴㔷摤㤳挴愰戸攵㤴㍦㘵㕢昶㑥昹㡥昵昰㡥㘵㘴扤晣ち㡣慤ㄷ捦挲搲㡦昲㝢ㄱ㥥㉦攵昷㔸ㄵ摥户慤㠴㥥㠳㈷㙥㡣㝡㈸㈴㈸晦ㅢ捡㤲昲扢㘰攱㔰㝥ㄸ㉡挵换愸㌲㈹㝦〱㙢捡っ攸㈴攵搱戴㔸㘳搱㘲㔲㍥㡢攸㔷ㅣ昴㡢㐴㌷㤹攸挹㈳㠱扥挵㐲㐳〵ㄲ攷㄰晤慡㠳㝥㠹攸㜹㈶㝡㈲搱㌷㕡㘸攸㠱㍥ㄲ㌵㜵敦㄰㠳攲㤶㔳扥捥戶散㤵昲㙥慤ㅥ摥〳㠱敥昹收昷挳慤昵攲㕤㔸晡㔱㝥つ挲昳愵晣㙡慢挲晢㝥㤷搰㍦攰㠹㥢慥㌶㐳㠲昲㡦㔰㤶㤴晦ちㄶづ攵ㅡ㉡〵㔳昲㈶攵ㅦ㘳㑤挹㐱〷捡搱ㄳㄳ攲㜲㡢ㄶ㝡ち慡㍡搱㥦㍢攸㑦㠸㥥㙦愲搱换ㄳ攲㘲ぢつ㍤搰㉤㐴㝦攱愰㍦㈵㝡愱㠹挶㈹㌱㈱㉥戰搰收敥㙣㐳㑤摤户挴挰㜸换㈹晦捥戶散㤵昲挰㠴㝡㜸挷㌲慤㕥㝥㜵捦慡挷捦㍣晤㈹㍦ㅢ攱昹㔲㝥㤶㔵攱㝤愳㑣愸〶㥥戰ㄵㄸ㥣㐱㠲㜲㑥ㅢ㐸捡捦㠰㠵㐳㜹ㄷ㉡挵㈰㔴㤹㤴㜳㉥㐱㔹〲㥤散攵戱戰㌸戵㡣㤶㘵㐴㌳挱㙦愲〷㄰㝤愲㠹㥥㌸ㄲ攸㤳㉣㌴㌶ㅦ㤴晦㠴㘸捥〴㤸㘸捥㈸㈸㉢㑣昴㘴愲扢㉤㌴㔴㐰晦っ㕦㜵㍢㄰㠳攲㤶㔳捥ㄹ〲㘹搹㉢攵㝥扤㥣昳〵㝥扤晣㐴㠴攷㑢昹㜲慢挲晢づ㥢搰㙥昰挴㡤㔱㑦㠱〴攵㝢愰㉣㈹㕦ちぢ㠷昲搳㔰㈹㤸慣㌷㘹攱〴㠲㜲㍡㜴收戹㍣㉤㍡㉤㕡愰〷㉤㘷ㄲ捤慣扥㠹ㅥ㐵昴搹㈶ㅡ扤㍣㉤ㄶ㔹㘸㤳昲㜳㠹㘶㘲摦㐴㜳ㅡ㐱㌹摦㐴攳〸㑡㡢㔶ぢつㄵ㝣㕦㠸慦扡〸㌱㕢㐵㌹愷〵戶㡥昲ㄴ㉣晤㈸㥦㡦昰㝣㈹㌷慣ち敦㕢㜳㐲ㄹ㜸攲挶愸㤷㐱㠲㜲㑥㄰㐸捡昳戰㜰㈸扦〲㤵㠲ㄹ㝡㤳ㄶ捥ㅡ㈸㔷㐱〷捡㐱㘲㐴ㅣ㘷搱㘲㤲戸㥡㘸收攷㑤昴挱㐴㕦㘳愲㐱㘲㐴ㅣ㘳愱愱〲㠹搷ㄱ摤攸愰敢㠹扥挱㐴攳挴ㄲㄱ㐷㔸㘸攸㠱扥〹㌵㜵㠷ㄲ戳㔵㤴㜳㉥㘰昳㤴㍢㈷㤶㈹昵㘸〵换戴㝡㌱ぢ㤶㝥㤴㌷㈱㍣㕦捡て户㉡扣敦改〹㌵挱ㄳ㌷㕤扤つㄲ㤴捦㐳㔹㔲㍥ㄳㄶづ攵户愳㔲㌰㉤㙦㤲挸愹〲攵㑥攸㙡㐸㜹㔲㑣戳㔸㌱ㄹ扦㥢㘰收攴㑤昰㤱〴摦㙢㠲㈷〳㍣挵〲㐳〳ち搷ㄲ捣㌴扦〹收㜴㠱㜲扦〹㥥〴昰〴ぢっ㌵挰て愲愲㑥㈷〴㐵㝥㕣㑢ㅦ㐶㠸捣晥昷㠱敦㜰扤改㌶㙤㝤㡦慦ㄷぢ㘱改挷昷挱〸捦㤷敦㠳慣ち敦㙢㠱㐲㙤昰挴㉤㔷ㅦ㠵〴摦㈷愰㉣昹㍥㄰ㄶづ摦㡦愳㔲㌰戱㙥戲挲挹〱攵㝦愰〳摦㤳㐷愶㐵摡㘲㠵㡥㠲敡㤳〴㌳㘱㙦㠲㡢〴㍦㙤㠲㈷〱ㅣ户挰㔰〳晣㐷㠲㤷㌸㘰㑥㄰㈸捦㥡攰㠹〰㠷㉤戰戹㈷㥦㐳㐵摤ち㐲㘰扢攵㝣㜷摢㤶扤㥥挵〳摥攱㘱扣㕥慣㠲愵ㅦ摦㘳㄰㥥㉦摦晢㔸ㄵ摥户㄰㠵㌸㘹㠰慤〸愸㉦㐲㠲敦搳㔱㤶㝣敦〵ぢ㠷敦㤷㔱㈹㤸㑡㌷㈹攴㜴㠰昲㉡㜴㜲慣ㄲ㑤㡡㤱ㄶ㉤昴ㄴ㔴㕦㈷㥡㌹㝡ㄳ㝤㈶搱㙦㥡㘸っ昸㤲㘲戸㠵㌶㐹㝣㥢㘸㘶攸㑤㌴㈷〵㤴㜷㑣昴㈴愲㜷戱搰搰挳昷㝡搴搴㕤㐲捣㔶㔱捥㈴晦收扢戸摦㠵昳㉡㔸晡㔱扥〳挲昳愵㝣㝢慢挲晢摥愳㄰㘷ち戰ㄵ㜸㐸〵ㄲ㤴㕦㠷戲愴㝣㈸㉣ㅣ捡㍦㐰愵㘰扥摤愴㠵㜳〰捡㐷搰挹戳㜸㌴㉣㐲ㄶ㉤㈶㠹㥦㄰捤㙣扢㠹收㌴㠰昲㤹㠹挶㠸㍣㉣〶㕡㘸愸㐰攲ㄷ㐴晦摡㐱㜳㈶㐰昹捡㐴㠳昲戰愸戵搰搰〳晤㌵㙡敡敥㈴㘶慢㈸㘷㘶㝦昳㤴㍢㘷㜱搷昰㜰㉤㉣晤㈸敦㠷昰㝣㈹慦戲㉡扣㙦㕡ち㜱㝡㠰㥢慥㝥て〹捡ㅦ㐲㔹㔲ㅥ㠰㠵㐳㌹晦愳〹昱㈸慡㑣ㄲㅦ挶㥡搲て㍡㌹㔶㠹挶挵扦晦攵扥敦慣㈱㥡㈹㜶ㄳ捤摣扦搲摦㐴㠳昲戸昸愷㠵㘶扢㐱㤵晦〱㡥㜸摣㐱㌳晤慦っ㌰搱㌸㈶攲攲㜳ぢ㙤敥捥㐱愸愹晢㈳㌱㕢㐵㌹搳昹㝤愰ㅣ扥攵戲㝢扤晣攲慤晥昳戰昴愳晣㈳㠴攷㑢昹㠷㔶㠵昷摤㑥㈱捥〹㐸捡户挵戶㠰昲㤷㔱㤶㤴扦てぢ㠷昲敤㐸ぢ㌳敢㈶㠹捣昶㉢㍢搸戴㐴㘲㘲㔳ㄹ㉤㍦㈰㥡㜹㜵ㄳ捤㠴扦戲戳㠹挶㔸㈵㈶搶㔹㘸㤳昲㕤㠹㝥搳㐱㌳攷慦散㘶愲㌱㔶㠹㠹户㉣㌴昴搸㐱㈳㔰㔳挷㜴晣搶㔱捥ㅣ晥收㈹昷㍢戱㝣〰㑢㍦捡㕦㐵㜸扥㤴扦㘲㔵㜸摦㈶ㄵ攲㐴㠰愴㝣㌴戶〵㤴㝦㠶戲愴晣㈵㔸㌸㤴敦㑤㕡扥㐲㤵㐹㈲㔳晣捡ㄸ㤳ㄶ昴摢㠸昸慢㐵㡢㐹攲㝥㐴㌳敦㙥愲㤹攵㔷㝥㘸愲㜱慡㠸㠸㍦㕢㘸攸㐱㘲㠴攸慦ㅤ㌴ㄳ晤㑡捣㐴愳㤷㐷挴㌳ㄶ摡散攵〹搴搴〹戴戳㜵㤴㌳㜱扦㜹捡㘵搷愶搸扤㥥㌲挰㕥摥ㅦ㤶㝥㤴晦て挲昳愵晣〹慢挲晢晥慡㤰ち㑦昸挳㐳㐰搸ㄶ㔰㍥〸〵㐹昹㘳戰㜰㈸ㅦ㐷㕡戶㐱㤵㐹㈲昳晡捡挱㈶㉤㈰㌱㈶ㅥ戶㘸㌱㐹㙣㈰㥡挹㜶ㄳ㕤㐷㜴愳㠹〶㠹㌱昱㠰㠵㌶㐹㥣㐸昴戶づ㥡搹㝤㘵戲㠹挶敥㡣㠹摦㕡㘸攸戱㠳愶愲愶㙥㘷㘲㔰攴挷戵昴㘱㠴挸㙣㝤ㅦ㈸㥦㔰㙦扡㜵㥤换㐷挰搲㡦昲㍢ㄱ㥥㉦攵㜷㔸ㄵㄵ㙦捣摡〳㥥㌶昷挶㉣搷晦㍤㔰㠷㔰㙡っ晥ㄴ㘰㠰㘱慡㤹愵挷㡦〱㕡㕡㕢攵㜳昴〳昱㜲㥢〲摥晥㍦つ敦㜱挲㉢㙤昰㥦㍦㔹㡦㕥攳晤㑥㝣㔷㠸晤晡ㄴ㔵㤶㘸慣ㄸ㌳ち㜸㥦㑡㝦㘳㙡ㄱ敦摦捡搷攲敤攵㥤㥤昸て愳晥ㅢ摥㝣㠳㕦㌶㔴戳㘳㈰㙦捤晦㌱愰捡昷㐷〵㑣昵晡㘶挴攵㝢戰挶㤶昸戰㕦敡㕦挵㜷攲㙣摤慢戸㤴ㄹ攸㜲敥ㅦ挵攴㕤㙦㝡慡ㄶ㙢戰㥢捤㈹戱敥挰昷㌲敥㐰ㄵ㥥散㠲㡤㝣挷戴㥣㕡㠳〸慡㑤㔴慤〲㐲㡡㐰捤㈸㜴〳敦挶昱㘷ㅥ㝣扥㈶攰㜹㌵晦㠰〱敥攴㜶昵摥散㡢扤捣㈳昰㌰散摦搶慣昱晦扥慢㙤㙢㙥搵摢攷㜷㉥㜰晥扦扢晥昲㐵晦敡ㅣ挴挳愶昸ㄱ晢挱㈳扤慡㜳摤摡㠸慤㥤攷搶愶愰㘵ㅦ㔶㡥㠰戶㘷㘲㙥昰㈵收㈸搸㜸㠸㌹㠶慡㔵㠸挲㈴㐶㘴攰㥢攴搸㡢ㄸ㠷㠲っ敥㔸㈰㥤㤰ㅢ㙣㙤戳㕢㍢搱搶ㅥ攷搶ㅥち慤っ㔹㠳戶攷㤰慦昴つ㌹〷ㅢ㑦挸㍡㔵慢㑡㈱ㅦ〶晦㘵㈱捦戲挳㤸て愴ㄳ昲ㅣ㕢扢挰慤㍤搲搶戶戸戵捤搰捡㤰㡦㠷戶攷㤰㉦昴つ戹ㄵ㌶㥥㤰昹摦ㅣ扡㐳搶攰扦㉣㘴摤づ㘳㤱㍢㡣ㄶ㕢㝢㠲㕢摢㘶㙢ぢ㙥㙤ㄱ㕡ㄹ㜲ㄱ摡㥥㐳㍥挳㌷攴㉥搸㜸㐲㕥㐲搵慡ㄲ换㕤昰㕦ㄶ昲㌲㍢㡣㘵㐰㍡㉣晦挴搶㉥㜷㙢㝦㘶㙢㑦㜴㙢㤹晡㤳㈱晦ㄸ摡㥥㐳晥戹㙦挸㍦㠵㡤㈷攴㙥慡㔶㤵㐲㍥つ晥换㐲㍥搳づ㘳㈵㤰㑥挸攷摡摡㥦扢戵ㄷ摡摡㤳摣㕡愶捥㘴挸慢愰敤㌹攴攵扥㈱㥦〲ㅢ㑦挸愷㔱戵慡ㄴ昲ㄵ昰㕦ㄶ昲㙡㍢㡣搳㠱㜴㐲扥捥搶㥥攱搶摥㘴㙢捦㜴㙢㤹㝡㤲㈱㥦〵㙤捦㈱㥦攰ㅢ昲㌹戰昱㠴㝣ㅥ㔵慢㑡㈱摦づ晦㘵㈱摦㙤㠷㜱〱㤰㑥挸㙢㙤敤㠵㙥敤㠳戶昶㈲户昶㔱㘸㘵挸扦㠴戶攷㤰ㄷ昸㠶㝣〹㙣㍣㈱㕦㐶搵慡㔲挸㡦挳㝦㔹挸㑦摡㘱㕣〱愴ㄳ昲ㅦ㙤敤㤵㙥敤㜳戶昶㉡户㤶〹㄰ㄹ昲慦愰敤㌹攴㘶摦㤰慦㠶㡤㈷攴㙢愹㕡㔵ち昹㘵昸㉦ぢ昹㜵㍢㡣敢㠱㜴㐲㝥摢搶摥攰搶慥户戵㌷扡戵㑣㈰挸㤰㙦㠲戶攷㤰攷晡㠶晣㙢搸㜸㐲晥つ㔵慢㑡㈱㝦〰晦㘵㈱㝦㘲㠷㜱ㅢ㤰㑥挸㕦搸摡㌵㙥敤搷戶昶㜶户㤶㌷攰㌲攴㍢愰敤㌹攴挳㝣㐳扥ぢ㌶㥥㤰敦愱㙡㔵㈹㘴摥挳㤷㠵捣摢昴扤搱愸晡㕢慣㌸㈱慢戶㜶慤㕢㍢挸搶摥攷搶昲〶㔶㠶㝣㍦㔶㝡づ㜹㠲㙦挸て挲挶ㄳ昲㐳㔴慤㉡㠵扣ㅤ捡㘵㈱昳㌶㔷㠶晣〸㔶㥣㤰㜹㍢㉢戵扦㜷㙢㐷搸摡㐷摤摡搱㈸挸㤰ㅦ挳㑡捦㈱ㅦ攰ㅢ昲ㄳ戰昱㠴晣〷慡㔶㤵㐲摥ㅢ攵戲㤰昷㠳㐲〶昷ㄴ㔶㥣㤰㜹㍢㈸戵㑦扢戵〹㕢晢㡣㕢换ㅢ㈸ㄹ昲ㅦ戱搲㜳挸㔱摦㤰㥦㠵㡤㈷攴攷愸㕡㔵ち㤹昷㘰㘵㈱㌷㐰㈱㠳㝢ㅥ㉢㑥挸扣㥤㤲摡扦扡戵㔳㙤敤摦㕣摡㥡㔹㈸昴㜹ㄸ捤〷㑢戶挵つ㠷昵㕦㉢昳㑤㤹㘳㕡昹ㅦ㉢晢扤㜸戱晣挵愴㉦愰ㅤ挱昱㉦㝤愸㉦㕡㉢㉣搴捤戱ち戵ㅣ戳搶㜱昴㐹戵㔹攲愸搳㈹〹㡥ㅣㄹ戰晡ㄲ搵ㅣ㌴㑡㙦㉦㕢㉢搲ㅢ〷㠸㡥㐵ㅤ〷㠶愵ㄲ〷㠴㑥㐹㜰㔰㈷扤扤㐲㌵挷㜳慣㔳㕦戵㔶㔸愸攳搸捤戱愸攳㤸慤㔴㙡㜱㤷〴挷㕢搲摢㙢㔴㜳愸㈵扤扤㙥慤㐸㙦ㅣ㔶㤵散㑦㈸㉢㜱ㄸ攵搴㠹㉥㤴愴户㌷愸收㈸㐸㝡㝢搳㕡㤱摥㤶㔹〵㤳㈹㡥㜴ㅣ晢扡ㄳ摤㈵挱㔱㡡昴昶ㄶ搵摤㔶㥤晡戶戵㈲扤㜱㌰㔲戲攷㈰愴㔴攲攰挳㈹〹づ㈰愴户扦㔳㝤㥡㔵愷扥㘳慤㐸㙦ㅣ㈷㌸ㄶ㜵ㅣㅦ㤴㑡㘷扡㑢㠲搷㜶改㙤ㅤ搵扣慣ㄳ愹慥户㔶愴㌷㕥挲㑢昶ㄷ㤶㤵㜸挹㜶敡挴㈵㈸㐹㙦ㅢ愸扥捣慡㔳㌷㕡㉢搲摢ㄵ㔶挱攴㡤㔷㔵挷扥㡥㔷㔳愷㈴㜸㐵㤴摥㌶㔱捤㡢㈱敢搴㜷慤ㄵ改㡤ㄷ㍥挷愲敥㠶戲ㄲ㉦㜴㑥㥤攰挵㑡㝡㝢㡦敡摦㔸㜵敡㍦慣ㄵ改㡤搷㈴挷愲㡥搷愲㔲改㜶㜷㐹昰㍡㈲扤扤㑦㌵㉦㈱㐴慡ㅦ㔸㉢搲ㅢ㉦ㄷ㈵晢戵㘵㈵㕥ㅥ㥣㍡昱㈰㑡搲摢㠷㔴昳散㉥扤㝤㘴慤㐸㙦㍣㤳㍢ㄶ㜵㍣㠳㤷㑡㍣㜳㍢㈵挱戳慦昴昶㌱搵㍣昱戲㑥晤挴㕡㘱愱㡥㈷㔹挷愲㡥㈷搷㔲㠹㈷㔵愷㈴㜸㘲㤴摥㍥愵晡㌹慢㑥晤捣㕡㤱摥㜸晥㜳㉣敡㜸摥㉢㤵㜸扥㜳㑡㐲㥥㠸ㄸ捤攷㔰摢㑢㠸㈷㈴㕣㘰昱㉢㔴慣㈰〷㈶㑦㌰㉣㤷愱㜸愲㤱愸慦㑣㤴㍣㜱㔴愰㜸〲㤱愸慦㑤㤴㍣㈱㔴愰㜸㘲㤰愸㙦㑣㤴㍣搰㉢㔰㍣攰㈵敡㕢ㄳ㈵て攰ちㄴて㘴㠹晡摥㐴挹〳戳〲挵〳㔴愲昸㕦㍦㘳ㅢ攵〱㔷㠱攲㠱㈷㔱晤㑣㤴㍣㤰㉡㔰㍣愰㈴慡挶㐴挹〳愴〲挵〳㐵愲晡㥢㈸搹昱㉢㔰㍣〰㈴㑡㌵㔱戲㐳㔷愰搸戱㈵㙡㠰㠹㤲ㅤ戵〲挵づ㉢㔱㠳㑣㤴散㠰ㄵ㈸㜶㐴㠹慡㌳㔱戲㘳㔵愰搸挱㈴㙡ㅢ㠹ち搹㕤㐱戰㡦挸〴改㠷㕦㥢〹搲昱戰挵晢晢〴扢㠵慣昸挰㔳挱㥥㈰㉢摥昷㔴㜰攷换㡡㝦㜸㉡戸扦㘵挵㝢㥥ち敥㘲㔹昱慥愷㠲㝢㔵㔶㙣昲㔴㜰㐷捡㡡㡤㥥ち敥㍢㔹戱挱㔳挱摤㈵㉢搶㝢㉡戸㠷㘴挵㍡㑦〵㜷㡡慣㜸挷㔳挱晤㈰㉢晥敥愹㈰昵戲攲㙤㑦〵搹㤶ㄵ㙦㤵㔷っ昸㕦愷挷挳㠲</t>
    <phoneticPr fontId="1" type="noConversion"/>
  </si>
  <si>
    <t>会议</t>
    <phoneticPr fontId="1" type="noConversion"/>
  </si>
  <si>
    <t>缺陷修复工作量（人时）</t>
    <phoneticPr fontId="1" type="noConversion"/>
  </si>
  <si>
    <t>缺陷修复工作量</t>
    <phoneticPr fontId="1" type="noConversion"/>
  </si>
  <si>
    <t>Decisioneering:7.0.0.0</t>
    <phoneticPr fontId="1" type="noConversion"/>
  </si>
  <si>
    <t>㜸〱敤㕣㕢㙣ㅣ㔷摤摦㌳摥㔹敦慣敤搸㡤㤳戶㈹愵㌵㠴㔲愸㠳ㅢ愷つ愵昰㠵攰㑢㜳㘹㥤搸㡤㥤ㄴ〴㘸㌳摥㍤ㄳ㑦戳㌳攳捥捣晡搲慦㔲㉢㘸戹㠸㥢挴㜷ㄱ愵攵愲ち㈱挱〳㤷ㄷ敥㉦㐸㐸㈰㔴〴㐸昰㠰挴㐳㐱〸ㅥ㐰㈸ㄲ㉦㍣㈰挱敦㜷㘶㘶㜷㜶搷㍢㜶户敤昷戹挸㈷摤扦捦㥣摢㥣㜳晥搷昳晦㥦㘹㑥攴㜲戹㝦㈲昱㉦㔳㥥㤹㥢ㄷ㌷㠳㔰㍡ㄳ㌳㕥慤㈶㉢愱敤戹挱挴㤴敦㥢㥢㜳㜶㄰昶愱㐱愱㙣愳㍥搰换㠱晤愸㉣㤶搷愴ㅦ愰㤱㥥换ㄵ㡢㠶㠶㝡づ挲摦㐸昲㘰戰搷㘰ㅥ㘰㘹㘶㝡㝥昹㘱㡣扡ㄸ㝡扥㍣㌲㜶㈹敡㝢㘲㜲㜲㘲㜲攲搸扤挷摥㍡㜱昴挸搸㑣扤ㄶ搶㝤㜹挲㤵昵搰㌷㙢㐷挶ㄶ敡换㌵扢昲㠰摣㕣昲慥㑡昷㠴㕣㍥㝡搷戲㜹昷摢㈶敦㍥㝥摣扡昷摥户つ攲搵戹昳㌳搳ぢ扥戴㠲㤷㘹㑣㥤㔳扥㝢㔶㔶㙣慥㑤㑡摦㜶慦㑣捣㑣攳扦搴晣昱㜴捦挴攲㡡㤴㈱㕦㉤㝤改㔶㘴㘰愰攳㠰㌳ㄵ〴㜵㘷㤵㥢㘷㌸愷戰搴㡡ㄹ㠴扡㌳㈳㙢㌵挳㐹㐶㉤㍡昳搸扢㥡戹㌹攸㉣㑡㌷戰㐳㝢捤づ㌷ぢ捥ㄲ〶慡づ㌹ㄷ〳㜹挱㜴慦挸昳愶㈳㜵攷㜴摤慥收愳㤴敢扢㍤ㄹ㈲㍤㌱戵晣㠹愹挰㤹㔹㌱㝤㌵愳㠰ㅢ㤳搱昶㤴㕦㘹㙤㝢戸晢戸㥣扡㝡〳挷扣慤㝢㍢搴㕣㌲晤㐶换昱敥㉤攳挵户捥攰捥敥敤㔳㝢搴摡攷捤摤晢愸慤㙣㙤㉤〶㘲晡㔶㍢㡡挵ㄸ〵㠲㝥㠲㈲〱ㄱ㘸㤴〸〶〸〶〱㐴晥㙦攰㤲㜴㐷㔶㘹㘵㔳㉢㉦㙢攵㡡㔶慥㙡㘵愹㤵㉤慤㝣㐵㉢慦㘸㘵㕢㉢㍦慣㤵慦愲㑤㤲㡡晤晤㕡㥣扥搴扦晥捣晡捦㝦昹挰挷扦晡挹㙦㙦晣攵昰挱挱㝤㘸昴㘰㍣愹㔹摦㕣〷愹㌵愹昸搸挴㔱晥摢㥥㉢挰ㄴ搶㜱敢ㅥ㙢㜲戲㝡晣愸㜹㤷愹㜳㔹ㄹ挸㙦㈱㤴ㄱ戴ㅤ戴ㅥ戲摤慡户慥㜰㜷昳戴ㄹ挸收挶㡤挷㜵搳㕥摤慤〶慦搹扡㜲㌱㌴㐳㜹㔳㝢㕤㜳㤰㡥㙥㡢㘰㉢ㄹ愸昷摤搲摥敤㤲㔹慢换愹つ㍢慡㝥㙤㕢戵戳攰㝢换摤㙢㑦昹昲㤱㐶㙤挷㡣愶㈰搴搶搴搸ㅤ慢㡣慡愲㜹㡤捤慣㜸㠱㜴搵昴挶㥤〵扢㜲㔵晡㡢㤲㈲㔱㔶搵㔲て戲㉡收晡昱㜹ㄷぢ〵户㔶㕦㥦㉥戵敥摢〸挱捣戲㡡昹慥㑡㍦摣㕣㌲㤷㙢昲晡㤶㈶搱㍢㔱㜱愸愵昸㤴㔷愹〷㌳㥥ㅢ晡㕥慤戵㘶慡扡㘶㐲搲㔴捦㜹㔵㤹捦攷㤴㔰㠰挰敤敢ㄳ㈲㜷㐷㜷㕥㔰㠸㐸愱㤸㡣㝣㘳㉢搹㑤㕣挰敡戰㡡㥡㈴㑤㙡㙦搸㘶㌰捥㔷挹㤸っづ㑣慤㠹晡㠳㉦㝤搳㌶挳㌶㌰昷捡㌶搶戴搱㜸昵昷慤㐹㌷㍣㘳扡搵㥡昴㌳戵㥦攰㡣㡣㘱〰晤ㅡ〴㐲搷摤愳慡ㄳㅢ㘲㔳㕦户慢攱㑡㘱㐵摡㔷㔶㐲㤴㐱㐳ㄶ㡢摣摡㡥㘴㕣㠷㈲㘳㍦挱㈸㐰愹㤴㉢ㅣ㘰愳㐲〹㈹愷㔳㍡㘵昰㜲㡢㈰㘷扦ㄶ㕥ㅥ戴㑥搹戵㔰㐶㐲㜹搸〲㐶㈲慤愶搰㌷㐴ㄲ昵捤㑡愴㌰づ㔸㌳愰㔲搳㜶挳捤㈶摦㜶㜰㐹㐴㐴㝢戲㘰搷挹〲㡡㠲㔶㜹㤰挱㙢㈰㥡㌶㘹㤰摤㌸㐵㐴㘴㠳っ捤㡥㤱㕢㠹㡣敤㌳㘴〴摡愷㠹㤰慤㡦㜶㤷ㄱ㈴昶㑥㈲㘵愷慥晣戸㈷捤戶戲攵㈳㘹㜶㄰ㅢ㘷㕣㑦㜰〳挱㡤〴㠷〰挴ㅦ㈱攱㈸攵㤰㙦㑤挶㙢昰㙣摣㑣昰㕡〰挸㈷㠳㌲㈷ㄶ㔵戴愱㜶㘲㐷戲摤㄰散㘴㘵ㄴ㐷愲㠸㤶㜱挳捥ㅣ㜲ㄴ愲㘳慢㜳㜷攸摡扣搲戱㙦散㑥㥢改攵㤰㈲㌳㥡愶搷扡㑤搳昴㐶戰㘹㡦㝡敢㔶㜴㌵挶〸㕥〷㔰㌲㕥㑦〸攵㐲㠳㜷㘷ㄶ㍤㑤捡㔷㠵㔹ㄴㄹ㐳㍤㉡昸㤸㤰㜹〴挸㄰㜲ㅤ挷㤷㍤ㅢ㥡收攰戸昵慡户愱㡦㜴攷敦ㄸ改㙤㝡㜳㑦敦搰㕦昴㈲慤攸挳㘰㉦昱摢慥㍡收㌶㔴ㅢ㙦㈴戸ㅤ愰㑤挷昰昴晤㘲㍤〵捡㉣㜶㔲㤸摢㑦慦㡢戲㜲㤷㌶㔷愵搲㐰㠳搶㤲改㕦㤱㈱㍣ㄸ㘷㘷㘱ぢ㝢扥㉦㙢㌸搴㔶㔵〱捦㉦㌷戴ㄶ〶愷㝣捦㘱昹㥥㡤ㅣ扣㉡ㄴ㐳㍥慦昵攵摡㙣攴っ㕢㌳攵㜳㑡㔱づ㜵昰㕤摤㠵㐴慡㔳㉢㜹戱㕦昶昹㜲㑦㤲昴㈰㐹摥㡣㙤㌵敥〰㠰㤴㄰扦敥㉡㔱㡥戰搹㕢㔴戳㔶㡢㤵ㅥ扥㡣搳㐹㥢て戱㐳㡥っ㐴づ摢㘹昸て㠲㈱㘷搱㜶ㅡ挲㘲挰㔹㤰㝥〵扥〵扢㈶㑢㤱㕢㤶愲㘶㑦㔶扣㑡㘴㐵㕦㕦挷㜹㍡挳扦愶攸愴㑤㑡㘴㜲㝢㘶㘵挶㔹扣㐹㔴㜴㐳㔲愸㘴戸㠶ㅡㄲ㠸㤴挷戶㝢㈲愶〷ㄱ㜳㈷㌶捥㌸㑡㌰㐹㜰っ㐰晦ㄹ㈴捤㑥㌷㥥攱戰晥㌵扡戴换攵㕣㤱㘸㔰㉥挲攷扢ち慢攳㝣捤㕢〹敥〱㘸㌳㝦攸㠰捣㈰㐴㠵昲ㄴ㈱慡㌰㠶㜵挹㤶敢愴㠱㝤ㄶ〲㑢㌳昵㈰昴ㅣ㐶㤶㠶慣㔹敦扣ㄷ捥摡挱㉡㈲㔱愳㔶㥣㜹㘸㐵扡愰㉥ㅦ戶㑦㕢㤹户扡㉡慢㠶戵攸搵㈱摡捥捥敥㠶㠳㌹戶〳戶愴㍡㥢㙢〲愹户昳㌱㠶㄰搸㘹攵㙦愵㌷㜶㐷摥㙦ㅥ晡㠶㥢㍢扡㘴㠷㌵㌹㘰㐵㑣挷㝣搱挲㉥㈲㜲㔰敤户㤶㔶㝣㈹㘷㠷慣搳扥㕤慤搹慥㈴㌲㘰㘳㌲㔸㌷㈷慦㈰㑡戰攰㌱〶攸戹㐳搶㤲㙦扡挱慡挹㠰攲收晥㤶㈷ㄵㄶ搱慤㘹摢つ昰ㅡ㠵㐵收㠷慤挵ㄵ㙦ㅤㄱ摢扡攳㥥㌶㔷㠳㕤㠱ㄵㄲ㝤㤴ㄴ㙡㠴㈶㌴㑤ㄴ戵㘲慦昸攱㠱㍣㤷㈳敦攵〹ㄴ慥㜲㍡㝤收ㄹ摡㥢㜶㝤ㅣ愳愱㥤捥㌹つ㈲㝡搴㈸散换㤴挲攴㔴攳㕥昶㜹㍢挰晤愷㉦㥥㙤㐶收㕥㔲捣㕡愷㤷㍦㐳挶㉢戲㘸〴㐲攸愳摢ㄷ㤱ち换㐸㌹攰㐰㘰㥣㑦敤攴㔷戲㔴ㅢ㔲摦扥㘶昶ㄴ㈲㐹㠳搶㥣戹㉣㙢㠸㐷㍢㘶戸㉦㝡愰ㄹ敢㤸戵㈰慥㥢昱ㅣ挷㈴㘹㤱㉣ㄷ㉢㈶㈹㜸慡ㅥ㝡攷㙣搷戰〰ㄴ晤挵㐵收〶㡡捣つ㔵㌴㘸㕤㘰㘸㔰攵㌹㤶㜷挵昴敤㜰挵戱㉢㐵㍥㌰㝣户㉢㘸ㄲ㑣㑥挹㥢愴㐴㘶㡣戵㔹昳ㄷ㘱戲〵ㄳ㐰昷〴攴㈸户㡥攸〷攵㙡愲㠰㝦愲㐷挷ㄲ〴㡣昲㤴ㅡ晦㠱搱㜴㜵㍢〲㈲㐷愵㙢挹ㅤ㡣㙢㡦愳㈴ㄲ㐲挴㝡〶㠹挰㉢㤸ㄲ昲㜴㜱ㄷ慣㡢慥ㅤ〲㝢挴搸㈹㍢㥣つ㠰㜲〰㘴搵昱昶㈶㠵搵㔴愷昱㠶㔶戸戵戳慡㐵㑤摣搲㔹㥦搶ㅢ㙦搸愲㍡搲㈸㈹㐵戲㕤㈳愵㔹戶㤸攳㙥㔲㌵㐲㈹敥㐴摢㠸㉣户㘹㜳摦㈹㐵㕥㠲㘲㔲㌴㤳㌳摥愹〸〵㠱摥㔸㐷搱㘷㥦㑤ㅥ愹㠸つ㙤㠰ㄲ昵㔴㔴㌶ㄴ㠷〴捦攲摡㐹㔵㤶攲㈷昰昷扥㌸㍢㕦て㕢㙡捣㡤搱戸㘶慡㔶㥢㜷㘱㈵㔴㑣扦扡㑢㔸ㅡ㙢㡢㌴㡣攲捥㕥戵㝦戴扤㈹㐶㡣搹㤰㘱㤱っ㍦㌰搸㄰捣㤵㡡愸搲㍡ㅢ攲㔶㌷㡡㡢㝣㍡㈷㑤㔷㘱㘰㌱慣捥捡㌵㘵㠶㌵㉤昹㔱搵愱㜱㕡㔴㜲搴戰愶㤶〳愸昴㤰㜲㍣捥㈹〶㌷慣ぢ㜴㑢攱ㄲ〳挴㙥㥣㕢愸㠴〸敤㌶〶攰挹㘰昷㘰〷㍢ㄲ㠵㑥㘸㥤㔱㠲ㄶ㌲〸户㜵ㄱ攴㥤ㅥ㌱ち㐱㙡愹昴搷㤳攲戳㑦㌳㝤攵㘴㉥挹挴㑣挴㜰㔷㠶昵〰攴愶㈳㤳攴愲搱㈴㘰ㅥ㐹㌶㈵戴〶㤳㌲㥡ㄸ㐳㌴昹晣㄰户㜸ㄸ换ㅡ㈶摢搴㜰捦㉤戴愱㑤㙢㥢晢慣戳㙥愵㔶慦㑡愵㡡ㄳ㔹慤㌴昲慥挰㤷扡〲ㄸ㜱㔳挶扥挴㥢㜲ㄶ㐷㈹㉥㤹㐸敡摤敥㌶㑥愲扢ㄲ㜲ㄸ㈳㔲㝤っ㐰㘶戸攵㔴㐰慣攳㥥〲敤挳晤捤ぢっ敡昲ㅣ㐴㕡㐷ㄱ㘵搹ㅣ敥攳㌵愲挸㡡摢㔲捤收扣㌹㡦㌶㝢慡攸㡣ㅤㄵ敤ちㅣ㘱㥤㤱挰㉢ㄴ㘰㡣昴挸ㅤㅣ㈴㜷㉤㡥敥㕥㝢㕣㍤收慥〱ㄵち〳㠲㌱㕥㥥㠲㜲搸㔵㌰ㄲつ㙥慤㘹㜵ぢ㐶㝦㘹㜹ㅢ㔳〰㠲㘱㘰ㅡ戴㘸ㄹㄹ㌸㌳挸㙦㙦攰摣㡡㔶ㄹㄱ搲㜴㌰㤵㌱捡㔱㌸散㠱㌴㜰ㄳて搲㑢ㅥ㤴㔰㜸㐰㕤っ㑢敥㈶㡥㍢㌸〲㜹晥昵㙤㠵ぢ㘶㠸敢㉦敥愱戶攲愹㙡㤵收㉥晣㜳扢〲慢戸扡ㄱ㤹愳〷摡㉥㘵愹㌵搱扥㍢摣㔶ㄱ㕦ㄶ㍣㌶㍢㜱挶っ㉢㉢㡢攱㘶㜴㜱慢㔷㤲搰㝦〰㝦挴㤶㙦愷捤㥣㜷㜹ㄱ㜵㡤㝢㕦扡敡㝡敢慥㥡㤷ㅥ昰搶ㅦ㈸〴㔷㈸晢㌹挹㔲敥㥦昸愷㤲㤶搳扦㡦ㄱ㜷㌲㙤づ搰㜴㤰㜰ㅣ㤵㈲㘹㌰㠶㝣〶㥤挰㜶㙦摣ㅡ㈰㥤ㅣ㘸愳ㄳ㈵〸昶〸挵扤昲戲ㄱ㡡昸ㅥ搰㑡㘲㠹㡥攴搸昳㉦㠳昵挵㜷㔱㐲㠴攳㌹ㄶ㈳晡敢㤰换㐰㥤ㄲ攴昱ㄵて㕥〸昹昷挱㔲挲捤㕢戲搳晦〱㌳㡢敦戴愳攸ㄶ愲攸摢ㅤ㈸ㄲ扣〶愲昸昷㝥㘴㤲愴㌳㍣晢愲〲攱㕣搳摥〱昴ㄵ扦昰晢晦㜸〰㥤㡢㠹㐳搹㘸〸戵摤㠶攷㠶㠹搰搷㘱㈲㌰㜸慦㑣㠴㜳挸〸㐶昱㈳ㄳ㈱昶㠱捣愳㘰㝢ㄳ㠱戱扤っ㐳㌰ㄵ㙡㑤戹㌵㜸〲扢摥愱㝦散っ㉥摥捡〰昱㝣㈸慤㘰〶ㅥ愹ㅢ㍡㡢ㄷ㑣摦㜴づ愹昲搳扥㠴㌲昳㤷㜰㤳㕢㜵㘱㡦㥢戶慣㔱㥤戶昰㔵㈴㕥昶㍤㝦捡捥敥慦〳㔳㔱㡡摣昷愲㈸ち㉦挱㔳㈲㜸㙥挸晤攷㠱慦㥤晥摤愳㑦㥥攴㙤戵㤸㔶昵㍢㤰敦㈵㘴㑦㝢〲㐱摤搴㐵㤱㠳晣㌰攷ㅣ㍥㔱戲㔷㙢㜲摡昴㤵ㄵㄴㄸ㑥㤲㡤〸㉦㐵㤸ㄱ昱敤〶ㄳㄳ昷ㅥ㈲ㄳ㜳愲捤摤愹㍥㙣㔲㉥挲㠹搴挴㤵㑦㉦〹ㅢ㡡慥㡡慣㐷㙢㔳晦〶㔴搱㡢㥣㐸慢㤵挸㔳㈷㤳㄰㕦㙦搷㜵挷愹敢愲㠳っ挳晥㠹㤴㐲晣㠱ㄴ㤲㍥挸昰㐲㠰㤲㔲ㄷ㤰搱敦〴挸㠸慣戵㠷㜸改て搸ㄳ〲戲㜱改慦挷㡦㔸戰㡢挰㘲攲㡢敦昵㐴㑢㕢㌴㔱㑤っ搵㉡㥢㘶ㄱㄹ㜵㜸㘱挱㘴㔲扡㠴㑣㤲昴㘳挸敤搸ㅤ挵㤷っ㌹㔱攰㉤㘲㙣摤愱慦慤攴摣攷搶㜱昳〳㝡愶愰ㄴ㠶扢㥦挵㌸㤰慡ㄸ㕤搴戴ㄴㄵㄱづ㐷搹㐶愷㠱戸ち㍡换㍤㠴㔳㈹㠲㝦晣㔲㠸昵攳捤愱て戶搷㔰挷戹晤㔸㈰㝦戰扦㙥挹㘰㙣扣㤵ㅣ〳〹扢愳㔶挵攸㝡昸㐵㜴攱愲㜳挲㘸㘶搵戳㌸㡥㍦〹㘷昵㘹ㅤ晡㥦搱㙢挵㔹㤷搸㥢㘱散ㄶ晤晦㙥ㄴ㙣慢晦〵㘳㙦ち㤱敦㠹㌳㝣搰ㄹ㍦搹㌶㘴挳ㅤ㠱㘷ㅢ挱ㅢ㜵㌰㌶㔴㤶㈱敦㈸户㠸㡦㔷愳㙡㈵挱攱昷捡户㕦㡤㘸昴愵㙤㍢搰㔵〰㌲㌶愴㝦ㄹ㈲愸㙢晦㔶戹㤵㥣㙥ぢ敦㐵挷〳攷散㡡敦〵㥥ㄵ㡥㉤㈲攸㍢挶㙦捦㉣搸㍣㔳攲㑢敤㐲敤㌰㜶㘲昰晤攸㜳㝥ㅥ〲晢扣っ㕦慥㔸㈴㈳ぢ㍢㡢㘴昰㍢愴㤱㔴㜸㠹摡㈱戸捥㝡戰㙥搶昰改敡㍣㝣㥤㈱㡢㜶㠵戲㡢㍣捥敤㌷㌴戸㜵戸愳昵〰晣㐱戲㌶㠱攰㤸㕡挲㝢摦捦㝤㙤摦㠳搶戶昱摡〲戶散捤攷㔶搲㥦〳㑥㜷昶㤶㔶㤲攱㍢昹㐵㜲挹㈸ㄳ攲搲晥㐹晣摤戹㠳㤶愳㡤㠲捥攳て扡改〸ㅢ慦挱㝤戶㠳攸昷㘵㜴ㄵ㔳〴昸ㄹ㘶㥣攱㠳愰㤷㡦慣㈸㍥㡦㘵㤱〱㤰捦ㄵ㉡〰摤愹晡搹慤愸㝡攴㝥昶㐴ㄲ㍣㘳㤰ㅣ㑢攲ㄹ㌴攴㜶㐵换〶㑢㜰搹㐲㥤㈵㤰㌷㤲ㅥ挸攷〴捦ㄲ㙡㈲㥦㐱㠷挶㐴㙣㤴㜶㥦挸晦㙥㌵ㄱ㐱㉢㐰㉤㌴㍤晥㐸愲㐵㡣ㅡ慡つ㠷挰㈵昰〰㐶ㄲ㘵㌲㑣昹㐸愱㔳㠸㘲っ摦㈵㡡㤰㝥ㄱ晦㝤攱攴捦㥥㘷晡换㐹愱㈴㈲慡㕡㔷㐱㠹愸㔶昱愹昴㉡㝣㤴㜶㕦挵㈷戶㕡挵〸㠵㈵㘷㘲㠴〰㐳㝤愲㡣㍦㙡㔵㜵㘴戸愱晣㠹换〴昸戵捣㘲挴㐴㠹敡扢㡥っ晡㜲攷㔵慢つ㘴㤲扥㍡㌷㈲攳㉢ㅦ㘵㈸昱㐶㈴㥤㍡㠵挸㉢㕢㠸搴㘳搱㠹摤戱扢㐲㐸㘰㐹晣㙣戶慢㙣㉦昴ㄸ敡ㄷㅦ㑥㄰㜳收㑣昲〹㤵ㄶ〷㥦㐰ㄸ㤱㘹㑡㐲攲㐶㡡て㈵㡤扦昹慤愶敦ㄴㄵ㐸愰㥥愸㌱〹㑥㌵㝥㉡㘹㝣っ㥦㘷愹㌶㌹㕥㈵㘰㝡㈱㘹㑣挲㔴㡤㥦㑣ㅡ晦昹搸愱㐶攳㠴づ愳㤱㜵ㄲ㐹㠶搱慢㡥〱愹㑦戵㠷搱㕣户愸㐸〷慣愸㤸㈲㔴挵㤰㙢㑡㤵づ攲㔶㠸㡦㡦愵攷㜰挹〹㜷㐱㈰㙤愳晦㘷挲㔹㕣㝥㥡㌵㐳ㄳ摦㐲慦㈱敡散ㅢ敡㠹㥤ぢ搶扣㡦㠲㝥敢㙣㠰挳㔵㜵㔷㤱〸散㠲㝣戴扦摢㜸攷㌳㙣挸收㝥㈴搱㌲㡤㤷㐹㝡搳㈲㉡挲㤲ㄷㅦ㐸㌰㥢㝢愲㐹㌳挶攳㐰づ挴㈴㈰㌳挶ㄳ㠰㔱㐴收〰ぢ㐶挸晦㡡戹㍦挰㡡てㄲ㍣〹㔰ㄲ㘴㜶搲㐱攱㈹㠰攱攴晦㔸㌱戶愶ㅣ㈷㥡㜸㌴㜹㔹㥡㡣㡣て戳挳㐷〰晡攰挷ㄵ㌱ㄱ㤶㡣㡦愲㈴晤㔲ちづ昵搲㡦戱攲攳〴㥦〰㈸改㥣散㡥㜷㡤㙢敡㔱㠵㝤ㄲ㕤挵ㄳ〴昸ㄹ㥦㡡㌳㝣搰戹て敦攸㙥㌴昳㑣㥣㝣攱㡦㤸㘷换愷晣昷攱搳晣㑤㉥扡て晦㘷ㄲ㕤㔹昸㜹敤敤扤㡤㐵㈶愰㜱慥㝥慢搸散㤷㌰づ搷搵っ愵㜰㐴㉡㤵愲㔶㄰挴㌷ㄷ㉣㍣扣㠱㙦㌹愱㉡㠴㈰つ愸ち㌷慥㌸㠹〲攳扦搸㤴㌸㈶㥥㡣晦收ㄳ㔱慢㌶昱㝦攲っㅦ〴昱慡扡㍦ㅣ㜷㑦㕥㐸㕣慢ち扢敤㠵挴扦慡㔸㐹扦昰㘹づ愶㤰㠵㑣慢㔶㈲搲ㄴつ㍤㠳捣㔰摦㌰攷昶㄰㝥摡㠶愸㕣慥㕥扥晣昷攱晣搸㑤昹㜷扦㙢昰改ㄷ㝥晡晢㑦晦敡㝤㈷晥昴㡦㘷㥦晤搵ㅦ㍥晤晣㍦㝥戰㝣攲挷捦㍤昷愳晢扦昰晣敦昷㕢㕦搴扥昵昷戹㉦㍥㌶㜹昵戱㐷慣㡢㜷㥣㝥散㍤て㍦㌸戹㜰摤㜸㕦㕦㝦晦敤愳㍦戹昱㑤㈳㑦㍣昲ㅤ昱挳摦摣攰ち戵㕣扣愰㜵ㅡ㕣戶㥡挶攷㤰挱㌴㌸攳㔷㜴ㅡ㕣慥摡愸攵㜸愳愶㔱㔰㠴㜳㠳ㄳ㔰ㄵ㘶㙢挵挰扦〰〲㕣戳昳</t>
  </si>
  <si>
    <t>单板调试</t>
  </si>
  <si>
    <t>PCB设计</t>
  </si>
  <si>
    <t>CB_Block_7.0.0.0:2</t>
    <phoneticPr fontId="1" type="noConversion"/>
  </si>
  <si>
    <t>㜸〱捤㕢ぢ㤰ㅣ挵㜹摥摥扢㥤摢搹扢搳㉤㤶㌰て昱㌸戰㘴㌰ㄲ挷敥捥㍥㐵㈹攸ㅥ㍡㜱㐱㈰愱ㄳ㈸㌶㜱㕤捤敥昴攸ㄶ敤攳搸搹㤳敥散㑡㐰㌶㈰挰〴㈷搸㔸ㄸ挲ㅢ㍢㐶㘰㘱ㅢ〷㐳㙣昳づ㠱愴攲㄰愷㕣捥ㄳ㠳㜹㈶㘵㈷戸ㅣ扢㉡て㥢㝣㕦捦散摥摥敥攸㘹㔲挵㐸晢敦摦㝦晦摤㍤晤晦㝦㜷㝦摤扤ㄷ㄰㠱㐰攰㕤㍣晣收搳㑤收愴挹㜹愷㉥换㐳愳搵㔲㐹ㄶ敡挵㙡挵ㄹㅡ慥搵捣昹㡤㐵愷摥〵〵㙤慡㠸㝣㈷㌴攵ㄴ㍦㈱挳㔳㍢㘵捤㠱㔲㈸㄰〸㠷昵㈰㙢昱㍥搱㐶㐲㘷㈹㥤㘲ㅤ㕡〱㕤〳改敢〱搹㍡㍡戲㈹㝦㌹ㅡ㤹慣㔷㙢㜲昵攰愵㙥㔵㙢攳昱愱昸㔰㈲㤷㐸て挵㔶て㡥捥㤶敡戳㌵戹戶㈲㘷敢㌵戳戴㝡㜰昳㙣扥㔴㉣㕣㈰攷户㔶㜷挸捡㕡㤹㡦ㄹ㜹㌳㤹㡤㈷㔳㈹㍢㤷换昶㠵㔱昳㐵愳㈳㥢㙢搲㜶摥慢㍡㜵搶戹㘹㜴㘴攸㈲㔹㝦慦敡㡣愰㑥㔴㌹㔶㉤㥢挵捡㝢㔴㘹㠸愶㑥㡤挹㐲㤱㍥㤱戲㔶慣㙣ㅦ挲㙢㉦㌲㌴㔲㤹愱㘱挷㤹㉤捦搰扤愳戲㔴摡㈲㙤㥡㑤㉦㡦㌹昵捤㘶慤散昴㤵㘹㍦㔹㤳㤵㠲㜴㤶㤴搷捦ㄵ㘴挹㔳㜴挲攵㑢捤摡㐵㘶㔹㜶㤳ㄹ㈸扢㍥㥣戰㘴愵㕥慣捦昷㤷㉦㜱攴ㄶ戳戲㕤㔲㈵㔴摥㌰㕢戴㐴㜷㌷晥〷扡捥昰㝢㌳攵㈸扣㑦㜹㜴摡慣搵㔵㡡敦ㄲ昷搳㙤〹ㄷ搵㡢㐵敦挵㤰ㅡ㙣㉢㐵㥦㑤ㄶ换ㄷ挸㕡㐵㤶搸〸㍤戹慡㑤㐹ㄹ挸昵㐳搳㔲㡤敥搰㑢愲搷ㅢㄳ散ぢ㕢搱㝡㐱㔶㙥慤ㄵ搱捤搹㤲㔹㕢㝤㘱戱㠲愸㕤扤戱戸㐳㤶㡡搲愹慦㑤㈴㔶㕦㘸捥慤㑤ㅡ㝡ㅦ㔴昵㝥ㄶ㕡〲搲扤㜶㈴㤱搴〷㈸㡢㠲㠸敥晦挰昸㙢慤㥥㌵〷愷捣攰㔴㍥㌸㔵〸㑥㔹挱㈹ㄹ㥣戲㠳㔳摢㠳㔳搳挱愹㘲㜰敡昲攰搴づ攸㌴㥥㜰㑦㑦搰㝢慥㤹戹攵ㄷ愹㝤户て㕦㝢挳㙢搶捦㑢扢㉦ㄲㅣ㜲㙡挴㝥〰捣攱扣慥㘱攸㑢愱慡㉦〳搱㡥〵改㔹㍢ㄲ㑦慣㌱搶攸ㅦ愴昸㌸㄰㈱摥挶ㅢ昳慤㜷㝦晡捣敤捦㝦晥昸昳慦㝡改愷㍦㍢敦㌴攳愳㠲㠳㕢㌵㜷〲㤸挳㙣敥㐴搶扢ㅣ㐴㍢〹㠴搶㠹改㈷㔳㜶ち㠸㄰慦㝡㙤扤㝣攳㠶㜳㕦㝡昴晣昵搷㥣㍥晥愲昳晤攸㝦ち捥㈱慡慤㐱㌰㠷搹搶㘹㔰搵㑦〷搱㍥〴挲慥愵搹戵ㄵㄴ慦〴ㄱ攲ㅦ扤收ㅥ晤挱㤵敢ㅥ㝡晤慥戱㍤愹晤扦扣戳昲搶换㝤㘷㈰晢㘲㉦〸挶㙡收㉥っ慢㠵ㄱ㥢ㄸ㡡昱摦愱愷㉡捣㔴㜶捡捥搸昱戸㤵㡡㤹㠶ㄹ㘲㙣ㅣ敥㤸㘰戸昴搹摢㡡ㄵ慢扡㑢つ㤲㤳㐶㑣㐷㉥㡣㤹㔵㕥摥㐸㜵戶㘲㌹换晤㌳㈷敢㘶㕤㥥搸㥥户㔰㐹㐷戱㐹㑣㈱搲㔱敤㥤搲㕥散㔲戳㌴㉢㠷攷㡡㙥昶挹㙤搹㤸㐰慡昹〳攷㡥搷攴ㄵ捤摣㡥㌷ㅡ挶挲戳㔳搵摤搱㑢㌷换㝤慦挱搱改慡㈳㉢敡昵㔶㤵㌷ㄷぢ㍢㘴㙤㔲㜲搹㤲㤶敡敡戱捣昲㘶戱㔵㥢㉡攸㈸收㈵敢昴㔶愹扤㝥慥㉥㉢㤶戴昰扥㌳戲㔶㥦摦㙡收㑢昲㠳㡢㔴摣㌶㤱㜱挲㈲昱㜸戵㌰敢㡣㔶㉢昵㕡戵戴㌸㘷搸摡㘹㘲收戴㉥慣㕡ㄲㄳ㕦㌷㥦㠰〸㜴㜵〹ㄱ㌸换㙦昶㘱扤捥㤰㜲㐴㡢㡢㌹てㅥ扦㌸散㠶戶愰㜷攸㐵㐹㌲㈶㠳㉢づ㔱㤹慡㤷搵㝣攴挰㡡㉤㝤攲ㅡ㑦敤㌳て慣慤摥戱改戹晦㕦攵㘰㜰愹搷晢昵㍢戱扡㥣㙦㔶慣㤲慣ㅤㄴ愱〸扥㤱㝥㈶㐸攸㠷ㄸ捤〷戴ㅥ攷㐶㌱㈷收㐳扢㡡㔶㝤㕡㥢㤶挵敤搳㜵挸㠰㘲挲㘱㥡戶攳搱捦㠲㐸㕦㐵戲ㅡ㈴ㄲ〹㘸㘷㔳㐹㡢攸㐳㙥㍡挴㘹晥挸搷㉤攲㈴㕤慤㤳〰㌵㑥愸㍣㕥慤㌹㕤㕤㝥扤㍣摦㜴愶敢っ捦㠳㘶㜲㠵搲捦㈱㠹㠱㠴戸搸ㅣ㜲㔹愴㔲㌷㔷晦晥昲㤸戴㑤㘰㉥㌵扡㠵ㄹ㉡扢换昸㤸㜴ち㍡搷晢〹㡣㤵㌹つㅣ〶㝦㕦㤹搱㉦攷敡㘳㘶摤散㈹〳㌹挰㑢㍡㤴㔶愹㔲㉥挷㤲晤㑡搶㈸ㅤ昱㔲愸㈱慡搸㤶㕡㝡㤵挰慤〹〳〷攳㈵搰攵搱㠳㜷〲敦捥戵㕤㙢て昴挵〸〰挰挴摡㈰㉢㕢攷㘷愴㐳昵戰㜶㔰㔳戶て㉦㔶戶愹㤰扦愴㕥㉣㌹㐳㜸搳つ戵敡散捣㝢㔹て敢搲攳㈰㡤㈷昴㍤㐴昱攱昷㠹〸扥㘷㈷㝤㌳㌵ㄵ〸戳㌶㑡㌴〳挴㠵ㅥっ㔹搴昸㉥扥搴愳愷昰ㄵ搱愹愰晢攷㠵戸昲ㅣ〹㘴㈲づ攸㉢挳㑣㕢㙢㔲㠱挰戰㑡挰攴晤攵㙤搵摡㡥㝣戵扡㠳㐱戵㐴愵㥣㘹㈹敢〴㔶扤ㅥ㤰㔴㠰㔱㠸慥慥㐵戰愸〵㠱ㄱ㤲㘹㌹㤰晥攱㔲㘹戰㔱愳愳慤㠱愸ぢ㄰㑦㍢ㄷ㡣昱慦昷㍣晥搶敤晢㕦晦捥搷摥摡扦昷㡤捦摥昰昶㥥㝤㙦散扦敤昵挷慦㝦晢挹㍤㙦㝤攵㌳㙦㍦晣捤㌷㙦扤改散㥤戱愱昸㘰㉣ㅥ捦づ捤㤵㥣㌹昱ㅣっ㐳㘸愳㍤㜴晤㔵昳㠳㜷㡣摣昶て㠹扦晡攲㕦慦搸㈶㥥昵㌲㍡㈰ㄶ攱㤲㐲㜸扦〵㐶㍣つ㌵捥㍡攰ㄷ㍦晡㍡愴昵㘱㤲ㄱ㄰捣ㅤ捡搸㤸㍡挶摣愴㈰攴攲昴愱慦㈷ㄹ〷ㄱ挴㕣ち㈹㙥〰搳㜸挴㘳愸㥦㌱愱晣㍡〱㜱ㄳ愳㜵戸敦〲攴㐶㜴敡㜴扡㔶攵〹㈲㍡扡㔷愷㌹㜵ㅡ㔰愷昱挴㝥㌴攰㙢㠸慦㝡ㄹㅤ攰㡦㐰㑥ㄹ㘲㉢换㍦〸㌵㝦㐳㕣捡㌶戶㤱晣づ㐸㡢㈱㍥收㈶〵挱愰㌲挴㘵㔴晡㕤㄰㐱㐰愸っ昱㜱㌰㡤㐷摣㡢㌶ㅡ㠶搰㠹ㅥ㍢㍢㘹㐲ㅡ㌹㔸㥥㈰捣昴㌳挰慤〷㌲挰㕥㉦愳〳㤱㥥㠶㥡㤴〱㉥〷㈳㙥㌹愰〱㑡挸搶换㈴ㄵ㤰ㄶ〳捣戸㐹㐱㠴慡っ㜰〵㤵㙡㈰㠲㄰㔵ㄹ挰〱搳㜸挴㡤㉤〶搰㘶㈱㙥㐲摡㡥㐸搸㠵摣㠸㑥㥤㑥㈳愹㍣㐱〰散㘷㠸㑦ㅤ挸㄰扢扤㡣㜶慣ㅣ攲摡㝢〴ㄸ愷㤷㉦㘵㕦㕡㤴扢㌸㈹㉦戱戱㝢ㅣ㥤㜵敡㔵戵㠲昴摢㘳搵㡢慡昵戱愲㌳㔳㌲攷㤷摡ㅥ戳㙤㕡㔶㠰敦㙡㠰㜹㙤戲敡捣㡣戴㜴㝢戲㍡㕢㉢挸㠹戱昷〳晥㐳晦攰㐲〵晤㠲〲捦搱㐱ㅡ散㑥〴愲〵㑦㈰㐴㈰搲扥㌲愹㍤㙣ぢ㡡㔴㉣ㅤ㍡戰㘰搱慤挵㝡㐹昶摡ち挱㈹㍥㙣挳㡡〰捤㔶㡦扤㜵ㅡ㤳昵㔸扦扤愱㔶戴㑡挵㡡愴㌳㤶戹慡ㅢ攵㜶〰攴捤㔵愷挸攳㠲㝥㝢㙢捤慣㌸㌳㕣敢ぢ昳ㅦ㔸㤴㔲愰㈰㘴㡦ㄴ㉢づ㥡㔱㕥㈴㍦㘰㑦㑥㔷㜷攱㐰㘹戶㕣搹㘰捥㌸敦ぢ慦㜰晥㜴ㅦ攵ㅡㄱㄴ挱愰〸〷挳㐷敢ㅦ敤㉡搴㜶摣挲㤹挰㈰㘲戵㕥㉢收㘷㘹㌴搵㔰〲戴㥢㐴昹㌱㄰㕡〵慥㝤㘵㙦㜱㘳ㅢ㉣攷晢㉥㍡㤵昱㐵㠸捤㤳㍡〵㠳㜷戳捣愷㐰㝥㝢挳㈵ㄳぢㅢ搶摦攸㝣㉤戴ㅡ昵ㅤ昶晥㠰㠷〸㑢摣㌰攲㥥㠱㔱㠵搱㠹㘸㘰慡㍤㌴㈳戶搲㘱㤴㉥㔹㘰挷〱㌱晢散㡤㘶㕥㤶㠰㡣换㘶㝤㠹㥢攰ㄶ愵㙣㤶ㅣ㉦㙦戴㕡㉥㥢っ㍢㥥㈲㑤ㄶ捣㤲っ摢挳戳昵㉡㡥㘶㜴ㅢ㐴挵愶㈷㌲攷㈰㌲攷㕣っ㙢㙦攱㡥㔹昱慣慢扡摤慣ㄵ敢搳攵㘲㈱捣〴㜷戵敦㡢㜸挵ㅣ挲㍤㑢攳㘹捣㈷敤愰搸㠵愶㜰昷㄰昶㤱㌴ㅤ摤㡦愸づちつ晦挴㔱㙥愸㌰晢愸㠵㐳扦ㅡ戵㠵㠲㈰㥣㡥搴昳㑥攳昸昸㥤㉢㈱㔱ㄳ㤴攰㝥㠸搹晡㌵ㅥ挳㐴昷㌹㈰〷㐵摢摣戸㐴㌶㔶㑤㙢摣㉣攰㐴戸挷㍢てづ挳戵㥣㙥㙡㔱敥㝦㐶戱愵挶㔶㝤㘷搱㤲戵㌰〵㤳㌸㠶敥收捥㐹㜳㝤〸㄰搸ㄵ〸㠵㝡挳㝥㙤㑤㌴敡㕡攱〱捡搶㘳敥㠹㡥晡㝦㜲㜱昶㍣㕡㍤ㄲ㔱换搴戵㘰昵㍤㈰㈲〶挲晥戴㈹㕣㐷㠵敢㐱㐲挴昰敤扥㔹扣ㄵ昱㌶㉣摤敡㈴㤵㥢愴㌰㌶ㄴ㙡㜷ㄵ㔲ㅤ改㙤搹ㄵ㘹敥㠶㈸摣㌸㥥搵㈶ㄱ攵搲㡡戸㜳㉣㜷㕦㜴㐷㌰搸つ㔷㙢敤㈷㑡ㅤ捤愲戲昲愴㔴摢㈵挱㉤㠲㜶〳挸〰〷ぢ敡㥦㔲攷㘲挹㌵ㅤ㐰㈱ㄲ搱㙦㠴㕥㈰㈲戸㘵昰改晣ㅦ㐰慣摦〴㈲〸㠶〹〳㕡ㄶ㉤戱づ㐹㉥㕣〱敤戳㈰㐷㌲㔱㡡㘱ㄴ攰㘴愹晦㈱㠸ㄸ〱攱ㅣ搴㡣挹㥢挱ㅦ㍡㈶挷㔸〲ㅦ晤㜳ㅥ挳㠴㈰摡昶改捡攷愹㜸ぢㄵ㠸挴㝤ㄴ扥㐰㠵扤㔴㈰㌸愷戳戵㕢㐱㕡㡤愸捥㑤摢㤱ㄸ㡣㜸ㅢ昴㘰挴ぢ㐰㝤㉡扥ㅤ㘲晤㡦㐱〴㠱㜴扢ㄱ㠹㥥㕤㈳摥〱敥㠸㡣㐸捣慤㡣㜸㈷ㄸ㐱昰扤挸㠸㜷㐳㜰㘸㈳ㄲ愴㉢㈳摥攳㌱捡㠸㐴敡㍥㕤戹ㄷ㘲晤㍥㉡ㄲ挵晢㈸摣㑦㠵㉦㔱㠱挰㕥ㄹ昱换㘰㕡㡤㤸㕥攳ㅦ㠹㕦㠱ㅥ㡣㘸㠲晡㔴晣〰挴晡㍥㄰㜱㌹㐸扢ㄱ㑢㤰戹㐶㝣㄰摣ㄱㄹ戱㡣〲捡㠸て㠱ㄱ㕣搶ㄷㄹ㜱㍦〴㠷㌶攲っ换攲愳㍦散㌱捡㠸㐴晢㍥㕤昹ㅡㄵ扦㑥㐵敥〴㝣ㄴ扥㐱㠵㐷愸挰捤㠱㌲攲㌷挱昴㌶㠶昳㜸㍣攷㌷㤴ㅦ㠵づっ㐸昰摦愸㜴ㄹ㈵敥㐴昷㉤戰晡㘳㈰㘲㌷〹㔳㡦㝢っㄳ㈱㉥〳敤戳㕢挷捡愳㈶㑥㥢㙢搰㘴㝤扥㠴㜵㥦㉣㘷㍢㤷攳扣ㅤ㔱㌲捣挱搵ㅡ㉥ㅦ扢摢㑦敢㥡㘵捦㐰㝢扤换摡㑥㐲㔵㌱收㜰㠹ぢ㡤㘳㍦㜲挰昲㝣改㠵㘳ㄱ㤶攱愳㝤ㅢ㘴搹㠵挵㐲慤敡㔴敤晡攰㈴㜰敤㈰㑦㤶敤㐰㈰㌶ㅣㅡ㐳㡤扥㙤戲㘳摤ㄵ摥㙥敤攴㐹㑢㘴㐷愵扡慢愲摥㈶攴昰㠰㕤搹慢愷㠷捤㐴昰㔱捦㠷㘰挵㈸㤷㐳ㄶ搶扦ぢ搲摦ㄵ攵㝡挲戴昶〴挸捡搱㤱搱㉤㔳㌹㍢㔳挸挹慣㌴戲愹㜸戲㘰愴捤㘴搲㉣㔸搹㔴挱㡡㈷㡤㔴㉣慤㍤搹㔴㌵ㄳ㘹㉢㤹戴戳ㄹㄹ㤳挹㜸㌲㥦〵㐴㌲㔲〹㉢㠳㑢〶㉢㘱㕡摡㔳㑤搵㤸㤹㑥㈷攲挹㜴捥戲㘵搲戲ち㘶戲㔰㠸㐱㍦ㄳ㤷〹ㄹ㑢㐸敤改愶㙡㍡㘱㘶㘳㌲㘷攷ㄲ搲㑥愶戲愹扣㘱ㅢ〹㤴㐹收攲〶ち愶愲㝢愰慡㍡昱っㄸ晤㔹㤲攷㐸晥ㅣ㈴㝡ㅤ㠸捡㝣㥥愲扦㈰㜹㠱攴㐵㤰㈸ㄷ㐶㤵愹ち愹攲捤㤲愱ㅢ㤱㜹戸㉢ㄷ㉢ㄱ㜹㔱㄰㤶㤰摤㍤㍤㘲㘵摢㜱㜵挷㡡搷㍣敦搳㌴㉥㜸愱〴㕣㝢㜸㠵ㄶ㐷づぢ〷昱搱晦㠶攴㈵㤰㐸㤴换㕥ㄷ㍥摡摦㠲㉣ㄹㅤ㤹㙡〱敥摡昷㈱㍢〶戲挵㜷愴摡摦㐱摣〷戱㕡攸户攰攸㍦捡㜵㤳戵戸昷㠵㍦㈰搷て㈲搴㤲挷搴て㤹㙡㝣戸攴㕤捤挴㤹攸〸㈳ㅦ㝣㐰㘷㌸㌳㜲挵㠷㈱㘱昴㉥㡥㍥㉥㝣捡晣晦〴〶搱挷㐵㡥㘹敤㥦㐱摣攸㤳ㄶ㈲㈴㤷㐹挷昳㜹㤹㤴㘹㘹㘶㡤㜸〶㐱㘶ㄵ戲㔹搳㡣㈵戴㝦㘹慡收㜱㤳㤵㠸愷㔳㌱㍢㤶㐹㑡㌳㥥㌳捣㜸㉡㤷㈸ㄸ昹㝣㍡㤷捣攷戵㤷㥢慡㜶挱㑥愴㘲昱㙣㈲㈹㘳㐹摢㡥㘷㔳搹㑣挶㑡ㄷ㑣㤹㐸㤹㜶㕡㙡㍦㙡慡收ぢ㜱㍢㤶㌴昲㘹挳戴㤳㠵㌴㙡戲搳㐶㉣㥥捡㥢〸敡㘴㌲ㅦ攵愲慣㍡昱ちㄸ晤㔵㤲ㅦ㤳扣〶ㄲ攵慡慣㌲㕦愷攸つ㤲㌷㐹摥〲㠹敥〵㔱㤹㔴㜵ぢ愹攲慦㈰㈹戸㈸㌳〲挵㌲㤸㡤搱愱扣晣㔳㐸昴㝦〷㠹㐴㙦〷㔵晥愱㤷㜵扡㔵愷ㄳ愳㕣慡㤵㝣㈹㐵㍦㈷攱㍣㉡搴㉡换搴㉦㤸㙡㝣敥〶㜳㌵ㄳㄱ㌴搱改户㌰愴㥤㝥扢〷〵搴㡢晦ㄷㄸ昸敤㕥㉦慤晤㌷ㄸ搷㙦〹慢㄰㌷㔳搹㜸挲挰㐴㘰㘴㜲㜹㉢㘳挴㜳愶㑣㈶㌰ㄳ㈰㑢晢㥦愶㉡收ㄷ㍢㤳㠴㡢昱㍦ㄹ㤷㐶㍥㤷㌴慤㑣㉡㥤戳ぢㄶ搸愴昶扦㑤搵㕣㈲㘳㘷㡤㕣〲攳㍥㤹捣㔹昹㝣㍥ㄵ挷㜴㘱㈴㘲ㄲ戳㡥㘵㘸扦㙡慡㘲搶挹㤹㔶摡㌶ち昱㑣搲㡡㘷昲㌸㔴㡤㈵ち㠵㙣愶㤰㌷㘲㠹㜴昴㍥愸慡㑥晣ㅡ㡣捥㜸搵㘹ㄶ㥤戸㌵㝡㝦㈳搳㙦搶㈰㐰㔰㈵㔵㈱敡敢慡づㄶㄷ挴〱捡㙦扦晣㜵㡢摦㝡愹搴〷ㄲ㠹㍥〰〵㍦扦敤㙢挸㑦〴愳ㅦ挳〲换挱㠹㠷㐸㈸㕡ち㑡㠶㠵〵ㄷ昶慢挹晣〴捤㜴晡敤摦㈰敤昴摢挳㈸愰㕥晣㌸搴〳扦㜱㈹㘷㕡㍢ㅥ㘹搷㙦㌶扣㘱㘰㜰㘴つ㌳㤵㑣换㕣㌶㈵㘱㐶㈳㤳捡攱㤶㌸㤶换㘸㈷㌴㔵㔳㌱㈳㤹㠷㐷昲愹㔴㈶㘹㈴㡣㕣㌶ㄷ户搲㤸愱㌱㠳㘷㌰㐸戴ㄳ㥢慡㐶㌶㉢㌱㜴慣〲〶㜰㌲㘵㔸㜹捥昶戶捣㈵ㄳ㠵慣㤱㌴㉣㙤㜹㔳㌵㠱㘵愳㈰戳㔶挶捡捡㘴㍥㥥㌷捤㜸㕡㘶ぢ改扣ㄵ捦ㅡ㐶挲㡥ㄲ㝡愸㑥㥣㠴㌲晡挹㈴愷㤰㥣ちㄲ㈵昶㔰㤹㝥㝥㝢愴㤱戹㔰㤲㠵㔴㜱㐱昸愱晣昶昷慤㝥晢〸昳捦〲㠹㐴㠹㐰晣晣㐶㔰愲攴愷㠱搱捦㘱㠱搳挱㐵〹㑦搴慢挴㈱敡敦ち㜱㠵㍤户㙤㔹昰㍦㕣㔹搵㝥〱扣ㅥㄷ扡昳ㅣ晦㕤搸㔵扡㝢戱敥攰㥡愳慢㡢ぢ㑦ㄸ㔵昱ㄳ晡ㅥ晡晡ㅢ搴㠳㡥戵㠰ㄸ搶㜸㉡㍥扡〱㜹攸ㄹ㜰㌱扦㔷㍣搸㉦㘶㌴ㄴ㍡戶㍣攱㘰〱挲㉦慦戶㔶㠷㥢㍦摢㌹愶戱㌰慤㙡摣㑢慥㕣㤰っ攷ㅤㅣ攵搵㘵愳搸愶㕡戳ㅣ敥昹〰㠸㤰戱㡡户㤸挷㉥愴㕡昶戲换ㄷ愴ㄳㄵ〷㌷敥搲㙡搴攸㘰㑦搷ㅤ散ㄲ扥挷㑢摥て㜴戸㜹㘵㙤戸㜳㥦戰戸挰㉤昷搹挹㡦ㄴ敢敡㈴慣〷昹㐲㝦〲㔴㑢挱㑣摡摡ㄵ攳㉢ㄲ㤹搰㕦挲ㄱ㠷摤挶㘲戳戳㐵挶㕦㐴捦㈰㐳㍣ぢ㤶戶ㄷ晡㤳愰㕡捥㙤㘴〳ㅡㄱ捦愳ㄱ㌶挴愸㡣攸攷㔲晢戹愶昶㔳搴㕥敢㙡慦愷昶㌳㥥㌶攳㉥愲㥦㐷㙤〲㉡户敥愷愹㍤散㙡㡦慣㐸㈴㐳㑦㐰摢昷㡣摤㌳ㄲ㙥挱ㅡ㔶㕥㕦㤹㉤愳㘴㑢攴㌴㔰㐱㐴ㅦ㘵㌳ㅣ扢㡤昷ㄴ㐴㙣㑣戰㡢攲〵㉦挱㜷ㄲ㉦㠲戰㔹㝣〵〶〸㝦ㄸ㍤晣戴㍣敦㥣攷㈵搶戹摦㘱敦㍢敡㝤㉦㕢㌷㐰捣愴㑡㝥㕣㥣㜶昳㜰攸㤵㉢敦晡搹扥㜳㔷摥昱昰扢摥昷㤵㙥挹て㝢㈵搲敥昷㔵敢搷〹㘲愲㈸㍥敤㜷㔵㡦攳愵㝣敦慡ㅥ昳㌲摡㉦敤愲㠴㔲㙡慥㤸㐰晦晢扢〴昱㄰攷ぢ昱㈸㑡㜰㤰㥥捡㘶㉥愰㜱㕥〱攷晡㠰㈰㐹扢㄰㌲〴搱挸㡡㜸㐲㝣〳㡡つ㠳㐴昴㑤搴㝥戵愹㑤㥣愴㕤散㙡慦㕦ㄱ㑦㠹晤搰愶㘱㕤晦㑥㔲晢挷㑤敤㤷愹㝤㠹慢㍤㑥敤㝤㥥戶ㅢ㘹摢愸晤㕡㔳晢㐷搴晥愸慢扤㠱摡㕦昶戴摤㐸扢㡣摡慦㐳愷改㔴〲愱愶㔳摦昴ㄲ捡愹〴㐶㡤㍥っ㄰敤㈸搷攰扢攵㌹っ愷ㄲ㈲ㅤ㠵㔳搷慤ㄳ〴㑣㝥㑥扤〷㕤昲㜵敡摤㕥㐶晢〵㘴㤴㌸㑢㌹搵㐴晦攱㔴㠲㈵攵搴㍢㔱愲改搴〲㡤㐳昸攰㍡㤵〸㑡攳㝥つ㑥挵㌰㌴挴㙤㥥㈹㕤㌷㙤愷昶扢㑤㙤㠲㈸慤攸㙡㘳㠸ㅢ攲ぢ㥥戶㙢昸ㅤ搴㈶㘶㜰敢㈶㡥搲㌸昴㔴挰㈴㘲攲㘶㘸㌷㡣ㅤ搱慢搴㈶㥡㜱戵㝦㐵敤㉢㕣㙤捣㔱㠶戸挹慢摢つ〱〷㌹〳㠴㌵㐷攷㈰㘲愱愳㜳㄰㤱㤱㥦㠳慥挷敢昹㍡攸㍡㉦愳晤㠲㌴㑡㐰愵ㅣ㌴て〶づ㈲㉡㔲づ扡ㄶ㈵㥡づ晡㈴愴㠲㠸挱㌵ぢ愱㤲昶㝢㈴㙢㔷㈰搶㜳攲㔳㥥㔹㕣㤳昳挸㔹㄰㤴戸摡㐴㑢摡㙥㔷ㅢ攳㈸㈷㝥摦搳㜶㡤昸㘹㙡ㄳ扤戸摡〴㑣摡㌵慥㌶㐶㜴㕡㝣〲摡ぢづ摡㐳㙤㈲ㄶ㔷㥢㤸㐹扢摥搵挶㠸捥㠹㥤㕥摤㐱㜸㉥愲㝦〶㌹〳挴㉦㐷攷㈰㠲㥥愳㜳㄰㈱㤰㥦㠳慥挰敢昹㍡㘸挶换攸戸戸㈵㜲昲㕤㔴㕡慥ㄵ㕢㝥て㌸㠰㝥㠷㙣㥥攷昴摡慥㤸㘰〷㈷㍡挵㔲㐹ㅤ㠶昴攱㡥愵㠶㕦攴㙤挴㜵㈲㙥㔶昰㌳㕣㙦ㄷ㡣㙢㐶ㅥ㔹㌷㑥昱㜵㤵㘲㘱捤摥㔴挳戱㝥㡦㍤攱攰ㅡ搸ち攳ㄷ㐵昵㍡㝥扡晢㝥戸㠰挱昱㔴㌷㕤㡤攵㥦扦攲ぢ晡㥥っ㥤㠱㙣㕦㘰攱㥡㜰挱ㅥ㡤ㅦ摡〵㜹㌵㜳㜴㌷挲摡ㅦ挱㕦慤愷㤷㔶换㠵㘳户愸挰捤敥㥥攴慡〰愷㌰㍣㐱ㅣ㝥愳㡣晡㥤㠷摡摢㠰㐴昴㕢㈸㍡ㅢ搹㡡〴㐲〶搲敤㥤攳㔹摤㌸㝢摦昶㜳戹摥㕥昶戸昱㜴ㄳㄲㅤっ㡥㜱ㄸ昶㤴愷㑣晥㌹㐱戸㍣㔵㤲㤵敤昵改收㥦㄰昴愸ㅦ摦改㝢㔱〹㥢攲㐷㄰㌶戱㔶晤搶㔶㈹攱㤱㤲㝥戱㔵㑡㌴愳愴户戵㑡戹挶㌳戲戵摢㐱づ㙣㉥换搷㕣㜷愰㑣㥢戹敥愲㘸挱㕣㠲㌰㠱㈶㙢㍣㠲㐸㐰扤挶㍤㘰㥡ㅤ㤹㙣㐸敦㙤㤵㙥㙢㐸敦㙢㤵㕥搶㤰摥摦㉡㌵㤱㔰ㅤ昹ㄲ㤸〳㜷攴㘳扥ㅤ昹ㄳ㤴㘹敢挸〳ㄴ戵㜴㠴㑢攳愲㡥㜰昵㔳ㅤ㜹㄰㑣戳㈳㍢ㅡ搲㠷㕡愵㕣捤㤴敥㔷㕢愵㑥㐳扡扦㔵捡昹㕦㜵攴㘱㌰〷敥挸㘶摦㡥㝣ㅤ㘵摡㍡昲〸㐵㉤ㅤ昹㈴搲㡢㍡挲㔵㐲扤摣㥦㠲㘹㜶㠴慢㠱㤲㍥摡㉡攵慣慦愴摦㙡㤵㜲㜶㔷搲挷㕡愴愱捦㈱㜱搸愳ㅤ扡㠱愵㤸ㄷ扤㍦慡攱扤昲慡ㄲ晦愴挶敦㥡㜲昱㌵晥攳㈸㉢㌸㑣㔹㠷晥㘷ㅥ挳挴挰㕥㉦ㄱ收搰ㅡ攰㈰愱搸㑤㜱㜰㉣愴㌸㈸㥡㈹挱挰收敢敢摦愶㤸㌱㡤晦〱晤㍢ㅥ挳挴〰攳㤷㡣㕢ㅢ攳㜶㈱挵㜸㕤㐸㌱㑥㥢㈹挱㔸㔳㜵㝦㤷㘲㠶ㄹ昳昴㈷㍣㠶㠹〱㠶ㄴㄹ户㙥㠶搲㐲㡡㈱戴㤰㘲攸㌴㔳㠲敥㔷㜵㍦㐹昱㈳㕥㥥晥㤴挷攰㉢㌰㐰㉦㤳㜱敢愶㜷ㄷ㔲昴敡㐲㡡摥㙣愶㠴㌲㌳捡改㑦㔳收㍤㔱㥡㕢挱㤶㘷挰〰戶㈸㠳㈱㜳戱ㄶつ愷戴㥥㜳戵㔴搷㍢戴㘸〲愵昵扣慢愵㍡搱愱昵㔴㐳敢〵愵ㄵ㙤扣㡥攰ㅢ㈸挴㤴挱搰㈰㘲ㅡ㐱搹㌰㈰㈷ㅢ㔵ㄹ改戶っ戶愳㌲㔲㙤ㄹ慣㕡㘵㈴ㄷ㘷昴晥ㅦ㤲㠷挳㌵</t>
    <phoneticPr fontId="1" type="noConversion"/>
  </si>
  <si>
    <t>㜸〱捤㝤〷㤸ㄴ㔵搶昶㕣㘰㡡愹〶㥣㔶㐰㔱㄰〱挱〴㘲攷㠰愲㐳ㄶ㐱㔰〶㜴㔵ㄴ慢扢慢㘱㜴〲捥っ〸㠶〵㈳收㡣㌹扢㤸〵攳㥡㜵㕤㜳㕡昳扡ㄸ搶〸ㄸ㜷つ扢㈶っ晦晢摥㕢户愶扡扡㘶〶晣扥晦㜹扥㘲晡㔰昷摣昷㥣㝢敥㝢㉢摥㍡摤㔵㈱㉡㉡㉡㝥挳挲晦戹㜴攳捡㠰摡挵㉤慤㜶挳挸㜱㑤昵昵㜶扥戵慥愹戱㘵攴㤸收㘶㙢昱搴扡㤶搶慥〰ㄸ㜳敡㔰摦㔲㌹愷愵敥㈸扢㙡捥㐲扢戹〵愰捡㡡㡡慡㉡戳ぢ敡户㜴㍥㘱㕤㌰㘹㘵㜶愳〰慡挲㌴㈸扡㔳㔴㔱㤸ㄴ㈱㡡ㅥㄴ㍤㈹㝡㔱㙣㐲㔱㑤ㄱ愶搸㤴㘲㌳㡡摥ㄴ㝤㈸晡㔲㙣㑥戱〵㐵㍦ち戶㙦㙥㐵搱ㅦ愲攷〰㠸㤹攳挶㑥捦ㅤ㠶摥搴戶㌶㌵摢㈳〶敤愷㘲ㅥㅤ㡤㡥㡣㡥㡣㘵㘳愹㤱㤱ㄱ㠳挶㉤愸㙦㕤搰㙣㡦㙥戴ㄷ戴㌶㕢昵㈳〶敤戳㈰㔷㕦㤷㥦㘲㉦㥥搹㜴戸摤㌸摡捥㐵攲㌹㉢㤱㠹㈶㤲挹㘲㌶㥢改戹㌵㍣㑦ㅢ㌷㜶㥦㘶扢搸昲扦攵㜳㈰㝤㑥ㅦ㌷㜶攴㌴扢昵㝦换攷㌶昰〹㤷攳㥢ㅡ慣扡挶晦㈵愷㤵ㅣ搳攴㜸㍢㕦挷挱户敤收扡挶戹㈳ㄱ㜶〹搱㈸愵㐷㡥㘹㘹㔹搰㌰㥦摢搱㌸扢扥㝥㠶㕤㤴㠳摥㌰扥愵㜵ㅦ慢戹愱愵㘷〳昹戳㥢敤挶扣摤戲㐹挳㠴㐵㜹扢摥〱戶㔴㌵散㘷㌵㑦戳ㅡ散㙥㕣愹㙥㔰㘳㌸戹㘰㌷戶搶戵㉥敥搵㌰慢挵㥥㘱㌵捥戵〹愹㙣㤸戴愰慥㈰扡㜵挳㕦㐵搷敤㠳㈲㤳〳㠵㜸ㅡ挶捤戳㥡㕢㘵㠹㐳ㄸつ挲㝡㌶ㄷ搹㡢㤲戸戸㐹つ昲㔹㜱捣㙡敢ㅡ愶搸捤㡤㜶㍤ㅢ攱㐸づ昷㠱㈴㐱㙡ㅣ㕣愶㜴㜷㌸㑡愲㠷戳昳戱㉦㙣挵ㄸ〴㤱㥣搹㕣㠷㙥㉥愸户㥡㐷散㕤搷㌸㍡㤹ㅣ㌱戵敥㜰扢扥捥㙥㘹ㅤ㥤㑣㡤㡣㐶㤳挹㐴㌴ㄳ换愶戳愹㙣㌴㌳㘲㙦㙢搱攸㔴搲ㅣっ㔳㜳〸㥤㙣ぢ搱㜷摤㌵户㝥晣攰㥦搷摥㜳晡㈷慢㤶慦戹㜷挵挷て㕦晥改戲戳捤愱〴つ㠳㄰摤摥挲㤱挰摢㍥昷挶㉥㜳慣㉥㜳㜲㕤收攴扢捣㈹㜴㤹㘳㜷㤹㔳散㌲㘷㙥㤷㌹昳扡捣愹敢㌲攷戰㉥㜳づ〷㐶㉦㔵摤扢㜷㜱㤶昰㐳㕢摤扢晣昴挹搳慦㔸㔷晢户㈷㠶晥昲㥤攰捥㉦㡦ㅤ摢㘳㘵愸慦㍦㔱㑦㜷愲㌱ㄹ㝥㈲㘶敥〰愴戹㈳㠴戱ㄳ㐴扦戵㑢ㅦ晣昸攱昳㍦㔹昹挸㈷㉢慦㜱挳ㅦㄵㅢ㘵づ㈷㙥〴㠴㄰慦愱〷散㐵晦ㅦ㐶㥦戱攲慤㐷愷㕤㌹晥攵ㄱㄵ敦㍣ㅣㄵ㍣散挸收㐷㘲㘵㤸扦昹㤴愷晤㜸㐴戵㥦㌱㜷愱摦〸㠴ㄱ㠵攸昷改攵㑢搷摥㜱晣㈷慢㑥㕣戳昲㥡戵搷㉤㕤戳散㠱㜵て㍤昰改㈵昷㥡㌱攲攲㄰㐲扣攰戴㍦㍢㌲㍤㜷晦昷ㅦ㑣㍢晤挷ㅦ㈳㍢扤㍤敢㈹挱㈳㥥㙣㍦㠹㤵づ摢㡦㈵㘴晢昱㤴㤹愲摦㌴㠴㤱㠱攸㌶㝡㙣㌴㘶㘶愹ㅢ〵㈱挴㤳㑥㕢㌷㜵㝦攳昵㔵㝢ㅦ㍡敥敡挳㡥㜹收扤敤敥慥ㄴ㍣戰捡戶㜶挳捡敦摣㜴㐶戳㥤摤㈱㡣㍤㈰晡慦㕤㝥昷摡换ㅦ昸昴戲㤳搷㥥㜲㡥㝦〳慡㈱㜴っ㠴㄰㡦㌸㈱ㄵ㔶摥㝣敢敡摥つ攳㤶㉤搹㜶昵挴㔹て㑦ㄶ摣攳㘵㐸攳戰㔲搶㝤敦搶ㅣ㔳㕢㉦㠶㝦㍣晤㑥㠰㌰㈶㐲昴つㅣ㝥㜳ㄲ㐱㝢㐲〸㜱慦搳昸㈶改㥢捤ㄱ捦扦㍥收戲ㅢ㍥㝥攷昵挵㜷挶〴㑦㉦戲昱扤戰戲慤㙦散ㄳ㥥愱㔷㑤㐷㔳收ㄴ㝡㥤ち㘱散つ搱昷攳〷㙥㔸㜳晥㜱㙢捥㍥㜷捤㝤㈷戸㕢㥥㌹㡤愰改㄰㐲摣敥㌴扤攸㈶晢戴㥦搷慦慤戹攷捡〱㌳ㄷ㜷敤ㄳㄷ㍣愹挹愶昷挵㡡㝦慢㑦㝢㥡㡥㈶搵㔶㤷㌶㘷搰㙤㉤㠴㌱ㄳ愲㍢㐶㍤挵㡤㝣ㄶ搵晢㐱〸㜱㤳搳摡㕤㐷て扢攵攱㠷㘶㡥㍤改㥤愳扡㕤晡昵攴昵㠲晢慢㙣敤て㔸搹戰搶づ愰摢〳㈱㡣㠳㈰搸㕡㡣慤捤愶晡㘰〸㈱慥㜵㕡扢收戶昵收捣摣㥢㔳慥㙥晥攲扤㑢慡㡥㍤㑢昰㌴㉤㕢㥢㠳ㄵ晦㤸㈶㈲㥥捥㈵ㄴ戱挹㤴㜹㈸愰愶〵㘱攴㈰搰㕣㉣挲收昲㔴ㄷ㈰㠴戸捣㘹敥㤲昳㌷ㅦ㜱摤㌹㔳㙢敥摢㙥㔶换摣㔵换㜶ㄶ扣㈰㤰捤ㄵ戱攲敦㕣捣搳㕡㌴慥㜶愰㤸㌹㤷㙥攷㐱ㄸ㜵㄰㙣㉤挱搶づ愳㥡挷㉤㈱㉥㜰㕡摢攷昱ㄷㅥ㑦㥣昷昹㤸攳㑥搸改摦㕦㙥扤敢㌹㠲㔷ㅥ戲戵〶慣昸㍢㠷㐳㔴摢攱㌷收ㅣ慦ㄲ㘶㈳晤㌶㐱ㄸ昳㈱㔴攷攲愳捣㈳愸㙥㠶㄰攲㑣愷戹晡㔳捦㙦戸㜸挹慢㘳ㅥ晥挳晣㘵扦摤昳昴㠹㠲搷㌸戲戹㔶慣昸㥢㑢㜸户搱㤴㍡㍣愵㔳收〲晡㕤〸㘱ㅣ〹搱㜷摤捡㙢搶㥤㜳昲摡ぢ㔶慤㍤攳戸戶㡤㜴ㄱ㐱㡢㈱㠴㌸搹㘹㝣攲敢㍤ㅥ㔸㝥挰捤㘳敦㝥晢搵㥤㙡愷㝦户扤攰戵㤵㙣晣㘸慣昸ㅢ挷㠶改改慢扢㜳ㅥ㐳扦挷㐲ㄸ㝦㠴搸㌲㜰攷ㅣㄵ㐵敦㤷㄰戸ㄴ㐲㠸㈵㑥〰㐶昳㡤㑦㑤㝡搵㥣㜸搳攵㍤㝥愹㙦㍤㝢愸攰㜵㥤っ攰㜸慣㤴〵攰㈵摢搹㑤㘲〹昳〴㐰捤ㄳ㈱㡣㤳㈰晡㜹捦㙤㈵〷攷㤳㠹㕢〶㈱挴㈲愷晤㌵㜳㍦㍥扦㜹敥愲戱挷㍦㜷摥戸慥㝦㝣晤㑤挱㑢㑡搹晥愹㔸搹挰昶㑦愳摦搳㈱㡣㌳㈰〶㤶ㅦ㈰㑢愲㌸㤳攸戳㈰㠴㌸挲㠹㘲㜰扥昷愰晡〳㝦ㄸ㜷㑢户㥡慤〷㠷㙢慢〴慦㘹㘵ㄴ攷㘰㘵〷摦㘱㉡㤶昰ㅥ㉤攲ㄱ戵ㄵ挴㤳〹昳㕣扡㍥て挲㌸ㅦ愲敦扡扢ㅥ㕣昷攰㔵晥㘳昴〵〴㉤㠷㄰攲㌰愷晤㔷㜶㍡昹㥡㜷扥搹戴收愱㈳户搸昲慥晢㕥㍡㑥昰㜲㕡戶㝦ㄱ㔶晣㍢㤸㜷㜷㡥愹ㅤ㉣ㄵ㌵㉦愶摢㑢㈰㡣㑢㈱晡㜹摢㉥改晥㘵挴㕤づ㈱㐴摥㘹晥愶戳㝡摤戲㜴㤷扤挶㍦㥡晦㜹㘱晥㠸㠱㐷㠸扥愸㤶捤㕦㠹㤵戲㐱㈸搹ち搳敡㔸ㄹ㌱慦愲摦慢㈱㡣㙢㈰〶㝡户挲㠰昳昴戵㐴㕦〷㈱挴㙣㈷㡡昷搷㕡㠷晦昱捦晢㑦㕥㌵敢挴㙦捦捣㔵㑣㄰扣㤳㤰㔱慣挰㑡挷㔱戸晢挲昵昴㝢〳㠴㜱㈳㐴㝢晢㐲㘲㤴㜹ㄳ㠱㌷㐳〸㌱换〹㘰搲ㅢ攷摥㌳昳戳㠵㔳㤶慦㔹㍤㈴扢㜴昶〱㠲㜷㌱㌲㠰㕢戱㔲ㄶ㠰昷㐲挵戹㔰㐸㘴捣摢攸㜷㈵㠴戱ち愲晦扡ぢ㙥㕣㝢捡扤㙢㉦㕣戶昶㥡敢搶㍣戴㤴攷㉤昷㙡敦㜶㐲敦㠰㄰㘲㥡ㄳ挲㤲ㅢ挷昷晢攰昸昵㝢㥤扡搵㔶㥦扤㜶㘵攳㙤愲ㅦ慡㘵〸㜷㘱挵扦㈱㜸㈳㠸慡慤㌰ㄶ㌱敦愶摢㝢㈰㡣㍦㐳昰㔲㈵㘵摥㑢摤㝤㄰㐲㑣㜲㥡慡扢㝢昸ㄳ敢㘷扣㔳㜳昵㥦て㔹晦挲㡣㈹㘱戱㈵慡㘵㔳て㘰㘵〳㝢晢㈰晤㍥〴㘱㍣っ㌱搰摢摢㠰㐱㝦㠴攸㐷㈱㠴愸㜱愲㔸㝢晤ㅥ敦捣㙦扥㘱慦㔵敢〶慣㥥㝤昹摤攷㠹慤㔰㉤愳㜸っ㉢㘵㔱〴㕣㥣㐶攳收㕦改昷㜱〸攳〹㠸㝥敡ㄲ㠱ㄷ搶愷晣戹㘴搳㝦㤲戸愷㈰㠴挸㍡敤㝦戵㙥搶扣愵ㅦ晥扣昷戹晦㌸㘶㡢㠵㌳ㅥ晥户攸㡦㙡搹晥㌳㔸昱户㡦㘱㙥㍢〰攳戴捡㙢晢㜴挴㝣㤶㝥㥦㠳㌰㥥㠷攸慢㉥㑥晤愳晤〲㐱㉦㐲〸ㄱ㜳ㅡ晦愵㘵散愳愹㍦ㅤ㍥昱捡戹㡢㡦㤸搷戰昴搱㥥㉦愱㝡㕦攷愶㘳㝣戳㜵㈴㙥攳摡敥㄰㘳㈳㈳晣搷昹慤㌱敥㡣㡢挹㘲扡ㄸ㡤ㄶ㤲ㄱ㉢㙥㔵づ㠶摢つ扤〷攳〹愸㘷㜱晦扡挶㐲搳㤱昲愶㙣挰㔸慢挵㙥扢㐷ㅢ敥搴㡤㙤㕡搰㔸㘸改ㅦ㕣㔹摢㙡戵摡㕢昹敢摡㥣㤴㤹搵攲㤶搵㙥㤱敤つ昴㥢敤㘷搵㉦戰挷㉣慡㔳搵㕢晢慡㜱挳摡㤴㙢扦㜶㘲戳㝤㠴㕢㕢ㄶ搱ㄸ捣愸㉣㤴扥换㝡愹慡㔴㕣㠳挶捤㙢㙡戱ㅢ㘵㜸挳ㅢ昶愹换ㅦ㙥㌷搷摡㥣㡦戱ぢ戲慢㝤㔹攵摣㌵て㥦摥㠸㡥攲㍥戸㌰挴慢㉤㑥㔸搴㙡㌷ㄶ散〲攲㥤㙦㌷户㉥㥥㘹攵敡敤捤㑢㈰慡㑤㔴㙣㔹愲㥥搸㤴㕦搰㌲慥愹戱戵戹愹扥戴㘶㑣㘱愱㠵㍢昵挲摥㑤〵ㅢ㌷摡摤戸㔴㠸㡡慥㕤㠵愸搸㈹攸㙥㤷㝥㕢㐶捡㠱昰っ昱搶ㄸ昳㝥愵㥢摤挸ㄹ攸ㅤ㝡㔱㙦㜳㥢散㌲戴ㄳ㘷搲㉦摤散搸㍥搰搳㈷㑥㕥ㄱ扤㐳晢㘸ㄹ愳㍢㜲晦㝦挱㕤扡昴㜶㝡㍦㘱㈱㘶㌳昶戴ㅡぢ昵㜶㜳㠷㔳㙦㠲ㄱ㤹㉦㐳㔴敥㠲扤戹㕤昶扡〱㈱ㄶ㠹挵㤵㐷搶ㄵ㕡攷ㄹ昳散扡戹昳㜸㕤㠹改戹慡㉡㔲㕢戶㤸慦㐲㘵扥㐶昱㍡㐴㈸㔴㘱扣㐱㤰ㄱ㌲晦慥捡㤵㐳昰晦挶捦㤳㜴㠱㤵㈹攷㘵㌰㠹搶㔲搹㌰戱愹戹愵㙢搷愰㕥敥㘹戵捣㙢攵收搹㜱㈵晤扤㐹昱て㠸捡愱㄰㥤㑥挳㔴〳搴㡤戳㑤扤ㅡ挶摢㐵ぢ㜳㝣㜲敦ㄶ㔶㘵㠳㥡㌶ㅡ㙦户攴㑤捥㉦㑤挶扥戲挸挰ㅡ㜶晥㥥つ摣晡敤㐵慤攳慤㔶慢㝢〳㘶慡㌰㑡㈶㐰挳愵㤵㕡愳㘵㉦愹搳搶㈱愷〴て㘱戹敡昱搲㐳㉡㤴㈷散㌸搸㕦㉡扡㍡戲攳㑥㈰昶㠱攸㠴攱摦搰㑢㘷㥣㌰ㄱ㔶㤸㘴㌷捥㕣㍣摦㙥㈱扣捡攸㤰㑡晦敥㐵㘷搳昳戹㔹慤㜵昵㉤㈳ㄱ改愴收愶〵昳晦㌷晤搰㤷戹ㅡ㐲㉦㤵摢㘱㉢摥昰㍥㠱慥㡡敥ぢ㌹㌶㜳收㔴㔴搱ㅢ㌵收戶ㄴ摣㕡攱散㌷晣㈷ㄷ昳㕤晣ㄷ敡愸慥㜲ㄸ㄰ㅢ㌳㍢㔷〹㝣捦〶㌰㌴戳搹㤶昳㡤㔵戲〰戶㝢㌵散摦搴㝣㜸慥愹改㜰㙥㑦㥢挸㔲换㍣摢㙥攵ㅣ㕥て㘷捥㔲捥㑤ち搱戵㙢挹〴㥢㘷戲㙦ㅢ昸㌷㍥㠰攸㌵愶扥㝥㤰昶搸㘲㝣〸㔵㔷捣㈶ㅡㅦ㘱㈵晥改㌵昷慦扢㙣攵挷て摤扥㙥攵㐵㙢捥㍥敤㤳㘵㌷慦㔹㜹改挷昷㥦晡挹愳换搶摤㠸㠹扤扢搷㕥㝣搶捥ぢ㈳㈳愳㠳㈲搱㘸㘶攴愲晡㤶㐵㘲〰㠸攱愴㤸㜱敢愹㑢ㄷて扡㘲散愵慢㘳捦㕦昲攲搰晤㐵㝦愷愲㙣戲㙥〷㌴㌵ㄸㅦ㜳㉤㠴搸ㄲ㌰ㅥ㜰戰㕥扡㤸㥦愰㙣㝥㑡昱ㄹ〴づㅢ㜲㈰㜰搴昸㐲ㄵ挵㡥昸㥦㐷づ昳㑢㡡㝦㐱㠸攱㄰摣㙦捤㝦㐳攸㐵㠴攱㥦㥢㠳ㅣ搲㥤愰㉥ㅦ搲㙦愱つ㤹ㅤ搴㠹ㄱ㐰㜰㔸㑤搲㘸㤲㌸㤳愴〹〳㡥〳〹愸㜴㉡捡愶ぢ㜷㠱㤹㈴攰㘷摡㜷〵㉣㤸㠰㕦搹〶㠹㌱戹㌱㝡〸攸愲㡡㈲㠲㍡㐹㐰㔷㈸㑣㍥㕥ㄱ㌱愸㈴〱㤵㈸改㐵晣昴慢㠷㠰㈸搴攵〴㤸昴㘹㜶㔰㈷攲戰ぢ㈲攰㉢㌸て㈴攰摦㑥㐵搹㝣㘵ち㥥〶㌳㡡捤ㄸ昲㤷㠰〵ㄳ搰〷搵㘶㕦㡡捤㈱㍣〴昴㔳㐵㤱㠶ㄳ㐹挰㤶〴㙤〵㈱戲㔰㐹〲晡愳愴ㄷ昱戱㠷〰㘳㙢搴愸〹捦戲㍤㝢ㅢ㔴㠵㑣〲捡ㄹ㤲㜵㘲ㄴ㝣〶戱昰㔶㝢㉣慣㜶㉡捡㘶㔲㐷挳搳㘰㝣捣ㅤ搰㥣㜸戳㕤ㄶ㜶㘲㌴挳㈹㐶㐰㜸㔸ㄸ愹㡡㘲㜷㌸㤱㉣散㐲㔰〴㐲搴㐰㈵㔹㠸愲愴ㄷ昱㌷てぢ收ㅥ㔰㤷㜷㌲㐹㥦ㅤ搵㠹㌱戰ぢ㈲攰㠹昶〸㜸摣愹㈸㥢户ㅤて㑦㠳ㄹ挵敥㘸㔴㍣搶㉥〱㌵愸㌶挷㔰㡣㠵昰㄰㌰㕥ㄵ挵〴㌸㤱〴㑣㈰㘸㈲㠴攰搴慤㈴㘰ㄲ㑡㝡ㄱ昷㜹〹㤸〸㜵㌹〱㔳攸搳散愰㑥散〹扢㈰〲㔶戶㐷挰㙤㑥㐵搹摣昱ㄴ㜸ㅡ捣㈸㘶㌲攴㕢摡㈵㘰㍦㔴㥢晢㔳晣〱挲㐳挰㠱慡㈸愶挲㠹㈴攰㈰㠲㘶㐳㠸㘹㔰㐹〲づ㐶㐹㉦攲㕡㉦〱㝢㐳㕤㑥㠰㐵㥦㘶〷㜵㘲㍡散㠲〸戸戸㍤〲㉥㜲㉡捡㘶戰㘷挰搳㘰㐶㜱ㄸ㐳㕥摥㉥〱昵愸㌶ㅢ㈸ㅡ㈱㍣〴捣㔷㐵㔱ぢ㈷㤲㠰㈳〸㙡㠶㄰戳愰㤲〴戴愰愴ㄷ㜱㠶㠷〰㘳〱㙡㌸㉢㉤攷挰换㡥〵㐷愲㌶㘴ㄲ㔳㑥㤲慣ㄳ晢挱㙤㄰ㄱ挷户㐷挴㜱㑥㐵搹攴晡〱昰㌴ㄸㅦ㜳㈹㥡ㄳ㑢摡㈵攲㜸㐶㜳〲挵㠹㄰ㅥ㈲㑥㔶㐵㜱㈰㥣㐸㈲㤶ㄱ㜴ち㠴㤸つ㤵㈴攲㔴㤴昴㈲ㄶ㝡㠸㌰て㠲扡扣㤳㘷搲㘷㐷㜵攲㘰搸〵ㄱ㔰摦ㅥ〱㠷㍢ㄵ㘵昳晤㠷挲搳㘰㐶㜱㈱㐳慥㙢㤷㠰㡢㔱㙤㕥㐲㜱㈹㠴㠷㠰换㔵㔱㔸㜰㈲〹戸㠲愰㉢㈱㐴ㅥ㉡㐹挰㔵㈸改㐵ㅣ敡㈵㈰〷㜵㌹〱搷〱ㅦ㌲㍢愸ㄳ〵搸〵ㄱ戰㕦㝢〴捣㜲㉡捡㥥㐰昰㜱挲㘰㐶㜱㉢㐳慥㙤㤷㠰㤵愸㌶㔷㔱摣づ攱㈱攰㑥㔵ㄴ昳攰㐴ㄲ㜰ㄷ㐱㜷㐳㠸挳愰㤲〴摣㠳㤲㕥挴㕥㕥〲敡愰㉥㈷攰㝥晡㌴㍢愸ㄳ㠷挳㉥㠸㠰㥡昶〸搸挳愹㈸㝢㈸搲〸㑦㠳ㄹ挵㕦ㄹ昲攸㜶〹㜸〲搵收㤳ㄴ㑦㐱㜸〸㜸㐶ㄵ㐵ㄳ㥣㐸〲㥥㈵攸㌹〸㜱〴㔴㤲㠰攷㔱搲㡢㐸㜸〹㤸て㜵㌹〱㉦搱愷搹㐱㥤㘸㠶㕤㄰〱㍢戵㐷挰㡥㑥㐵搹㘳㥡〵昰㌴㤸㔱晣㠳㈱㙦摦㉥〱㙦愱摡㝣㥢攲ㅤ〸て〱晦㔴㐵戱㄰㑥㈴〱敦ㄱ昴㍥㠴㔸〴㤵㈴攰〳㤴昴㈲〶㝡〹㌸ㄲ敡㜲〲搶搰愷搹㐱㥤㔸っ扢㈰〲晡戴㐷㐰㙦愷愲散㔱搱㌱昰㌴㤸㔱晣㡢㈱㙦摡㉥〱㕦愱摡晣㥡攲ㅢ〸て〱晦㔱㐵㜱㉣㥣㐸〲晥㑢搰㜷㄰㘲〹㔴㤲㠰敦㔱搲㡢愸昲ㄲ昰㐷愸换〹㔸㑦㥦㘶〷㜵㘲㈹散㠲〸昸昵㤷㜶慥㡢㝦搱ㄵ晥㐷㔵㈷挰搳㘰㐶搱慤ぢ㐲㕥て㔸昰㜵戱㠱㙡戳㍢㐵ㄵ㠴㠷㠰㤰㉡㡡ㄳ攱㘴〸ㅤ昵㈰愸㈷㠴㌸ㄹ㐵㐹㐰㉦㤴昴㈲扥㐱ㅢ敥㥤搱㐹㔰㤷ㄳ戰㈹昰㈱戳㠳㍡挱〷㘰㐱〴㝣愲晢改扦㌵㕣攷㔴㤴㍤㉢㍢つ㥥㈴〱㕢㌱攴㌵敤ㄲ㌰〰搵收搶ㄴ〳ㄹ㕤摢慤攱㈰㔵ㄴ愷挳搱㄰㜶㘷㌰㐱㐳㈰挴㤹㈸㑡〲戶㐵㐹㉦攲ㅤ㉦〱㘷㐰㕤㑥挰昶挰㠷捣づ敡挴㔹戰ぢ㈲攰搵昶〸㜸挵愹㈸㝢㑣㜷㉥㍣㐹〲㈲っ昹愵㜶〹㠸愱摡㡣㔳㈴ㄸ㕤ㅢ〱㈹㔵ㄴ攷挱搱㄰㜶㈷㑤㔰〶㐲㕣㠰愲㈴㈰㡢㤲㕥挴㔳㕥〲捥㠷扡㥣㠰搱挰㠷捣づ敡挴㜲搸〵ㄱ昰㔰㝢〴㍣攸㔴㤴㍤㈷扣ㄸ㥥㈴〱ㄳㄹ昲晤敤ㄲ戰㈷慡捤挹ㄴ㝢㌱扡㌶〲愶慡愲戸〴㡥㠶戰㍢㝢ㄳ㌴つ㐲昰㐱愱㈴㘰㍡㑡㝡ㄱ户㝢〹戸ㄴ敡㜲〲㙡㠱て㤹ㅤ搴㠹换㘱ㄷ㐴挰昵敤ㄱ戰挲愹㈸㝢㔲㜹ㄵ㍣㐹〲㘶㌳攴敢摡㈵攰㄰㔴㥢㜳㈸づ㘵㜴㙤〴攴㔴㔱㕣つ㐷㐳昰㌱昳〴ㄵ㈰挴戵㈸㑡〲㙣㤴昴㈲㉥昵ㄲ㜰つ搴攵〴搴〱ㅦ㌲㍢愸ㄳ搷挱㉥㠸㠰㜳摡㈳攰㙣愷愲散㈱改昵昰㈴〹㘸㘶挸㘷戶㑢㐰㉢慡捤〵ㄴぢㄹ㕤ㅢ〱㡢㔴㔱昰愱改㄰㜶㘷㌱㐱㐷㐱㠸㥢㔰㤴〴ㅣ㡤㤲㕥挴㠹㕥〲㙥㠴扡㥣㠰㈵挰㠷捣づ敡挴捤戰ぢ㈲攰愸昶〸㔸散㔴㤴㍤愴扤つ㥥㈴〱愷㌰攴㈳摢㈵攰㌴㔴㥢愷㔳㥣挱攸摡〸㌸㑢ㄵ挵㑡㌸ㅡ挲敥㥣㑤搰㌹㄰攲㜶ㄴ㈵〱攷愲愴ㄷ搱攸㈵㘰ㄵ搴攵〴㉣〷㍥㘴㜶㔰㈷敥㠰㕤㄰〱㠵昶〸挸㍢ㄵ㘵㡦㠸昹扣㔷ㄲ㜰㈵㐳戶摡㈵攰㙡㔴㥢搷㔰㕣换攸摡〸昸㤳㉡㡡㝢攰㘸〸扢戳㠲愰敢㈱挴扤㈸㑡〲㙥㐰㐹㉦攲てㅥ〲㡣㥢㔰愳ㅥ㌲㤷摤ㄲ摥㠲慡㤰㐹㐰㌹㐳戲㑥昰㤱㜴㄰ぢ搳摡㘳㘱㙦愷愲散改㌵㥦㐴㑢ㄶ敥㐶㜳㘲㑡扢㉣晣㤹搱摣㑢㜱ㅦ㠴㠷㠵〷㔴㔱㍣〴㐷㐳昰㌱ㅦ㈴攸㈱〸昱〸㡡㤲㠵㠷㔱搲㡢ㄸ敢㘱挱㝣ㄸ敡昲㑥㍥〶㝣愸愳㍡昱㈸散㠲〸挸戴㐷㐰摡愹㈸㝢㜰晥㔷㜸㤲〴㍣挷㤰㤳敤ㄲ昰〲慡捤ㄷ㈹晥〶攱㈱攰㘵㔵ㄴ㡦挳搱㄰㜶攷ㄵ㠲㕥㠵㄰㑦愲㈸〹㜸つ㈵扤㠸ㄱ㕥〲㥥㠰扡㥣㠰㌷㠱て㤹ㅤ搴㠹愷㘰ㄷ㐴挰㤰昶〸ㄸ散㔴㤴㍤戹㝦ㄶ㥥㈴〱敦㌳攴㙤摡㈵攰㐳㔴㥢ㅦ㔱㝣捣攸摡昶㠳戵慡㈸㥥㠳愳㈱散捥㍡㠲㍥㠱㄰㉦愰㈸〹昸ㄴ㈵扤㠸捤扤〴㍣て㜵㌹〱㕦〲ㅦ㌲㍢愸ㄳ㉦挲㉥㠸㠰㥥敤ㄱ搰挳愹昰㘷て㔴扥っ㑦ㅢ昱搴户〷〳㉥敥㔷㘷ㅦ挹挷㔴㥢ㄴ㤱扦㍤㙥㐱㑢㙢㤳㝣愶搶慢㌸扥㘹㕡㔳敢昸扡㤶昹昵搶攲摥㐵㘷㘵晦㜹㜶㈳㥥㜸㌷攳挱户㑦搷㌴㝦扥㕤㌰㡢戵㑤ぢ㥡昳昶攴昱晦ㄷ㥥㠸愳㝦ㄸ㍡昹㌰扣㡢挰昲晢ㅥ昲㔶挰ㄲ㕢〹㤶㡡捡㔷攱搰晦慣㑥㘶㤱㝢㥥慢换搵㌰㠰搵㙤㡣捥慣㙢慤户㝢ㄴ攵㌳㙤戹㕥㔵〴㡢㐸㈳㈸㜴㉦捥㥣㠷㘷㔸攳㝢ㄵ㈷㌵搷ㄵ敡敢ㅡ㙤づ㐶ㅦ〵㥤㙡捦㐵捡挰㍥㑤㉤㜵㑣搸敦㔵㥣搹㙣㌵戶捣攷搳捦晣攲捤㑡㑡昲㌱㘹㘵㜱㙣㕤㘳ぢ㥡㤱愳挸昵敡㘲敤扣愶㈳昱摤㤱〵つ㡤㤳慣昹㉤晦㈷㐶㐵㜰㔸攴㈲㠷㐶㜴ㄱ㕤扡㠸慡㉥㐸扡晢㕤て攱㉢㡣敦戰㡦㙤搱㤶愳㌷〸摢㙡㙢㜳㕤㙥〱㐹㤳敤挴㈰扢㔱挸㜱慣愸㝣つ㙢晥㘷㥤㥥㘱昴㈵㉡㌰摥㤲敦㐵〴㍥㌳㜷扦㤴戳㌵攰收昷〸愹攷て㄰㝢㑤㥡㌵戹㉤㠵攷㝦昴つ㤷㑡愶〳㙣㜰挶㐴㕦㠰㌷㔱㥢ㄱ戳㈸戸㔵㘱敦挴搶挰㤲㝦搳っㄵ㈵㠶㕢改㈶㙤慢ㄳ昱搰扤㘷㜱慡㤵戳敢㤱㉢搰㘰戵㙥愲ち㑣摡㘸戰敡㕢㥣扡㜱㑤つつㄶ㌷㍢㝥㡦愳㌶㙦搵摢㔵挵㌱ぢ㕡㥢昰攵〸戳〸㈱户㑤㐷㘵㉤㠲捡㕡愴㥥敡ㄷ㘷㌰㠷㐸慥搳㔷搳㕣慢戹慥㜵㕥㐳㕤扥㡡〵收昹晣㥦搸㕥㜱っ改〶㌲昵愲㡦㈷晥㌴〱昵戰ㅥ挳㍤ㄲ㤹㌵愴㡥挳㡦慤扡㡢㌰昰㑦晣捥ㄴㄳㅣ㝤攴㐹挵晣〹摥㉡昱㤱㠷㈳ㄹ换㔷扦㌹㝢搲㔷㑢戰㈲て㔰㠲ㄹ㈲搴㥡敢〱攵ち㍦摤摥㠴攸㌰晦愰㍢〰愱愹㑤㔶㘱愲㤵挷㜷戲扡㍢摦挸慡挲搰昲㜰搳ㅣ㘶㐶挸㌸㈴ㄹ㈱㜹㘹㘱㕤挱㙥慥愲愲ㄶ摦㌸敢挶㕣ㄲ㐳㡤㈱㥥㡤㜷慤愸慣散㔱ㄵ搴搶㘴敤㙢愸戳㤷㝢扦搱㌶戹捣晦ㄷ晢㘶昶攸捡愸㐲昲㌴昵㌳扡㘳晥挲㍥㌱搷㠴晤昱〱㝥㈵攰㌷㠸捡搵愸昴㡦㑤㘹㜲〶㔲㌸㑣㠰扡挹敦㌲㌱㙤愴ち㈹ㄶ㌲摦愴㔲㜶愴㠷㈷㑦挴㔰㈹㈲㔵晡ぢ㔲㐶㉤戶㜲扢㄰㔲挷㔸收愳攰散㔰搱愵㑢㌷っ戵攱捦戱㉢㙢ㄶ捥ㅡ㙡㙤㤹㐰㈲〶㈲〴㠳愹㠶㠳戹戳挰晦ㅣ㙦捡慣㥢㈵㍡㉡㥡ㅥ㔵㜶㔹ㄱち㤹㕤㈴㍢攲㕤㜸搱㜴㜰㉢㜵昸挲㐰㘰㕡っ㐲慣㠵㤲ㄷ〶㥥搳㤸昸〴㐵㥥捡㉡っ㝥㜱㙣㘳づ㥤攲㔳㔸昱昰㘹ㅡ㜴晥ㄹ搶㜸㔴㜲户搲㉡㘸㍢摦㑡扦愰〵㍥㈶扦㡢愸户㔲昱㈵㌴扡㉢搰敢慥㠴戰㙥昶㈰昰㕦挱㠰㥥〴昴㈲攰摦〰㜰昸㡤㑤㔰敡㡣搶㘸㈰慤㘱㔸㔶㠴挴户㥥愶㍣戴㙥捡愶㌶㘳㔳㍦〳攰愷昵㔷攸ㄴ慤扤〱搹㈸㕡㝦㠳愹愴戵て㥤㤳㤳ㄲ㕡㌷㠷戶㜳㕡扢挰㑣搲扡㠵㜴愲ち㠲挹づ〱戴昶〳挶摣㤲㐰㈶㐲〴〰戶㈲愰㍦〱捣㡤㤰戴づ㐰㘹㔰挷㕢㉢扥㘵攰扦つ挴挶㍡㄰㠶㘰㤵㐹ㄳ扡㈵て慢摢戰愵㐱㙣㠹〹づ㝥㔶㤹搵愰㔸ㅤっ挸㐶戱摡ㄷ愶㤲搵㈱㜴捥愴㠸ㄲ㔶㠷㐲摢㌹慢㑣㥥挰ㅦ扥㤷㐷㈷㔸㤱ㅦ㘶㔰〴㜴㘵㍢㘰捣敤〹㘴㜶㐵〰㘰〷〲㜶㈴㠰〹ㄷ㤲搵㥤㔰敡㠴搵㘴㈰慢㈳㘰〸㔶户〹㙥㘹㘷戶㌴㤲㉤㌱㘱挲捦㉡戳㈴ㄴ慢扢〰戲㔱慣㌲户㐲戲ㅡ愱㜳㈶㔹㤴戰ㅡ㠳戶㜳㔶㤹㡣㠱㍦捣捡搲㠹㘶㤵ㄹㄹ㥡㌴攸昵㈱㈰㠱㜵㌳㐹㈰戳㌵〲〰㈹〲搲〴㌰㠱㐳戲㥡㐱愹戳㐳㐰㌰慤愳㘰〹㕡㤳㥥愶㍣ㅢ敢慥㙣㙡㌷㌶挵㌴っ㍦慤㌵搰㈹㕡㐷〳戲㔱戴㡥㠱愹愴㜵㜷㍡ㅦ㡢㔲〹慤㌵搰㜶㑥㉢㔳㍣昰㠷晣て㍡搱戴㌲捦㈳㠰戵戱挰㤸攳〸㘴づ㐸〰㘰㍣〱ㄳ〸㘰㕡㠸愴㜵㈲㑡㈱㝤〸㤸㤸つ摡搹昷〴〴晣㌱㌳㐴晢㍣㤱ㅡ㜵㈶㥦㑣㥦㝢搱㈷戳㌸晣晣㌱㜵㐳昱㌷〵㤰㡤攲㡦〹ㅦ㤲扦愹㜴捥捣㡦ㄲ晥愶㐱摢㌹㝦捣㄰挱ㅦ扥㑢㐸㈷㥡㍦愶㠹攸慥㐰慦扢戲て搶捤㝤〹㘴ち㐹〰㘰〶〱戵〴㌰慢㐴昲㌷ㄳ愵㑥㌶㑢㝣㌱㉥㠸搶晤㘰〹㕡㉤㑦㔳㥥捤㜲㝦㌶昵〷㌶挵摣㄰㍦慤㑣〸㔱戴ㅥ〰挸㐶搱捡㌴ㄲ㐹敢㠱㜴捥㝣㤲ㄲ㕡㘷㐳摢㌹慤捣㍢挱ㅦ扥挶㐸㈷㥡㔶㈶㥦㘸搶㍣㕤㌹〴ㄸ㜳づ㠱㑣㑣〹〰ㅣ㑡㠰㐵〰㜳㔵㈴慤㌹㤴㍡㌹㠶㘶〲㔹㉤挰㄰慣㌲㐱㈵愰㈵㥢㉤ㄵ搹搲㔲〰晣慣ㅥて㥤㘲㜵㉥㈰ㅢ挵㉡㜳㔲㈴慢昳攸㥣挹㈹㈵慣ㅥ〶㙤攷慣㌲㠹〵㝦昸晥㈴㥤㘸㔶㤹挹ㄲ搰㤵㝡㘰捣〶〲㤹攵ㄲ〰㘸㈴愰㠹〰㈶扥㐸㔶攷愳搴〹慢愹㐰㔶㥢㘱〸㔶㤹ㄱ愳㕢敡㐹㡤㍡〴戴戰㈵晥㜸㠵㘰昶㡡㥦㔵愶慣㈸㔶ㄷ〰戲㔱慣㌲搱㐵戲扡㤰捥㤹昱㔲挲敡㈲㘸㍢㘷㤵㤹㌱昸挳㜳㄰㍡搱慣㌲㍤㐶㜷挵戳慤ㅥ〵㡣㜹㌴㠱㑣㥤〹〰ㅣ㐳挰戱〴㕣〵㠰㘴昵㡦㈸㜵挲㙡㌶㤰搵愵㌰〴慢㑣戳〹㘸改㌸戶㜴㍣㕢㘲㑡㡣㥦㔵收挱㈸㔶㑦〰㘴愳㔸㘵昶㡣㘴昵㐴㍡㘷ㅡ㑤〹慢㈷㐳摢㌹慢㑣户挱ㅦ扥晥㐹㈷㥡㔵收摣〴㜴攵ㄴ㘰捣㔳〹㘴㍥㑥〰攰㌴〲㑥㈷㠰㈹㍡㤲搵㌳㔰敡攴挰㡡慦㔳〷ㅤ㔸捦㠲㈵㘸㘵昲㑥㐰㔳㘷戳愹㜳搸ㄴㄳ㙤晣戴㌲扢㐶搱㝡㉥㈰ㅢ㐵㉢㜳㜲㈴慤攷搱㌹㤳㜳㑡㘸扤〰摡捥㘹㘵ㄲて晥昰㝤㔲㍡搱戴㌲㤳㈷愰㉢ㄷ〲㘳㕥㐴㈰戳㝣〲〰ㄷㄳ㜰〹〱㑣晣㤱戴㕥㡡㔲㘷戴㐶〲㘹扤ㅣ㤶愰㤵㈹㐱〱㑤㕤挱愶慥㘴㔳㑣摦昱搳捡㥣ㅤ㐵敢㔵㠰㙣ㄴ慤捣昴㤱戴㕥㑤攷㑣昹㈹愱昵㕡㘸㍢愷㤵愹㐱昸挳㌷㔴改㐴搳晡ㅥ搶㜴㔷愰搷㠷戳㍦㘱摤㕣㐱攰晢挱㠰敢〹戸㠱㠰て〰㤰戴摥㠸㔲㈷戴挶㠲慦㑥㙦㠶㈵㘸㘵愲㤱㡥挵㜳㍣扡㠵㑤摤捡愶㤸ㄴ攴愷㤵㤹㐰㡡搶摢〰搹㈸㕡㤹㍦㈴㘹㕤㐹攷㑣㈴㉡愱昵㜶㘸㍢愷㤵〹㐷昸挳㤷㕥改㐴搳捡慣㈳摤ㄵ攸㌵慤㜷㘲摤扣㡢㐰㘶㈴〵〰敥㈶攰ㅥ〲㤸愴㈴㘹晤㌳㑡㥤搰捡敦挱〷摣愱摥〷㑢搰捡昴㈵摤㤴㠷搶晢搹搴〳㙣慡ㅢ愶㤸晣戴㌲扦㐸搱晡㈰㈰ㅢ㐵㉢戳㤲㈴慤て搱㌹搳㤳㑡㘸㝤〴摡捥㘹㘵ㅡㄳ攲挶㔷㙢改㐴搳捡㕣㈶摤ㄵ攸㌵慤㝦挱扡昹ㄸ㠱捣㜳ち〰晣㤵㠰挷〹㘰敡㤳愴昵〹㤴㍡愳㌵昸昲敡㈹㔸㠲㔶㈶㐵改愶㍣戴㍥捤愶㥥㘱㔳㑣㘰昲搳捡慣㈵㐵敢戳㠰㙣ㄴ慤捣㜵㤲戴㍥㐷攷㑣㝡㉡愱昵〵㘸㍢愷㤵挹㔱㤲搶ㄷ改㐴搳㍡ㄸ㕡摤ㄵ攸㌵慤㝦挳扡昹ㄲ㠱捣㥥ち〰扣㑣挰㉢〴㌰愱㑡搲晡㉡㑡㥤搱ㅡ㝣㝤昵㍡㉣㐱㉢㔳慤㜴㔳ㅥ㕡摦㘰㔳㝦㘷㔳㑣㡢昲搳捡㕣㈸㐵敢㥢㠰㙣ㄴ慤捣愰㤲戴晥㠳捥㤹㑡㔵㐲敢㕢搰㜶㑥㉢㔳慥㈴慤㙦搳㠹愶㤵㜹㔷扡㉢搰㙢㕡摦挱扡昹㉥㠱㤹㘰挰㍦〹㜸㡦〰愶㘹㐹㕡摦㐷愹㌳㕡㠳㉦戰㍥㠴㈵㘸㘵〲㤷㡥挵㐳敢㐷㙣敡㘳㌶挵㘴㉢㍦慤捣戰㔲戴慥〱㘴愳㘸㥤っ㔳㐹敢㕡㍡㘷㠲㔶〹慤㥦㐰摢㌹慤㑣攴㤲戴㝥㑡㈷㥡㔶㘶㜳改慥㐰慦㘹晤っ敢收攷〴㌲搳㉢〰昰〵〱㕦ㄲ挰攴㉦㐹敢扦㔰敡㠴㔶晣㠰㑣搰戱昵㉢㔸㠲㔶愶㠵改愶㍣戴㝥捤愶扥㘱㔳㑣攱昲搳捡扣㉤㐵敢户㠰㙣ㄴ慤捣昶㤲戴晥㠷捥て㐵愹㠴搶敦愰敤㥣㔶愶㠷㐹㕡扦愷ㄳ㑤㉢㜳挴㜴㔷愰搷戴晥㠰㜵昳㐷〲ぢ挱㠰㥦〸㔸㑦㠰つ㠰愴昵㘷㤴㍡戹ㅢ〸㥥て昸ㄵ㠶㘰戵捥搳㤲㠷搵摦搸㔲〵ㄴ㠲㜹㘱㝥㔶㤹っ㈶㔹㌵㜹㈱㈰㤷ㄸ愴攷ㄹ愹㘰慡㤸㘴て㡦㌶㉡〴㜳挶㑡搸挳昷捣㌷㠰扤㐵㌰㤳散㔵搲〹㕡㤰ㅦ㈶㤸〵戰㘷〰㘳㜶㈷㤰挹㘷〱㠰㉡〲昸换㠵㠲昹㘸㤲扤㄰㑡㥤㙣㤴搱㘰晡㝡挲ㄲ昴㌱㔳㑤㌷㈵㌵敡ㄶ戵ㄷ搶捤㑤㈰〴戳捡晣昴㌱㤵㑣㙤㤴搵㠰㙣搴㐶挹〴㌴㐹㙢㤸捥㤹㠹㔶㐲敢㘶搰㜶扥㔱㌲㘳㑤搲摡㥢㑥㌴慤㑣㕢搳㕤㤱摢㠶敡㑡ㅦ㘰捣扥〴㌲愵㉤〰戰㌹〱㕢㄰挰㉣㌷㐹㙢㍦㤴㍡愱㌵ㄶ㝣㌳戵ㄵ㉣㐱㉢昳摦㜴㔳㔲愳㘲改㡦㜵㜳〰㠴㘰慥㥡㥦搶慢愱㔳戴㙥つ挸㐶搱㝡つ㑣㈵慤〳改㥣昹㙤㈵戴づ㠲戶㜳㕡㤹〷㈷㘹ㅤ㑣㈷㥡搶ㄵ搰〶㜴㘵〸㌰收戶〴㌲㔱㉥〰㌰㤴㠰㘱〴㌰㜷㑥搲扡ㅤ㑡㥤散敢挱て晢㜶㠰㈱㔸㘵捥㕣㐰㑢㍢戲愵㥤搸ㄲ㜳摦晣慣㌲攱㑤戱㍡ㅣ㤰㡤㘲㤵㘹㜲㤲搵ㄱ㜴㝥ㅦ㑡㈵慣㡥㠴戶㜳㔶㤹㔷㈷㔹摤㠵㑥㌴慢㑣慥搳㕤昱㙣慣ㄱ㘰捣㈸㠱㑣扣ぢ〰挴〸㠸ㄳ挰㕣㍣挹㙡〲愵捥㌶搶攰㡢晥ㄴ㉣㐱敢㘳㥥愶愴㐶㙤慣㘹慣㥢ㄹ〸挱㡣㍡㍦慤㑣愳㔳戴㘶〱搹㈸㕡㤹㝣㈷㘹ㅤ㐵攷捣挲㉢愱㜵㌷㘸㍢愷㤵搹㝡㤲搶搱㜴愲㘹㘵捡㕥〰㙢扢〳㘳敥㐱㈰搳昹〲〰㌵〴㡣㈱㠰ㄹ㝥㤲搶戱㈸㜵㐶㙢昰㌳搴昱戰〴慤捣晤搳㑤㐹㡤愲㜵〲搶捤㠹㄰攲㝤〰晣戴㌲㌹㑦搱㍡〹㤰㡤愲㤵㈹㝤㤲搶㍤改㥣戹㝤㈵戴敥〵㙤攷戴㌲〷㔰搲㍡㠵㑥㌴慤㑣〴搴㕤昱㙣慤㔳㠱㌱昷㈶㤰㐹㠲〱㠰㘹〴㑣㈷㠰㜹㠳㤲搶㝤㔰敡攴ㄸ㄰㝣㘴㥤〱㐳戰捡㠴㐲摤㤲搴㈸㔶㙢戱㙥捥㠴㄰㑣㍤㤲㍤㤸挵㤲搳㠳㑡愶㡦昸戳㈲捡㌲㔶愴扦㈲㜳㔷㙡㕢ㄷ搷㈳㕦㠸慢捣㤲㔰㙢捣昷〸㐹ㅤ㜲㌷㥡㥡昱摣戸㥢晦㜷㑦㕣摢㤷搰㜰㡦㍥㑥慡㠷昳㔳㐶晣ㄱ攳愶㘶搶晣㠰㘸㉡㙦㕥㕦晥扢㈹慥㍤〳㙦晢㠱〹摡㜰㌱昶㐷㠸㝤昶慥换㌷㌷戵㌴ㄵ㕢〷搵㈲ㅦ㙥㄰㝦愳愷㔸㔱ㄱㄹ㔳㜹㈳㍣〶戶挹㡥㜵㙢攴敦搲㉥攴㙦㔶㠴づ㙦㙣㍡戲㔱㐶㔳搹挲㥦㉡㤲㝣㜵敦捥㘶㐲㙣㠷换戶㈰㉦捣㌴ㅡㅡ㥢〷㐰昶敡ㅡ㘶ㅥち㌷〰攳㐰㤴㠷㡤ㅢ㍢㙥挶ㅣ㍢㤵㈸㕡昱㜸㉥ㄹ㑢㘴ㄳ㐹㍢㥥戵㌳㔶㌲㕦㈸㘶攲㔶㈲㤶戱戲挶㐱㉥搴㉡愶㌲挹㘸搴捡摢改㔸㈲㤱㐸㕡改㐲摥戶ㄳ搱㐸㌱ㄲ戵戲㔶捥㤸敤㐲㤳搱戸ㄵ换ㄵぢ㜶扡㘰㈷㡡挹㔸㈶㥡挹㈶攲挹㘸搱挶捦ㅤ摢挵㐸㤸挹㌰㡣挴㍣ㄸ㌶收㈱ㄴ㜳㈰挲㑣㠴㤱晡㐳愹戲㈸㜲搴㌳㌷愶つ㑦愸㌴慡散〲攵㠶收慤挰愸㐲攴㐴㕥ㄴ㠴摤慤㝢㜷㌱捣昷昳㍤㘵昹㉥敥敦㥦ㄸ〶搳㕤㉡㉦挵〰㙤㤸㔱改昸搳ㄸ昱㔷㤸㜳ㄹ昷㍣㠸㔰戸㉢〲㘷㠷㡣㍡ㄴ㌷ㄹ㌷㜶㡥㈷㙤捦㌸っ扡㑤愱㉢晤㡤㘲攳㜰愸㝢㐲㉤搳㝣昰攳挷㉤攱㙥㡥ㄷ㜳㌰摤㌷愰摥ㅣ㠲㌵㘱㐰㉦户㡡㈶愸戸㈲㍦㔵搰㜲㑦ㄲ攷愰㈳摣㝥㔱㠱慦㥡〳挲敤㑦㥣〵つ户挱搲㙤挸㠴ㄱㄱ㘶ぢ㈴戶愱㤰搳愴搱㡡戲戳つ㈵攳㤹㜴ㅥㅢ㔱戴㤸㑣挴㡡戱㑣㈴ㅤ㡢㈶㙤扢㔸㐸攴㘲㔱㍢㘷㉣㜰愱㌹㉢㤳㐹昲愷㠵攳挹㙣挲戲昳㤹㙣㉥㥤戴㜳搹㜸㈲㥤㑦㕢㠹慣戱搰㠵㐶㜳㌹换戲㡡㐹㍢ㅦ㡦㈴ち㠹㠸㤵㐹愷搱㐰㌴㕦捣㘶㜲㠵㜸㉣摣挳㠹挴㍣ㄲ㌶收㈲㡡挵㄰攱㥥㕡敦摢㠶㝡㘹扤ぢ㤵㤶㈲っ㍤户㈳戱ㄴ㥤攷ㄸ换戱㍡㡥晥㡥㠷〸㠵㌷搵㠶ㅣ㉢㤳㠳㘳㜲㈸挲㥢㘹晤づ攴㘷ㄹ昵㍢㘲㑤昴愱㌳慡㑥㠵捡㘵㝦㜳㘸㈵晢ぢ搱㐴㌹晢慤搰㤶戳扦〵㡣攰愴挲㍣ㄳㄲ散昷㜳㥡㌴捥㐲㔹戱ㅦ㉤ㄴ㔳戹㑣㍡ㄶ挹㘷㌳㠹㐸㌲㥤㐹㘶㡢愹㐸㈴ㄲ㡤愷戰㍦挷昳挶搹㉥㌴㔷戴㘳昹㕣㉡㘱㘵昳愹㐴㈱㤹挹愴ㄳ㔶㉥㘱愷㜳昹㝣㍥㤹㑤挷㡤㜳㕣㘸愲ㄸ㉢㈶ぢ㜶㌱㤵㑣ㄴ㠱挸㘷㉤㍢ㄳ㡢ㄵ戳挵㐸㉣㤳㈸㐶ぢ攱㉤㥤㐸捣㜳㘱㘳㥥㐷㜱㍥㐴㜸㉢慤昷戱摦㕦敢㑢昱㘲㈰昴㤲晤愲㤷晤换攸敦㜲㠸㔰㜸ㅢ㙤攸㘳㝦㤰搶敦㐲㝥慥愱㐱㠴散て㠱㕥戲㝦ㅤ㔴㉥晢㐳愱㤵散捦づ㘴晦挰㐰昶㠷挱〸㑥㌰晤つ〹昶户㜳捡挶㡤㈸㉢昶ぢ㤱㙣愴㤸㉡㕡愹㔴㌶㥢挸愶愳㤹㐲ㄴㅢ㝦戶㤸㉢㘶㤲㤹㔴搱㌶㙥㜲愱㜶㉥ㄶ㐹攵昳㠵㔴㍥㤵挷攱ㄳ㐷搷㕣㍥㘱ㄵ搲昱ㄸ㜶〹扢㤸㌳㙥㜶愱搸㠱㈲戹扣ㅤ挷摥㠴㍤㈳㕢挸愴攲㤱㈴㡥㥢挹㤸㥤挰挱㌶㘹摣攲㐲ぢ㜶㌴㤱㑢㘱㡦㐸攵戲㠹㘸㉣㥢㡢摡㍣㌶攷㔳戱㠸ㅤ捤㈴㘳攱敤㜵㈷㙥㠵㡤㜹ㅢ挵㑡㡡㔵㄰攱ㅤ㜴㘵改㘸㤹㜷戱㜲㐷㕤㈹㉤㕤㈳改㐳㡣㐰愵ㅣ户㍤扤攳㜶㍦㍤㍦〰ㄱち敦っ〰晥㉡㑣摦戸㡤搴㝡晥㌰㡣昹㈸つ搲ㅣ户〸昴㜲摣ㅥ㠳捡ㅤ户ㄸ戴㜲摣㜶てㅣ户摤〲挷㉤づ㈳㌸挱㌷挷㈱㌱㙥〹愷㐹攳㈹㤴搵戸ㄵ搳挹㐸㉥㥡捦攴㤳㌶づ㍢戱㕣㉥ㄶ㑢愴ち愹㙣〶愷慡㑣㉥㥢㌲㥥㜶愱㠵㜸㌶㙦㐷搲㜶㈴ㄳ挹㈶搲ㄹ摢㡡ㄵ㌳㌹㍢㘶㐷㔲㌸㠸㈵昳ㄹ攳ㄹㄷ㕡㑣挷㜳愸㑦ㄷ㌳挵㘸㈲㤲㑡攵㡡挹㜸㉣ㅥ挹㘵戲搸ㅤ昳㌸敦㈵㥤㐸捣㘷㘱㘳㍥㐷昱㍣㐴㌸愵昵愵攳㄰㑥㙢㝤㈹㕥㡣㠲㕥戲㍦搲换晥㙢昴昷㍡㐴㈸扣慢㌶昴戱扦㥢搶㡦㈶㍦慢㘹戰㍢搹摦ㅤ㝡挹晥摢㔰㜱〵攵ち㔱〳㈹搹ㅦㅡ挸晥㤰㐰昶挷挰〸㑥㌰戱〹〹昶挷愲㑣㙦挶晢㈸㉢昶㈳㐵㍢㕥㠸挵㌲㠵戴㥤㐹愴㘳㜱ぢ敦㐳戰㤳㜹慢㔰攴㤵㐴㈲㘱㝣攰㐲攳挵ㅣ㝥㡣㍥㠶摤〵㤷㄰㜶㌴つ㑡ぢ㠹㜴㉥㤷㉦愴㤳愹㕣㈴㙦㝣攸㐲昳昱㙣㉣㙦㐷戳㠵㘸㉥㥡㠸㐷㤳㔹㍢㤲㡦挴㔲昹㙣㍣㕥㐸搹㤹㙣㜸㥣ㄳ㠹昹ㄱ㙣捣㡦㈹搶㐰㠴挷㙢扤㡦晤〹㕡敦㐲愵愵搸ㄳ㝡挹㝥ㅦ㉦晢㕦搲摦扦㈰㐲攱挹摡搰挷晥㕥㕡㍦㥥晣㝣㑢㠳〹攴㜹㉡昴㤲晤晦㐲攵㙥晢搳愰㤵散㠷〲搹慦ち㘴㥦愹㍦㜰㠲㤹㍣㐸戰扦㡦搳愴昱ㄳ捡㡡㝤ㅣ挶昳挹㘲㌴㘲攱攰㥥㠸㈵搳㔶㌱ㄳ挱㈱〶㔷㙢㜶㈱㤶㈸挴㡤昵㉥ㄴ㉣挶敤㘸㌴㤶㑦㘶㈲㠹〴㕥㔸㠱㐳㔷㉥㕢戰㔳㔶㈲㥤㠸㈴㘲挶捦㉥ㄴ挴攷攳㠹㐲捥捥愶敤㐴㉥㥦捥愵㜳㔶㉣㥦㡥㈷㜳昹㑣㍣㥢戴挲晢㍡㤱㤸扦挰挶晣㤵攲㌷㠸昰っ慤昷戱㕦慢昵ㄲ㉡㡤㠸ㄷ晢㐱㉦搹晦改㈷捦昹扡㝢㈵晣㔵㐱㠴挲晢㙢㐳ㅦ晢㝦搰晡㈹攴愷ㄷつ愶㤲晤〳愱㤷散㔷㐳攵戲㍦ㅢ㕡挹晥㔷㘸愶晣㝣晤㉦㘸换捦搷捣㄰㐲㡣㜸慤〸㕣㠱晤㐳㥣戲搱〷㘵挵㝥㉥ㅥ㑢收㔲㔸ち戸慥㠹攳㠰㔱捣攴慤㥣ㄵ㡦攵昲㔶ㄱ㠷つ愳慦ぢ㉤ㄴ㘳㌸㍦ㄴ㜲改ㄴ㐶ち㤷搳㔹㕣㝣挷㘳〹っ㠶㠵敢㜶㍢㘱㙣敥㐲㔱ㅤ㉦攴㘳㠵㘴挲挲ㄹ㍢㤲捣㘱愴搲挵㍣挶挳戲㌲㠹㐲摥搸挲㠵㐶㤳愹っ㕥㍢㔲㠸愷搳戸攴㑦攲ち㉣㥤㡣攳㡣㤵戲搳ㄶ㡥㠳㠵昰ㅣ摤㠹㝥戰㌱户愴搸㡡愲㍦㐴昸㔰㕤㔹㍡㕡收㌶慣戴㜴愵挴㑢㑢改㠳㤶愲㠰㑡㌹㙥敦㜸挷㙤ㄸ㍤㙦〷ㄱち摢〰攰慦散㡣㔱搴晡ㄹ慣ㅣ㑥㠳㕡㡥摢㍣攸攵戸敤㑣昷搴昰㜳ㄸ戴㜲摣㕥つㅣ户㤷〳挷敤㜰ㄸ挹㜱㡢挲ㄵ挶慤摥㈹ㅢ㌱㤴搵戸㐵戳戹㑣㍣㤷㡦愴㤳㐹㍢ㄱ捦攵戲戸つ捡㕢ㄶ慦愲慣㝣挲戶㡤戸ぢ㡤㕢㌸㡦ㄴ㜱攷ㄳ挱㠵慤ㅤ捤㕢改㜴㉡㥢㡡㈵㌳搹㘴㈱㘹ㄷ㜲㐶挲㠵攲㉡㉣㤶挱㜵㐳ㅣ㐳㥤挸挶㜳搹㜴慡㄰㐹㐴ぢ愹㔴㌴㥢捣㐴攳㐶搲㠵㈶攲昱㐴慡㠸㍡㕣晦昲㤲っ㤷摢㐵㙣つ㌸㈱㈵㔲愹㝣㈴ㄱ㙥搰㥤㐸挱挶㑣㔳㘴㈸戲㄰攱㐶㕤改ㅢ户搱慣㘴攲㤴散㍥愱㘶愹戹㘸㐶愵ㅣ户㐷扣攳㌶㡥挸昱㄰愱㜰ぢ〰昸㉢ㅢ户㔶慤㍦㠰㤵㤳㘹挰㕦㉣ㄲぢ愱㤷攳㌶〵㉡㜷摣ㄶ㐱㉢挷敤敥挰㜱扢㌳㜰摣ㄶ挳㐸〶㍥ㅤ慥㌰㙥㐷㌹㘵㘳ㅦ㤴㥤㜱挳㝥ㄵ戵㔲ㄸぢ㍢㤶㠸收㤲㔶づ㝢㔴㠲愳㘱搹㐵㕣㉤ㅢ晢扡搰㐲㈱㔷挴搱㉤㤹㉦收ぢ㠹㡣ㄵ捦挴搲ㄹ扣愷㈷ㄵ换挵慣戴ㅤ㑤ㄹ㌳㕣㘸㌱ㅥ挵愵㌰㙥㑤㔲搱㝣〲扦㡦㤸换㕡㤱㐲扣挰捤㠱攳㤸㌷㙡㕤㈸づ㠱搹㐴っ搷〳〰㈴昲ㄹ㉢㘳㐵㌲㌸搲㘶攲搱㍣挶㍡㤵っㅦ慤㍢㌱ㄳ㌶收㉣㡡晤㈸昶㠷〸ㅦ愳㉢㝤攳㜶㄰㉢㤹㥡㈵扢㉦㡤㠸㔷㤶㜴㈴㤶愲㔲㡥摢搵摥㜱戳〸捡㐱㠴挲挷〱㠰扦戲㜱㍢㕥敢て㘵攵㕣ㅡ㔸ㅣ户ㄳ愱㤷攳㔶㐷昷搴昰㜳㌲戴㜲摣㉥っㅣ户ぢ〲挷㡤㜹㔴㌲昰〶戸挲戸㥤攲㤴つ扥晢㐹㡤㕢㉡ㄷ挷㝤㐶ㄴ户㠱〹散㕥㜱ぢ㤷㕤㌹㥣摥攳㔶搴㉥挶散㘲搴㘸㜲愱㌸捥愵㘳㌱捣㉥㈴㌰㙢㤱挰㤹㍥㘹攳㠲搹挶㌱搲㑡搹㔹㉢㙦捣㜷愱㔹戸挴㉣㐶慥㤰捥ㄵㄲ戱㐲挲㡡挶㌲㌶慥㄰ㄲ戱〸摣愷㘳挶ㄱ㉥搴挶㐵㕦㉥㠲㉢改㔴㡡㍢㝣挴㑡挷搳昰㥥㑦愶愳㘹㕣搳㈵挳愷敡㑥㌴挳挶㙣愱㘸愵㔸〰ㄱ㍥㑤㔷晡挶㙤㌱㉢㑦搷㤵搲㐸㥡扢㤶攲㉣㔴捡㜱㍢摥㍢㙥㑢攸㜹㈹㐴㈸捣愴㉥晣㤵㡤摢㌹㕡捦㥦㤷㌲㑦愲挱㍣㡥搰㜹搰换㜱㕢〶㤵㍢㙥ㄷ㐰㉢挷㙤㔱攰戸㉤っㅣ㌷㈶㙡挹㜱㍢ㅤ慥㌰㙥ㄷ㍡㘵攳っ㤴搵戸攱㜴㤳戰㘳昱㘴扡㄰㡦㈶㌲㐵㕣㔰㘷攳改㤴㤵㑦㜳㉦戲攲㘹攳㑣ㄷ㕡挰㕢㠶昲搱ㄸ㜶ぢ摣扡㐶攳戹㑣㌴㙡挷㘲㜶戴㠸㑢㘸散愹㌹攳㉣ㄷ㡡㑢㐰㕣㜸愴慣㔴ㅣ晢㤷ㄵ挱摣㐰㈶ㅦ㑢ㄵ戱昳㔹㜶扣㤸戱㡤戳㕤㘸摡捡愶攲搱戸ㅤ㠹挶㜰㡤㔲㠸㔸〹㕣㤲㘳㘷㡥㘷㜰㜹㥦捦㘶挳ㄷ改㑥㥣〳ㅢ昳㕣㡡昳㈸捥㠷〸㕦慣㉢㝤攳㜶ㄱ㉢㉦搱㤵搲㐸㥡扢㤶攲㜲㔴捡㜱㉢㜸挷敤ち㝡扥ㄲ㈲ㄴ㘶搶ㄸ晥捡挶敤㑡慤攷昷㍤捤敢㘸搰挴㜱扢ㅡ㝡㌹㙥㉢愰㜲挷敤㕡㘸攵戸ㅤㄸ㌸㙥㝦〸ㅣ户敢㘰㈴挷敤㈶戸挲戸晤挹㘹搲戸ㄹ㘵㌵㙥改㐸㈱ㄵ㈱挱搹㜴㍡ㄱ㑤ㄵ戲㤱ㅣ㉥㉡㔲戹㔸ㄱ户㉥戸㑥㌰㙥㜱愱㔱晣㐴㝢っ扢㔱㥡搷㉢㈹㕣㡣ㄷ㜲挹㐸扥㠸敢昱〲㡥㜳愹戸㜱慢ぢ挵慥㥡换攷攲㍣㍥挶ㄲ㌱慢㤸㉢㐴攲㌶捥㙤㈹摥戵攲㈸ㄸ㕥攱㐴㘲摥〶ㅢ㜳㈵挵㉡㠸昰昵㕡㕦㍡づ㘱㘶愲攱㑦愱ㄴ㥥㤶攲㘶㈸㈵晢㝢㜹搹扦㤷晥敥㠳〸㠵㙦搱㠶扥慢挲㕢戵㝥〱扤㍥㑣〳晥愶㤶㔸〹扤㘴晦㔱扡愷㠶㥦摢愱㤵散搷〴戲扦㝢㈰晢㜷挰㐸戲晦㌸㕣㠱晤㍢㥤㈶㡤㈷㔰㔶散攷愳㔶ㄴ昷晡戸㔶㡥收㜰㔵ㄸ挱攴〰㙥㈰慤㉣㑥㔵㔶ㄶ昳㙢挶㤳㙤搰㍣慥晥ち㠹㌸㉥摣㔲ㄸㄷ散㙦㔱㥣晥慤〸㙦晣㡢㠵㔸捡㜸捡㠵㘲扥〱㤷攰㤸ㅡ㠸攳㥡㈵㔱挴㜵㝥㥥㌳〹戱㘸摡㡡ㄵ㡡挹㝣昸㉥㈷ㄲ昳㘹搸㤸捦㔰㍣ぢㄱ扥㕢敢㝤散㌳㘱つ㝦ち愵昰戴ㄴ昷㐱㈹搹㡦㜸搹㝦㠵晥㕥㠵〸㠵敦搷㠶㍥昶ㅦ搰㝡晥ㅥ㤸昹㈶つ㡥㈵捦て㐱㉦搹㕦㑤昷搴昰昳〸戴㤲晤敤〲搹ㅦㅡ挸晥愳㌰㤲散扦ぢ㔷㘰晦㉦㑥㤳挶㍦㔱㜶搸㡦挴散㉣㈶㙥散㜸〴戳㕢ㄶ㉥挸㜲挵ㄸ㉥搴攳㔱㈸ㄳ㠵愲昱㥥ぢ㉤收㜳㜸㠳㑡㍣㠶㜹ㅢ捣㤰摢㌰换㘵㉣捣昸㐴慤㌸㉦搴㌳挶晢㉥㌴㥦挳捤㉣㑥㐳㌶挷㌴ㅢ挷摤慡㠵㐱换攱昴㤳捣㐶搲愹㐸昸㌱㈷ㄲ昳〳搸㤸ㅦ㔲㝣〴ㄱ晥慢搶晢搸㝦㕣敢㠹㔲㜸㕡㡡愷愰㤷散㙦敥㘵晦㜳㠲扥㠰〸㠵㤹慡㠶扦戲㈳捦㌳㕡㝦〲㉢扦愶挱㠹攴昹㌹攸㈵晢摦搲㍤㌵晣扣〰慤㘴扦㘷㈰晢愱㐰昶㕦㠴㤱㘴晦㝢戸〲晢㝦㐳ㄹ㝦ㄵ挶て㈸㍢㐷ㅥㅢ㈷㘵ㅣ昷㜱㥥挵攱㍣㥢戶ち㠹㐲ㅡ扢〰愶戵㜰昲捤搹挶㡦㉥戴㔸挸愴㈳㠰攱㈶㍦㠱捤ㅥ㌳㌳ㄹ㙣挸戸〰挶〵㕤㌱㠲摢㥣㥦㕣㈸慥慤㜰晥挱戹㍡ㄲ㐹㈷㘲㜹ㅣ㥢㈲昹〲㈶㉦ぢ㌸ㄴ㘱㉥㈶ㄱ㘶扥ㅢ㈳㌱搷挳挶晣㤹攲ㄷ㠸昰换㕡敦㘳晦ㄵ慤㤷㜸㐲愵㤱㜸ㅤ㝡挹晥捦㍦㝡敥㐷㉢つ搴ㅢ㄰愱㌰㌳摡昰㔷挶晥摦戵晥㌴㔶昶愰挱改㔸ㄳ晦㠰㕥戲摦ぢ㉡㤷晤户愰㤵散㝦㠳㘶捡敦㐷扦㠲戶晣㝥昴㙤ㄸ㐹昶㌷㠵㉢戰晦㡥搳愴戱ㄹ捡㡡㝤㑣㠲㘱㘶ぢ搷㔴㤸㑦㐹㐴搲㤹㕣㌴ㄳ㑦愵搳㤸㘶㑦挵㌰㜷ㄵ㌱㝡扢㔰㑣㐳愶㌰㐵㄰户㌲搱㈲攸捦攲㥡っ摢㌷㌸挶㐱ㅥ㌷㉥㤶搱挷㠵ㄶ慣㘲ㄶ㘳㤲挱㠴㐲ㄴ攷敢㐴ㄶㄳ愵挹㔴ㄶ㤷㘴ㄱ㍢㔷捣㐶挳㑣㡢挳ㅦ㤲㍢㘰㘳㙥㑥戱〵㐴昸㥦㕡敦㘳晦㍤慤㈷慡捤㐸㝣〸扤㘴晦㐳㉦晢摢㄰㌴〸㈲ㄴ晥㐸ㅢ晡㡥㍣ㅦ㙢㍤㝦㠶捤ㅣ㐶㠳昳挸晥㕡攸㈵晢摢㐳攵戲晦〹戴㤲晤㝦〴戲晦昷㐰昶㍦㠵㤱㘴㝦㌸㕣㠱晤捦㥣㈶㡤ㄱ㈸㍢摢㝥ㅣ搳㕡㌱扣㙡㌱ㄵ㑤㈷ち搸㥣㜱㜲挴愳㤴㙣㉡㤹挴㌵㘶㍣㘵散散㐲㈳ㄹ捣〰㐰㤹捦攰㉥㍦㤵挶㑣㤹扣扣㡡㐷㌳㤸敦挷㑢ㅢ㡤㤱㉥ㄴ捥㌸㐲㠵㑣ㄶて攸㘲ㄱ㑣ち攳晡〹㜷㈹㜹ㅥ㝡戲搱㘸昸㜳㈷ㄲ㜳ㄷ搸㤸ㄱ㡡㈸㐴昸ぢ慤昷戱晦愵搶ㄳ愵昰戴ㄴ㕦㐱㉦搹㝦挶换㝥㤶愰㔱㄰愱昰搷摡搰挷晥㌷㕡捦摦㠰㌳昷愰挱㈵㘴晦㍦搰㑢昶挷搰㍤㌵晣㝣〷慤㘴晦㤱㐰昶ㅦち㘴晦㝢ㄸ㐹昶㈷挰ㄵ搸晦挱㘹搲㤸㠸戲㘲㍦㠹〹昵㉣㕥搹㡡㕢㌶㑥㠹㘰㍦挰㔳㑤㕣㘱攲㙥ㅡ㤷㡥昱㤸㌱挹㠵ㄶ戲愹㘲ち㜷㙦改㑣㍡㤹㐸愷攲㔶ㅣ戴攲晡㈷ㄲ戱㘳ㄹ捣㤱ㄹ㝢扡㔰㍣昸攲戴㙦ㅣ㤳㙣㤱〴敥ㅦ㜰攵㤹㑦ㄵ搳愹㘲㈱㥦㐹挴㘳挵昰㡦㑥㈴收㘴搸㤸㝢㔱㑣㠱〸晦愴昵㍥昶搷㙢㍤㔱ち㑦㑢昱㉢昴㤲晤㤵㕥昶㙢〹㥡〹ㄱち晦愶つ㝤散㤳ㄷ㔴㔵愸搷㕥ㅤ㐰㠳慢挹㜳ㄷ攸㈵晢〷搱㍤㌵晣㜴㠳㔶戲晦愷㐰昶慦つ㘴扦ㄲ㐶昸挳㜳㕤戸〲晢捣㡦㘳㤳挶愱㈸㍢㐷ㅥ昰㕥挰搵㑢〶捦〰昱㤴搸挲㍤㐲㍥㘵㐵㔳戸ㄳ换㘲ㅢ㑦ㅡ㤶ぢ捤㘱㉡っ捦晥㌲㌸敦愶ㄲ昱㝣㈶㠷改挸〸昶ㄲぢ㡦㤳㌱㡢㤶㌴㜲㉥ㄴ捦〸昱㠴摡挲晣㌰昶㉣ㅣ敢㉤ㅢ㑦㔷ㄲ挹〲㈶㔶昲㌰㡤㠶扢㍢㤱㤸㜹搸㤸〵ちㅢ㈲㕣愵昵㍥昶㑤慤㤷㔰㘹㐴扣攸〹扤㘴晦〲㉦晢つ昴搷〸ㄱち昷搲㠶㍥昶㌷搱晡敢挹㑦ぢつ昸昳㜵㐲㈶搵㔱戵〰㉡㤷㝤㈶搵㐹昶㑦ぢ㘴晦㤴㐰昶㝢挳〸㝦㜸㈲ち㔷㘰扦㡦搳愴㜱ㄴ捡㡡晤㉣㥥收昳愱㔵㍣㡥改慢㕣ㅥ㡦愳㡡㠹㉣慥㈳㜱愸㑥㕡挹㐲捣㌸摡㠵摡㐹㉢㠲晢敥㐸㌶㥢挲㐱捡戲戲㜸づ㘸㠳搶㔸づ㐷愱㜸搴㌲㡥㜱愱〵㡢挷昸㑣㍡㠵搳㌹愶㔰㠸挸ㄷ㜲戱ㄴ捥ㄸ愹㈸收㌸挳捣攵㤳㥢摥戱戰㌱晦㐸戱〴㈲捣㍣㍥愹昷戱扦㠵搶㑢㍣愱搲㐸㙣〵扤㘴晦㈸㉦晢换㔸㝦ち㐴㈸摣㕦ㅢ晡搸ㅦ愰昵晣改㍤昳㑣ㅡ昰户昳挴㐰攸攵戶㝦㌶㔴㉥晢㠳愰㤵散捦て㘴扦㌱㤰晤挱㌰挲ㅦ敥㈸攱ち散て㜱捡挶〵㈸㉢昶昳㔱扣㜱㉦ㅤ㡦摢戸搶㐹攴ぢ㤸㙣挲㔳㡥㔴㈶ㄲ捤搸戶ㄵ捤㐵㡣攵㉥㌴㠶㠹㜴ㅣ改㌱㕤ㅣ挳扣㔵㌴㠶㈹㉣㌹㈹㡣ぢ㝡㍢㘲㕢〵攳㐲ㄷ㕡㑣ㄴ昳昹〸愶㑤戲㌱㑣ㄸ摢昰㤷捥攳㘱㉦づ㐷㐵㕣㉢攵ち挶㐵㉥㌴挹愹㝤㑣㘱㔹戸ㄴ挲挳摥〸㈶敦㔳㜸〰㘳㘱ㄲㄹ㝢㘱㍥ㄷ㘶㜶愰散挴挵戰㌱㉦愱戸㤴攲㌲㠸昰㔰㕤㔹㍡㕡收㔵慣ㅣ愶㉢〹㌵愵戹戴愴て戱〳㉡攵戸捤昶㡥摢ち㈲慦㠷〸㠵㜷〴㐰㙥〸扥㜱摢㐹敢敦㈶戳户搰攰ㅥ㡥摢〸攸攵戸摤㐶昷搴昰㌳ㄲ㕡㌹㙥㌳〲挷㙤㥦挰㜱摢〵㐶昸挳㌷㝣攰ち攳挶㝣㍥㜹捣扡ㄳ㘵㌵㙥搸㐵昰戴㌰㡥㘷㔲愰㉤㠱愷㝦戱㝣㍥ㅡ挱愳㕥㍣攰挳㍣㘰搲戸换㠵㐶㡡㐵㑥摡㘳扢挷散㝤㍣㡢㔹㠹㐸〶㌷ㄸ戸㜸㉡ㄴ昱〰㉣㘹摣敤㐲昳㌱㥣㠵㜲㌸㔷攳㔱っㅥ〹攷戳ㄱぢて㜴愳昰㘹昱㈶㍢ㄱ㘶㔲愱㈴攵ㅥ搸㤸㝦愶戸ㄷ㈲捣㠴挲愰扤㈶慥昵㉥搴愴愵㘰捥愰㘴㝦慣㤷晤㐷改敦㉦㄰愱㜰㕡ㅢ晡搸㘷㈶愱㙣㠸扦㔴㘸㍥㐹〳晥搴愰ㄸ〵扤㘴晦㘹扡愷㠶㥦摤愰㤵散㘷〲搹㑦〵戲捦㔴㐰晣攱㠹㈸㕣㠱晤摤㔱㤰散扦㠰戲㜳挶㐸㈴㌱㡢㡡㐹㥣㍣㥥㕣攱㌹㑡㈶㤵㐳挶㐹㈴㠶换㈵捣㐰攰搶昷㐵ㄷ㡡㠹㝡ㅣ㠶昰㥣ㄱ捦㜹昹ㄸ㍤㤷挷ㄹ㈴㥤攳㤹〰㜷〱㤸㠳晦㥢ぢ捤攲㌲㈰㠹㠹㜵㑣敦攳㘹㘴ㄶ㤷挰戹㌸㡥㠷㠹㑣〱㑦改昱搰㈵扣㠷ㄳ㠹昹ㄲ㙣捣㤷㈹㕥㠱〸搷㘸㝤改㕥㄰ㅥ愳昵㐴㈹㍣㉤挵㜸攸㈵晢㍢㜸搹㕦㑤搰㕢㄰愱昰〴㙤攸㘳㥦〹㠷㤲晤扦㤲㥦昷㘸昰㌸㜹摥ㄳ㝡挹晥〷㜴㑦つ㍦㝢㐱㉢搹ㅦㄸ挸晥㠰㐰昶愷挰〸㝦㜸㈲ち㔷㘰㝦㉡ち㤲晤戵㈸㉢昶㤳ㄱ㍣搲㈸㈶㜳戹㈸㥥㐴㘰扢攴㤳ぢ㍢㤷戳搳挹〲㙥㙢㈳㤶戱捥㠵攲挹〸㙥㝣㜱ㅥ挱㌳㤲〴捦〴戶㠵㥤㈴㡥晣戲愸㡤㈹㠸愲昱㠹ぢ捤㈲㕢〲㠷㈷㍣㝣㡣㜰扥ㄶ㈷ぢ㍣愰㐲㠲㠴㙤攱㠴㠱㈹晢昰摥㑥㈴收愷戰㌱㍦愳昸ㅣ㈲㍣㑤敢㝤散㑦搷㝡ㄷ㉡㉤〵㔳㄰㈵晢㥢㜸搹晦㤶晥晥〳ㄱち搷㙡㐳ㅦ晢㑣㑣㤴散昳㌷ㅡ捤ㅦ㘹昰ㅣ搶挲㑣㔱挴ㅦ㙥㈰愱敡搵戵昲〰ㄴ㜶昵㈵㤵〵晦㌰摢㜰晦敢昴㈶攰昵㜸晣㘲㐱㐵㔷晣㈲㤵晡ㅤ愷㙥㕤㐶晤㍥㕦㑣㕢攳捦戸昱㔳搹つ㝤晤ㅦ昸攱昶搴㤶挸㐸㡦摢攰㘳晥㠲づ㔷㌲㜵㉦ㄲㄴ㘲㐷敦扢㠷㘱㐵摦㠶挹㉤㐸㕦戳㥢㕢㘶㌶㡤挱扢挶收捡㤷㘰㙤慡搳摡㠶敢户扣つ㙢搳㡣挹戵攰㘷〰㕢㙤㙤㌶扤搹戵挳㕢搳㤰ㄴ㠹㡡攱㝣㈷㕣摦戶㤲攷㜷戰晡户㘹㈷㌷戶攰晤㠵㜶㐱㝢㙣愹㄰昸㕡㘴㔷ㄱ昸搳㜴攳㥢ㅡ慣扡挶㤱晣攱㉢㝡挳ㅢっ㈷ㄷ㐸㐰晦㠰㕦〱ㅢ㕢搷㉡㝦㐵㙦〰敡㠵㜹㈰挸㌱㝥㐳㙦㡤搱㐳㈷つ㡤攳㤱ㅡ〶㘲㠳摢㈸愵㥤㉤㜲㍢ぢ㤹㝣㈱扢㌸〴敢攴㕥㤸〷戱㤱慥搰愱㤱〹㘸㐴晣晣〳㤲晡搰㄰户愴㤰㔹㐹昴ㅣㄷ㍤㥢攸敥ち㍤㤱攸ㅦㅣ㌴户敤㤰㘹ㄲ捤㕤㠹づ昸㥦戰㥣〲敢㐵捥㈹搰㜵昵㕣ㄴ㌸㤲晣㜸㤶慦昶㜰ち㌵敡晦㉡攷晦戰昳㝦㥦㥡敡㜹摡昲㘰㌱昸扣㌱㤵敦㉦戹敡敢㥢㜷ㅤ㜶挵慡摦㥣晦㤷㐸换愵㔳㙡戶摥㙥㘰敦攷㌶㤹慡㉣㙢昶愹ㄱつ戰ㅣ㠶㕡昳〳㡡て㈹㍥㠲㄰摦愲ㄷ㙦攱戵㕡㘵敦㈴晢挶愹昰扦㤳㉣摣〴㑦昸慢㌰慢搱攵㕥㕤㐵ぢち摣㜷挵㔷戰攰づ㐳挲捤㑤挹〷㔳ぢㄵ搷㑣㜷㌴㝡㉢昶㈶っ㡤㈵挵ㄷづ㝢㡡敢扥㐴㌳戱㔰愱㤹昱㘸㙣愱搰㤳㠸晥挴㐱㐳て慥户㈴㝡戱㡢㘶搲愳搱㕦愱㈷ㄲ晤戱㠳㔶㈳戳㌵㙡慡㡦㈳〶挶ㅢ㑦昹昱摡戲㐳捡㉢昴攰敤㔰㠳㔶戰㑣愸ㄱ换㘰ㄹ㐴昹㝢〸㉦㤰昲㝦㍡ㄵ晥户愰㠵㑦㠵㈷晣攱㍢㈷攸ぢ㈸㍦ㄳ〵㐹昹㍢戰㜰㈹ㅦ㐶㕡㤸ㅦ愸㐸㍣ぢ㙢挶昶搰㔵㜲ㅦ㑡㡢㝦㌸慣搰㔱挸摣㤱㘰收ㅤ㉡昰搹〴て㔷攰㠹〰扦敥㠰ㄵ㠵㍢ㄳ㝣扥ぢ㘶㥥愳戱㡢〲㑦〰昸㘵〷慣挶㌲㡡㡡敡换〸㐱㐳ㅢ捦昷攵摡戲㘳扥㈳㌵昰㡥㘵昷ㅡ昹㕦挵㥥㌵攲ㅡ㔸〶昱晤㍣挲ぢ攴晢㌹愷挲晦搲戵㌰㜳ㅦ昱㠷㉣〰昴〵㝣摦㠰㠲攴晢ㄹ㔸戸㝣㘷挹ち㤳晢ㄴ㠵㌷㘲捤搸ㄵ㍡㜹捣㡡挶挵ㄳづ㉤昴ㄴ㌲㐷ㄳ㝤㥢㡢扥㠹攸㍤ㄴ㝡散搰㘸慣昲㉦㐰〷晥㠰慦㜳ㄴ挵㥢〷昵㘱㜸㐲攳〲晥㌲㡦攷搴挲㕤㡥㑢挸ㅣ挳㘶㔶扡捤㌰㈹搲ㄸ愷㥡㤹㌸ㄴ㐱㍤攴〴愵〶㜶〲搱慢㕣㌴昳㈲㡤㐹ち㍤㠱攸晢ㅣ戴ㅡ搹挹㐴摦〵っ㘳㘵㜳搵昷搳〰㉢ㅢ㍦捣て㘸换つㅢ收㑣つ摢慢愸ㄸ㕢㈳ㅥ㠵㘵搰㌰摦㠵愰〲㠷昹㑥愷挲晦㔶戹昰㘳昰㠴㍦㝣㑢〳ㅤ挳㌰㍦㠹㠲ㅣ收摢㘱攱づ昳扥散昵戳愸㔲挳捣㈴㐸愳㔶㜱㠴㔳㔳㕣摣㑡㌲㥣㠳㝥挸㥣㐵㌴㌳ㄳㄵ晡㘹愲昷㔷㘸㥣㌵攲攲㐶〷慤昸㍦㠰㘸愶㌰㉡昴㌳㐴ㅦ愴搰㌸㈳挵挵㥦ㅣ戴攲晦㘰搴㔴扦㐶っ㠲摥㜸捡㤹摡㈸㉤㍢愴㍣攸攴戱ㅡ㤶㐱㤴㕦㠵昰〲㈹扦搲愹昰扦挷㉥晣㌶㍣攱て㙦㕡㐰㕦㐰昹㝢㈸㐸捡㉦㠷㠵㑢戹㑤㕡㤸㘵愸㘸㜹ㅦ㙢挶㕣攸㜰㈴㥢㌰㌴㉢㉥㉥㘱愵㡥㘰愶ㄸ㉡昰〷〴ㅦ慥挰㤳〰扥挰〱㐳㡤摤愳㠱攰㌵㉥昸㐳㠲㥢ㄴ㜸㈲挰攷㌸㘰㌵㍡㐷愰愲晡㑢㐲㝥ㄷ摦晦搲㤶ㅤ昲㕤㌱戲〶摥戱散㔶㈳晦攳㤹攳㕢㔸〶昱㝤㍡挲ぢ攴晢㌴愷挲晦摡扣㌰㌳㈲昱㔷㘱ㅥ㠹扥㠰敦ㅦ㔱㤰㝣㥦〲ぢ㤷敦挵㘴攵ㄷ㔴㈹ち㝦挲㥡㜱㌴㜴㌸㤲㑤ㅣ㥡挸㠸ㄳ㑢㘸㌹㤶㘸㘶ㄵ㉡昴㝡愲㤷㈸昴㈴愲㤷㍡㘸攸挱昸㜱㐴昳㡡㐸愱㝦㈶晡〴㠵㥥㐰昴㌱づ㕡㙤攲㈷愱愶扡㝢㈵㌰㌰摥昸㑤㥣ㄹ㡣㥤㙦攲戸昵㠴㜷㉣㠳㙡攴㝦ㄵ㤱ㅡ搱ぢ㤶㐱㤴ㅦ㠹昰〲㈹㕦攸㔴昸㕦搴ㄷ慥㠶㈷㜶摤㍣ㅤ㝤〱攵扤㔱㤶㤴户挲挲愵晣㑣搲搲て㔵㡡㤶㍥㔸㌳捥搶戴㐴㌳㘲㝥〹㉤攷ㄲ扤愵㡢敥㑢昴昹ち㡤愳㝡㐶搴㍢㘸戵摤㉥㈷㥡㌹㠴捡昷收㐴㕦愴搰㤳㠸㥥攷愰搵〰㕤㐲㌴㔳っㄵ㝡ぢ愲㉦㔳㘸㥣㤸㔲愲〰戴㍥攰㠷捣㉢㠸㘶戶愲㔶㔵㌳〵昱昷㡤ㄶ昳ㄶ㌷㘰戴〶㌸愳攴散㈸㑢㈷搵㠸攱戰ㅣ㐶㡥㝤㔷戳㜳㄰㙢攰㘸ㅤ攲㔴昸摦㈶ㄸ摥ㄹ㥥攴㘸㕤㠷㡥㘱戴愲㈸换搱㥡つぢ㜷戴㔶戰搷㑣散㔳ㅣ挵戰㘶摣愰㌸〲晦〹昱〷㠰㜹づ㔰晣摦㐴㜴摡㐵挷㠹扥㐵愱㜱㔶㑤㠸㤹づ㕡㙤昲户ㄱ㥤㜱搱〹愲㔷㈹㌴㉦っ挴㍥㐰㙢戲㐳收ㅤ㐴㘷㕤㜴㤲攸扢ㄴㅡ㘳㥢㄰㔳ㅤ摦㙡㙣敦㈱㝡㌴㌰摡㐱昵㌸ㅡ㠰㌹㝥㍣㡢扥㝣慤愸㔱捡㠰㝢て㘶㉢晥扥搱㘲敥攲㌰昸昵㡦搶㈴挴ㅡ㌸㕡ㄳ㥤ち晦慢て挳㔳攰㐹㡥搶㠳攸ㄸ㐶㙢㍡捡㜲戴挶挳挲ㅤ慤㠷搹敢㤹愸㔲愳挵㘴㐶攳㔱挵搱搸愱戱㠸愸〱㔸ㄳㄲ㌲ㅦ㈳㥡ㄹ㠰ち扤㉦搱㡦㉢㌴敥㍤愲㘲㌷愰摢捥敦㑦ㄲ捤晣㐲㠵㥥㐱昴搳ち㡤晢㥡愸挸㌸㘸㌵戶捦ㄲ扤扦㡢慥㈵晡㜹㠵挶㥤㑡㔴㈴ㅣ戴摡㙥㕥㈴㥡㤹㠹㍡戸㙡㡢〶㘰㙥攳㐷㡢㌹㡡ㅢ㌰㕡攳㥤昱摥搳昹㝦㙡㡤㤸ぢ换㘱〱愳戵ぢ㘲つㅣ慤㤱㑥㠵晦㍤㡤㘱㈶㍡捡搱㝡つㅤ挳㘸㌵愰㉣㐷㙢〴㉣摣搱㝡㠳扤㙥㐶㤵㘲㤴㈹㡣挶㥢㉥㐷㈹戱㐳〹㐷慢㠹㙥㜱搱㑤㐴扦慤搰ㄸ慤㤴ㄸ敡愰搵昶晦㉥搱捣つ㔴扥㤹挸㘸扣愷搰ㄸ慤㤴ㄸ攴愰搵㘸㝤㐰㌴搳てㄵ晡〸愲㍦㔲㘸㙣㌷〹㌱〰㘸㍤㌴㈱㜳つ搱㡢㠱搱慡㙡㈶ㄹ晥扥搱㘲㘶攲〶㡣㤶摥㍢㜷㜲㐶慢愶㐶㌰㑦㜱㔸挰㘸㙤㠱㔸〳㐷㙢㜳愷挲晦㔲挹昰㌲㜸㤲愳昵㌹㍡㠶搱㍡ㅤ㘵㌹㕡㝤㘰攱㡥搶㤷散㌵㔳昷ㄴ㐷㑣㕣㌴晥慤㌸挲ㄶㅤㄳ㘱㠰摢㡥㠴㕦ㄳ㝤慥㡢㍥㤳攸㙦ㄵㅡ愳ㄵㄳ㍤ㅤ戴ㅡ慤晦ㄲ㝤㥥㡢㘶晡愲昱扤㐲㘳戴㘲愲捡㐱慢搱晡㤱攸昳㕤昴搹㐴慦㔷㘸戹㤷㜷〳㕡て㑤挸晣㠵攸㡢㠰搱慡敡㉢㘸〰收昸昱㉣ㅢ㜰㈴㘴㍥攲〶㡣㤶㥥ち㐸搵㈸昷ㄳ㙢挴㜵戰ㅣ㠶㤲晦㐸昸摢昷敤㡣搶慦㑥㠵晦つ㤸㘱㈶㌵捡搱敡㕡㈵㐷㡢㤹㠹㜲戴㝥㠶㠵㍢㕡㤵愸ㄴ户愱㑡㡤ㄶ搳ㄵ㡤敥搰挹ㄹ慦㘴㐴晣〰㌰㐷㑢㌱㙡ㄲ捤ㅣ㐲㠵扥㠵攸ㅥち㍤㜱㈸搰晦㜱搰敡㘸搵㡢攸㔵㉥㥡㐹㡢㐶戵㐲㑦㈲晡㉢〷慤挶㜶㔳搴㔴摦㑢っ扡扦昱㤴摦愷㉤㍢扥㤶㥥攸㔰㍤捤昹扦戶㐶㍣っ换㘱〱㤴㝦㡥昰〲㜷㤰捦㥣ち晦㍢㌷挳捣㘴㤴㤴㙦㠱扥㘰〷㜹ㅣ㘵㐹昹㈷戰㜰㈹摦㤲戴㌰慢㑦㤱挸ㅣ㐵愳扦愲〵ㅢ㜱㔶㝣散搰愲㈸摦㥡㘸㈶づ㉡㌴搳ㄴ㡤㙤ㄴㅡ扢㔳㔶扣敦愰ㄵ攵㠳㠹㘶㠶愱㐲㌳㔳搱搸㔶愱戱㍢㘵挵㍢づ㕡㔱㍥っ㌵搵慦㄰昳扢㈸㝦㔵㕢㜶㑣㜹挰敤换㥢戰ㅣㄶ㐰昹㥢〸㉦㤰昲扦敢ち摦㕢㍥挳慢攱㐹㔲㍥ㅣ㝤〱攵敦愲㉣㈹㝦ㅤㄶ㉥攵㍢㤳㤶て㔰愵㘸㘱㘲愲戱㡢愲〵㜷搱㤸㥦㜲㘸㔱㤴㐷㠹㘶戶愰㐲㌳㌷搱㠸㉢㌴敥搰搳攲〵〷慤㈸㑦ㄲ捤㠴㐱㠵㘶㝡愲㤱㔶㘸摣晤愷挵㌳づ㕡㔱㥥㐵㑤昵攷挴晣㉥捡㤹㙥㈸㉤㍢愶㕣ㅦ㔸㌴昵㤹ㅡ昱㌵㉣㠷〵㔰晥㌸挲ぢ愴晣慦㑥㠵晦扤愲攱㙦攱㐹㔲扥〷晡〲捡扦㐷㔹㔲晥ㄷ㔸戸㤴㡦㈱㉤捣攴㔳戴晣㠰㌵㘳㥣㑢㑢㐲㍣㔴㐲换〴愲㤹㈲愸搰㍦ㄲ㍤㐹愱㌱㐰〹㜱㥦㠳㔶〳㌴㤹攸㕦㕣㌴㜳ㄲ㡤㈹ち㡤〱㑡㠸扢ㅤ戴ㅡ愰扤㔱㔳㕤〹搶㝥ㅦ攵捣㌱晣㝤㤴昷㠰搹戰〰捡㔷㈱扣㐰捡㔷㍡ㄵ晥㌷㤹㠶㝢挱㤳愴扣ㄶ㝤〱攵㥢愲㉣㈹扦ㄵㄶ㉥攵戳㐸㑢㕦㔴㈹ㄲ㤹㠲㘸散敦搲㤲ㄵ㌷㤶搰㜲〰搱捣ぢ㔴攸摥㐴ㅦ愴搰愰㍣㉢晥攴愰ㄵ攵〷ㄳ捤搴㐰㠵敥㐳昴ㅣ㠵挶㔶㥥ㄵ㔷㍢㘸戵㤵㕢愸愹摥㠶㤸摦戵㤵て搲㤶ㅤ㙥攵敦㌷搶挰㝢㐵挵㕦㥡搵晦㠳ㄶ搶㠸㘱戰っ愲晣㌲㠴ㄷ㐸昹愵㑥㠵晦摤愹攱敤攱㐹㔲㍥ㄷ㝤〱攵挳㔱㤶㤴㕦っぢ㤷昲㍡搲挲㑣㍤㐵ぢ昳づ㡤挳ㄵ㉤㤸扢㠸㠸ぢㅣ㕡ㄴ㠹つ㐴㌳ㄹ㔰愱㜷㈶扡㐹愱㌱㡢ㄲㄱ攷㌸㘸戵摤ㅥ㐱㜴搴㐵㌳晢搰㘸㔱㘸捣愲㐴挴ㄹづ㕡㔱扥〰㌵搵㔹㘲㐰〹㍦㥥㘵〳慥㔸㐶㘹换づ㈹㜷㝤愶㙢攴敡搲㘹㌵㘲て㔸〶㔱扥っ攱〵㔲㝥戲㔳攱㝦㕢㙢㤸㈹㠹㤲昲愳搱ㄷ㔰㍥〱㘵㐹昹㠹戰㜰㈹㍦㤶戴㌰㍤㑦㤱挸㘴㐳㘳㠹愲〵昷捥㔱戱搴愱㐵㔱㝥ㅣ搱捣〰㔴攸㐹㐴㥦愰搰戸㉦㡦㡡㘳ㅣ戴愲晣㈴愲愷戸㘸愶ㅣㅡ换ㄴㅡ昷捥㔱戱挸㐱㉢捡㑦㐵㑤㜵㉤㌱㈰㠳ㅦ捦戲〱㤴捦搴㤶ㅤ㔳慥㡦攱扢搶㈸昷攳㙢挴〱戰っ愲扣〵攱〵㔲摥散㔴昸摦てㅢ㍥〸㥥㈴攵㘷愳㉦愰㝣づ捡㤲昲昹戰㜰㈹㍦㤷戴㌰㌱㑦㤱㜸㈸搶㡣昳ㄵ㉤㌸摥㐶㐴扤㐳㡢㈲㜱㌹搱捣攵㔳㘸㈶ㄹㅡㄷ㈹㌴づㄵㄱ㌱捦㐱㉢ㄲ㉦㈱摡㜶搱捣㌳㌴㉥㔳㘸ㅣ㠶㈲愲攰愰搵㜰㕥㠱㥡敡〶㘲㐰〶㍦㥥㘵〳㈸㘷摥愰戴摣㌰捡㍤ㄳ慥㉤㌰ぢ愲㝣づ挲ぢ愴晣㄰愷挲晦㐶摡昰〲㜸㤲㤴㕦㠷扥㠰昲挵㈸㑢捡㘷挳挲愵㝣〵㘹㘱㑡㥥㈲昱㈸慣ㄹ㌷㈸㕡戰昳㘳㍥挹愱㐵㤱㜸ㄳ搱捣昵㔳攸愳㠹扥㐵愱㜱ㄸ挲㝣㤲㠳㔶㈴摥㐶昴ㄲㄷ捤攴㐲㘳㤵㐲攳㌰㤴㄰晢㌸㘸㌵㥣㜷愰愶㝡ㄹ㌱攰㥡ㅦ捦戲〱㤴㌳㔹㔰㕡㜶㑣戹㝥㕡愷ㅦ攳攰㘹摤㤹㌰ぢ愲㝣ち挲ぢ愴㝣㉦愷挲晦づ摣㌰㌳づ㈵攵昷愲㉦愰晣㝣㤴㈵攵㝢挲挲愵晣㝥搲挲㙣㍡㐵攲〵㔸㌳ㅥ搴戴㐴搳㘲㝣〹㉤てㄳ㝤㠹㡢㕥㑥昴愳ち㉤㈷㐵㙢㠰搶㜷㤲㤸㐲㈲㥡㐹㝡捡㌷㌳ち㡤挷ㄵㅡ〷慤戴搸捤昱慤〶攸㐹愲㤹摣愷搰㑣㉡㌴㥥㔶㘸ㅣ㠶搲㈲攳愰搵攰㍦㑢昴㔵挰攸收慡㔷搰〰挳挴㡦㘷搹㠰搱㘲㡡愰戴散㜸戴晡搵㈸户㐳㥤晦ㄳ㌵攲ㄶ㤸〵㡤㔶ㅣ戱〶㡥㔶捣愹昰扦慢㌷㝣ㅢ㍣挹搱㝡〹ㅤ挳㘸摤㠱戲ㅣ慤〸㉣摣搱㝡㠵扤㘶捥㥤攲㠸ㄹ㠴挶㙢㡡㈳㙣昲㈹㌱挲攱㐸㌱晡〶搱捣搵㔳攸扢㠸㝥㔳愱戱㍢㘱ち挹㐱㉢㐶㔷ㄳ捤晣㍦㠵扥㥢攸户ㄵㅡ㍢〸愶㤰ㅣ戴摡㐱摥㐵㑤昵愳挴㠰ㄴ㝥㍣换〶㔰晥ㄷ㙤搹㌱攵〱㍢挸㤳戰っ愲㝣ㅢ㠴ㄷ㐸昹㐰愷挲晦㜶攰昰搳昰㈴㈹晦〸㝤〱攵捦愳㉣㈹ㅦ〰ぢ㤷昲㌵愴㠵㠹㜶㡡ㄶ愶つㅡ敢ㄴ㉤愰㍣㈶晡㌹戴㈸捡㍦㈵㥡戹㝣ち晤㈲搱㥦㉢㌴㐸㡣㠹㍥づ㕡㤱昸㈵搱㑣攷㔳㘸㈶てㅡ晦㔶㘸っ㄰㘶㡤ㅣ戴ㅡ愰慦㔱㔳扤㥡ㄸ㜰捤㡦㘷搹〰捡㤹っ㈸㉤㍢愶㝣扢ㅡ攵㔶摦㑤敤㔴㈳摥㠳㔹㄰攵㍤㄰㕥㈰攵㈱愷挲晦㍥攲㌰㌳ち㈵攵摦愳㉦愰㝣つ捡㤲昲㉡㔸戸㤴晦㐸㕡㤸㤷愷㘸㘱慥愰戱ㅥ㍡昹㥣㌳㈹扡㌹慣㈸挶㝦㈱㤸㐹㜹ち扣㡥攰摦ㄴㄸ昳㉤愲挲〱㉢ち〵㕥㜲㈸㍥㜷挱捣ㄷ㌴扡㐲〷捦㤸捡ㄱ㍦㝦攷㥤愵慢㐴㐵昵户㠴㠰ㄱ㝥㍣换〶昰晤ㅦ㙤搹㌱摦晡搸㍦扥㐶扡㕦扡㙦㡤昸ㄱ㤶㐱㝣㝦㡦昰〲昹晥捥愹㈸㝢晤㌱㜳〸〳戳㈷昸挳㜰㉤㈳搵敢㐹昱㕢㠱㜶㡢㔴㔴㈳㠴捡㈲㝦摤戰㐷㤱㍦㈱㘸换㜷愴攲昷つ敢敡敢攵㑦〳昶挴㥢㑡㥢て户㥢愷攲愵扣㜸㍦㘹㙤㕤㠳昳㙢㜲㜸㔹㉦㕦晣愸摦㠵㘹捡ㄲ㜳〶㡤攲昴㘶扣ㅣ戳㝢㜱㜲ぢ㕥愶㕣愸㙡搸挷㙡㙤戵㥢ㅢ晦㉦扣挶ㄴ㍦搶挸㜷ㄷ㘰㔱㉦㌰つ晣㥤㐴晥〰㘲㘰㡡㥤愲戰㡤㡦愹㜸挵㉥㜳ㄹ扢昰〵愷扦敦扤扤㐶て㙣㜲摥ㅦ昸㉣㜸㕥摢摢㑤晣〷挳慣扥㡤户戴㐲㈶㥡愰㌱晣攴っ㙣㘴收㥡捣搳㠵〸㤹搵㔴昱㡤づ㔲㔴㔴㌲戳搲摦㌹晥㜲㈵㝦戴扤愲昲挸扡㐲敢㍣㘳㥥㕤㌷㜷㕥㉢㝥愱戲〷㝢慣㤷㙥〲ㄳ挴ㅤ㈵㈶昲㐰搶扤㘱㡥搵摣㙣㉤慥㙡㤸㔳㙦㌷捥㙤㥤㔷㌵㘷㈱昲㌰昱慡㘱ㄸ㔷㔵㔵㤹㥢㈲ㅥ㌶挵㡦愸攴㤴㌳㍥收㘶㕥慤愹戵扤扤摡㙡㘸戹つㅢ㝤愰㙤㥦㤸捦〳㠹搹ㅣ㌶㍥㘲晡㔱搵㐶㡣搸ㄴ晥㐹㡥㕥㐴㕦ㅤ挶㔶摥㌰戶搴摡晥㕥敤搶㕡㍢挰慢摤ㄶ㕡ㄹ昲搶搰戶ㅦ昲㠷㠱㈱㙦〳ㅢ㕦挸㠳愹昲㠴㍣っ晥㑢㐲摥㔱㠷戱慤㌷㡣㥤戵㜶愸㔷ㅢ搵摡㘱㕥㙤ㅡ㕡ㄹ昲㜶搰戶ㅦ昲敡挰㤰㜷㠰㡤㉦攴㥤愸昲㠴㥣㠵晦㤲㤰㐷敢㌰㐶㜸挳ㄸ愳戵㍢㝢戵ㄳ戴㜶愴㔷㍢㔹㙢㜷昱㙡愷㐳㉢㍢ㄲ㠱戶晤㡥扣ㄴ搸㤱ㄸ㙣㝣ㅤ㐹㔰攵改挸扥昰㕦搲㤱㔹㍡㡣㤴㌷㡣〳戴㌶敤搵ㅥ慣戵ㄹ慦㌶て慤っ㌹ぢ㙤晢㈱㍦ㄵㄸ昲慥戰昱㠵㍣㥡㉡㑦挸㌶晣㤷㠴㕣愷挳搸挳ㅢ㐶㠳搶搶㜸戵㐷㘸敤ㄸ慦昶㐸㘸㘵挸㘳愱㙤㍦攴㠷〳㐳ㅥてㅢ㕦挸ㄳ愹昲㠴扣ㄸ晥㑢㐲㍥㔶㠷戱愷㌷㡣攳戴㜶戲㔷㝢㤲搶敥攵搵㌲攷㐴㠶㍣〵摡昶㐳扥㍢㌰攴扤㘱攳ぢ㜹㍡㔵㥥㤰捦㠴晦㤲㤰捦搵㘱散敢つ㘳戹搶捥昰㙡㉦搱摡㕡慦昶ち慤㥤改搵㕥〷慤散挸㉣㘸摢敦挸捤㠱ㅤ搹ㅦ㌶扥㡥ㅣ㐰㤵愷㈳㉢攰扦愴㈳㌷改㌰づ昲㠶㜱㥢搶捥昶㙡敦搰摡㠳扤摡㝢戴昶㄰慦㤶㤹ち戲㈳㜳愰㙤扦㈳㔷〷㜶挴㠲㡤慦㈳㜹慡㍣ㅤ㜹ㄸ晥㑢㍡昲㤸づ挳昶㠶昱愴搶ㄶ扤摡㘷戵㜶慥㔷晢愲搶捥昳㙡昹㄰㕦㜶愴づ摡昶㍢㜲㘱㘰㐷づ㠷㡤慦㈳つ㔴㜹㍡昲〶晣㤷㜴㘴戵づ愳挹ㅢ挶扢㕡㍢摦慢晤㐰㙢㡦昰㙡搷㘸㙤戳㔷换攷摢戲㈳㉤搰戶摦㤱㌳〲㍢戲〰㌶扥㡥ㅣ㐹㤵愷㈳㕦挲㝦㐹㐷扥搶㘱㉣昶㠶昱㕦慤㍤捡慢晤㔱㙢㡦昶㙡㝦搱摡㘳扣摡慥戸晡㤷ㅤ㌹ㄶ摡昶㍢㜲㝣㘰㐷㤶挰挶搷㤱攳愸昲㜴愴ㄲ晥㑢㍡㘲昲ㄶ〴愱㤸㈷㜸挳攸愵戵㈷㝡戵㥢㙡敤㐹㕥敤ㄶ搰捡㤰㑦㠶戶晤㤰ㄷ〷㠶㝣ち㙣㝣㈱㥦㐶㤵㈷攴㉤攱扦㈴攴慤㜵ㄸ㘷㜸挳ㄸ慣戵㘷㝡戵挳戴昶㉣慦㜶㌸戴㌲攴戳愱㙤㍦攴昹㠱㈱㥦ぢㅢ㕦挸攷㔳攵〹㜹㘷昸㉦〹㌹慡挳㔸敥つ㈳愹戵ㄷ㝡戵㔹慤扤挸慢摤〳㕡ㄹ昲挵搰戶ㅦ昲摣挰㤰㉦㠵㡤㉦攴换愹昲㠴㍣〶晥㑢㐲㥥愰挳戸搲ㅢ挶㘴慤扤捡慢摤㕢㙢慦昶㙡昹攸㑢㠶㝣つ戴敤㠷㝣㐸㘰挸搷挱挶ㄷ昲ち慡㍣㈱捦㠲晦㤲㤰て搰㘱摣攰つ攳㘰慤扤搱慢戵戴昶㈶慦㜶㉥戴㌲攴㥢愱㙤㍦攴㔹㠱㈱摦ちㅢ㕦挸㉢愹昲㠴㕣〷晦㈵㈱㌷攸㌰㙥昷㠶㜱㠴搶摥攱搵㉥搰摡㍢扤摡愳愱㤵㈱摦〵㙤晢㈱㑦つっ昹ㅥ搸昸㐲扥㤷㉡㑦挸挷挲㝦㐹挸挷改㌰敥昷㠶㜱㤲搶㍥攰搵㥥慡戵て㝡戵㝣㜴挱㤰㑤ㅥ㌱扡㠹㜱㠱愱㍤㠲㍡㕦㘸㝦愱捡ㄳ摡戹昰㔳ㄲ摡㜲摤摣㕦扤捤㕤愲戵㡦㝢戵㔷㘸敤ㄳ㕥㉤愷昸㈵㥢㑦㐲摢㍥㥢愳〲㐳㝥ㅡ㌶扥㤰㥦愵捡ㄳ昲ち昸㉦〹昹㈶ㅤ挶昳摥㌰㙥搳摡ㄷ扣摡㍢戴昶㐵慦㤶㔳攴㌲攴扦㐱摢㝥挸搱挰㤰㕦㠶㡤㉦攴㔷愹昲㠴㝣㍦晣㤷㠴晣戰づ攳㜵㙦ㄸ㡦㘹敤ㅢ㕥敤㤳㕡晢㜷慦昶㔹慤㝤搳慢攵散戱散挸㍦愰㙤扦㈳摢〷㜶攴㉤搸昸㍡昲づ㔵㥥㡥扣〲晦㈵ㅤ㜹㐳㠷昱㑦㙦ㄸ慢戵昶㍤慦昶㕤慤㝤摦慢攵散慢っ昹〳㘸摢て㜹㘰㘰挸ㅦ挱挶ㄷ昲ㅡ慡㍣㈱慦㠱晦㤲㤰㍦搵㘱慣昳㠶昱愵搶㝥攲搵㝥慤戵㥦㝡戵㥣扤㤴㈱㝦〶㙤晢㈱昷つっ昹ぢ搸昸㐲晥ㄷ㔵㥥㤰㝦㠴晦㤲㤰㝦搱㘱㝣攵つ㐳愰㈰慦㍢扥昶㙡㉢戵昶ㅢ㡦戶戲ㄷちㅢ㍣㡤挵㙦㔱昵挶㠴㕦扤㥤㙦挵㉣捥㔸慢挵ㅥ㕥㡦愹愸慥〳〲扥愲㉡扦㥦慡㈷扦捣㙦搹㝡㌵〵㝣㤸晦㜱㔶㔸愸摥搴㈹㔴㜱捥愸㝡戳㤲㔲㙦㙦㐹㜰收㠶〱㥢晦愵㥡㤳㌶搲摢㜷捥㡡昴戶㤵㔳㔰摥晡㤷㤴〶㜸㑢㘲ㅢ㤴愴户敦愹ㅥ散搴㤹㍦㌸㉢搲摢戶㑥㐱㜹攳㥣〹搵慡㌴捣㕢ㄲ㍢愰㈴扤晤㐸昵㑥㑥㥤昹㤳戳㈲扤㡤㜰ち捡㝥攷㤲搲挸㤲搲㉥摥㤲㠸愱㈴㝤慦愷㥡戳て㜴㘷晥散慣㐸摦㈹愷愰㝣愷㑢㑡ㄹ㙦㐹散㡡㤲昴昶ぢ搵㥣ㄸ㤰摥㝥㜵㔶愴户㍤㥣㠲昲挶㥢㝦慡㔵㘹㡣户㈴㜸攳㉥扤晤㐶㌵敦搹愵㌷扥ㅣ㠶㉢搲摢㥥㕥㡢敡挹㈵愵扤扣㈵戱㌷㑡搲㥢愰晤㜴愷捥散攲昵戶慦搷愲㝡㐶㐹愹戶愴挴㕢㘴㌷㙥戱㍦㑡搲㜷㔷㝡攳ㅤ慥㡣戴㥢搷昷㐱㕥㡢敡搹㈵㈵摥扤扡摥慡て昱㤶㠴㠵㤲昴㕤㐹㙦㜹愷捥㌴扣扥㙤慦㐵㌵㙦㉣摢扣昱㠶戲慤㌴捦㕢ㄲ扣ㄹ㤴扥扢搳㕢㠳㔳㘷㔶㜹㝤㌷㜹㉤慡㜹慦搷收敤㠸㤲㔲戳户㈴ㄶ愰㈴㝤㥢昴㜶愴㔳㘷㠶扣扥㜹ㅢ搶收敤愸㤲搲搱㈵愵㘳扣㈵戱〴㈵改扢〷扤ㅤ攷搴㤹㍤扤扥㑦昰㕡㔴昳㡥愸慤愵㤳扣㈵㜱ち㑡搲㕢㉦摡㥦收搴㤹㥢㜸扤㥤攱戵愸㍥戳愴㜴㤶户㈴捥㐵㐹㝡慢愶晤昹㑥㥤ㄹ昶㝡㕢敥戵愸扥戰愴㜴㤱户㈴㉥㐵㐹㝡摢㤴昶㤷㍢㜵收㘶㕥㙦㔷㝡㉤慡慦㉡㈹昱搲摥敤户戸づ㈵改慤㌷敤㔷㌸㜵㘶ㅦ慦㌷㕥㠵扢ㄶ搵㌷㤶㤴㜸搵敤搶㠹㕢㔱㤲摥晡搲㝥愵㔳㘷㙥敥昵挶ぢ㘴搷愲晡㡥㤲搲㥤摥㤲戸〷㈵改㙤ぢ摡摦敢搴㤹晤扣摥㜸敤摡收敤㠱㤲搲㠳摥㤲㜸〴㈵改㙤㑢摡昳ㄲ㤴㜶收㔶㕥㙦扣摣㙣昳昶㜸㐹㠹㤷㤷㙥㥤攰㈵愲昴搶㥦昶扣㍡㤴摥〶㜸扤昱㑡搰戵愸㝥愱愴昴愲户㈴㜸昵㈶扤㙤㑤晢㔷㥤㍡㜳愰搷ㅢ㉦搲摡扣扤㔱㔲晡㝢㐹改㑤㙦㐹扣㠵㤲昴扤つ扤扤攳搴㤹㠳扣扥晦改戵愸㝥慦愴挴敢㈴户㕤昱ㄱ㑡搲摢㘰摡慦㜱敡捣㈱㕥㙦扣愴㜱㉤慡㍦㈹㈹昱ㄲ挶慤ㄳ㕦愰㈴扤㙤㑢㝢㕥㠱戰捥ㅣ敡昵挶慢つ搷愲晡敢㤲搲㌷摥㤲㤰愷㝤摡て㠳扤㕥挲㍣晤换挷扤摢㐱㡢挷扤晦㜵㙣㑡㔱㍣慤㑢搴づち昵㝤㈰㡡愷㙢㠹摡㐹愱攴改户慣挵㥦㌴㙡㠴㐲慤て昴昵戳㐶㡤㔴㈸㜹㠲㉣昳昵慢㐶㐵ㄴ㑡㥥昸捡㔰㍣〱捡戸㘲ち㈵㑦㘸㘵㈸㥥搸㈴㉡愱㔰昲搴㔴㠶攲㈹㑡愲㔲ち㈵㑦㌲㘵㈸㥥㙣㈴㉡愳㔰昲㜴㔱㠶攲㘹㐳愲㐶㈹㤴㍣昰㤷愱㜸〲㤰愸摤ㄴ㑡ㅥ挲换㔰㍣㤴㑢搴敥ち㈵て捤㘵㈸ㅥ愲㈵慡㐶愱攴㈱户っ挵㐳慦㐴㡤㔵㈸㜹㈸㉤㐳昱㤰㉡㔱攳ㄵ㑡ㅥ㈲换㔰㍣㔴㑡搴㐴㠵㤲㠷扥㌲ㄴて㠱ㄲ戵愷㐲挹㐳㕡ㄹ㡡㠷㌶㠹摡㑢愱攴愱慡っ挵㐳㤶㐴㑤㔵㈸㜹〸㉡㐳昱㔰㈴㔱搳ㄴ㑡ㅥ㕡捡㔰㍣挴㐸搴㍥ち㈵てㄲ㘵㈸ㅥ㉣㈴㙡㠶㐲挹㥤扦っ挵㠳㠰㐴捤㔴㈸戹㔳㤷愱戸㜳㑢搴㝥ㄲㄵ搶㍢慢攰晥㈹昳㌰㙥晡慦捡挳ㄸぢ摢㉡㔱㈱戸㑢捡㡡ㅢ㝤ㄵ摣ぢ㘵挵つ扥ち敥㜸戲攲㝡㕦〵昷㌵㔹戱挲㔷挱摤㑢㔶晣挹㔷挱㍤㑡㔶㕣攷慢攰㑥㈴㉢慥昵㔵㜰扦㤱ㄵ搷昸㉡戸慢挸㡡慢㝤ㄵ摣㍢㘴挵㔵扥ち敥㄰戲攲㑡㕦〵昷〱㔹㜱㠵慦㠲㥢扤慣戸摣㔷挱㉤㕤㔶㕣收慢攰挶㉤㉢㉥昵㔵㜰㝢㤶ㄵ㤷昸㉡戸〹换㡡㡢㝤ㄵ摣㙡㘵挵㐵扥ち㙥愸戲攲㐲㕦〵户㑤㔹戱摣㔷挱捤㔱㔶㕣攰慢攰ㄶ㈸㉢捥昷㔵㜰愳㤳ㄵ攷昹㉡戸㥤挹㡡㜳㑢㉢㝡晣㍦捦㘷㕢㜶</t>
    <phoneticPr fontId="1" type="noConversion"/>
  </si>
  <si>
    <t>Java</t>
  </si>
  <si>
    <t>硬件详细设计</t>
  </si>
  <si>
    <t>单板原理图设计</t>
  </si>
  <si>
    <t>硬件设计评审</t>
  </si>
  <si>
    <t>PCB设计评审</t>
  </si>
  <si>
    <t>单板制作</t>
  </si>
  <si>
    <t>硬件集成及测试</t>
  </si>
  <si>
    <t>硬件测试缺陷修复</t>
  </si>
  <si>
    <t>产品试制缺陷修复</t>
  </si>
  <si>
    <r>
      <rPr>
        <b/>
        <sz val="10"/>
        <color indexed="10"/>
        <rFont val="宋体"/>
        <family val="3"/>
        <charset val="134"/>
      </rPr>
      <t>*</t>
    </r>
    <r>
      <rPr>
        <b/>
        <sz val="10"/>
        <rFont val="宋体"/>
        <family val="3"/>
        <charset val="134"/>
      </rPr>
      <t>开发类型</t>
    </r>
    <phoneticPr fontId="9" type="noConversion"/>
  </si>
  <si>
    <r>
      <rPr>
        <b/>
        <sz val="10"/>
        <color rgb="FFFF0000"/>
        <rFont val="宋体"/>
        <family val="3"/>
        <charset val="134"/>
      </rPr>
      <t>*</t>
    </r>
    <r>
      <rPr>
        <b/>
        <sz val="10"/>
        <rFont val="宋体"/>
        <family val="3"/>
        <charset val="134"/>
      </rPr>
      <t>是否关键</t>
    </r>
    <phoneticPr fontId="1" type="noConversion"/>
  </si>
  <si>
    <t>是</t>
  </si>
  <si>
    <t>否</t>
  </si>
  <si>
    <t>具体见软件集成及测试裁剪表</t>
    <phoneticPr fontId="1" type="noConversion"/>
  </si>
  <si>
    <t>缺陷修复工作量</t>
    <phoneticPr fontId="1" type="noConversion"/>
  </si>
  <si>
    <t>组件集成测试</t>
    <phoneticPr fontId="1" type="noConversion"/>
  </si>
  <si>
    <t>软件集成及测试</t>
    <phoneticPr fontId="1" type="noConversion"/>
  </si>
  <si>
    <t>整机集成及测试</t>
    <phoneticPr fontId="1" type="noConversion"/>
  </si>
  <si>
    <t>组件开发过程自定义</t>
    <phoneticPr fontId="1" type="noConversion"/>
  </si>
  <si>
    <t>单板开发过程自定义</t>
    <phoneticPr fontId="1" type="noConversion"/>
  </si>
  <si>
    <t>系统过程自定义</t>
    <phoneticPr fontId="1" type="noConversion"/>
  </si>
  <si>
    <t>软件集成及测试过程自定义</t>
    <phoneticPr fontId="1" type="noConversion"/>
  </si>
  <si>
    <t>整机集成及测试过程自定义</t>
    <phoneticPr fontId="1" type="noConversion"/>
  </si>
  <si>
    <t>硬件测试过程自定义</t>
    <phoneticPr fontId="1" type="noConversion"/>
  </si>
  <si>
    <t>系统测试过程自定义</t>
    <phoneticPr fontId="1" type="noConversion"/>
  </si>
  <si>
    <t>方案一</t>
    <phoneticPr fontId="26" type="noConversion"/>
  </si>
  <si>
    <t>方案二</t>
    <phoneticPr fontId="26" type="noConversion"/>
  </si>
  <si>
    <t>方案三</t>
    <phoneticPr fontId="26" type="noConversion"/>
  </si>
  <si>
    <t>备注</t>
    <phoneticPr fontId="9" type="noConversion"/>
  </si>
  <si>
    <r>
      <rPr>
        <b/>
        <sz val="10"/>
        <color indexed="10"/>
        <rFont val="宋体"/>
        <family val="3"/>
        <charset val="134"/>
      </rPr>
      <t>*</t>
    </r>
    <r>
      <rPr>
        <b/>
        <sz val="10"/>
        <rFont val="宋体"/>
        <family val="3"/>
        <charset val="134"/>
      </rPr>
      <t>负责团队</t>
    </r>
    <phoneticPr fontId="9" type="noConversion"/>
  </si>
  <si>
    <t>如果识别了是关键组件请说明原因</t>
    <phoneticPr fontId="1" type="noConversion"/>
  </si>
  <si>
    <t>裁剪规则</t>
    <phoneticPr fontId="1" type="noConversion"/>
  </si>
  <si>
    <r>
      <rPr>
        <sz val="10"/>
        <color theme="1"/>
        <rFont val="宋体"/>
        <family val="3"/>
        <charset val="134"/>
      </rPr>
      <t>返工成本</t>
    </r>
    <r>
      <rPr>
        <sz val="10"/>
        <color theme="1"/>
        <rFont val="Arial"/>
        <family val="2"/>
      </rPr>
      <t>-D-CoR</t>
    </r>
    <phoneticPr fontId="1" type="noConversion"/>
  </si>
  <si>
    <t>返工成本-D-CoR</t>
    <phoneticPr fontId="1" type="noConversion"/>
  </si>
  <si>
    <t>过程组合方案描述</t>
    <phoneticPr fontId="26" type="noConversion"/>
  </si>
  <si>
    <t>刘觐</t>
    <phoneticPr fontId="1" type="noConversion"/>
  </si>
  <si>
    <t>2016-2-1</t>
    <phoneticPr fontId="1" type="noConversion"/>
  </si>
  <si>
    <t>分析及结论
（包括风险分析）</t>
    <phoneticPr fontId="26" type="noConversion"/>
  </si>
  <si>
    <t>软件开发工作量</t>
    <phoneticPr fontId="1" type="noConversion"/>
  </si>
  <si>
    <t>评估准则（需要将以下预测项的目标填写清楚）</t>
    <phoneticPr fontId="26" type="noConversion"/>
  </si>
  <si>
    <t>分析及结论
（包括风险分析）</t>
    <phoneticPr fontId="26" type="noConversion"/>
  </si>
  <si>
    <t>备注</t>
    <phoneticPr fontId="1" type="noConversion"/>
  </si>
  <si>
    <t>备注</t>
    <phoneticPr fontId="1" type="noConversion"/>
  </si>
  <si>
    <t>裁剪规则</t>
    <phoneticPr fontId="1" type="noConversion"/>
  </si>
  <si>
    <t>无</t>
  </si>
  <si>
    <t>裁剪规则</t>
    <phoneticPr fontId="9" type="noConversion"/>
  </si>
  <si>
    <t>根据指导意见：
1）明确了过程-子过程划分，组件集成测试和软件集成及测试；
2）将过程组合的方案选取建立多方案对比分析表格；
3）原裁剪说明改成裁剪规则；
4）明确系统划分中的关键组件</t>
    <phoneticPr fontId="1" type="noConversion"/>
  </si>
  <si>
    <t>过程能力基线和模型</t>
    <phoneticPr fontId="1" type="noConversion"/>
  </si>
  <si>
    <t>一、常用PPB</t>
    <phoneticPr fontId="26" type="noConversion"/>
  </si>
  <si>
    <t>详见右侧表格→→→→→→→→</t>
    <phoneticPr fontId="26" type="noConversion"/>
  </si>
  <si>
    <t>分类</t>
    <phoneticPr fontId="1" type="noConversion"/>
  </si>
  <si>
    <t>活动</t>
    <phoneticPr fontId="1" type="noConversion"/>
  </si>
  <si>
    <t>属性</t>
    <phoneticPr fontId="1" type="noConversion"/>
  </si>
  <si>
    <t>度量</t>
    <phoneticPr fontId="1" type="noConversion"/>
  </si>
  <si>
    <t>参考值</t>
    <phoneticPr fontId="1" type="noConversion"/>
  </si>
  <si>
    <t>下限</t>
    <phoneticPr fontId="1" type="noConversion"/>
  </si>
  <si>
    <t>均值</t>
    <phoneticPr fontId="1" type="noConversion"/>
  </si>
  <si>
    <t>上限</t>
    <phoneticPr fontId="1" type="noConversion"/>
  </si>
  <si>
    <t>软件
（C++/C）</t>
    <phoneticPr fontId="1" type="noConversion"/>
  </si>
  <si>
    <t>工作量（人时）</t>
    <phoneticPr fontId="1" type="noConversion"/>
  </si>
  <si>
    <t>概要设计生产率(C++/C)</t>
    <phoneticPr fontId="1" type="noConversion"/>
  </si>
  <si>
    <t>二、常用PPM</t>
    <phoneticPr fontId="26" type="noConversion"/>
  </si>
  <si>
    <t>概要设计评审生产率(C++/C)</t>
    <phoneticPr fontId="1" type="noConversion"/>
  </si>
  <si>
    <t>C概要设计评审工作量（人时）会议</t>
    <phoneticPr fontId="1" type="noConversion"/>
  </si>
  <si>
    <t>1、组件集成测试检出缺陷数预测</t>
    <phoneticPr fontId="26" type="noConversion"/>
  </si>
  <si>
    <t>检出缺陷</t>
    <phoneticPr fontId="1" type="noConversion"/>
  </si>
  <si>
    <t>检出缺陷密度（概要设计评审）（会议）</t>
    <phoneticPr fontId="1" type="noConversion"/>
  </si>
  <si>
    <t>C概要设计评审检出缺陷会议</t>
    <phoneticPr fontId="1" type="noConversion"/>
  </si>
  <si>
    <t>组织级基线</t>
    <phoneticPr fontId="26" type="noConversion"/>
  </si>
  <si>
    <t>项目级QJO</t>
    <phoneticPr fontId="26" type="noConversion"/>
  </si>
  <si>
    <t>详细设计生产率(C++/C)</t>
    <phoneticPr fontId="1" type="noConversion"/>
  </si>
  <si>
    <t>均值</t>
    <phoneticPr fontId="26" type="noConversion"/>
  </si>
  <si>
    <t>上限</t>
    <phoneticPr fontId="26" type="noConversion"/>
  </si>
  <si>
    <t>详细设计评审会议生产率(C++/C)</t>
    <phoneticPr fontId="1" type="noConversion"/>
  </si>
  <si>
    <t>C详细设计评审工作量（人时）会议</t>
    <phoneticPr fontId="1" type="noConversion"/>
  </si>
  <si>
    <t>组件集成测试</t>
    <phoneticPr fontId="26" type="noConversion"/>
  </si>
  <si>
    <t>检出缺陷密度</t>
    <phoneticPr fontId="26" type="noConversion"/>
  </si>
  <si>
    <t>检出缺陷密度（详细设计评审）（会议）</t>
    <phoneticPr fontId="1" type="noConversion"/>
  </si>
  <si>
    <t>C详细设计评审检出缺陷会议</t>
    <phoneticPr fontId="1" type="noConversion"/>
  </si>
  <si>
    <t>单位</t>
    <phoneticPr fontId="26" type="noConversion"/>
  </si>
  <si>
    <t>详细设计评审会签生产率(C++/C)</t>
    <phoneticPr fontId="1" type="noConversion"/>
  </si>
  <si>
    <t>C详细设计评审工作量（人时）会签</t>
    <phoneticPr fontId="1" type="noConversion"/>
  </si>
  <si>
    <t>检出缺陷数模型</t>
    <phoneticPr fontId="26" type="noConversion"/>
  </si>
  <si>
    <t>Y = - 89.9 + 2.57 *X1 + 29.1 *X2+ 12.8 *X3</t>
    <phoneticPr fontId="26" type="noConversion"/>
  </si>
  <si>
    <t>Y</t>
    <phoneticPr fontId="26" type="noConversion"/>
  </si>
  <si>
    <t>组件集成测试检出缺陷数</t>
    <phoneticPr fontId="26" type="noConversion"/>
  </si>
  <si>
    <t>个</t>
    <phoneticPr fontId="26" type="noConversion"/>
  </si>
  <si>
    <t>检出缺陷密度（详细设计评审）（会签）</t>
    <phoneticPr fontId="1" type="noConversion"/>
  </si>
  <si>
    <t>C详细设计评审检出缺陷会签</t>
    <phoneticPr fontId="1" type="noConversion"/>
  </si>
  <si>
    <t>X1</t>
    <phoneticPr fontId="26" type="noConversion"/>
  </si>
  <si>
    <t>组件调整代码规模</t>
    <phoneticPr fontId="26" type="noConversion"/>
  </si>
  <si>
    <t>Adj-KLOC</t>
    <phoneticPr fontId="26" type="noConversion"/>
  </si>
  <si>
    <r>
      <rPr>
        <sz val="10"/>
        <color theme="1"/>
        <rFont val="宋体"/>
        <family val="3"/>
        <charset val="134"/>
      </rPr>
      <t>软件实现生产率</t>
    </r>
    <r>
      <rPr>
        <sz val="10"/>
        <color theme="1"/>
        <rFont val="Arial"/>
        <family val="2"/>
      </rPr>
      <t>(C++/C)</t>
    </r>
    <phoneticPr fontId="1" type="noConversion"/>
  </si>
  <si>
    <t>X2</t>
    <phoneticPr fontId="26" type="noConversion"/>
  </si>
  <si>
    <t>组件复杂度（1~5）</t>
    <phoneticPr fontId="26" type="noConversion"/>
  </si>
  <si>
    <t>——</t>
    <phoneticPr fontId="26" type="noConversion"/>
  </si>
  <si>
    <t>软件集成测试生产率(C++/C)</t>
    <phoneticPr fontId="1" type="noConversion"/>
  </si>
  <si>
    <t>X3</t>
    <phoneticPr fontId="26" type="noConversion"/>
  </si>
  <si>
    <t>开发人员规模</t>
    <phoneticPr fontId="26" type="noConversion"/>
  </si>
  <si>
    <t>检出缺陷密度（软件集成测试）</t>
    <phoneticPr fontId="1" type="noConversion"/>
  </si>
  <si>
    <r>
      <t>1、在项目初始化和定义阶段完成时，将组件估算调整代码行、组件复杂度、开发人员规模代入该模型，计算组件集成测试检出缺陷拟合值及预测区间，折算成组件集成测试检出缺陷密度，对比项目级QJO及组织级基线，评估风险，进行根因分析，采取纠正措施；
2、在项目执行过程中，出现变更，</t>
    </r>
    <r>
      <rPr>
        <sz val="10"/>
        <color rgb="FFFF0000"/>
        <rFont val="宋体"/>
        <family val="3"/>
        <charset val="134"/>
        <scheme val="minor"/>
      </rPr>
      <t>如调整代码行显著变化、开发人员重大变动导致人员规模发生变化时，</t>
    </r>
    <r>
      <rPr>
        <sz val="10"/>
        <rFont val="宋体"/>
        <family val="3"/>
        <charset val="134"/>
        <scheme val="minor"/>
      </rPr>
      <t>需要使用该回归方程进行再次预测，以评估风险，提前做好应对措施。</t>
    </r>
    <phoneticPr fontId="26" type="noConversion"/>
  </si>
  <si>
    <t>软件集成测试缺陷修复</t>
    <phoneticPr fontId="1" type="noConversion"/>
  </si>
  <si>
    <t>无</t>
    <phoneticPr fontId="1" type="noConversion"/>
  </si>
  <si>
    <t>整机集成测试缺陷修复</t>
    <phoneticPr fontId="1" type="noConversion"/>
  </si>
  <si>
    <t>2、系统测试检出缺陷预测</t>
    <phoneticPr fontId="26" type="noConversion"/>
  </si>
  <si>
    <t>软件
（Java）</t>
    <phoneticPr fontId="1" type="noConversion"/>
  </si>
  <si>
    <t>概要设计生产率(Java)</t>
    <phoneticPr fontId="1" type="noConversion"/>
  </si>
  <si>
    <r>
      <rPr>
        <sz val="10"/>
        <color theme="1"/>
        <rFont val="宋体"/>
        <family val="3"/>
        <charset val="134"/>
      </rPr>
      <t>概要设计评审生产率</t>
    </r>
    <r>
      <rPr>
        <sz val="10"/>
        <color theme="1"/>
        <rFont val="Arial"/>
        <family val="2"/>
      </rPr>
      <t>(Java)</t>
    </r>
    <phoneticPr fontId="1" type="noConversion"/>
  </si>
  <si>
    <t>下限</t>
    <phoneticPr fontId="26" type="noConversion"/>
  </si>
  <si>
    <t>系统测试</t>
    <phoneticPr fontId="26" type="noConversion"/>
  </si>
  <si>
    <r>
      <rPr>
        <sz val="10"/>
        <color theme="1"/>
        <rFont val="宋体"/>
        <family val="3"/>
        <charset val="134"/>
      </rPr>
      <t>详细设计生产率</t>
    </r>
    <r>
      <rPr>
        <sz val="10"/>
        <color theme="1"/>
        <rFont val="Arial"/>
        <family val="2"/>
      </rPr>
      <t>(Java)</t>
    </r>
    <phoneticPr fontId="1" type="noConversion"/>
  </si>
  <si>
    <t>模型名称</t>
    <phoneticPr fontId="26" type="noConversion"/>
  </si>
  <si>
    <t>度量项</t>
    <phoneticPr fontId="26" type="noConversion"/>
  </si>
  <si>
    <t>详细设计评审会议生产率(Java)</t>
    <phoneticPr fontId="1" type="noConversion"/>
  </si>
  <si>
    <t>质量</t>
    <phoneticPr fontId="26" type="noConversion"/>
  </si>
  <si>
    <t>Y=85.2 + 1.48 * X1 + 9.55 * X2- 3.02 * X3 - 27.7 * X4</t>
    <phoneticPr fontId="26" type="noConversion"/>
  </si>
  <si>
    <t>系统测试检出缺陷数</t>
    <phoneticPr fontId="26" type="noConversion"/>
  </si>
  <si>
    <t>调整后代码行</t>
    <phoneticPr fontId="26" type="noConversion"/>
  </si>
  <si>
    <t>详细设计评审会签生产率(Java)</t>
    <phoneticPr fontId="1" type="noConversion"/>
  </si>
  <si>
    <r>
      <rPr>
        <sz val="10"/>
        <color theme="1"/>
        <rFont val="宋体"/>
        <family val="3"/>
        <charset val="134"/>
      </rPr>
      <t>软件实现生产率</t>
    </r>
    <r>
      <rPr>
        <sz val="10"/>
        <color theme="1"/>
        <rFont val="Arial"/>
        <family val="2"/>
      </rPr>
      <t>(Java)</t>
    </r>
    <phoneticPr fontId="1" type="noConversion"/>
  </si>
  <si>
    <t>团队技能指数（1~5）</t>
    <phoneticPr fontId="26" type="noConversion"/>
  </si>
  <si>
    <t>——</t>
    <phoneticPr fontId="26" type="noConversion"/>
  </si>
  <si>
    <t>工作量（人时）</t>
    <phoneticPr fontId="1" type="noConversion"/>
  </si>
  <si>
    <t>软件集成测试生产率(Java)</t>
    <phoneticPr fontId="1" type="noConversion"/>
  </si>
  <si>
    <t>模型使用说明</t>
    <phoneticPr fontId="26" type="noConversion"/>
  </si>
  <si>
    <r>
      <t>1.在项目初始化和定义阶段完成时，将各组件估算调整代码行、组件复杂度、开发人员规模、团队技能指数带入该模型，计算各组件系统测试检出缺陷数拟合值及预测区间，折算成系统测试检出缺陷密度，对比项目级QJO及组织级基线，评估风险，进行根因分析，采取纠正措施；
2.在项目执行过程中，出现变更，</t>
    </r>
    <r>
      <rPr>
        <sz val="10"/>
        <color rgb="FFFF0000"/>
        <rFont val="宋体"/>
        <family val="3"/>
        <charset val="134"/>
        <scheme val="minor"/>
      </rPr>
      <t>如调整代码行显著变化、开发人员重大变动导致人员规模和团队技能指数发生变化时，</t>
    </r>
    <r>
      <rPr>
        <sz val="10"/>
        <rFont val="宋体"/>
        <family val="3"/>
        <charset val="134"/>
        <scheme val="minor"/>
      </rPr>
      <t>需要使用该回归方程进行再次预测，以评估风险，提前做好应对措施。</t>
    </r>
    <phoneticPr fontId="26" type="noConversion"/>
  </si>
  <si>
    <t>检出缺陷</t>
    <phoneticPr fontId="1" type="noConversion"/>
  </si>
  <si>
    <t>检出缺陷密度（软件集成测试）</t>
    <phoneticPr fontId="1" type="noConversion"/>
  </si>
  <si>
    <t>无</t>
    <phoneticPr fontId="1" type="noConversion"/>
  </si>
  <si>
    <t>3、单板调试工作量预测</t>
    <phoneticPr fontId="26" type="noConversion"/>
  </si>
  <si>
    <t>组织级基线</t>
    <phoneticPr fontId="26" type="noConversion"/>
  </si>
  <si>
    <t>项目级QJO</t>
    <phoneticPr fontId="26" type="noConversion"/>
  </si>
  <si>
    <t>均值</t>
    <phoneticPr fontId="26" type="noConversion"/>
  </si>
  <si>
    <t>下限</t>
    <phoneticPr fontId="26" type="noConversion"/>
  </si>
  <si>
    <t>上限</t>
    <phoneticPr fontId="26" type="noConversion"/>
  </si>
  <si>
    <t>单板调试</t>
    <phoneticPr fontId="26" type="noConversion"/>
  </si>
  <si>
    <t>效率</t>
    <phoneticPr fontId="1" type="noConversion"/>
  </si>
  <si>
    <t>单板调试生产率</t>
    <phoneticPr fontId="26" type="noConversion"/>
  </si>
  <si>
    <t>硬件</t>
    <phoneticPr fontId="1" type="noConversion"/>
  </si>
  <si>
    <t>硬件详细设计生产率</t>
    <phoneticPr fontId="1" type="noConversion"/>
  </si>
  <si>
    <t>硬件详细设计工作量（人时）</t>
    <phoneticPr fontId="1" type="noConversion"/>
  </si>
  <si>
    <t>模型名称</t>
    <phoneticPr fontId="26" type="noConversion"/>
  </si>
  <si>
    <t>度量项</t>
    <phoneticPr fontId="26" type="noConversion"/>
  </si>
  <si>
    <t>单位</t>
    <phoneticPr fontId="26" type="noConversion"/>
  </si>
  <si>
    <t>单板原理图设计生产率</t>
    <phoneticPr fontId="1" type="noConversion"/>
  </si>
  <si>
    <t>单板原理图设计工作量（人时）会议</t>
    <phoneticPr fontId="1" type="noConversion"/>
  </si>
  <si>
    <t>工作量</t>
    <phoneticPr fontId="26" type="noConversion"/>
  </si>
  <si>
    <t>单板调试工作量模型</t>
    <phoneticPr fontId="26" type="noConversion"/>
  </si>
  <si>
    <t>Y= - 7.4 + 0.0775 * X1 + 0.84 * X2 + 7.06 * X3</t>
    <phoneticPr fontId="26" type="noConversion"/>
  </si>
  <si>
    <t>单板调试工作量</t>
    <phoneticPr fontId="26" type="noConversion"/>
  </si>
  <si>
    <t>人时</t>
    <phoneticPr fontId="26" type="noConversion"/>
  </si>
  <si>
    <t>工作量（人时）</t>
    <phoneticPr fontId="1" type="noConversion"/>
  </si>
  <si>
    <t>硬件设计评审生产率</t>
    <phoneticPr fontId="1" type="noConversion"/>
  </si>
  <si>
    <t>硬件设计评审工作量（人时）会议</t>
    <phoneticPr fontId="1" type="noConversion"/>
  </si>
  <si>
    <t>无</t>
    <phoneticPr fontId="1" type="noConversion"/>
  </si>
  <si>
    <t>X1</t>
    <phoneticPr fontId="26" type="noConversion"/>
  </si>
  <si>
    <t>硬件规模（调整）</t>
    <phoneticPr fontId="26" type="noConversion"/>
  </si>
  <si>
    <t>Adj-KPIN</t>
    <phoneticPr fontId="26" type="noConversion"/>
  </si>
  <si>
    <t>检出缺陷</t>
    <phoneticPr fontId="1" type="noConversion"/>
  </si>
  <si>
    <t>检出缺陷密度（硬件设计评审）</t>
    <phoneticPr fontId="1" type="noConversion"/>
  </si>
  <si>
    <t>硬件设计评审检出缺陷会议</t>
    <phoneticPr fontId="1" type="noConversion"/>
  </si>
  <si>
    <t>难度系数（复杂度）（1~5）</t>
    <phoneticPr fontId="26" type="noConversion"/>
  </si>
  <si>
    <t>——</t>
    <phoneticPr fontId="26" type="noConversion"/>
  </si>
  <si>
    <r>
      <t>PCB</t>
    </r>
    <r>
      <rPr>
        <sz val="10"/>
        <color theme="1"/>
        <rFont val="宋体"/>
        <family val="3"/>
        <charset val="134"/>
      </rPr>
      <t>设计生产率</t>
    </r>
    <phoneticPr fontId="1" type="noConversion"/>
  </si>
  <si>
    <t>PCB设计工作量（人时）</t>
    <phoneticPr fontId="1" type="noConversion"/>
  </si>
  <si>
    <t>技能指数(1~5)</t>
    <phoneticPr fontId="26" type="noConversion"/>
  </si>
  <si>
    <r>
      <t>PCB</t>
    </r>
    <r>
      <rPr>
        <sz val="10"/>
        <color theme="1"/>
        <rFont val="宋体"/>
        <family val="3"/>
        <charset val="134"/>
      </rPr>
      <t>设计评审生产率</t>
    </r>
    <phoneticPr fontId="1" type="noConversion"/>
  </si>
  <si>
    <t>PCB设计评审工作量（人时）</t>
    <phoneticPr fontId="1" type="noConversion"/>
  </si>
  <si>
    <r>
      <rPr>
        <sz val="10"/>
        <color theme="1"/>
        <rFont val="宋体"/>
        <family val="3"/>
        <charset val="134"/>
      </rPr>
      <t>检出缺陷密度（</t>
    </r>
    <r>
      <rPr>
        <sz val="10"/>
        <color theme="1"/>
        <rFont val="Arial"/>
        <family val="2"/>
      </rPr>
      <t>PCB</t>
    </r>
    <r>
      <rPr>
        <sz val="10"/>
        <color theme="1"/>
        <rFont val="宋体"/>
        <family val="3"/>
        <charset val="134"/>
      </rPr>
      <t>设计评审）</t>
    </r>
    <phoneticPr fontId="1" type="noConversion"/>
  </si>
  <si>
    <t>PCB设计评审检出缺陷</t>
    <phoneticPr fontId="1" type="noConversion"/>
  </si>
  <si>
    <t>模型使用说明</t>
    <phoneticPr fontId="26" type="noConversion"/>
  </si>
  <si>
    <r>
      <t>1.在项目初始化和定义阶段完成时，将各组件估算调整硬件规模、难度系数、开发人员技能指数带入该模型，计算各组件单板调试工作量拟合值及预测区间，折算成单板调试生产率，对比项目级QJO及组织级基线，评估风险，进行根因分析，采取纠正措施；
2.在项目执行过程中，出现变更，</t>
    </r>
    <r>
      <rPr>
        <sz val="10"/>
        <color rgb="FFFF0000"/>
        <rFont val="宋体"/>
        <family val="3"/>
        <charset val="134"/>
        <scheme val="minor"/>
      </rPr>
      <t>如调整硬件规模显著变化、开发人员重大变动导致技能指数发生变化时，</t>
    </r>
    <r>
      <rPr>
        <sz val="10"/>
        <rFont val="宋体"/>
        <family val="3"/>
        <charset val="134"/>
        <scheme val="minor"/>
      </rPr>
      <t>需要使用该回归方程进行再次预测，以评估风险，提前做好应对措施。</t>
    </r>
    <phoneticPr fontId="26" type="noConversion"/>
  </si>
  <si>
    <t>单板制作生产率</t>
    <phoneticPr fontId="1" type="noConversion"/>
  </si>
  <si>
    <t>单板制作工作量（人时）</t>
    <phoneticPr fontId="1" type="noConversion"/>
  </si>
  <si>
    <t>单板调试生产率</t>
    <phoneticPr fontId="1" type="noConversion"/>
  </si>
  <si>
    <t>单板调试工作量（人时）</t>
    <phoneticPr fontId="1" type="noConversion"/>
  </si>
  <si>
    <t>检出缺陷密度（单板调试）</t>
    <phoneticPr fontId="1" type="noConversion"/>
  </si>
  <si>
    <t>单板调试检出缺陷</t>
    <phoneticPr fontId="1" type="noConversion"/>
  </si>
  <si>
    <t>4、PCB设计工作量预测</t>
    <phoneticPr fontId="26" type="noConversion"/>
  </si>
  <si>
    <t>硬件集成及测试生产率</t>
    <phoneticPr fontId="1" type="noConversion"/>
  </si>
  <si>
    <t>硬件集成及测试工作量（人时）</t>
    <phoneticPr fontId="1" type="noConversion"/>
  </si>
  <si>
    <t>检出缺陷密度（硬件集成及测试）</t>
    <phoneticPr fontId="1" type="noConversion"/>
  </si>
  <si>
    <t>硬件集成及测试检出缺陷</t>
    <phoneticPr fontId="1" type="noConversion"/>
  </si>
  <si>
    <t>硬件测试缺陷修复</t>
    <phoneticPr fontId="1" type="noConversion"/>
  </si>
  <si>
    <t>硬件测试缺陷修复工作量（人时）</t>
    <phoneticPr fontId="1" type="noConversion"/>
  </si>
  <si>
    <t>PCB设计</t>
    <phoneticPr fontId="26" type="noConversion"/>
  </si>
  <si>
    <t>PCB设计生产率</t>
    <phoneticPr fontId="26" type="noConversion"/>
  </si>
  <si>
    <t>整机集成测试缺陷修复工作量（人时）</t>
    <phoneticPr fontId="1" type="noConversion"/>
  </si>
  <si>
    <t>产品试制缺陷修复工作量（人时）</t>
    <phoneticPr fontId="1" type="noConversion"/>
  </si>
  <si>
    <t>PCB设计工作量模型</t>
    <phoneticPr fontId="26" type="noConversion"/>
  </si>
  <si>
    <t>Y= 1.28 + 0.329 * X1 + 0.00172 * X2+ 0.000021 * X3 - 0.357 * X4</t>
    <phoneticPr fontId="26" type="noConversion"/>
  </si>
  <si>
    <t>PCB设计工作量</t>
    <phoneticPr fontId="26" type="noConversion"/>
  </si>
  <si>
    <t>系统</t>
    <phoneticPr fontId="1" type="noConversion"/>
  </si>
  <si>
    <t>系统测试</t>
    <phoneticPr fontId="1" type="noConversion"/>
  </si>
  <si>
    <t>工作量（人时）</t>
    <phoneticPr fontId="1" type="noConversion"/>
  </si>
  <si>
    <t>系统测试生产率</t>
    <phoneticPr fontId="1" type="noConversion"/>
  </si>
  <si>
    <t>X1</t>
    <phoneticPr fontId="26" type="noConversion"/>
  </si>
  <si>
    <t>难度系数(1-5)</t>
    <phoneticPr fontId="26" type="noConversion"/>
  </si>
  <si>
    <t>系统测试</t>
    <phoneticPr fontId="1" type="noConversion"/>
  </si>
  <si>
    <t>检出缺陷密度（系统测试）</t>
    <phoneticPr fontId="1" type="noConversion"/>
  </si>
  <si>
    <t>PCB硬件规模（调整）</t>
    <phoneticPr fontId="26" type="noConversion"/>
  </si>
  <si>
    <t>PCB面积</t>
    <phoneticPr fontId="26" type="noConversion"/>
  </si>
  <si>
    <t>mm²</t>
    <phoneticPr fontId="26" type="noConversion"/>
  </si>
  <si>
    <t>X4</t>
    <phoneticPr fontId="1" type="noConversion"/>
  </si>
  <si>
    <t>PCB工程师技能指数(1-5)</t>
    <phoneticPr fontId="1" type="noConversion"/>
  </si>
  <si>
    <t>模型使用说明</t>
    <phoneticPr fontId="26" type="noConversion"/>
  </si>
  <si>
    <r>
      <t>1.在项目初始化和定义阶段完成时，将各组件估算调整PCB规模、难度系数、PCB面积、开发人员技能指数带入该模型，计算各组件PCB设计工作量拟合值及预测区间，折算成PCB设计生产率，对比项目级QJO及组织级基线，评估风险，进行根因分析，采取纠正措施；
2.在项目执行过程中，出现变更，</t>
    </r>
    <r>
      <rPr>
        <sz val="10"/>
        <color rgb="FFFF0000"/>
        <rFont val="宋体"/>
        <family val="3"/>
        <charset val="134"/>
        <scheme val="minor"/>
      </rPr>
      <t>如调整PCB规模显著变化、开发人员重大变动导致技能指数发生变化时，</t>
    </r>
    <r>
      <rPr>
        <sz val="10"/>
        <rFont val="宋体"/>
        <family val="3"/>
        <charset val="134"/>
        <scheme val="minor"/>
      </rPr>
      <t>需要使用该回归方程进行再次预测，以评估风险，提前做好应对措施。</t>
    </r>
    <phoneticPr fontId="26" type="noConversion"/>
  </si>
  <si>
    <t>备注：
预测模型是通过一定数量的X及其值的变化，预测Y的值及范围。
通常要考虑如下内容：1.预测什么Y？2.有哪些X？3.X有哪些取值，及变动范围？4.Y的预测值，及变动范围？5.通过敏感度分析，了解关键X。6.通过置信区间/预测区间，评估风险，以便采取对策，如控制某些X的范围，或评估、选取其他的解决方案等。
我们想知道（预测）的：
1.组件（软件或单板）开发阶段的工作量？
2.组件（软件或单板）开发阶段应发现多少缺陷？
3.组件（软件或单板）开发时缺陷修复的工作量？
其目的，在于：
1.通过发现足够的缺陷，保证最终的质量，有组件/产品放行的标准（软件&lt;0.5/Adj-KLOC、&lt;0.2/KLOC,硬件缺陷风险指数&lt;xx等）；最终质量和缺陷检出的PPM及敏感度分析、过程能力分析，可根据数据进行回归分析，也有利于识别关键子过程，如放行缺陷密度=a+b1（概要设计评审检出缺陷密度-）+b2（详细设计评审检出缺陷密度）+。。。+组件测试检出缺陷密度+。。。；
2.通过预测和监控开发阶段的工作量，缺陷修复的工作量，控制生产率和返工；
3.过程组合一般是在生产率、缺陷率、和缺陷修复间达成一种平衡。</t>
    <phoneticPr fontId="1" type="noConversion"/>
  </si>
  <si>
    <t>5最高</t>
  </si>
  <si>
    <t>1.4 在定义阶段完成后或发生变更时，使用模板对项目的工作量和质量进行重估算，并更新进度计划基准。</t>
    <phoneticPr fontId="1" type="noConversion"/>
  </si>
  <si>
    <t>代码审核检出缺陷</t>
    <phoneticPr fontId="1" type="noConversion"/>
  </si>
  <si>
    <t>单元测试检出缺陷</t>
    <phoneticPr fontId="26" type="noConversion"/>
  </si>
  <si>
    <t>2.2 在进行过程组合和裁剪之前，项目经理、工作组长先对产品/平台进行系统划分，明确新增/修改/复用/外购的属性；结合《项目目标及监控表》里的项目质量目标，识别出关键的组件/单板（影响项目目标达成的关键）。</t>
    <phoneticPr fontId="1" type="noConversion"/>
  </si>
  <si>
    <t>2.3 针对各个过程/子过程进行工作量/缺陷的估算：系统级的估算由项目经理负责，主要参考PPB和专家经验，组件/单板级的估算由工作组长负责，主要参考PPB、PPM、蒙特卡洛仿真和专家经验，其他关键过程，例如整机集成及测试、硬件测试、系统测试由各测试组长负责，可使用专家经验和蒙特卡洛仿真。</t>
    <phoneticPr fontId="1" type="noConversion"/>
  </si>
  <si>
    <t>2.4 使用PPB进行的估算，模板已经填好公式，只要填写“估计规模”、“开发语言”、“新设计占比”等参数即可自动生成参考值，工作组长根据自己项目的实际情况对参考值进行修正，得出估计值；使用PPM进行的估算，需参考“过程能力基线与模型”sheet页，工作组长使用Minitab工具进行回归分析，得出预测值。</t>
    <phoneticPr fontId="1" type="noConversion"/>
  </si>
  <si>
    <t>2.5 对于系统级、关键组件/单板需要进行过程组合，先对关键组件/单板进行组合，评估备选方案，识别风险，根据项目实际情况选做系统级的过程组合。非关键组件/单板/过程（整机集成及测试、硬件测试、系统测试）进行估算和过程裁剪即可。</t>
    <phoneticPr fontId="1" type="noConversion"/>
  </si>
  <si>
    <t>2.6 过程组合的目标和约束条件设定结合项目设定的质量目标和实际约束，参照组合的结果对过程进行自定义。</t>
    <phoneticPr fontId="1" type="noConversion"/>
  </si>
  <si>
    <t>2.7 过程中输出的蒙特卡洛仿真、回归分析、过程组合的截图需要粘贴到各个层级的sheet页中，分析过程需要记录。</t>
    <phoneticPr fontId="1" type="noConversion"/>
  </si>
  <si>
    <t>2.1 在使用模板之前先确认过程能力基线和模型页是否是当前业务部最新的PPB和PPM.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</si>
</sst>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 &quot;¥&quot;* #,##0.00_ ;_ &quot;¥&quot;* \-#,##0.00_ ;_ &quot;¥&quot;* &quot;-&quot;??_ ;_ @_ "/>
    <numFmt numFmtId="176" formatCode="0.00_);[Red]\(0.00\)"/>
    <numFmt numFmtId="177" formatCode="0_);[Red]\(0\)"/>
    <numFmt numFmtId="178" formatCode="0.0%"/>
    <numFmt numFmtId="179" formatCode="0.0_);[Red]\(0.0\)"/>
  </numFmts>
  <fonts count="54">
    <font>
      <sz val="11"/>
      <color theme="1"/>
      <name val="宋体"/>
      <family val="2"/>
      <charset val="134"/>
      <scheme val="minor"/>
    </font>
    <font>
      <sz val="9"/>
      <name val="宋体"/>
      <family val="2"/>
      <charset val="134"/>
      <scheme val="minor"/>
    </font>
    <font>
      <b/>
      <sz val="11"/>
      <color theme="1"/>
      <name val="宋体"/>
      <family val="3"/>
      <charset val="134"/>
      <scheme val="minor"/>
    </font>
    <font>
      <sz val="10"/>
      <name val="Arial"/>
      <family val="2"/>
    </font>
    <font>
      <sz val="12"/>
      <name val="宋体"/>
      <family val="3"/>
      <charset val="134"/>
    </font>
    <font>
      <sz val="10"/>
      <name val="Times New Roman"/>
      <family val="1"/>
    </font>
    <font>
      <b/>
      <sz val="10"/>
      <color indexed="12"/>
      <name val="Times New Roman"/>
      <family val="1"/>
    </font>
    <font>
      <sz val="12"/>
      <name val="Times New Roman"/>
      <family val="1"/>
    </font>
    <font>
      <sz val="10"/>
      <name val="宋体"/>
      <family val="3"/>
      <charset val="134"/>
    </font>
    <font>
      <sz val="9"/>
      <name val="宋体"/>
      <family val="3"/>
      <charset val="134"/>
    </font>
    <font>
      <b/>
      <sz val="14"/>
      <name val="宋体"/>
      <family val="3"/>
      <charset val="134"/>
    </font>
    <font>
      <b/>
      <sz val="14"/>
      <name val="Times New Roman"/>
      <family val="1"/>
    </font>
    <font>
      <b/>
      <sz val="10"/>
      <name val="Times New Roman"/>
      <family val="1"/>
    </font>
    <font>
      <b/>
      <sz val="10"/>
      <name val="宋体"/>
      <family val="3"/>
      <charset val="134"/>
    </font>
    <font>
      <sz val="10"/>
      <color theme="1"/>
      <name val="宋体"/>
      <family val="2"/>
      <charset val="134"/>
      <scheme val="minor"/>
    </font>
    <font>
      <sz val="10"/>
      <color theme="1"/>
      <name val="宋体"/>
      <family val="3"/>
      <charset val="134"/>
      <scheme val="minor"/>
    </font>
    <font>
      <sz val="12"/>
      <name val="宋体"/>
      <family val="3"/>
      <charset val="134"/>
    </font>
    <font>
      <b/>
      <sz val="12"/>
      <color indexed="10"/>
      <name val="宋体"/>
      <family val="3"/>
      <charset val="134"/>
    </font>
    <font>
      <b/>
      <sz val="10"/>
      <color indexed="10"/>
      <name val="宋体"/>
      <family val="3"/>
      <charset val="134"/>
    </font>
    <font>
      <sz val="11"/>
      <color theme="1"/>
      <name val="宋体"/>
      <family val="3"/>
      <charset val="134"/>
    </font>
    <font>
      <b/>
      <sz val="18"/>
      <color theme="1"/>
      <name val="微软雅黑"/>
      <family val="2"/>
      <charset val="134"/>
    </font>
    <font>
      <sz val="9"/>
      <color indexed="81"/>
      <name val="宋体"/>
      <family val="3"/>
      <charset val="134"/>
    </font>
    <font>
      <b/>
      <sz val="9"/>
      <color indexed="81"/>
      <name val="宋体"/>
      <family val="3"/>
      <charset val="134"/>
    </font>
    <font>
      <b/>
      <sz val="16"/>
      <name val="微软雅黑"/>
      <family val="2"/>
      <charset val="134"/>
    </font>
    <font>
      <sz val="10"/>
      <color theme="1"/>
      <name val="宋体"/>
      <family val="3"/>
      <charset val="134"/>
    </font>
    <font>
      <b/>
      <sz val="10"/>
      <color rgb="FFC00000"/>
      <name val="宋体"/>
      <family val="3"/>
      <charset val="134"/>
      <scheme val="minor"/>
    </font>
    <font>
      <sz val="9"/>
      <name val="宋体"/>
      <family val="3"/>
      <charset val="134"/>
      <scheme val="minor"/>
    </font>
    <font>
      <sz val="11"/>
      <color theme="1"/>
      <name val="Arial"/>
      <family val="2"/>
    </font>
    <font>
      <sz val="11"/>
      <color indexed="8"/>
      <name val="宋体"/>
      <family val="3"/>
      <charset val="134"/>
    </font>
    <font>
      <b/>
      <sz val="10"/>
      <name val="宋体"/>
      <family val="3"/>
      <charset val="134"/>
      <scheme val="minor"/>
    </font>
    <font>
      <sz val="11"/>
      <color theme="1"/>
      <name val="宋体"/>
      <family val="3"/>
      <charset val="134"/>
      <scheme val="minor"/>
    </font>
    <font>
      <sz val="10"/>
      <color indexed="8"/>
      <name val="宋体"/>
      <family val="3"/>
      <charset val="134"/>
      <scheme val="minor"/>
    </font>
    <font>
      <sz val="10"/>
      <name val="宋体"/>
      <family val="3"/>
      <charset val="134"/>
      <scheme val="minor"/>
    </font>
    <font>
      <b/>
      <sz val="10"/>
      <color indexed="8"/>
      <name val="宋体"/>
      <family val="3"/>
      <charset val="134"/>
      <scheme val="minor"/>
    </font>
    <font>
      <sz val="9"/>
      <color indexed="8"/>
      <name val="宋体"/>
      <family val="3"/>
      <charset val="134"/>
      <scheme val="minor"/>
    </font>
    <font>
      <sz val="10"/>
      <color rgb="FFFF0000"/>
      <name val="宋体"/>
      <family val="3"/>
      <charset val="134"/>
      <scheme val="minor"/>
    </font>
    <font>
      <b/>
      <sz val="10"/>
      <color theme="1"/>
      <name val="宋体"/>
      <family val="3"/>
      <charset val="134"/>
      <scheme val="minor"/>
    </font>
    <font>
      <b/>
      <sz val="10"/>
      <color indexed="12"/>
      <name val="宋体"/>
      <family val="3"/>
      <charset val="134"/>
      <scheme val="minor"/>
    </font>
    <font>
      <b/>
      <sz val="16"/>
      <color theme="1"/>
      <name val="微软雅黑"/>
      <family val="2"/>
      <charset val="134"/>
    </font>
    <font>
      <b/>
      <sz val="10"/>
      <color indexed="18"/>
      <name val="宋体"/>
      <family val="3"/>
      <charset val="134"/>
      <scheme val="minor"/>
    </font>
    <font>
      <sz val="10"/>
      <name val="微软雅黑"/>
      <family val="2"/>
      <charset val="134"/>
    </font>
    <font>
      <sz val="10"/>
      <color theme="1"/>
      <name val="Arial"/>
      <family val="2"/>
    </font>
    <font>
      <b/>
      <sz val="10"/>
      <color theme="1"/>
      <name val="宋体"/>
      <family val="3"/>
      <charset val="134"/>
    </font>
    <font>
      <b/>
      <sz val="10"/>
      <color theme="1"/>
      <name val="Arial"/>
      <family val="2"/>
    </font>
    <font>
      <sz val="11"/>
      <color theme="1"/>
      <name val="宋体"/>
      <family val="2"/>
      <charset val="134"/>
      <scheme val="minor"/>
    </font>
    <font>
      <sz val="10"/>
      <name val="Geneva"/>
      <family val="2"/>
    </font>
    <font>
      <sz val="11"/>
      <color indexed="20"/>
      <name val="宋体"/>
      <family val="3"/>
      <charset val="134"/>
    </font>
    <font>
      <sz val="11"/>
      <color indexed="17"/>
      <name val="宋体"/>
      <family val="3"/>
      <charset val="134"/>
    </font>
    <font>
      <sz val="11"/>
      <color theme="1"/>
      <name val="宋体"/>
      <family val="2"/>
      <scheme val="minor"/>
    </font>
    <font>
      <b/>
      <sz val="10"/>
      <color rgb="FFFF0000"/>
      <name val="宋体"/>
      <family val="3"/>
      <charset val="134"/>
    </font>
    <font>
      <i/>
      <sz val="10"/>
      <color rgb="FF0000FF"/>
      <name val="宋体"/>
      <family val="3"/>
      <charset val="134"/>
      <scheme val="minor"/>
    </font>
    <font>
      <i/>
      <sz val="11"/>
      <color rgb="FF0000FF"/>
      <name val="宋体"/>
      <family val="3"/>
      <charset val="134"/>
      <scheme val="minor"/>
    </font>
    <font>
      <sz val="11"/>
      <name val="宋体"/>
      <family val="3"/>
      <charset val="134"/>
      <scheme val="minor"/>
    </font>
    <font>
      <sz val="10"/>
      <color theme="1"/>
      <name val="微软雅黑"/>
      <family val="2"/>
      <charset val="134"/>
    </font>
  </fonts>
  <fills count="1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lightGray">
        <bgColor theme="0"/>
      </patternFill>
    </fill>
    <fill>
      <patternFill patternType="solid">
        <fgColor theme="0" tint="-0.249977111117893"/>
        <bgColor indexed="64"/>
      </patternFill>
    </fill>
    <fill>
      <patternFill patternType="solid">
        <fgColor rgb="FF00FF00"/>
        <bgColor indexed="64"/>
      </patternFill>
    </fill>
    <fill>
      <patternFill patternType="solid">
        <fgColor rgb="FFFFFF00"/>
        <bgColor indexed="64"/>
      </patternFill>
    </fill>
    <fill>
      <patternFill patternType="solid">
        <fgColor rgb="FF00FFFF"/>
        <bgColor indexed="64"/>
      </patternFill>
    </fill>
    <fill>
      <patternFill patternType="solid">
        <fgColor theme="6" tint="0.39997558519241921"/>
        <bgColor indexed="64"/>
      </patternFill>
    </fill>
    <fill>
      <patternFill patternType="solid">
        <fgColor indexed="65"/>
        <bgColor indexed="64"/>
      </patternFill>
    </fill>
    <fill>
      <patternFill patternType="solid">
        <fgColor theme="3" tint="0.79998168889431442"/>
        <bgColor indexed="64"/>
      </patternFill>
    </fill>
    <fill>
      <patternFill patternType="mediumGray"/>
    </fill>
    <fill>
      <patternFill patternType="solid">
        <fgColor theme="9" tint="0.79998168889431442"/>
        <bgColor indexed="64"/>
      </patternFill>
    </fill>
    <fill>
      <patternFill patternType="solid">
        <fgColor rgb="FFFFC000"/>
        <bgColor indexed="64"/>
      </patternFill>
    </fill>
    <fill>
      <patternFill patternType="solid">
        <fgColor indexed="45"/>
      </patternFill>
    </fill>
    <fill>
      <patternFill patternType="solid">
        <fgColor indexed="42"/>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s>
  <cellStyleXfs count="41">
    <xf numFmtId="0" fontId="0" fillId="0" borderId="0">
      <alignment vertical="center"/>
    </xf>
    <xf numFmtId="0" fontId="3" fillId="0" borderId="0" applyProtection="0"/>
    <xf numFmtId="0" fontId="4" fillId="0" borderId="0"/>
    <xf numFmtId="0" fontId="16" fillId="0" borderId="0"/>
    <xf numFmtId="0" fontId="16" fillId="0" borderId="0"/>
    <xf numFmtId="0" fontId="28" fillId="0" borderId="0">
      <alignment vertical="center"/>
    </xf>
    <xf numFmtId="0" fontId="3" fillId="0" borderId="0"/>
    <xf numFmtId="0" fontId="4" fillId="0" borderId="0"/>
    <xf numFmtId="0" fontId="4" fillId="0" borderId="0"/>
    <xf numFmtId="0" fontId="3" fillId="0" borderId="0"/>
    <xf numFmtId="0" fontId="45" fillId="0" borderId="0"/>
    <xf numFmtId="0" fontId="46" fillId="16" borderId="0" applyNumberFormat="0" applyBorder="0" applyAlignment="0" applyProtection="0">
      <alignment vertical="center"/>
    </xf>
    <xf numFmtId="0" fontId="44" fillId="0" borderId="0">
      <alignment vertical="center"/>
    </xf>
    <xf numFmtId="0" fontId="44" fillId="0" borderId="0">
      <alignment vertical="center"/>
    </xf>
    <xf numFmtId="0" fontId="28" fillId="0" borderId="0">
      <alignment vertical="center"/>
    </xf>
    <xf numFmtId="0" fontId="4" fillId="0" borderId="0"/>
    <xf numFmtId="0" fontId="28" fillId="0" borderId="0">
      <alignment vertical="center"/>
    </xf>
    <xf numFmtId="0" fontId="28" fillId="0" borderId="0">
      <alignment vertical="center"/>
    </xf>
    <xf numFmtId="0" fontId="28" fillId="0" borderId="0">
      <alignment vertical="center"/>
    </xf>
    <xf numFmtId="0" fontId="4" fillId="0" borderId="0"/>
    <xf numFmtId="0" fontId="47" fillId="17" borderId="0" applyNumberFormat="0" applyBorder="0" applyAlignment="0" applyProtection="0">
      <alignment vertical="center"/>
    </xf>
    <xf numFmtId="44" fontId="4" fillId="0" borderId="0" applyFont="0" applyFill="0" applyBorder="0" applyAlignment="0" applyProtection="0">
      <alignment vertical="center"/>
    </xf>
    <xf numFmtId="0" fontId="48" fillId="0" borderId="0"/>
    <xf numFmtId="0" fontId="44" fillId="0" borderId="0">
      <alignment vertical="center"/>
    </xf>
    <xf numFmtId="9" fontId="48" fillId="0" borderId="0" applyFont="0" applyFill="0" applyBorder="0" applyAlignment="0" applyProtection="0">
      <alignment vertical="center"/>
    </xf>
    <xf numFmtId="0" fontId="44" fillId="0" borderId="0">
      <alignment vertical="center"/>
    </xf>
    <xf numFmtId="0" fontId="44" fillId="0" borderId="0">
      <alignment vertical="center"/>
    </xf>
    <xf numFmtId="0" fontId="44" fillId="0" borderId="0">
      <alignment vertical="center"/>
    </xf>
    <xf numFmtId="0" fontId="48" fillId="0" borderId="0"/>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8" fillId="0" borderId="0"/>
    <xf numFmtId="0" fontId="48" fillId="0" borderId="0"/>
  </cellStyleXfs>
  <cellXfs count="385">
    <xf numFmtId="0" fontId="0" fillId="0" borderId="0" xfId="0">
      <alignment vertical="center"/>
    </xf>
    <xf numFmtId="0" fontId="0" fillId="0" borderId="1" xfId="0" applyBorder="1">
      <alignment vertical="center"/>
    </xf>
    <xf numFmtId="0" fontId="5" fillId="0" borderId="0" xfId="2" applyFont="1" applyFill="1" applyAlignment="1">
      <alignment vertical="center"/>
    </xf>
    <xf numFmtId="0" fontId="6" fillId="0" borderId="0" xfId="2" applyFont="1" applyFill="1" applyAlignment="1">
      <alignment vertical="center"/>
    </xf>
    <xf numFmtId="0" fontId="7" fillId="0" borderId="0" xfId="2" applyFont="1" applyFill="1"/>
    <xf numFmtId="0" fontId="5" fillId="0" borderId="0" xfId="2" applyFont="1" applyFill="1" applyBorder="1" applyAlignment="1">
      <alignment vertical="center"/>
    </xf>
    <xf numFmtId="0" fontId="6" fillId="0" borderId="0" xfId="2" applyFont="1" applyFill="1" applyBorder="1" applyAlignment="1">
      <alignment vertical="center"/>
    </xf>
    <xf numFmtId="0" fontId="12" fillId="0" borderId="10" xfId="2" applyFont="1" applyFill="1" applyBorder="1" applyAlignment="1">
      <alignment horizontal="center" vertical="center"/>
    </xf>
    <xf numFmtId="0" fontId="12" fillId="0" borderId="11" xfId="2" applyFont="1" applyFill="1" applyBorder="1" applyAlignment="1">
      <alignment horizontal="center" vertical="center"/>
    </xf>
    <xf numFmtId="0" fontId="13" fillId="0" borderId="12" xfId="2" applyFont="1" applyFill="1" applyBorder="1" applyAlignment="1">
      <alignment horizontal="center" vertical="center"/>
    </xf>
    <xf numFmtId="0" fontId="12" fillId="0" borderId="13" xfId="2" applyFont="1" applyFill="1" applyBorder="1" applyAlignment="1">
      <alignment horizontal="center" vertical="center"/>
    </xf>
    <xf numFmtId="0" fontId="7" fillId="0" borderId="0" xfId="2" applyFont="1" applyFill="1" applyBorder="1"/>
    <xf numFmtId="0" fontId="5" fillId="0" borderId="14" xfId="2" applyFont="1" applyFill="1" applyBorder="1" applyAlignment="1">
      <alignment horizontal="center" vertical="center"/>
    </xf>
    <xf numFmtId="49" fontId="5" fillId="0" borderId="1" xfId="2" applyNumberFormat="1" applyFont="1" applyFill="1" applyBorder="1" applyAlignment="1">
      <alignment horizontal="center" vertical="center"/>
    </xf>
    <xf numFmtId="0" fontId="5" fillId="0" borderId="1" xfId="2" applyFont="1" applyFill="1" applyBorder="1" applyAlignment="1">
      <alignment horizontal="center" vertical="center"/>
    </xf>
    <xf numFmtId="0" fontId="8" fillId="0" borderId="1" xfId="2" applyFont="1" applyFill="1" applyBorder="1" applyAlignment="1">
      <alignment horizontal="center" vertical="center"/>
    </xf>
    <xf numFmtId="0" fontId="5" fillId="0" borderId="6" xfId="2" applyFont="1" applyFill="1" applyBorder="1" applyAlignment="1">
      <alignment horizontal="center" vertical="center"/>
    </xf>
    <xf numFmtId="0" fontId="8" fillId="0" borderId="15" xfId="2" applyFont="1" applyFill="1" applyBorder="1" applyAlignment="1">
      <alignment horizontal="left" vertical="center" wrapText="1"/>
    </xf>
    <xf numFmtId="0" fontId="5" fillId="0" borderId="14" xfId="2" applyFont="1" applyFill="1" applyBorder="1" applyAlignment="1">
      <alignment horizontal="center" vertical="center" textRotation="255"/>
    </xf>
    <xf numFmtId="0" fontId="8" fillId="0" borderId="16" xfId="2" applyFont="1" applyBorder="1" applyAlignment="1">
      <alignment wrapText="1"/>
    </xf>
    <xf numFmtId="0" fontId="8" fillId="0" borderId="6" xfId="2" applyFont="1" applyFill="1" applyBorder="1" applyAlignment="1">
      <alignment horizontal="center" vertical="center" wrapText="1"/>
    </xf>
    <xf numFmtId="0" fontId="5" fillId="0" borderId="15" xfId="2" applyFont="1" applyFill="1" applyBorder="1" applyAlignment="1">
      <alignment horizontal="left" vertical="center" wrapText="1"/>
    </xf>
    <xf numFmtId="0" fontId="5" fillId="0" borderId="17" xfId="2" applyFont="1" applyFill="1" applyBorder="1" applyAlignment="1">
      <alignment horizontal="center" vertical="center"/>
    </xf>
    <xf numFmtId="49" fontId="5" fillId="0" borderId="18" xfId="2" applyNumberFormat="1" applyFont="1" applyFill="1" applyBorder="1" applyAlignment="1">
      <alignment horizontal="center" vertical="center"/>
    </xf>
    <xf numFmtId="0" fontId="5" fillId="0" borderId="18" xfId="2" applyFont="1" applyFill="1" applyBorder="1" applyAlignment="1">
      <alignment horizontal="center" vertical="center"/>
    </xf>
    <xf numFmtId="0" fontId="5" fillId="0" borderId="19" xfId="2" applyFont="1" applyFill="1" applyBorder="1" applyAlignment="1">
      <alignment horizontal="center" vertical="center"/>
    </xf>
    <xf numFmtId="0" fontId="5" fillId="0" borderId="20" xfId="2" applyFont="1" applyFill="1" applyBorder="1" applyAlignment="1">
      <alignment horizontal="left" vertical="center" wrapText="1"/>
    </xf>
    <xf numFmtId="0" fontId="14" fillId="0" borderId="0" xfId="0" applyFont="1">
      <alignment vertical="center"/>
    </xf>
    <xf numFmtId="0" fontId="2" fillId="0" borderId="0" xfId="0" applyFont="1">
      <alignment vertical="center"/>
    </xf>
    <xf numFmtId="0" fontId="0" fillId="0" borderId="0" xfId="0" quotePrefix="1">
      <alignment vertical="center"/>
    </xf>
    <xf numFmtId="0" fontId="0" fillId="0" borderId="0" xfId="0" applyAlignment="1">
      <alignment horizontal="left" vertical="center" indent="1"/>
    </xf>
    <xf numFmtId="0" fontId="20" fillId="0" borderId="0" xfId="0" applyFont="1" applyAlignment="1">
      <alignment horizontal="center" vertical="center"/>
    </xf>
    <xf numFmtId="0" fontId="14" fillId="0" borderId="21" xfId="0" applyFont="1" applyBorder="1">
      <alignment vertical="center"/>
    </xf>
    <xf numFmtId="0" fontId="15" fillId="0" borderId="22" xfId="0" applyFont="1" applyBorder="1" applyAlignment="1">
      <alignment vertical="center" wrapText="1"/>
    </xf>
    <xf numFmtId="0" fontId="15" fillId="0" borderId="22" xfId="0" applyFont="1" applyBorder="1">
      <alignment vertical="center"/>
    </xf>
    <xf numFmtId="0" fontId="15" fillId="0" borderId="23" xfId="0" applyFont="1" applyBorder="1" applyAlignment="1">
      <alignment vertical="center" wrapText="1"/>
    </xf>
    <xf numFmtId="0" fontId="15" fillId="6" borderId="22" xfId="0" applyFont="1" applyFill="1" applyBorder="1">
      <alignment vertical="center"/>
    </xf>
    <xf numFmtId="0" fontId="0" fillId="0" borderId="0" xfId="0" applyAlignment="1">
      <alignment vertical="center"/>
    </xf>
    <xf numFmtId="0" fontId="24" fillId="3" borderId="14" xfId="4" applyFont="1" applyFill="1" applyBorder="1" applyAlignment="1">
      <alignment horizontal="center" vertical="center" wrapText="1"/>
    </xf>
    <xf numFmtId="0" fontId="24" fillId="3" borderId="1" xfId="4" applyFont="1" applyFill="1" applyBorder="1" applyAlignment="1">
      <alignment horizontal="center" vertical="center" wrapText="1"/>
    </xf>
    <xf numFmtId="0" fontId="24" fillId="5" borderId="1" xfId="3" applyFont="1" applyFill="1" applyBorder="1" applyAlignment="1">
      <alignment horizontal="center" vertical="center" wrapText="1"/>
    </xf>
    <xf numFmtId="0" fontId="24" fillId="3" borderId="1" xfId="3" applyFont="1" applyFill="1" applyBorder="1" applyAlignment="1">
      <alignment horizontal="center" vertical="center" wrapText="1"/>
    </xf>
    <xf numFmtId="0" fontId="24" fillId="5" borderId="14" xfId="4" applyFont="1" applyFill="1" applyBorder="1" applyAlignment="1">
      <alignment horizontal="center" vertical="center" wrapText="1"/>
    </xf>
    <xf numFmtId="0" fontId="24" fillId="5" borderId="1" xfId="4" applyFont="1" applyFill="1" applyBorder="1" applyAlignment="1">
      <alignment horizontal="center" vertical="center" wrapText="1"/>
    </xf>
    <xf numFmtId="0" fontId="24" fillId="3" borderId="1" xfId="4" applyFont="1" applyFill="1" applyBorder="1" applyAlignment="1">
      <alignment horizontal="left" vertical="center" wrapText="1"/>
    </xf>
    <xf numFmtId="0" fontId="24" fillId="3" borderId="1" xfId="4" applyFont="1" applyFill="1" applyBorder="1" applyAlignment="1">
      <alignment horizontal="left" vertical="center" wrapText="1" indent="1"/>
    </xf>
    <xf numFmtId="0" fontId="24" fillId="5" borderId="17" xfId="4" applyFont="1" applyFill="1" applyBorder="1" applyAlignment="1">
      <alignment horizontal="center" vertical="center" wrapText="1"/>
    </xf>
    <xf numFmtId="0" fontId="24" fillId="3" borderId="18" xfId="4" applyFont="1" applyFill="1" applyBorder="1" applyAlignment="1">
      <alignment horizontal="center" vertical="center" wrapText="1"/>
    </xf>
    <xf numFmtId="0" fontId="24" fillId="5" borderId="18" xfId="3" applyFont="1" applyFill="1" applyBorder="1" applyAlignment="1">
      <alignment horizontal="center" vertical="center" wrapText="1"/>
    </xf>
    <xf numFmtId="0" fontId="24" fillId="3" borderId="18" xfId="3" applyFont="1" applyFill="1" applyBorder="1" applyAlignment="1">
      <alignment horizontal="center" vertical="center" wrapText="1"/>
    </xf>
    <xf numFmtId="0" fontId="25" fillId="0" borderId="0" xfId="0" applyFont="1" applyAlignment="1"/>
    <xf numFmtId="0" fontId="27" fillId="0" borderId="0" xfId="0" applyFont="1" applyAlignment="1">
      <alignment horizontal="center" vertical="center" wrapText="1"/>
    </xf>
    <xf numFmtId="0" fontId="27" fillId="0" borderId="0" xfId="0" applyFont="1" applyAlignment="1">
      <alignment vertical="center" wrapText="1"/>
    </xf>
    <xf numFmtId="9" fontId="27" fillId="0" borderId="0" xfId="0" applyNumberFormat="1" applyFont="1" applyAlignment="1">
      <alignment vertical="center" wrapText="1"/>
    </xf>
    <xf numFmtId="9" fontId="24" fillId="6" borderId="1" xfId="0" applyNumberFormat="1" applyFont="1" applyFill="1" applyBorder="1" applyAlignment="1">
      <alignment horizontal="center" vertical="center" wrapText="1"/>
    </xf>
    <xf numFmtId="0" fontId="27" fillId="3" borderId="0" xfId="0" applyFont="1" applyFill="1" applyAlignment="1">
      <alignment vertical="center" wrapText="1"/>
    </xf>
    <xf numFmtId="176" fontId="27" fillId="0" borderId="0" xfId="0" applyNumberFormat="1" applyFont="1" applyAlignment="1">
      <alignment horizontal="center" vertical="center" wrapText="1"/>
    </xf>
    <xf numFmtId="176" fontId="24" fillId="3" borderId="1" xfId="0" applyNumberFormat="1" applyFont="1" applyFill="1" applyBorder="1" applyAlignment="1">
      <alignment horizontal="center" vertical="center" wrapText="1"/>
    </xf>
    <xf numFmtId="0" fontId="0" fillId="0" borderId="0" xfId="0" applyBorder="1">
      <alignment vertical="center"/>
    </xf>
    <xf numFmtId="0" fontId="27" fillId="0" borderId="1" xfId="0" applyFont="1" applyBorder="1" applyAlignment="1">
      <alignment horizontal="center" vertical="center" wrapText="1"/>
    </xf>
    <xf numFmtId="0" fontId="13" fillId="12" borderId="10" xfId="3" applyFont="1" applyFill="1" applyBorder="1" applyAlignment="1">
      <alignment horizontal="center" vertical="center" wrapText="1"/>
    </xf>
    <xf numFmtId="0" fontId="13" fillId="12" borderId="11" xfId="3" applyFont="1" applyFill="1" applyBorder="1" applyAlignment="1">
      <alignment horizontal="center" vertical="center" wrapText="1"/>
    </xf>
    <xf numFmtId="0" fontId="13" fillId="12" borderId="13" xfId="3" applyFont="1" applyFill="1" applyBorder="1" applyAlignment="1">
      <alignment horizontal="center" vertical="center" wrapText="1"/>
    </xf>
    <xf numFmtId="0" fontId="32" fillId="11" borderId="1" xfId="1" applyFont="1" applyFill="1" applyBorder="1" applyAlignment="1">
      <alignment vertical="center" wrapText="1"/>
    </xf>
    <xf numFmtId="0" fontId="19" fillId="3" borderId="0" xfId="0" applyFont="1" applyFill="1" applyAlignment="1">
      <alignment vertical="center" wrapText="1"/>
    </xf>
    <xf numFmtId="0" fontId="29" fillId="2" borderId="6" xfId="1" applyFont="1" applyFill="1" applyBorder="1" applyAlignment="1">
      <alignment horizontal="center" vertical="center" wrapText="1"/>
    </xf>
    <xf numFmtId="0" fontId="2" fillId="0" borderId="0" xfId="0" applyFont="1" applyAlignment="1">
      <alignment horizontal="center" vertical="center"/>
    </xf>
    <xf numFmtId="0" fontId="29" fillId="2" borderId="1" xfId="1" applyFont="1" applyFill="1" applyBorder="1" applyAlignment="1">
      <alignment horizontal="center" vertical="center" wrapText="1"/>
    </xf>
    <xf numFmtId="0" fontId="0" fillId="0" borderId="0" xfId="0" applyAlignment="1"/>
    <xf numFmtId="0" fontId="40" fillId="0" borderId="1" xfId="1" applyFont="1" applyBorder="1" applyAlignment="1">
      <alignment horizontal="left"/>
    </xf>
    <xf numFmtId="0" fontId="14" fillId="0" borderId="1" xfId="0" applyFont="1" applyBorder="1">
      <alignment vertical="center"/>
    </xf>
    <xf numFmtId="0" fontId="14" fillId="0" borderId="1" xfId="0" applyFont="1" applyBorder="1" applyAlignment="1">
      <alignment vertical="center" wrapText="1"/>
    </xf>
    <xf numFmtId="0" fontId="14" fillId="14" borderId="1" xfId="0" applyFont="1" applyFill="1" applyBorder="1">
      <alignment vertical="center"/>
    </xf>
    <xf numFmtId="0" fontId="40" fillId="3" borderId="1" xfId="1" applyFont="1" applyFill="1" applyBorder="1" applyAlignment="1">
      <alignment horizontal="left"/>
    </xf>
    <xf numFmtId="0" fontId="40" fillId="0" borderId="1" xfId="1" applyFont="1" applyBorder="1" applyAlignment="1">
      <alignment vertical="center"/>
    </xf>
    <xf numFmtId="0" fontId="40" fillId="0" borderId="1" xfId="1" applyFont="1" applyBorder="1" applyAlignment="1">
      <alignment horizontal="left" vertical="center"/>
    </xf>
    <xf numFmtId="0" fontId="40" fillId="0" borderId="1" xfId="1" applyFont="1" applyFill="1" applyBorder="1" applyAlignment="1">
      <alignment horizontal="left"/>
    </xf>
    <xf numFmtId="0" fontId="40" fillId="0" borderId="1" xfId="1" applyFont="1" applyFill="1" applyBorder="1" applyAlignment="1">
      <alignment vertical="center"/>
    </xf>
    <xf numFmtId="0" fontId="14" fillId="0" borderId="1" xfId="0" applyFont="1" applyBorder="1" applyAlignment="1">
      <alignment horizontal="left" vertical="center" wrapText="1"/>
    </xf>
    <xf numFmtId="0" fontId="14" fillId="0" borderId="1" xfId="0" applyFont="1" applyBorder="1" applyAlignment="1">
      <alignment vertical="center"/>
    </xf>
    <xf numFmtId="0" fontId="40" fillId="0" borderId="1" xfId="1" applyFont="1" applyFill="1" applyBorder="1" applyAlignment="1">
      <alignment horizontal="left" vertical="center"/>
    </xf>
    <xf numFmtId="0" fontId="36" fillId="0" borderId="1" xfId="0" applyFont="1" applyBorder="1">
      <alignment vertical="center"/>
    </xf>
    <xf numFmtId="0" fontId="42" fillId="2" borderId="1" xfId="0" applyFont="1" applyFill="1" applyBorder="1" applyAlignment="1">
      <alignment horizontal="center" vertical="center" wrapText="1"/>
    </xf>
    <xf numFmtId="0" fontId="41" fillId="3" borderId="5" xfId="0" applyFont="1" applyFill="1" applyBorder="1" applyAlignment="1">
      <alignment horizontal="center" vertical="center" wrapText="1"/>
    </xf>
    <xf numFmtId="176" fontId="41" fillId="0" borderId="5" xfId="0" applyNumberFormat="1" applyFont="1" applyBorder="1" applyAlignment="1">
      <alignment horizontal="center" vertical="center" wrapText="1"/>
    </xf>
    <xf numFmtId="0" fontId="24" fillId="3" borderId="1" xfId="0" applyFont="1" applyFill="1" applyBorder="1" applyAlignment="1">
      <alignment vertical="center" wrapText="1"/>
    </xf>
    <xf numFmtId="177" fontId="41" fillId="0" borderId="1" xfId="0" applyNumberFormat="1" applyFont="1" applyBorder="1" applyAlignment="1">
      <alignment horizontal="center" vertical="center" wrapText="1"/>
    </xf>
    <xf numFmtId="177" fontId="41" fillId="7" borderId="1" xfId="0" applyNumberFormat="1" applyFont="1" applyFill="1" applyBorder="1" applyAlignment="1">
      <alignment horizontal="center" vertical="center" wrapText="1"/>
    </xf>
    <xf numFmtId="0" fontId="41" fillId="3" borderId="1" xfId="0" applyFont="1" applyFill="1" applyBorder="1" applyAlignment="1">
      <alignment horizontal="center" vertical="center" wrapText="1"/>
    </xf>
    <xf numFmtId="176" fontId="41" fillId="0" borderId="1" xfId="0" applyNumberFormat="1" applyFont="1" applyBorder="1" applyAlignment="1">
      <alignment horizontal="center" vertical="center" wrapText="1"/>
    </xf>
    <xf numFmtId="9" fontId="24" fillId="3" borderId="1" xfId="0" applyNumberFormat="1" applyFont="1" applyFill="1" applyBorder="1" applyAlignment="1">
      <alignment vertical="center" wrapText="1"/>
    </xf>
    <xf numFmtId="0" fontId="41" fillId="8" borderId="1" xfId="0" applyFont="1" applyFill="1" applyBorder="1" applyAlignment="1">
      <alignment horizontal="center" vertical="center" wrapText="1"/>
    </xf>
    <xf numFmtId="0" fontId="41" fillId="3" borderId="3" xfId="0" applyFont="1" applyFill="1" applyBorder="1" applyAlignment="1">
      <alignment horizontal="center" vertical="center" wrapText="1"/>
    </xf>
    <xf numFmtId="176" fontId="41" fillId="0" borderId="3" xfId="0" applyNumberFormat="1" applyFont="1" applyBorder="1" applyAlignment="1">
      <alignment horizontal="center" vertical="center" wrapText="1"/>
    </xf>
    <xf numFmtId="0" fontId="41" fillId="0" borderId="0" xfId="0" applyFont="1" applyAlignment="1">
      <alignment vertical="center" wrapText="1"/>
    </xf>
    <xf numFmtId="0" fontId="41" fillId="3" borderId="0" xfId="0" applyFont="1" applyFill="1" applyAlignment="1">
      <alignment vertical="center" wrapText="1"/>
    </xf>
    <xf numFmtId="176" fontId="41" fillId="0" borderId="0" xfId="0" applyNumberFormat="1" applyFont="1" applyAlignment="1">
      <alignment horizontal="center" vertical="center" wrapText="1"/>
    </xf>
    <xf numFmtId="0" fontId="41" fillId="0" borderId="0" xfId="0" applyFont="1" applyAlignment="1">
      <alignment horizontal="center" vertical="center" wrapText="1"/>
    </xf>
    <xf numFmtId="0" fontId="24" fillId="6" borderId="1" xfId="0" applyFont="1" applyFill="1" applyBorder="1" applyAlignment="1">
      <alignment vertical="center" wrapText="1"/>
    </xf>
    <xf numFmtId="176" fontId="24" fillId="6" borderId="1" xfId="0" applyNumberFormat="1" applyFont="1" applyFill="1" applyBorder="1" applyAlignment="1">
      <alignment horizontal="center" vertical="center" wrapText="1"/>
    </xf>
    <xf numFmtId="0" fontId="24" fillId="6" borderId="1" xfId="0" applyFont="1" applyFill="1" applyBorder="1" applyAlignment="1">
      <alignment horizontal="center" vertical="center" wrapText="1"/>
    </xf>
    <xf numFmtId="177" fontId="41" fillId="9" borderId="1" xfId="0" applyNumberFormat="1" applyFont="1" applyFill="1" applyBorder="1" applyAlignment="1">
      <alignment horizontal="center" vertical="center" wrapText="1"/>
    </xf>
    <xf numFmtId="177" fontId="41" fillId="3" borderId="1" xfId="0" applyNumberFormat="1" applyFont="1" applyFill="1" applyBorder="1" applyAlignment="1">
      <alignment horizontal="center" vertical="center" wrapText="1"/>
    </xf>
    <xf numFmtId="9" fontId="41" fillId="3" borderId="1" xfId="0" applyNumberFormat="1" applyFont="1" applyFill="1" applyBorder="1" applyAlignment="1">
      <alignment horizontal="center" vertical="center" wrapText="1"/>
    </xf>
    <xf numFmtId="0" fontId="43" fillId="0" borderId="1" xfId="0" applyFont="1" applyBorder="1" applyAlignment="1">
      <alignment horizontal="center" vertical="center" wrapText="1"/>
    </xf>
    <xf numFmtId="0" fontId="41" fillId="3" borderId="1" xfId="0" applyFont="1" applyFill="1" applyBorder="1" applyAlignment="1">
      <alignment vertical="center" wrapText="1"/>
    </xf>
    <xf numFmtId="178" fontId="41" fillId="9" borderId="1" xfId="0" applyNumberFormat="1" applyFont="1" applyFill="1" applyBorder="1" applyAlignment="1">
      <alignment horizontal="center" vertical="center" wrapText="1"/>
    </xf>
    <xf numFmtId="178" fontId="41" fillId="3" borderId="1" xfId="0" applyNumberFormat="1" applyFont="1" applyFill="1" applyBorder="1" applyAlignment="1">
      <alignment horizontal="center" vertical="center" wrapText="1"/>
    </xf>
    <xf numFmtId="9" fontId="41" fillId="3" borderId="1" xfId="0" applyNumberFormat="1" applyFont="1" applyFill="1" applyBorder="1" applyAlignment="1">
      <alignment vertical="center" wrapText="1"/>
    </xf>
    <xf numFmtId="0" fontId="14" fillId="0" borderId="0" xfId="0" applyFont="1" applyBorder="1">
      <alignment vertical="center"/>
    </xf>
    <xf numFmtId="0" fontId="41" fillId="0" borderId="0" xfId="0" applyFont="1" applyBorder="1" applyAlignment="1">
      <alignment horizontal="center" vertical="center" wrapText="1"/>
    </xf>
    <xf numFmtId="9" fontId="24" fillId="3" borderId="0" xfId="0" applyNumberFormat="1" applyFont="1" applyFill="1" applyBorder="1" applyAlignment="1">
      <alignment vertical="center" wrapText="1"/>
    </xf>
    <xf numFmtId="177" fontId="41" fillId="0" borderId="0" xfId="0" applyNumberFormat="1" applyFont="1" applyBorder="1" applyAlignment="1">
      <alignment horizontal="center" vertical="center" wrapText="1"/>
    </xf>
    <xf numFmtId="0" fontId="24" fillId="3" borderId="1" xfId="0" applyFont="1" applyFill="1" applyBorder="1" applyAlignment="1">
      <alignment horizontal="center" vertical="center" wrapText="1"/>
    </xf>
    <xf numFmtId="0" fontId="43" fillId="3" borderId="1" xfId="0" applyFont="1" applyFill="1" applyBorder="1" applyAlignment="1">
      <alignment horizontal="center" vertical="center" wrapText="1"/>
    </xf>
    <xf numFmtId="0" fontId="32" fillId="0" borderId="1" xfId="1" applyFont="1" applyBorder="1"/>
    <xf numFmtId="0" fontId="32" fillId="0" borderId="1" xfId="1" applyFont="1" applyBorder="1" applyAlignment="1">
      <alignment horizontal="left" vertical="center" indent="1"/>
    </xf>
    <xf numFmtId="177" fontId="36" fillId="0" borderId="1" xfId="0" applyNumberFormat="1" applyFont="1" applyFill="1" applyBorder="1" applyAlignment="1">
      <alignment horizontal="center" vertical="center" wrapText="1"/>
    </xf>
    <xf numFmtId="0" fontId="15" fillId="0" borderId="1" xfId="0" applyFont="1" applyBorder="1">
      <alignment vertical="center"/>
    </xf>
    <xf numFmtId="0" fontId="15" fillId="0" borderId="1" xfId="0" applyFont="1" applyBorder="1" applyAlignment="1">
      <alignment vertical="center" wrapText="1"/>
    </xf>
    <xf numFmtId="0" fontId="0" fillId="14" borderId="1" xfId="0" applyFill="1" applyBorder="1">
      <alignment vertical="center"/>
    </xf>
    <xf numFmtId="0" fontId="14" fillId="0" borderId="1" xfId="0" applyFont="1" applyFill="1" applyBorder="1">
      <alignment vertical="center"/>
    </xf>
    <xf numFmtId="0" fontId="32" fillId="11" borderId="1" xfId="1" applyFont="1" applyFill="1" applyBorder="1" applyAlignment="1">
      <alignment horizontal="left" vertical="center" wrapText="1"/>
    </xf>
    <xf numFmtId="0" fontId="36" fillId="0" borderId="1" xfId="0" applyFont="1" applyFill="1" applyBorder="1" applyAlignment="1">
      <alignment vertical="center" wrapText="1"/>
    </xf>
    <xf numFmtId="0" fontId="36" fillId="0" borderId="1" xfId="0" applyFont="1" applyFill="1" applyBorder="1" applyAlignment="1">
      <alignment horizontal="left" vertical="center" wrapText="1"/>
    </xf>
    <xf numFmtId="0" fontId="42" fillId="2" borderId="1" xfId="0" applyFont="1" applyFill="1" applyBorder="1" applyAlignment="1">
      <alignment horizontal="center" vertical="center" wrapText="1"/>
    </xf>
    <xf numFmtId="0" fontId="14" fillId="0" borderId="1" xfId="0" applyFont="1" applyBorder="1" applyAlignment="1">
      <alignment horizontal="left" vertical="center" wrapText="1"/>
    </xf>
    <xf numFmtId="0" fontId="41" fillId="0" borderId="1" xfId="0" applyFont="1" applyFill="1" applyBorder="1" applyAlignment="1">
      <alignment horizontal="center" vertical="center" wrapText="1"/>
    </xf>
    <xf numFmtId="0" fontId="24" fillId="0" borderId="5" xfId="0" applyFont="1" applyFill="1" applyBorder="1" applyAlignment="1">
      <alignment horizontal="center" vertical="center" wrapText="1"/>
    </xf>
    <xf numFmtId="0" fontId="39" fillId="0" borderId="0" xfId="0" applyFont="1" applyFill="1" applyBorder="1" applyAlignment="1">
      <alignment vertical="top" wrapText="1"/>
    </xf>
    <xf numFmtId="177" fontId="36" fillId="9" borderId="1" xfId="0" applyNumberFormat="1" applyFont="1" applyFill="1" applyBorder="1" applyAlignment="1">
      <alignment horizontal="center" vertical="center" wrapText="1"/>
    </xf>
    <xf numFmtId="0" fontId="24" fillId="0" borderId="1" xfId="0" applyFont="1" applyFill="1" applyBorder="1" applyAlignment="1">
      <alignment vertical="center" wrapText="1"/>
    </xf>
    <xf numFmtId="177" fontId="41" fillId="0" borderId="1" xfId="0" applyNumberFormat="1" applyFont="1" applyFill="1" applyBorder="1" applyAlignment="1">
      <alignment horizontal="center" vertical="center" wrapText="1"/>
    </xf>
    <xf numFmtId="0" fontId="0" fillId="0" borderId="0" xfId="0" applyFill="1">
      <alignment vertical="center"/>
    </xf>
    <xf numFmtId="0" fontId="41" fillId="0" borderId="1" xfId="0" applyFont="1" applyFill="1" applyBorder="1" applyAlignment="1">
      <alignment horizontal="center" vertical="center" wrapText="1"/>
    </xf>
    <xf numFmtId="177" fontId="27" fillId="9" borderId="1" xfId="0" applyNumberFormat="1" applyFont="1" applyFill="1" applyBorder="1" applyAlignment="1">
      <alignment horizontal="center" vertical="center" wrapText="1"/>
    </xf>
    <xf numFmtId="0" fontId="14" fillId="14" borderId="4" xfId="0" applyFont="1" applyFill="1" applyBorder="1" applyAlignment="1">
      <alignment horizontal="center" vertical="center"/>
    </xf>
    <xf numFmtId="0" fontId="41" fillId="0" borderId="4" xfId="0" applyFont="1" applyBorder="1" applyAlignment="1">
      <alignment horizontal="left" vertical="center" wrapText="1"/>
    </xf>
    <xf numFmtId="0" fontId="37" fillId="0" borderId="0" xfId="0" applyFont="1" applyAlignment="1" applyProtection="1">
      <alignment horizontal="left" vertical="center"/>
      <protection locked="0"/>
    </xf>
    <xf numFmtId="0" fontId="24" fillId="0" borderId="0" xfId="0" applyFont="1" applyFill="1" applyBorder="1" applyAlignment="1" applyProtection="1">
      <alignment vertical="center"/>
      <protection locked="0"/>
    </xf>
    <xf numFmtId="0" fontId="24" fillId="0" borderId="0" xfId="0" applyFont="1" applyFill="1" applyBorder="1" applyAlignment="1" applyProtection="1">
      <alignment vertical="center" wrapText="1"/>
      <protection locked="0"/>
    </xf>
    <xf numFmtId="177" fontId="41" fillId="0" borderId="0" xfId="0" applyNumberFormat="1" applyFont="1" applyFill="1" applyBorder="1" applyAlignment="1" applyProtection="1">
      <alignment horizontal="center" vertical="center" wrapText="1"/>
      <protection locked="0"/>
    </xf>
    <xf numFmtId="0" fontId="24" fillId="3" borderId="1" xfId="0" applyFont="1" applyFill="1" applyBorder="1" applyAlignment="1" applyProtection="1">
      <alignment vertical="center" wrapText="1"/>
      <protection locked="0"/>
    </xf>
    <xf numFmtId="177" fontId="41" fillId="0" borderId="1" xfId="0" applyNumberFormat="1" applyFont="1" applyFill="1" applyBorder="1" applyAlignment="1" applyProtection="1">
      <alignment horizontal="center" vertical="center" wrapText="1"/>
      <protection locked="0"/>
    </xf>
    <xf numFmtId="0" fontId="41" fillId="0" borderId="1" xfId="0" applyFont="1" applyBorder="1" applyAlignment="1" applyProtection="1">
      <alignment vertical="center"/>
      <protection locked="0"/>
    </xf>
    <xf numFmtId="9" fontId="24" fillId="0" borderId="0" xfId="0" applyNumberFormat="1" applyFont="1" applyFill="1" applyBorder="1" applyAlignment="1" applyProtection="1">
      <alignment vertical="center" wrapText="1"/>
      <protection locked="0"/>
    </xf>
    <xf numFmtId="9" fontId="24" fillId="3" borderId="1" xfId="0" applyNumberFormat="1" applyFont="1" applyFill="1" applyBorder="1" applyAlignment="1" applyProtection="1">
      <alignment vertical="center" wrapText="1"/>
      <protection locked="0"/>
    </xf>
    <xf numFmtId="0" fontId="24" fillId="0" borderId="1" xfId="0" applyFont="1" applyBorder="1" applyAlignment="1" applyProtection="1">
      <alignment vertical="center"/>
      <protection locked="0"/>
    </xf>
    <xf numFmtId="0" fontId="30" fillId="0" borderId="0" xfId="0" applyFont="1" applyAlignment="1" applyProtection="1">
      <protection locked="0"/>
    </xf>
    <xf numFmtId="0" fontId="29" fillId="10" borderId="1" xfId="0" applyFont="1" applyFill="1" applyBorder="1" applyAlignment="1" applyProtection="1">
      <alignment horizontal="center" vertical="center" wrapText="1"/>
      <protection locked="0"/>
    </xf>
    <xf numFmtId="0" fontId="29" fillId="2" borderId="1" xfId="0" applyFont="1" applyFill="1" applyBorder="1" applyAlignment="1" applyProtection="1">
      <alignment horizontal="center" vertical="center" wrapText="1"/>
      <protection locked="0"/>
    </xf>
    <xf numFmtId="0" fontId="31" fillId="0" borderId="3" xfId="5" applyFont="1" applyFill="1" applyBorder="1" applyAlignment="1" applyProtection="1">
      <alignment horizontal="center" vertical="center" wrapText="1"/>
      <protection locked="0"/>
    </xf>
    <xf numFmtId="179" fontId="32" fillId="10" borderId="1" xfId="0" applyNumberFormat="1" applyFont="1" applyFill="1" applyBorder="1" applyAlignment="1" applyProtection="1">
      <alignment horizontal="center" vertical="center" wrapText="1"/>
      <protection locked="0"/>
    </xf>
    <xf numFmtId="179" fontId="32" fillId="0" borderId="1" xfId="0" applyNumberFormat="1" applyFont="1" applyFill="1" applyBorder="1" applyAlignment="1" applyProtection="1">
      <alignment horizontal="center" vertical="center" wrapText="1"/>
      <protection locked="0"/>
    </xf>
    <xf numFmtId="0" fontId="41" fillId="0" borderId="0" xfId="0" applyFont="1" applyFill="1" applyBorder="1" applyAlignment="1" applyProtection="1">
      <alignment vertical="center"/>
      <protection locked="0"/>
    </xf>
    <xf numFmtId="0" fontId="33" fillId="2" borderId="15" xfId="5" applyFont="1" applyFill="1" applyBorder="1" applyAlignment="1" applyProtection="1">
      <alignment horizontal="center" vertical="center" wrapText="1"/>
      <protection locked="0"/>
    </xf>
    <xf numFmtId="0" fontId="34" fillId="0" borderId="1" xfId="6" applyFont="1" applyFill="1" applyBorder="1" applyAlignment="1" applyProtection="1">
      <alignment horizontal="center" vertical="center" wrapText="1"/>
      <protection locked="0"/>
    </xf>
    <xf numFmtId="0" fontId="34" fillId="0" borderId="15" xfId="5" applyFont="1" applyFill="1" applyBorder="1" applyAlignment="1" applyProtection="1">
      <alignment horizontal="left" vertical="center" wrapText="1"/>
      <protection locked="0"/>
    </xf>
    <xf numFmtId="0" fontId="31" fillId="0" borderId="18" xfId="5" applyFont="1" applyFill="1" applyBorder="1" applyAlignment="1" applyProtection="1">
      <alignment horizontal="center" vertical="center" wrapText="1"/>
      <protection locked="0"/>
    </xf>
    <xf numFmtId="0" fontId="37" fillId="11" borderId="0" xfId="0" applyFont="1" applyFill="1" applyAlignment="1" applyProtection="1">
      <alignment horizontal="left" vertical="center"/>
      <protection locked="0"/>
    </xf>
    <xf numFmtId="0" fontId="30" fillId="11" borderId="0" xfId="0" applyFont="1" applyFill="1" applyAlignment="1" applyProtection="1">
      <protection locked="0"/>
    </xf>
    <xf numFmtId="0" fontId="29" fillId="2" borderId="15" xfId="0" applyFont="1" applyFill="1" applyBorder="1" applyAlignment="1" applyProtection="1">
      <alignment horizontal="center" vertical="center" wrapText="1"/>
      <protection locked="0"/>
    </xf>
    <xf numFmtId="0" fontId="32" fillId="10" borderId="1" xfId="0" applyFont="1" applyFill="1" applyBorder="1" applyAlignment="1" applyProtection="1">
      <alignment horizontal="center" vertical="center" wrapText="1"/>
      <protection locked="0"/>
    </xf>
    <xf numFmtId="0" fontId="32" fillId="0" borderId="1" xfId="0" applyFont="1" applyFill="1" applyBorder="1" applyAlignment="1" applyProtection="1">
      <alignment horizontal="center" vertical="center" wrapText="1"/>
      <protection locked="0"/>
    </xf>
    <xf numFmtId="0" fontId="32" fillId="0" borderId="15" xfId="0" applyFont="1" applyFill="1" applyBorder="1" applyAlignment="1" applyProtection="1">
      <alignment horizontal="center" vertical="center" wrapText="1"/>
      <protection locked="0"/>
    </xf>
    <xf numFmtId="0" fontId="24" fillId="3" borderId="1" xfId="0" applyFont="1" applyFill="1" applyBorder="1" applyAlignment="1" applyProtection="1">
      <alignment vertical="center"/>
    </xf>
    <xf numFmtId="0" fontId="36" fillId="0" borderId="0" xfId="0" applyFont="1" applyFill="1" applyBorder="1" applyAlignment="1" applyProtection="1">
      <alignment vertical="center"/>
      <protection locked="0"/>
    </xf>
    <xf numFmtId="0" fontId="42" fillId="0" borderId="0" xfId="0" applyFont="1" applyFill="1" applyBorder="1" applyAlignment="1" applyProtection="1">
      <alignment vertical="center" wrapText="1"/>
      <protection locked="0"/>
    </xf>
    <xf numFmtId="177" fontId="24" fillId="0" borderId="1" xfId="0" applyNumberFormat="1" applyFont="1" applyFill="1" applyBorder="1" applyAlignment="1" applyProtection="1">
      <alignment horizontal="center" vertical="center" wrapText="1"/>
      <protection locked="0"/>
    </xf>
    <xf numFmtId="0" fontId="41" fillId="7" borderId="1" xfId="0" applyFont="1" applyFill="1" applyBorder="1" applyAlignment="1">
      <alignment horizontal="center" vertical="center" wrapText="1"/>
    </xf>
    <xf numFmtId="0" fontId="30" fillId="0" borderId="0" xfId="0" applyFont="1" applyFill="1" applyAlignment="1" applyProtection="1">
      <protection locked="0"/>
    </xf>
    <xf numFmtId="0" fontId="41" fillId="0" borderId="1" xfId="0" applyFont="1" applyBorder="1" applyAlignment="1">
      <alignment vertical="center" wrapText="1"/>
    </xf>
    <xf numFmtId="0" fontId="24" fillId="0" borderId="1" xfId="0" applyFont="1" applyBorder="1" applyAlignment="1">
      <alignment vertical="center" wrapText="1"/>
    </xf>
    <xf numFmtId="0" fontId="41" fillId="0" borderId="1" xfId="0" applyFont="1" applyFill="1" applyBorder="1" applyAlignment="1">
      <alignment horizontal="center" vertical="center" wrapText="1"/>
    </xf>
    <xf numFmtId="0" fontId="24" fillId="3" borderId="1" xfId="3" applyFont="1" applyFill="1" applyBorder="1" applyAlignment="1">
      <alignment vertical="center" wrapText="1"/>
    </xf>
    <xf numFmtId="0" fontId="24" fillId="3" borderId="1" xfId="3" applyFont="1" applyFill="1" applyBorder="1" applyAlignment="1">
      <alignment horizontal="left" vertical="center" wrapText="1"/>
    </xf>
    <xf numFmtId="0" fontId="0" fillId="0" borderId="15" xfId="0" applyBorder="1" applyAlignment="1">
      <alignment vertical="center"/>
    </xf>
    <xf numFmtId="0" fontId="0" fillId="0" borderId="15" xfId="0" applyBorder="1" applyAlignment="1">
      <alignment horizontal="left" vertical="center" indent="1"/>
    </xf>
    <xf numFmtId="0" fontId="24" fillId="3" borderId="18" xfId="3" applyFont="1" applyFill="1" applyBorder="1" applyAlignment="1">
      <alignment vertical="center" wrapText="1"/>
    </xf>
    <xf numFmtId="0" fontId="0" fillId="0" borderId="20" xfId="0" applyBorder="1" applyAlignment="1">
      <alignment vertical="center"/>
    </xf>
    <xf numFmtId="0" fontId="50" fillId="0" borderId="15" xfId="0" applyFont="1" applyBorder="1" applyAlignment="1">
      <alignment vertical="center"/>
    </xf>
    <xf numFmtId="0" fontId="24" fillId="3" borderId="14" xfId="0" applyFont="1" applyFill="1" applyBorder="1" applyAlignment="1">
      <alignment vertical="center" wrapText="1"/>
    </xf>
    <xf numFmtId="0" fontId="41" fillId="3" borderId="14" xfId="0" applyFont="1" applyFill="1" applyBorder="1" applyAlignment="1">
      <alignment vertical="center" wrapText="1"/>
    </xf>
    <xf numFmtId="9" fontId="41" fillId="3" borderId="14" xfId="0" applyNumberFormat="1" applyFont="1" applyFill="1" applyBorder="1" applyAlignment="1">
      <alignment vertical="center" wrapText="1"/>
    </xf>
    <xf numFmtId="0" fontId="14" fillId="0" borderId="14" xfId="0" applyFont="1" applyBorder="1">
      <alignment vertical="center"/>
    </xf>
    <xf numFmtId="0" fontId="2" fillId="0" borderId="17" xfId="0" applyFont="1" applyBorder="1" applyAlignment="1">
      <alignment horizontal="center" vertical="center" wrapText="1"/>
    </xf>
    <xf numFmtId="0" fontId="24" fillId="0" borderId="2" xfId="0" applyFont="1" applyBorder="1" applyAlignment="1" applyProtection="1">
      <alignment vertical="center"/>
      <protection locked="0"/>
    </xf>
    <xf numFmtId="0" fontId="41" fillId="0" borderId="2" xfId="0" applyFont="1" applyBorder="1" applyAlignment="1" applyProtection="1">
      <alignment vertical="center"/>
      <protection locked="0"/>
    </xf>
    <xf numFmtId="0" fontId="24" fillId="0" borderId="2" xfId="0" applyFont="1" applyBorder="1" applyAlignment="1">
      <alignment vertical="center" wrapText="1"/>
    </xf>
    <xf numFmtId="0" fontId="41" fillId="0" borderId="2" xfId="0" applyFont="1" applyBorder="1" applyAlignment="1">
      <alignment vertical="center" wrapText="1"/>
    </xf>
    <xf numFmtId="0" fontId="42" fillId="2" borderId="1" xfId="0" applyFont="1" applyFill="1" applyBorder="1" applyAlignment="1" applyProtection="1">
      <alignment horizontal="center" vertical="center"/>
      <protection locked="0"/>
    </xf>
    <xf numFmtId="0" fontId="42" fillId="2" borderId="1" xfId="0" applyFont="1" applyFill="1" applyBorder="1" applyAlignment="1" applyProtection="1">
      <alignment horizontal="center" vertical="center"/>
    </xf>
    <xf numFmtId="0" fontId="42" fillId="2" borderId="1" xfId="0" applyFont="1" applyFill="1" applyBorder="1" applyAlignment="1" applyProtection="1">
      <alignment horizontal="center" vertical="center" wrapText="1"/>
      <protection locked="0"/>
    </xf>
    <xf numFmtId="0" fontId="31" fillId="0" borderId="1" xfId="5" applyFont="1" applyFill="1" applyBorder="1" applyAlignment="1" applyProtection="1">
      <alignment horizontal="center" vertical="center" wrapText="1"/>
      <protection locked="0"/>
    </xf>
    <xf numFmtId="0" fontId="33" fillId="2" borderId="1" xfId="5" applyFont="1" applyFill="1" applyBorder="1" applyAlignment="1" applyProtection="1">
      <alignment horizontal="center" vertical="center" wrapText="1"/>
      <protection locked="0"/>
    </xf>
    <xf numFmtId="0" fontId="31" fillId="0" borderId="1" xfId="5" applyFont="1" applyFill="1" applyBorder="1" applyAlignment="1" applyProtection="1">
      <alignment vertical="center" wrapText="1"/>
      <protection locked="0"/>
    </xf>
    <xf numFmtId="0" fontId="42" fillId="0" borderId="0" xfId="0" applyFont="1" applyFill="1" applyBorder="1" applyAlignment="1" applyProtection="1">
      <alignment horizontal="center" vertical="center" wrapText="1"/>
      <protection locked="0"/>
    </xf>
    <xf numFmtId="0" fontId="36" fillId="0" borderId="0" xfId="0" applyFont="1" applyFill="1" applyBorder="1" applyAlignment="1" applyProtection="1">
      <alignment horizontal="center" vertical="center"/>
      <protection locked="0"/>
    </xf>
    <xf numFmtId="0" fontId="0" fillId="0" borderId="0" xfId="0" applyAlignment="1" applyProtection="1">
      <alignment vertical="center"/>
      <protection locked="0"/>
    </xf>
    <xf numFmtId="0" fontId="0" fillId="0" borderId="0" xfId="0" applyAlignment="1" applyProtection="1">
      <alignment vertical="center"/>
    </xf>
    <xf numFmtId="0" fontId="0" fillId="0" borderId="0" xfId="0" applyFill="1" applyBorder="1" applyAlignment="1" applyProtection="1">
      <alignment vertical="center"/>
      <protection locked="0"/>
    </xf>
    <xf numFmtId="0" fontId="0" fillId="0" borderId="1" xfId="0" applyBorder="1" applyAlignment="1" applyProtection="1">
      <alignment vertical="center"/>
    </xf>
    <xf numFmtId="0" fontId="0" fillId="0" borderId="0" xfId="0" applyFill="1" applyAlignment="1" applyProtection="1">
      <alignment vertical="center"/>
      <protection locked="0"/>
    </xf>
    <xf numFmtId="0" fontId="41" fillId="0" borderId="1" xfId="0" applyFont="1" applyFill="1" applyBorder="1" applyAlignment="1">
      <alignment horizontal="center" vertical="center" wrapText="1"/>
    </xf>
    <xf numFmtId="0" fontId="41" fillId="0" borderId="1" xfId="0" applyFont="1" applyBorder="1" applyAlignment="1">
      <alignment horizontal="center" vertical="center" wrapText="1"/>
    </xf>
    <xf numFmtId="0" fontId="14" fillId="0" borderId="1" xfId="0" applyFont="1" applyBorder="1" applyAlignment="1">
      <alignment horizontal="center" vertical="center"/>
    </xf>
    <xf numFmtId="0" fontId="53" fillId="0" borderId="1" xfId="0" applyFont="1" applyBorder="1" applyAlignment="1">
      <alignment horizontal="center" vertical="center"/>
    </xf>
    <xf numFmtId="177" fontId="32" fillId="0" borderId="1" xfId="0" applyNumberFormat="1" applyFont="1" applyFill="1" applyBorder="1" applyAlignment="1">
      <alignment horizontal="center" vertical="center" wrapText="1"/>
    </xf>
    <xf numFmtId="177" fontId="32" fillId="7" borderId="1" xfId="0" applyNumberFormat="1" applyFont="1" applyFill="1" applyBorder="1" applyAlignment="1">
      <alignment horizontal="center" vertical="center" wrapText="1"/>
    </xf>
    <xf numFmtId="177" fontId="32" fillId="11" borderId="1" xfId="0" applyNumberFormat="1" applyFont="1" applyFill="1" applyBorder="1" applyAlignment="1">
      <alignment horizontal="center" vertical="center" wrapText="1"/>
    </xf>
    <xf numFmtId="177" fontId="32" fillId="13" borderId="1" xfId="0" applyNumberFormat="1" applyFont="1" applyFill="1" applyBorder="1" applyAlignment="1">
      <alignment horizontal="center" vertical="center" wrapText="1"/>
    </xf>
    <xf numFmtId="0" fontId="14" fillId="0" borderId="4" xfId="0" applyFont="1" applyBorder="1" applyAlignment="1">
      <alignment horizontal="center" vertical="center"/>
    </xf>
    <xf numFmtId="0" fontId="0" fillId="14" borderId="4" xfId="0" applyFill="1" applyBorder="1" applyAlignment="1">
      <alignment horizontal="center" vertical="center"/>
    </xf>
    <xf numFmtId="0" fontId="14" fillId="0" borderId="4" xfId="0" applyFont="1" applyBorder="1" applyAlignment="1">
      <alignment horizontal="center" vertical="center"/>
    </xf>
    <xf numFmtId="0" fontId="0" fillId="14" borderId="4" xfId="0" applyFill="1" applyBorder="1" applyAlignment="1">
      <alignment horizontal="center" vertical="center"/>
    </xf>
    <xf numFmtId="177" fontId="41" fillId="0" borderId="3" xfId="0" applyNumberFormat="1" applyFont="1" applyBorder="1" applyAlignment="1">
      <alignment horizontal="center" vertical="center" wrapText="1"/>
    </xf>
    <xf numFmtId="0" fontId="24" fillId="0" borderId="1" xfId="0" applyFont="1" applyFill="1" applyBorder="1" applyAlignment="1" applyProtection="1">
      <alignment horizontal="center" vertical="center"/>
      <protection locked="0"/>
    </xf>
    <xf numFmtId="9" fontId="24" fillId="3" borderId="3" xfId="0" applyNumberFormat="1" applyFont="1" applyFill="1" applyBorder="1" applyAlignment="1">
      <alignment vertical="center" wrapText="1"/>
    </xf>
    <xf numFmtId="177" fontId="41" fillId="7" borderId="2" xfId="0" applyNumberFormat="1" applyFont="1" applyFill="1" applyBorder="1" applyAlignment="1">
      <alignment horizontal="center" vertical="center" wrapText="1"/>
    </xf>
    <xf numFmtId="0" fontId="41" fillId="0" borderId="2" xfId="0" applyFont="1" applyFill="1" applyBorder="1" applyAlignment="1" applyProtection="1">
      <alignment vertical="center"/>
      <protection locked="0"/>
    </xf>
    <xf numFmtId="0" fontId="24" fillId="0" borderId="1" xfId="0" applyFont="1" applyFill="1" applyBorder="1" applyAlignment="1" applyProtection="1">
      <alignment vertical="center" wrapText="1"/>
      <protection locked="0"/>
    </xf>
    <xf numFmtId="0" fontId="41" fillId="0" borderId="1" xfId="0" applyFont="1" applyFill="1" applyBorder="1" applyAlignment="1" applyProtection="1">
      <alignment vertical="center"/>
      <protection locked="0"/>
    </xf>
    <xf numFmtId="0" fontId="24" fillId="0" borderId="1" xfId="0" applyFont="1" applyFill="1" applyBorder="1" applyAlignment="1" applyProtection="1">
      <alignment vertical="center"/>
      <protection locked="0"/>
    </xf>
    <xf numFmtId="0" fontId="41" fillId="0" borderId="2" xfId="0" applyFont="1" applyFill="1" applyBorder="1" applyAlignment="1">
      <alignment vertical="center" wrapText="1"/>
    </xf>
    <xf numFmtId="0" fontId="0" fillId="0" borderId="1" xfId="0" applyFill="1" applyBorder="1" applyAlignment="1" applyProtection="1">
      <alignment vertical="center"/>
    </xf>
    <xf numFmtId="0" fontId="41" fillId="0" borderId="1" xfId="0" applyFont="1" applyFill="1" applyBorder="1" applyAlignment="1">
      <alignment vertical="center" wrapText="1"/>
    </xf>
    <xf numFmtId="0" fontId="24" fillId="0" borderId="1" xfId="0" applyFont="1" applyFill="1" applyBorder="1" applyAlignment="1" applyProtection="1">
      <alignment vertical="center"/>
    </xf>
    <xf numFmtId="9" fontId="24" fillId="0" borderId="1" xfId="0" applyNumberFormat="1" applyFont="1" applyFill="1" applyBorder="1" applyAlignment="1">
      <alignment vertical="center" wrapText="1"/>
    </xf>
    <xf numFmtId="0" fontId="23" fillId="0" borderId="0" xfId="3" applyFont="1" applyFill="1" applyBorder="1" applyAlignment="1">
      <alignment horizontal="center" vertical="center" wrapText="1"/>
    </xf>
    <xf numFmtId="0" fontId="24" fillId="0" borderId="3" xfId="0" applyFont="1" applyBorder="1" applyAlignment="1">
      <alignment horizontal="left" vertical="center" wrapText="1"/>
    </xf>
    <xf numFmtId="0" fontId="41" fillId="0" borderId="4" xfId="0" applyFont="1" applyBorder="1" applyAlignment="1">
      <alignment horizontal="left" vertical="center" wrapText="1"/>
    </xf>
    <xf numFmtId="0" fontId="41" fillId="0" borderId="5" xfId="0" applyFont="1" applyBorder="1" applyAlignment="1">
      <alignment horizontal="left" vertical="center" wrapText="1"/>
    </xf>
    <xf numFmtId="0" fontId="24" fillId="0" borderId="3" xfId="0" applyFont="1" applyFill="1" applyBorder="1" applyAlignment="1">
      <alignment horizontal="center" vertical="center" wrapText="1"/>
    </xf>
    <xf numFmtId="0" fontId="24" fillId="0" borderId="4" xfId="0" applyFont="1" applyFill="1" applyBorder="1" applyAlignment="1">
      <alignment horizontal="center" vertical="center" wrapText="1"/>
    </xf>
    <xf numFmtId="0" fontId="24" fillId="0" borderId="5" xfId="0" applyFont="1" applyFill="1" applyBorder="1" applyAlignment="1">
      <alignment horizontal="center" vertical="center" wrapText="1"/>
    </xf>
    <xf numFmtId="0" fontId="14" fillId="14" borderId="3" xfId="0" applyFont="1" applyFill="1" applyBorder="1" applyAlignment="1">
      <alignment horizontal="center" vertical="center"/>
    </xf>
    <xf numFmtId="0" fontId="14" fillId="14" borderId="4" xfId="0" applyFont="1" applyFill="1" applyBorder="1" applyAlignment="1">
      <alignment horizontal="center" vertical="center"/>
    </xf>
    <xf numFmtId="0" fontId="14" fillId="14" borderId="5" xfId="0" applyFont="1" applyFill="1" applyBorder="1" applyAlignment="1">
      <alignment horizontal="center" vertical="center"/>
    </xf>
    <xf numFmtId="0" fontId="24" fillId="0" borderId="1" xfId="0" applyFont="1" applyBorder="1" applyAlignment="1">
      <alignment horizontal="center" vertical="center" wrapText="1"/>
    </xf>
    <xf numFmtId="0" fontId="41" fillId="0" borderId="1" xfId="0" applyFont="1" applyBorder="1" applyAlignment="1">
      <alignment horizontal="center" vertical="center" wrapText="1"/>
    </xf>
    <xf numFmtId="0" fontId="24" fillId="0" borderId="1" xfId="0" applyFont="1" applyFill="1" applyBorder="1" applyAlignment="1">
      <alignment horizontal="center" vertical="center" wrapText="1"/>
    </xf>
    <xf numFmtId="0" fontId="41" fillId="0" borderId="1" xfId="0" applyFont="1" applyFill="1" applyBorder="1" applyAlignment="1">
      <alignment horizontal="center" vertical="center" wrapText="1"/>
    </xf>
    <xf numFmtId="0" fontId="41" fillId="0" borderId="3" xfId="0" applyFont="1" applyBorder="1" applyAlignment="1">
      <alignment horizontal="left" vertical="center" wrapText="1"/>
    </xf>
    <xf numFmtId="9" fontId="24" fillId="0" borderId="3" xfId="0" applyNumberFormat="1" applyFont="1" applyBorder="1" applyAlignment="1">
      <alignment horizontal="left" vertical="center" wrapText="1"/>
    </xf>
    <xf numFmtId="9" fontId="41" fillId="0" borderId="5" xfId="0" applyNumberFormat="1" applyFont="1" applyBorder="1" applyAlignment="1">
      <alignment horizontal="left" vertical="center" wrapText="1"/>
    </xf>
    <xf numFmtId="0" fontId="24" fillId="8" borderId="1" xfId="0" applyFont="1" applyFill="1" applyBorder="1" applyAlignment="1">
      <alignment horizontal="center" vertical="center" wrapText="1"/>
    </xf>
    <xf numFmtId="0" fontId="41" fillId="8" borderId="1" xfId="0" applyFont="1" applyFill="1" applyBorder="1" applyAlignment="1">
      <alignment horizontal="center" vertical="center" wrapText="1"/>
    </xf>
    <xf numFmtId="0" fontId="24" fillId="0" borderId="6" xfId="0" applyFont="1" applyFill="1" applyBorder="1" applyAlignment="1">
      <alignment horizontal="center" vertical="center" wrapText="1"/>
    </xf>
    <xf numFmtId="0" fontId="24" fillId="0" borderId="2" xfId="0" applyFont="1" applyFill="1" applyBorder="1" applyAlignment="1">
      <alignment horizontal="center" vertical="center" wrapText="1"/>
    </xf>
    <xf numFmtId="0" fontId="38" fillId="0" borderId="26" xfId="0" applyFont="1" applyBorder="1" applyAlignment="1">
      <alignment horizontal="center" vertical="center" wrapText="1"/>
    </xf>
    <xf numFmtId="0" fontId="36" fillId="2" borderId="3" xfId="0" applyFont="1" applyFill="1" applyBorder="1" applyAlignment="1">
      <alignment horizontal="center" vertical="center"/>
    </xf>
    <xf numFmtId="0" fontId="36" fillId="2" borderId="5" xfId="0" applyFont="1" applyFill="1" applyBorder="1" applyAlignment="1">
      <alignment horizontal="center" vertical="center"/>
    </xf>
    <xf numFmtId="0" fontId="42" fillId="2" borderId="1" xfId="0" applyFont="1" applyFill="1" applyBorder="1" applyAlignment="1">
      <alignment horizontal="center" vertical="center" wrapText="1"/>
    </xf>
    <xf numFmtId="0" fontId="43" fillId="2" borderId="1" xfId="0" applyFont="1" applyFill="1" applyBorder="1" applyAlignment="1">
      <alignment horizontal="center" vertical="center" wrapText="1"/>
    </xf>
    <xf numFmtId="0" fontId="24" fillId="0" borderId="5" xfId="0" applyFont="1" applyBorder="1" applyAlignment="1">
      <alignment horizontal="center" vertical="center" wrapText="1"/>
    </xf>
    <xf numFmtId="0" fontId="41" fillId="0" borderId="5" xfId="0" applyFont="1" applyBorder="1" applyAlignment="1">
      <alignment horizontal="center" vertical="center" wrapText="1"/>
    </xf>
    <xf numFmtId="0" fontId="39" fillId="0" borderId="7" xfId="0" applyFont="1" applyFill="1" applyBorder="1" applyAlignment="1">
      <alignment horizontal="left" vertical="top" wrapText="1"/>
    </xf>
    <xf numFmtId="0" fontId="39" fillId="0" borderId="8" xfId="0" applyFont="1" applyFill="1" applyBorder="1" applyAlignment="1">
      <alignment horizontal="left" vertical="top" wrapText="1"/>
    </xf>
    <xf numFmtId="0" fontId="39" fillId="0" borderId="9" xfId="0" applyFont="1" applyFill="1" applyBorder="1" applyAlignment="1">
      <alignment horizontal="left" vertical="top" wrapText="1"/>
    </xf>
    <xf numFmtId="0" fontId="24" fillId="0" borderId="5" xfId="0" applyFont="1" applyBorder="1" applyAlignment="1">
      <alignment horizontal="left" vertical="center" wrapText="1"/>
    </xf>
    <xf numFmtId="0" fontId="24" fillId="0" borderId="1" xfId="0" applyFont="1" applyBorder="1" applyAlignment="1">
      <alignment horizontal="left" vertical="center" wrapText="1"/>
    </xf>
    <xf numFmtId="0" fontId="39" fillId="0" borderId="28" xfId="0" applyFont="1" applyFill="1" applyBorder="1" applyAlignment="1">
      <alignment horizontal="left" vertical="top" wrapText="1"/>
    </xf>
    <xf numFmtId="0" fontId="39" fillId="0" borderId="29" xfId="0" applyFont="1" applyFill="1" applyBorder="1" applyAlignment="1">
      <alignment horizontal="left" vertical="top" wrapText="1"/>
    </xf>
    <xf numFmtId="0" fontId="39" fillId="0" borderId="30" xfId="0" applyFont="1" applyFill="1" applyBorder="1" applyAlignment="1">
      <alignment horizontal="left" vertical="top" wrapText="1"/>
    </xf>
    <xf numFmtId="0" fontId="24" fillId="0" borderId="3" xfId="0" applyFont="1" applyBorder="1" applyAlignment="1">
      <alignment horizontal="center" vertical="center" wrapText="1"/>
    </xf>
    <xf numFmtId="0" fontId="24" fillId="0" borderId="4" xfId="0" applyFont="1" applyBorder="1" applyAlignment="1">
      <alignment horizontal="center" vertical="center" wrapText="1"/>
    </xf>
    <xf numFmtId="176" fontId="24" fillId="6" borderId="6" xfId="0" applyNumberFormat="1" applyFont="1" applyFill="1" applyBorder="1" applyAlignment="1">
      <alignment horizontal="center" vertical="center" wrapText="1"/>
    </xf>
    <xf numFmtId="176" fontId="24" fillId="6" borderId="2" xfId="0" applyNumberFormat="1" applyFont="1" applyFill="1" applyBorder="1" applyAlignment="1">
      <alignment horizontal="center" vertical="center" wrapText="1"/>
    </xf>
    <xf numFmtId="0" fontId="24" fillId="6" borderId="1" xfId="0" applyFont="1" applyFill="1" applyBorder="1" applyAlignment="1">
      <alignment horizontal="center" vertical="center" wrapText="1"/>
    </xf>
    <xf numFmtId="0" fontId="51" fillId="0" borderId="6" xfId="0" applyFont="1" applyBorder="1" applyAlignment="1">
      <alignment horizontal="left" vertical="center"/>
    </xf>
    <xf numFmtId="0" fontId="51" fillId="0" borderId="2" xfId="0" applyFont="1" applyBorder="1" applyAlignment="1">
      <alignment horizontal="left" vertical="center"/>
    </xf>
    <xf numFmtId="0" fontId="30" fillId="0" borderId="1" xfId="0" applyFont="1" applyFill="1" applyBorder="1" applyAlignment="1">
      <alignment horizontal="left" vertical="center"/>
    </xf>
    <xf numFmtId="0" fontId="52" fillId="0" borderId="1" xfId="0" applyFont="1" applyFill="1" applyBorder="1" applyAlignment="1">
      <alignment horizontal="left" vertical="center"/>
    </xf>
    <xf numFmtId="0" fontId="52" fillId="0" borderId="1" xfId="0" applyFont="1" applyBorder="1" applyAlignment="1">
      <alignment horizontal="left" vertical="center"/>
    </xf>
    <xf numFmtId="0" fontId="52" fillId="0" borderId="15" xfId="0" applyFont="1" applyBorder="1" applyAlignment="1">
      <alignment horizontal="left" vertical="center"/>
    </xf>
    <xf numFmtId="0" fontId="52" fillId="0" borderId="18" xfId="0" applyFont="1" applyBorder="1" applyAlignment="1">
      <alignment horizontal="left" vertical="center"/>
    </xf>
    <xf numFmtId="0" fontId="52" fillId="0" borderId="20" xfId="0" applyFont="1" applyBorder="1" applyAlignment="1">
      <alignment horizontal="left" vertical="center"/>
    </xf>
    <xf numFmtId="0" fontId="52" fillId="0" borderId="6" xfId="0" applyFont="1" applyBorder="1" applyAlignment="1">
      <alignment horizontal="left" vertical="center"/>
    </xf>
    <xf numFmtId="0" fontId="52" fillId="0" borderId="2" xfId="0" applyFont="1" applyBorder="1" applyAlignment="1">
      <alignment horizontal="left" vertical="center"/>
    </xf>
    <xf numFmtId="0" fontId="52" fillId="0" borderId="19" xfId="0" applyFont="1" applyBorder="1" applyAlignment="1">
      <alignment horizontal="left" vertical="center"/>
    </xf>
    <xf numFmtId="0" fontId="52" fillId="0" borderId="31" xfId="0" applyFont="1" applyBorder="1" applyAlignment="1">
      <alignment horizontal="left" vertical="center"/>
    </xf>
    <xf numFmtId="0" fontId="52" fillId="0" borderId="18" xfId="0" applyFont="1" applyFill="1" applyBorder="1" applyAlignment="1">
      <alignment horizontal="left" vertical="center"/>
    </xf>
    <xf numFmtId="0" fontId="24" fillId="15" borderId="1" xfId="0" applyFont="1" applyFill="1" applyBorder="1" applyAlignment="1">
      <alignment horizontal="center" vertical="center" wrapText="1"/>
    </xf>
    <xf numFmtId="0" fontId="41" fillId="15" borderId="1" xfId="0" applyFont="1" applyFill="1" applyBorder="1" applyAlignment="1">
      <alignment horizontal="center" vertical="center" wrapText="1"/>
    </xf>
    <xf numFmtId="0" fontId="38" fillId="0" borderId="0" xfId="0" applyFont="1" applyAlignment="1">
      <alignment horizontal="center" vertical="center"/>
    </xf>
    <xf numFmtId="0" fontId="36" fillId="2" borderId="4" xfId="0" applyFont="1" applyFill="1" applyBorder="1" applyAlignment="1">
      <alignment horizontal="center" vertical="center"/>
    </xf>
    <xf numFmtId="0" fontId="14" fillId="0" borderId="3" xfId="0" applyFont="1" applyBorder="1" applyAlignment="1">
      <alignment horizontal="left" vertical="center"/>
    </xf>
    <xf numFmtId="0" fontId="14" fillId="0" borderId="5" xfId="0" applyFont="1" applyBorder="1" applyAlignment="1">
      <alignment horizontal="left" vertical="center"/>
    </xf>
    <xf numFmtId="176" fontId="24" fillId="3" borderId="1" xfId="0" applyNumberFormat="1" applyFont="1" applyFill="1" applyBorder="1" applyAlignment="1">
      <alignment horizontal="center" vertical="center" wrapText="1"/>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24" fillId="0" borderId="6" xfId="0" applyFont="1" applyBorder="1" applyAlignment="1">
      <alignment horizontal="center" vertical="center" wrapText="1"/>
    </xf>
    <xf numFmtId="0" fontId="24" fillId="0" borderId="27" xfId="0" applyFont="1" applyBorder="1" applyAlignment="1">
      <alignment horizontal="center" vertical="center" wrapText="1"/>
    </xf>
    <xf numFmtId="0" fontId="24" fillId="0" borderId="2" xfId="0" applyFont="1" applyBorder="1" applyAlignment="1">
      <alignment horizontal="center" vertical="center" wrapText="1"/>
    </xf>
    <xf numFmtId="0" fontId="24" fillId="0" borderId="27" xfId="0" applyFont="1" applyFill="1" applyBorder="1" applyAlignment="1">
      <alignment horizontal="center" vertical="center" wrapText="1"/>
    </xf>
    <xf numFmtId="0" fontId="41" fillId="0" borderId="6" xfId="0" applyFont="1" applyFill="1" applyBorder="1" applyAlignment="1">
      <alignment horizontal="center" vertical="center" wrapText="1"/>
    </xf>
    <xf numFmtId="0" fontId="41" fillId="0" borderId="27" xfId="0" applyFont="1" applyFill="1" applyBorder="1" applyAlignment="1">
      <alignment horizontal="center" vertical="center" wrapText="1"/>
    </xf>
    <xf numFmtId="0" fontId="41" fillId="0" borderId="2" xfId="0" applyFont="1" applyFill="1" applyBorder="1" applyAlignment="1">
      <alignment horizontal="center" vertical="center" wrapText="1"/>
    </xf>
    <xf numFmtId="0" fontId="14" fillId="0" borderId="4" xfId="0" applyFont="1" applyBorder="1" applyAlignment="1">
      <alignment horizontal="left" vertical="center"/>
    </xf>
    <xf numFmtId="0" fontId="14" fillId="0" borderId="3" xfId="0" applyFont="1" applyBorder="1" applyAlignment="1">
      <alignment horizontal="left" vertical="center" wrapText="1"/>
    </xf>
    <xf numFmtId="0" fontId="14" fillId="0" borderId="4" xfId="0" applyFont="1" applyBorder="1" applyAlignment="1">
      <alignment horizontal="left" vertical="center" wrapText="1"/>
    </xf>
    <xf numFmtId="0" fontId="14" fillId="0" borderId="5" xfId="0" applyFont="1" applyBorder="1" applyAlignment="1">
      <alignment horizontal="left"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0" fillId="14" borderId="3" xfId="0" applyFill="1" applyBorder="1" applyAlignment="1">
      <alignment horizontal="center" vertical="center"/>
    </xf>
    <xf numFmtId="0" fontId="0" fillId="14" borderId="5" xfId="0" applyFill="1" applyBorder="1" applyAlignment="1">
      <alignment horizontal="center" vertical="center"/>
    </xf>
    <xf numFmtId="0" fontId="0" fillId="14" borderId="4" xfId="0" applyFill="1" applyBorder="1" applyAlignment="1">
      <alignment horizontal="center" vertical="center"/>
    </xf>
    <xf numFmtId="0" fontId="39" fillId="0" borderId="10" xfId="0" applyFont="1" applyFill="1" applyBorder="1" applyAlignment="1">
      <alignment horizontal="left" vertical="top" wrapText="1"/>
    </xf>
    <xf numFmtId="0" fontId="39" fillId="0" borderId="11" xfId="0" applyFont="1" applyFill="1" applyBorder="1" applyAlignment="1">
      <alignment horizontal="left" vertical="top" wrapText="1"/>
    </xf>
    <xf numFmtId="0" fontId="39" fillId="0" borderId="13" xfId="0" applyFont="1" applyFill="1" applyBorder="1" applyAlignment="1">
      <alignment horizontal="left" vertical="top" wrapText="1"/>
    </xf>
    <xf numFmtId="0" fontId="39" fillId="0" borderId="17" xfId="0" applyFont="1" applyFill="1" applyBorder="1" applyAlignment="1">
      <alignment horizontal="left" vertical="top" wrapText="1"/>
    </xf>
    <xf numFmtId="0" fontId="39" fillId="0" borderId="18" xfId="0" applyFont="1" applyFill="1" applyBorder="1" applyAlignment="1">
      <alignment horizontal="left" vertical="top" wrapText="1"/>
    </xf>
    <xf numFmtId="0" fontId="39" fillId="0" borderId="20" xfId="0" applyFont="1" applyFill="1" applyBorder="1" applyAlignment="1">
      <alignment horizontal="left" vertical="top" wrapText="1"/>
    </xf>
    <xf numFmtId="0" fontId="43" fillId="3" borderId="6" xfId="0" applyFont="1" applyFill="1" applyBorder="1" applyAlignment="1">
      <alignment horizontal="left" vertical="center" wrapText="1"/>
    </xf>
    <xf numFmtId="0" fontId="43" fillId="3" borderId="27" xfId="0" applyFont="1" applyFill="1" applyBorder="1" applyAlignment="1">
      <alignment horizontal="left" vertical="center" wrapText="1"/>
    </xf>
    <xf numFmtId="0" fontId="43" fillId="3" borderId="2" xfId="0" applyFont="1" applyFill="1" applyBorder="1" applyAlignment="1">
      <alignment horizontal="left" vertical="center" wrapText="1"/>
    </xf>
    <xf numFmtId="0" fontId="42" fillId="0" borderId="6" xfId="0" applyFont="1" applyFill="1" applyBorder="1" applyAlignment="1">
      <alignment horizontal="left" vertical="center" wrapText="1"/>
    </xf>
    <xf numFmtId="0" fontId="42" fillId="0" borderId="2" xfId="0" applyFont="1" applyFill="1" applyBorder="1" applyAlignment="1">
      <alignment horizontal="left" vertical="center" wrapText="1"/>
    </xf>
    <xf numFmtId="0" fontId="24" fillId="3" borderId="6" xfId="0" applyFont="1" applyFill="1" applyBorder="1" applyAlignment="1">
      <alignment horizontal="center" vertical="center" wrapText="1"/>
    </xf>
    <xf numFmtId="0" fontId="24" fillId="3" borderId="27" xfId="0" applyFont="1" applyFill="1" applyBorder="1" applyAlignment="1">
      <alignment horizontal="center" vertical="center" wrapText="1"/>
    </xf>
    <xf numFmtId="0" fontId="24" fillId="3" borderId="2"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2" fillId="2" borderId="11" xfId="0" applyFont="1" applyFill="1" applyBorder="1" applyAlignment="1">
      <alignment horizontal="center" vertical="center"/>
    </xf>
    <xf numFmtId="0" fontId="2" fillId="2" borderId="13" xfId="0" applyFont="1" applyFill="1" applyBorder="1" applyAlignment="1">
      <alignment horizontal="center" vertical="center"/>
    </xf>
    <xf numFmtId="0" fontId="30" fillId="0" borderId="1" xfId="0" applyFont="1" applyBorder="1" applyAlignment="1">
      <alignment horizontal="left" vertical="center"/>
    </xf>
    <xf numFmtId="0" fontId="30" fillId="0" borderId="15" xfId="0" applyFont="1" applyBorder="1" applyAlignment="1">
      <alignment horizontal="left" vertical="center"/>
    </xf>
    <xf numFmtId="0" fontId="2" fillId="2" borderId="32" xfId="0" applyFont="1" applyFill="1" applyBorder="1" applyAlignment="1">
      <alignment horizontal="center" vertical="center" wrapText="1"/>
    </xf>
    <xf numFmtId="0" fontId="2" fillId="2" borderId="33" xfId="0" applyFont="1" applyFill="1" applyBorder="1" applyAlignment="1">
      <alignment horizontal="center" vertical="center" wrapText="1"/>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42" fillId="0" borderId="1" xfId="0" applyFont="1" applyFill="1" applyBorder="1" applyAlignment="1">
      <alignment horizontal="left" vertical="center" wrapText="1"/>
    </xf>
    <xf numFmtId="0" fontId="15" fillId="0" borderId="3" xfId="0" applyFont="1" applyBorder="1" applyAlignment="1">
      <alignment horizontal="left" vertical="center" wrapText="1"/>
    </xf>
    <xf numFmtId="0" fontId="31" fillId="0" borderId="14" xfId="5" applyFont="1" applyFill="1" applyBorder="1" applyAlignment="1" applyProtection="1">
      <alignment horizontal="center" vertical="center" wrapText="1"/>
      <protection locked="0"/>
    </xf>
    <xf numFmtId="0" fontId="31" fillId="0" borderId="17" xfId="5" applyFont="1" applyFill="1" applyBorder="1" applyAlignment="1" applyProtection="1">
      <alignment horizontal="center" vertical="center" wrapText="1"/>
      <protection locked="0"/>
    </xf>
    <xf numFmtId="0" fontId="33" fillId="2" borderId="1" xfId="5" applyFont="1" applyFill="1" applyBorder="1" applyAlignment="1" applyProtection="1">
      <alignment horizontal="center" vertical="center" wrapText="1"/>
      <protection locked="0"/>
    </xf>
    <xf numFmtId="0" fontId="31" fillId="0" borderId="1" xfId="5" applyFont="1" applyFill="1" applyBorder="1" applyAlignment="1" applyProtection="1">
      <alignment horizontal="center" vertical="center" wrapText="1"/>
      <protection locked="0"/>
    </xf>
    <xf numFmtId="0" fontId="31" fillId="0" borderId="1" xfId="5" applyFont="1" applyFill="1" applyBorder="1" applyAlignment="1" applyProtection="1">
      <alignment vertical="center" wrapText="1"/>
      <protection locked="0"/>
    </xf>
    <xf numFmtId="0" fontId="30" fillId="0" borderId="1" xfId="0" applyFont="1" applyFill="1" applyBorder="1" applyAlignment="1" applyProtection="1">
      <alignment vertical="center" wrapText="1"/>
      <protection locked="0"/>
    </xf>
    <xf numFmtId="0" fontId="31" fillId="0" borderId="1" xfId="5" applyFont="1" applyFill="1" applyBorder="1" applyAlignment="1" applyProtection="1">
      <alignment horizontal="left" vertical="center" wrapText="1"/>
      <protection locked="0"/>
    </xf>
    <xf numFmtId="0" fontId="31" fillId="0" borderId="1" xfId="7" applyFont="1" applyFill="1" applyBorder="1" applyAlignment="1" applyProtection="1">
      <alignment horizontal="left" vertical="center"/>
      <protection locked="0"/>
    </xf>
    <xf numFmtId="0" fontId="32" fillId="0" borderId="18" xfId="0" applyFont="1" applyBorder="1" applyAlignment="1" applyProtection="1">
      <alignment horizontal="left" vertical="top" wrapText="1"/>
      <protection locked="0"/>
    </xf>
    <xf numFmtId="0" fontId="32" fillId="0" borderId="20" xfId="0" applyFont="1" applyBorder="1" applyAlignment="1" applyProtection="1">
      <alignment horizontal="left" vertical="top" wrapText="1"/>
      <protection locked="0"/>
    </xf>
    <xf numFmtId="0" fontId="29" fillId="2" borderId="10" xfId="5" applyFont="1" applyFill="1" applyBorder="1" applyAlignment="1" applyProtection="1">
      <alignment horizontal="center" vertical="center" wrapText="1"/>
      <protection locked="0"/>
    </xf>
    <xf numFmtId="0" fontId="29" fillId="2" borderId="14" xfId="5" applyFont="1" applyFill="1" applyBorder="1" applyAlignment="1" applyProtection="1">
      <alignment horizontal="center" vertical="center" wrapText="1"/>
      <protection locked="0"/>
    </xf>
    <xf numFmtId="0" fontId="29" fillId="2" borderId="11" xfId="5" applyFont="1" applyFill="1" applyBorder="1" applyAlignment="1" applyProtection="1">
      <alignment horizontal="center" vertical="center" wrapText="1"/>
      <protection locked="0"/>
    </xf>
    <xf numFmtId="0" fontId="29" fillId="2" borderId="1" xfId="5" applyFont="1" applyFill="1" applyBorder="1" applyAlignment="1" applyProtection="1">
      <alignment horizontal="center" vertical="center" wrapText="1"/>
      <protection locked="0"/>
    </xf>
    <xf numFmtId="0" fontId="29" fillId="10" borderId="11" xfId="5" applyFont="1" applyFill="1" applyBorder="1" applyAlignment="1" applyProtection="1">
      <alignment horizontal="center" vertical="center" wrapText="1"/>
      <protection locked="0"/>
    </xf>
    <xf numFmtId="0" fontId="29" fillId="2" borderId="13" xfId="5" applyFont="1" applyFill="1" applyBorder="1" applyAlignment="1" applyProtection="1">
      <alignment horizontal="center" vertical="center" wrapText="1"/>
      <protection locked="0"/>
    </xf>
    <xf numFmtId="0" fontId="38" fillId="0" borderId="0" xfId="0" applyFont="1" applyAlignment="1" applyProtection="1">
      <alignment horizontal="center" vertical="center"/>
      <protection locked="0"/>
    </xf>
    <xf numFmtId="0" fontId="42" fillId="0" borderId="0" xfId="0" applyFont="1" applyFill="1" applyBorder="1" applyAlignment="1" applyProtection="1">
      <alignment horizontal="center" vertical="center" wrapText="1"/>
      <protection locked="0"/>
    </xf>
    <xf numFmtId="0" fontId="43" fillId="0" borderId="0" xfId="0" applyFont="1" applyFill="1" applyBorder="1" applyAlignment="1" applyProtection="1">
      <alignment horizontal="center" vertical="center" wrapText="1"/>
      <protection locked="0"/>
    </xf>
    <xf numFmtId="0" fontId="36" fillId="0" borderId="0" xfId="0" applyFont="1" applyFill="1" applyBorder="1" applyAlignment="1" applyProtection="1">
      <alignment horizontal="center" vertical="center"/>
      <protection locked="0"/>
    </xf>
    <xf numFmtId="0" fontId="32" fillId="0" borderId="18" xfId="0" applyFont="1" applyFill="1" applyBorder="1" applyAlignment="1" applyProtection="1">
      <alignment vertical="top" wrapText="1"/>
      <protection locked="0"/>
    </xf>
    <xf numFmtId="0" fontId="32" fillId="0" borderId="20" xfId="0" applyFont="1" applyFill="1" applyBorder="1" applyAlignment="1" applyProtection="1">
      <alignment vertical="top" wrapText="1"/>
      <protection locked="0"/>
    </xf>
    <xf numFmtId="0" fontId="33" fillId="2" borderId="24" xfId="5" applyFont="1" applyFill="1" applyBorder="1" applyAlignment="1" applyProtection="1">
      <alignment horizontal="center" vertical="center" wrapText="1"/>
      <protection locked="0"/>
    </xf>
    <xf numFmtId="0" fontId="33" fillId="2" borderId="25" xfId="5" applyFont="1" applyFill="1" applyBorder="1" applyAlignment="1" applyProtection="1">
      <alignment horizontal="center" vertical="center" wrapText="1"/>
      <protection locked="0"/>
    </xf>
    <xf numFmtId="0" fontId="36" fillId="2" borderId="1" xfId="0" applyFont="1" applyFill="1" applyBorder="1" applyAlignment="1" applyProtection="1">
      <alignment horizontal="center" vertical="center"/>
      <protection locked="0"/>
    </xf>
    <xf numFmtId="0" fontId="36" fillId="2" borderId="1" xfId="0" applyFont="1" applyFill="1" applyBorder="1" applyAlignment="1" applyProtection="1">
      <alignment horizontal="center" vertical="center"/>
    </xf>
    <xf numFmtId="0" fontId="14" fillId="0" borderId="29" xfId="0" applyFont="1" applyBorder="1" applyAlignment="1" applyProtection="1">
      <alignment horizontal="left" vertical="center" wrapText="1"/>
      <protection locked="0"/>
    </xf>
    <xf numFmtId="0" fontId="14" fillId="0" borderId="0" xfId="0" applyFont="1" applyBorder="1" applyAlignment="1" applyProtection="1">
      <alignment horizontal="left" vertical="center" wrapText="1"/>
      <protection locked="0"/>
    </xf>
    <xf numFmtId="0" fontId="30" fillId="0" borderId="17" xfId="0" applyFont="1" applyFill="1" applyBorder="1" applyAlignment="1" applyProtection="1">
      <alignment horizontal="center" vertical="center" wrapText="1"/>
      <protection locked="0"/>
    </xf>
    <xf numFmtId="0" fontId="42" fillId="2" borderId="1" xfId="0" applyFont="1" applyFill="1" applyBorder="1" applyAlignment="1" applyProtection="1">
      <alignment horizontal="center" vertical="center" wrapText="1"/>
      <protection locked="0"/>
    </xf>
    <xf numFmtId="0" fontId="24" fillId="0" borderId="3" xfId="0" applyFont="1" applyBorder="1" applyAlignment="1" applyProtection="1">
      <alignment horizontal="center" vertical="center"/>
      <protection locked="0"/>
    </xf>
    <xf numFmtId="0" fontId="24" fillId="0" borderId="5" xfId="0" applyFont="1" applyBorder="1" applyAlignment="1" applyProtection="1">
      <alignment horizontal="center" vertical="center"/>
      <protection locked="0"/>
    </xf>
    <xf numFmtId="0" fontId="24" fillId="0" borderId="1" xfId="0" applyFont="1" applyFill="1" applyBorder="1" applyAlignment="1" applyProtection="1">
      <alignment horizontal="center" vertical="center" wrapText="1"/>
      <protection locked="0"/>
    </xf>
    <xf numFmtId="0" fontId="24" fillId="0" borderId="1" xfId="0" applyFont="1" applyFill="1" applyBorder="1" applyAlignment="1" applyProtection="1">
      <alignment horizontal="center" vertical="center"/>
      <protection locked="0"/>
    </xf>
    <xf numFmtId="0" fontId="0" fillId="0" borderId="1" xfId="0" applyFill="1" applyBorder="1" applyAlignment="1" applyProtection="1">
      <alignment horizontal="center" vertical="center"/>
      <protection locked="0"/>
    </xf>
    <xf numFmtId="0" fontId="43" fillId="2" borderId="1" xfId="0" applyFont="1" applyFill="1" applyBorder="1" applyAlignment="1" applyProtection="1">
      <alignment horizontal="center" vertical="center" wrapText="1"/>
      <protection locked="0"/>
    </xf>
    <xf numFmtId="0" fontId="38" fillId="0" borderId="26" xfId="0" applyFont="1" applyBorder="1" applyAlignment="1">
      <alignment horizontal="center" vertical="center"/>
    </xf>
    <xf numFmtId="0" fontId="36" fillId="2" borderId="1" xfId="0" applyFont="1" applyFill="1" applyBorder="1" applyAlignment="1">
      <alignment horizontal="center" vertical="center"/>
    </xf>
    <xf numFmtId="0" fontId="38" fillId="0" borderId="0" xfId="0" applyFont="1" applyBorder="1" applyAlignment="1">
      <alignment horizontal="center" vertical="center"/>
    </xf>
    <xf numFmtId="0" fontId="29" fillId="2" borderId="1" xfId="0" applyFont="1" applyFill="1" applyBorder="1" applyAlignment="1" applyProtection="1">
      <alignment horizontal="center" vertical="center" wrapText="1"/>
    </xf>
    <xf numFmtId="0" fontId="14" fillId="0" borderId="1" xfId="0" applyFont="1" applyBorder="1" applyAlignment="1">
      <alignment horizontal="left" vertical="center" wrapText="1"/>
    </xf>
    <xf numFmtId="0" fontId="15" fillId="0" borderId="1" xfId="0" applyFont="1" applyBorder="1" applyAlignment="1">
      <alignment horizontal="left" vertical="center" wrapText="1"/>
    </xf>
    <xf numFmtId="0" fontId="8" fillId="0" borderId="0" xfId="2" applyFont="1" applyFill="1" applyBorder="1" applyAlignment="1">
      <alignment horizontal="right" vertical="center"/>
    </xf>
    <xf numFmtId="0" fontId="4" fillId="0" borderId="0" xfId="2" applyFill="1" applyBorder="1" applyAlignment="1">
      <alignment horizontal="right"/>
    </xf>
    <xf numFmtId="0" fontId="7" fillId="0" borderId="0" xfId="2" applyFont="1" applyFill="1" applyAlignment="1">
      <alignment horizontal="left"/>
    </xf>
    <xf numFmtId="0" fontId="8" fillId="0" borderId="0" xfId="2" applyFont="1" applyFill="1" applyAlignment="1">
      <alignment horizontal="left"/>
    </xf>
    <xf numFmtId="0" fontId="5" fillId="0" borderId="0" xfId="2" applyFont="1" applyFill="1" applyAlignment="1">
      <alignment horizontal="left"/>
    </xf>
    <xf numFmtId="0" fontId="10" fillId="4" borderId="7" xfId="2" applyFont="1" applyFill="1" applyBorder="1" applyAlignment="1">
      <alignment horizontal="center" vertical="center"/>
    </xf>
    <xf numFmtId="0" fontId="11" fillId="4" borderId="8" xfId="2" applyFont="1" applyFill="1" applyBorder="1" applyAlignment="1">
      <alignment horizontal="center" vertical="center"/>
    </xf>
    <xf numFmtId="0" fontId="11" fillId="4" borderId="9" xfId="2" applyFont="1" applyFill="1" applyBorder="1" applyAlignment="1">
      <alignment horizontal="center" vertical="center"/>
    </xf>
    <xf numFmtId="0" fontId="4" fillId="0" borderId="0" xfId="2" applyFill="1" applyAlignment="1">
      <alignment horizontal="left"/>
    </xf>
  </cellXfs>
  <cellStyles count="41">
    <cellStyle name="_x0004_" xfId="4"/>
    <cellStyle name="_x0004_ 2" xfId="8"/>
    <cellStyle name="0,0_x000d__x000a_NA_x000d__x000a_" xfId="6"/>
    <cellStyle name="Normal 2" xfId="9"/>
    <cellStyle name="Normal_Monthly Data" xfId="10"/>
    <cellStyle name="百分比 2" xfId="24"/>
    <cellStyle name="差_组件开发-组件NCG-C++ R2" xfId="11"/>
    <cellStyle name="常规" xfId="0" builtinId="0"/>
    <cellStyle name="常规 10" xfId="40"/>
    <cellStyle name="常规 2" xfId="12"/>
    <cellStyle name="常规 2 2" xfId="2"/>
    <cellStyle name="常规 2 3" xfId="13"/>
    <cellStyle name="常规 2_组件开发-组件NCG-C++ R2" xfId="14"/>
    <cellStyle name="常规 3" xfId="3"/>
    <cellStyle name="常规 3 2" xfId="16"/>
    <cellStyle name="常规 3 2 2" xfId="28"/>
    <cellStyle name="常规 3 3" xfId="15"/>
    <cellStyle name="常规 3 3 2" xfId="33"/>
    <cellStyle name="常规 3 4" xfId="35"/>
    <cellStyle name="常规 3 5" xfId="31"/>
    <cellStyle name="常规 3 6" xfId="26"/>
    <cellStyle name="常规 4" xfId="17"/>
    <cellStyle name="常规 4 2" xfId="34"/>
    <cellStyle name="常规 4 3" xfId="36"/>
    <cellStyle name="常规 4 4" xfId="32"/>
    <cellStyle name="常规 4 5" xfId="27"/>
    <cellStyle name="常规 5" xfId="18"/>
    <cellStyle name="常规 5 2" xfId="37"/>
    <cellStyle name="常规 5 3" xfId="29"/>
    <cellStyle name="常规 5 4" xfId="5"/>
    <cellStyle name="常规 5 5" xfId="25"/>
    <cellStyle name="常规 6" xfId="1"/>
    <cellStyle name="常规 6 2" xfId="38"/>
    <cellStyle name="常规 6 3" xfId="30"/>
    <cellStyle name="常规 6 4" xfId="23"/>
    <cellStyle name="常规 7" xfId="22"/>
    <cellStyle name="常规 8" xfId="39"/>
    <cellStyle name="常规 9" xfId="19"/>
    <cellStyle name="常规_Sheet2" xfId="7"/>
    <cellStyle name="好_组件开发-组件NCG-C++ R2" xfId="20"/>
    <cellStyle name="货币 2" xfId="21"/>
  </cellStyles>
  <dxfs count="35">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theme="5" tint="0.39994506668294322"/>
        </patternFill>
      </fill>
    </dxf>
    <dxf>
      <fill>
        <patternFill>
          <bgColor rgb="FF00B0F0"/>
        </patternFill>
      </fill>
    </dxf>
    <dxf>
      <fill>
        <patternFill>
          <bgColor theme="0" tint="-0.499984740745262"/>
        </patternFill>
      </fill>
    </dxf>
    <dxf>
      <fill>
        <patternFill>
          <bgColor rgb="FF92D050"/>
        </patternFill>
      </fill>
    </dxf>
    <dxf>
      <fill>
        <patternFill>
          <bgColor theme="9" tint="0.39994506668294322"/>
        </patternFill>
      </fill>
    </dxf>
    <dxf>
      <fill>
        <patternFill>
          <bgColor theme="9" tint="0.39994506668294322"/>
        </patternFill>
      </fill>
    </dxf>
  </dxfs>
  <tableStyles count="0" defaultTableStyle="TableStyleMedium9"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1</xdr:row>
      <xdr:rowOff>0</xdr:rowOff>
    </xdr:from>
    <xdr:to>
      <xdr:col>2</xdr:col>
      <xdr:colOff>0</xdr:colOff>
      <xdr:row>1</xdr:row>
      <xdr:rowOff>180975</xdr:rowOff>
    </xdr:to>
    <xdr:pic>
      <xdr:nvPicPr>
        <xdr:cNvPr id="2" name="Picture 3" descr="hikvision"/>
        <xdr:cNvPicPr>
          <a:picLocks noChangeAspect="1" noChangeArrowheads="1"/>
        </xdr:cNvPicPr>
      </xdr:nvPicPr>
      <xdr:blipFill>
        <a:blip xmlns:r="http://schemas.openxmlformats.org/officeDocument/2006/relationships" r:embed="rId1" cstate="print"/>
        <a:srcRect/>
        <a:stretch>
          <a:fillRect/>
        </a:stretch>
      </xdr:blipFill>
      <xdr:spPr bwMode="auto">
        <a:xfrm>
          <a:off x="19050" y="247650"/>
          <a:ext cx="1152525" cy="1809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15"/>
  <sheetViews>
    <sheetView showGridLines="0" workbookViewId="0">
      <selection activeCell="I2" sqref="I2"/>
    </sheetView>
  </sheetViews>
  <sheetFormatPr defaultRowHeight="13.5"/>
  <cols>
    <col min="1" max="1" width="8.75" style="37" customWidth="1"/>
    <col min="2" max="2" width="16.5" style="37" customWidth="1"/>
    <col min="3" max="3" width="19.5" style="37" bestFit="1" customWidth="1"/>
    <col min="4" max="4" width="14.25" style="37" customWidth="1"/>
    <col min="5" max="6" width="9" style="37"/>
    <col min="7" max="7" width="9.75" style="37" customWidth="1"/>
    <col min="8" max="8" width="12.625" style="37" customWidth="1"/>
    <col min="9" max="9" width="9" style="37"/>
    <col min="10" max="10" width="27.125" style="37" customWidth="1"/>
    <col min="11" max="16384" width="9" style="37"/>
  </cols>
  <sheetData>
    <row r="1" spans="2:10" ht="47.25" customHeight="1" thickBot="1">
      <c r="B1" s="228" t="s">
        <v>169</v>
      </c>
      <c r="C1" s="228"/>
      <c r="D1" s="228"/>
      <c r="E1" s="228"/>
      <c r="F1" s="228"/>
      <c r="G1" s="228"/>
      <c r="H1" s="228"/>
      <c r="I1" s="228"/>
    </row>
    <row r="2" spans="2:10" ht="24">
      <c r="B2" s="60" t="s">
        <v>47</v>
      </c>
      <c r="C2" s="61" t="s">
        <v>48</v>
      </c>
      <c r="D2" s="61" t="s">
        <v>49</v>
      </c>
      <c r="E2" s="61" t="s">
        <v>50</v>
      </c>
      <c r="F2" s="61" t="s">
        <v>365</v>
      </c>
      <c r="G2" s="61" t="s">
        <v>364</v>
      </c>
      <c r="H2" s="61" t="s">
        <v>51</v>
      </c>
      <c r="I2" s="61" t="s">
        <v>384</v>
      </c>
      <c r="J2" s="62" t="s">
        <v>383</v>
      </c>
    </row>
    <row r="3" spans="2:10">
      <c r="B3" s="38"/>
      <c r="C3" s="39"/>
      <c r="D3" s="40"/>
      <c r="E3" s="41" t="s">
        <v>52</v>
      </c>
      <c r="F3" s="41"/>
      <c r="G3" s="41"/>
      <c r="H3" s="41"/>
      <c r="I3" s="174"/>
      <c r="J3" s="180" t="s">
        <v>385</v>
      </c>
    </row>
    <row r="4" spans="2:10">
      <c r="B4" s="42"/>
      <c r="C4" s="39"/>
      <c r="D4" s="40"/>
      <c r="E4" s="41" t="s">
        <v>53</v>
      </c>
      <c r="F4" s="41"/>
      <c r="G4" s="40"/>
      <c r="H4" s="40"/>
      <c r="I4" s="174"/>
      <c r="J4" s="176"/>
    </row>
    <row r="5" spans="2:10">
      <c r="B5" s="42"/>
      <c r="C5" s="43"/>
      <c r="D5" s="44"/>
      <c r="E5" s="41" t="s">
        <v>54</v>
      </c>
      <c r="F5" s="41" t="s">
        <v>366</v>
      </c>
      <c r="G5" s="41"/>
      <c r="H5" s="41"/>
      <c r="I5" s="174"/>
      <c r="J5" s="176"/>
    </row>
    <row r="6" spans="2:10">
      <c r="B6" s="42"/>
      <c r="C6" s="43"/>
      <c r="D6" s="44"/>
      <c r="E6" s="41" t="s">
        <v>54</v>
      </c>
      <c r="F6" s="41" t="s">
        <v>367</v>
      </c>
      <c r="G6" s="41"/>
      <c r="H6" s="41"/>
      <c r="I6" s="174"/>
      <c r="J6" s="176"/>
    </row>
    <row r="7" spans="2:10" s="30" customFormat="1">
      <c r="B7" s="42"/>
      <c r="C7" s="43"/>
      <c r="D7" s="44"/>
      <c r="E7" s="41" t="s">
        <v>54</v>
      </c>
      <c r="F7" s="41" t="s">
        <v>366</v>
      </c>
      <c r="G7" s="41"/>
      <c r="H7" s="41"/>
      <c r="I7" s="174"/>
      <c r="J7" s="177"/>
    </row>
    <row r="8" spans="2:10">
      <c r="B8" s="42"/>
      <c r="C8" s="39"/>
      <c r="D8" s="40"/>
      <c r="E8" s="41" t="s">
        <v>53</v>
      </c>
      <c r="F8" s="41"/>
      <c r="G8" s="40"/>
      <c r="H8" s="40"/>
      <c r="I8" s="175"/>
      <c r="J8" s="176"/>
    </row>
    <row r="9" spans="2:10">
      <c r="B9" s="42"/>
      <c r="C9" s="43"/>
      <c r="D9" s="45"/>
      <c r="E9" s="41" t="s">
        <v>152</v>
      </c>
      <c r="F9" s="41" t="s">
        <v>367</v>
      </c>
      <c r="G9" s="41"/>
      <c r="H9" s="41"/>
      <c r="I9" s="174"/>
      <c r="J9" s="176"/>
    </row>
    <row r="10" spans="2:10">
      <c r="B10" s="42"/>
      <c r="C10" s="43"/>
      <c r="D10" s="45"/>
      <c r="E10" s="41" t="s">
        <v>152</v>
      </c>
      <c r="F10" s="41" t="s">
        <v>366</v>
      </c>
      <c r="G10" s="41"/>
      <c r="H10" s="41"/>
      <c r="I10" s="174"/>
      <c r="J10" s="176"/>
    </row>
    <row r="11" spans="2:10">
      <c r="B11" s="42"/>
      <c r="C11" s="43"/>
      <c r="D11" s="45"/>
      <c r="E11" s="41"/>
      <c r="F11" s="41"/>
      <c r="G11" s="41"/>
      <c r="H11" s="41"/>
      <c r="I11" s="174"/>
      <c r="J11" s="176"/>
    </row>
    <row r="12" spans="2:10">
      <c r="B12" s="42"/>
      <c r="C12" s="39"/>
      <c r="D12" s="40"/>
      <c r="E12" s="41"/>
      <c r="F12" s="41"/>
      <c r="G12" s="41"/>
      <c r="H12" s="41"/>
      <c r="I12" s="174"/>
      <c r="J12" s="176"/>
    </row>
    <row r="13" spans="2:10" ht="14.25" thickBot="1">
      <c r="B13" s="46"/>
      <c r="C13" s="47"/>
      <c r="D13" s="48"/>
      <c r="E13" s="49"/>
      <c r="F13" s="49"/>
      <c r="G13" s="49"/>
      <c r="H13" s="49"/>
      <c r="I13" s="178"/>
      <c r="J13" s="179"/>
    </row>
    <row r="15" spans="2:10">
      <c r="B15" s="50" t="s">
        <v>274</v>
      </c>
    </row>
  </sheetData>
  <mergeCells count="1">
    <mergeCell ref="B1:I1"/>
  </mergeCells>
  <phoneticPr fontId="1" type="noConversion"/>
  <conditionalFormatting sqref="I9:I13">
    <cfRule type="cellIs" dxfId="34" priority="2" stopIfTrue="1" operator="equal">
      <formula>"需申请"</formula>
    </cfRule>
  </conditionalFormatting>
  <conditionalFormatting sqref="I7">
    <cfRule type="cellIs" dxfId="33" priority="1" stopIfTrue="1" operator="equal">
      <formula>"需申请"</formula>
    </cfRule>
  </conditionalFormatting>
  <conditionalFormatting sqref="G5:H7 G3:H3 G9:H13">
    <cfRule type="expression" dxfId="32" priority="3" stopIfTrue="1">
      <formula>$G3="新增"</formula>
    </cfRule>
  </conditionalFormatting>
  <conditionalFormatting sqref="G5:H7 G3:H3 G9:H13">
    <cfRule type="expression" dxfId="31" priority="4" stopIfTrue="1">
      <formula>$G3="删除"</formula>
    </cfRule>
    <cfRule type="expression" dxfId="30" priority="5" stopIfTrue="1">
      <formula>$G3="复用"</formula>
    </cfRule>
    <cfRule type="expression" dxfId="29" priority="6" stopIfTrue="1">
      <formula>$G3="修改"</formula>
    </cfRule>
  </conditionalFormatting>
  <dataValidations count="3">
    <dataValidation type="list" allowBlank="1" showInputMessage="1" showErrorMessage="1" sqref="E3:E13">
      <formula1>"系统,子系统,组件,单板,部件,独立立项组件,独立立项单板,独立立项部件"</formula1>
    </dataValidation>
    <dataValidation type="list" allowBlank="1" showInputMessage="1" showErrorMessage="1" sqref="G3:G13">
      <formula1>"新增,修改,复用,删除,第三方"</formula1>
    </dataValidation>
    <dataValidation type="list" allowBlank="1" showInputMessage="1" showErrorMessage="1" sqref="F3:F13">
      <formula1>"是,否"</formula1>
    </dataValidation>
  </dataValidation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13"/>
  <sheetViews>
    <sheetView showGridLines="0" workbookViewId="0">
      <selection activeCell="B12" sqref="B12:I12"/>
    </sheetView>
  </sheetViews>
  <sheetFormatPr defaultRowHeight="13.5"/>
  <cols>
    <col min="2" max="2" width="23.375" customWidth="1"/>
    <col min="6" max="6" width="15.625" customWidth="1"/>
    <col min="7" max="7" width="17.5" customWidth="1"/>
    <col min="8" max="8" width="16.5" customWidth="1"/>
    <col min="9" max="9" width="30.375" customWidth="1"/>
  </cols>
  <sheetData>
    <row r="1" spans="2:13" ht="37.5" customHeight="1">
      <c r="B1" s="372" t="s">
        <v>378</v>
      </c>
      <c r="C1" s="372"/>
      <c r="D1" s="372"/>
      <c r="E1" s="372"/>
      <c r="F1" s="372"/>
      <c r="G1" s="372"/>
      <c r="H1" s="372"/>
      <c r="I1" s="372"/>
    </row>
    <row r="2" spans="2:13" ht="13.5" customHeight="1">
      <c r="B2" s="373" t="s">
        <v>125</v>
      </c>
      <c r="C2" s="252" t="s">
        <v>191</v>
      </c>
      <c r="D2" s="253"/>
      <c r="E2" s="253"/>
      <c r="F2" s="371" t="s">
        <v>180</v>
      </c>
      <c r="G2" s="371" t="s">
        <v>398</v>
      </c>
      <c r="H2" s="371" t="s">
        <v>202</v>
      </c>
      <c r="I2" s="371" t="s">
        <v>219</v>
      </c>
    </row>
    <row r="3" spans="2:13">
      <c r="B3" s="373"/>
      <c r="C3" s="125" t="s">
        <v>58</v>
      </c>
      <c r="D3" s="125" t="s">
        <v>59</v>
      </c>
      <c r="E3" s="125" t="s">
        <v>60</v>
      </c>
      <c r="F3" s="371"/>
      <c r="G3" s="371"/>
      <c r="H3" s="371"/>
      <c r="I3" s="371"/>
    </row>
    <row r="4" spans="2:13" ht="18" customHeight="1">
      <c r="B4" s="115" t="s">
        <v>206</v>
      </c>
      <c r="C4" s="207">
        <v>3</v>
      </c>
      <c r="D4" s="208">
        <v>7</v>
      </c>
      <c r="E4" s="209">
        <v>9</v>
      </c>
      <c r="F4" s="70" t="s">
        <v>249</v>
      </c>
      <c r="G4" s="70"/>
      <c r="H4" s="72"/>
      <c r="I4" s="70"/>
    </row>
    <row r="5" spans="2:13" ht="18" customHeight="1">
      <c r="B5" s="115" t="s">
        <v>207</v>
      </c>
      <c r="C5" s="210"/>
      <c r="D5" s="210"/>
      <c r="E5" s="210"/>
      <c r="F5" s="118" t="s">
        <v>224</v>
      </c>
      <c r="G5" s="70"/>
      <c r="H5" s="72"/>
      <c r="I5" s="70"/>
    </row>
    <row r="6" spans="2:13" ht="18" customHeight="1">
      <c r="B6" s="115" t="s">
        <v>208</v>
      </c>
      <c r="C6" s="207">
        <v>5</v>
      </c>
      <c r="D6" s="208">
        <v>9</v>
      </c>
      <c r="E6" s="209">
        <v>12</v>
      </c>
      <c r="F6" s="118" t="s">
        <v>250</v>
      </c>
      <c r="G6" s="70"/>
      <c r="H6" s="72"/>
      <c r="I6" s="70"/>
    </row>
    <row r="7" spans="2:13" ht="18" customHeight="1">
      <c r="B7" s="115" t="s">
        <v>209</v>
      </c>
      <c r="C7" s="210"/>
      <c r="D7" s="210"/>
      <c r="E7" s="210"/>
      <c r="F7" s="118" t="s">
        <v>224</v>
      </c>
      <c r="G7" s="70"/>
      <c r="H7" s="72"/>
      <c r="I7" s="70"/>
    </row>
    <row r="8" spans="2:13" ht="18" customHeight="1">
      <c r="B8" s="115" t="s">
        <v>210</v>
      </c>
      <c r="C8" s="207">
        <v>20</v>
      </c>
      <c r="D8" s="208">
        <v>35</v>
      </c>
      <c r="E8" s="209">
        <v>50</v>
      </c>
      <c r="F8" s="118" t="s">
        <v>251</v>
      </c>
      <c r="G8" s="70"/>
      <c r="H8" s="72"/>
      <c r="I8" s="70"/>
    </row>
    <row r="9" spans="2:13" ht="18" customHeight="1">
      <c r="B9" s="124" t="s">
        <v>205</v>
      </c>
      <c r="C9" s="117">
        <f>SUM(C4:C8)</f>
        <v>28</v>
      </c>
      <c r="D9" s="130">
        <f>SUM(D4:D8)</f>
        <v>51</v>
      </c>
      <c r="E9" s="117">
        <f>SUM(E4:E8)</f>
        <v>71</v>
      </c>
      <c r="F9" s="1"/>
      <c r="G9" s="70"/>
      <c r="H9" s="70"/>
      <c r="I9" s="70"/>
    </row>
    <row r="11" spans="2:13" ht="14.25" thickBot="1"/>
    <row r="12" spans="2:13" ht="213.75" customHeight="1">
      <c r="B12" s="309" t="s">
        <v>267</v>
      </c>
      <c r="C12" s="310"/>
      <c r="D12" s="310"/>
      <c r="E12" s="310"/>
      <c r="F12" s="310"/>
      <c r="G12" s="310"/>
      <c r="H12" s="310"/>
      <c r="I12" s="311"/>
      <c r="J12" s="129"/>
      <c r="K12" s="129"/>
      <c r="L12" s="129"/>
      <c r="M12" s="129"/>
    </row>
    <row r="13" spans="2:13" ht="66" customHeight="1" thickBot="1">
      <c r="B13" s="312" t="s">
        <v>268</v>
      </c>
      <c r="C13" s="313"/>
      <c r="D13" s="313"/>
      <c r="E13" s="313"/>
      <c r="F13" s="313"/>
      <c r="G13" s="313"/>
      <c r="H13" s="313"/>
      <c r="I13" s="314"/>
    </row>
  </sheetData>
  <mergeCells count="9">
    <mergeCell ref="B12:I12"/>
    <mergeCell ref="B13:I13"/>
    <mergeCell ref="B1:I1"/>
    <mergeCell ref="B2:B3"/>
    <mergeCell ref="C2:E2"/>
    <mergeCell ref="F2:F3"/>
    <mergeCell ref="G2:G3"/>
    <mergeCell ref="H2:H3"/>
    <mergeCell ref="I2:I3"/>
  </mergeCells>
  <phoneticPr fontId="1" type="noConversion"/>
  <conditionalFormatting sqref="H4:H8">
    <cfRule type="expression" dxfId="4" priority="2" stopIfTrue="1">
      <formula>$H4="执行"</formula>
    </cfRule>
  </conditionalFormatting>
  <conditionalFormatting sqref="H4:H8">
    <cfRule type="expression" dxfId="3" priority="1" stopIfTrue="1">
      <formula>$H4="裁剪"</formula>
    </cfRule>
  </conditionalFormatting>
  <dataValidations count="1">
    <dataValidation type="list" allowBlank="1" showInputMessage="1" showErrorMessage="1" sqref="H4:H8">
      <formula1>"执行,裁剪"</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18"/>
  <sheetViews>
    <sheetView showGridLines="0" workbookViewId="0">
      <selection activeCell="F13" sqref="F13"/>
    </sheetView>
  </sheetViews>
  <sheetFormatPr defaultRowHeight="13.5"/>
  <cols>
    <col min="2" max="2" width="23.375" customWidth="1"/>
    <col min="6" max="6" width="26.75" customWidth="1"/>
    <col min="7" max="7" width="19.625" customWidth="1"/>
    <col min="8" max="8" width="16.5" customWidth="1"/>
    <col min="9" max="9" width="30.375" customWidth="1"/>
  </cols>
  <sheetData>
    <row r="1" spans="2:9" ht="37.5" customHeight="1">
      <c r="B1" s="372" t="s">
        <v>379</v>
      </c>
      <c r="C1" s="372"/>
      <c r="D1" s="372"/>
      <c r="E1" s="372"/>
      <c r="F1" s="372"/>
      <c r="G1" s="372"/>
      <c r="H1" s="372"/>
      <c r="I1" s="372"/>
    </row>
    <row r="2" spans="2:9" ht="13.5" customHeight="1">
      <c r="B2" s="373" t="s">
        <v>125</v>
      </c>
      <c r="C2" s="252" t="s">
        <v>191</v>
      </c>
      <c r="D2" s="253"/>
      <c r="E2" s="253"/>
      <c r="F2" s="373" t="s">
        <v>220</v>
      </c>
      <c r="G2" s="373" t="s">
        <v>400</v>
      </c>
      <c r="H2" s="373" t="s">
        <v>221</v>
      </c>
      <c r="I2" s="373" t="s">
        <v>222</v>
      </c>
    </row>
    <row r="3" spans="2:9">
      <c r="B3" s="373"/>
      <c r="C3" s="125" t="s">
        <v>58</v>
      </c>
      <c r="D3" s="125" t="s">
        <v>59</v>
      </c>
      <c r="E3" s="125" t="s">
        <v>60</v>
      </c>
      <c r="F3" s="373"/>
      <c r="G3" s="373"/>
      <c r="H3" s="373"/>
      <c r="I3" s="373"/>
    </row>
    <row r="4" spans="2:9" ht="18" customHeight="1">
      <c r="B4" s="115" t="s">
        <v>159</v>
      </c>
      <c r="C4" s="207">
        <v>3</v>
      </c>
      <c r="D4" s="208">
        <v>7</v>
      </c>
      <c r="E4" s="209">
        <v>9</v>
      </c>
      <c r="F4" s="70" t="s">
        <v>223</v>
      </c>
      <c r="G4" s="70"/>
      <c r="H4" s="120"/>
      <c r="I4" s="1"/>
    </row>
    <row r="5" spans="2:9" ht="18" customHeight="1">
      <c r="B5" s="115" t="s">
        <v>227</v>
      </c>
      <c r="C5" s="210"/>
      <c r="D5" s="210"/>
      <c r="E5" s="210"/>
      <c r="F5" s="118" t="s">
        <v>224</v>
      </c>
      <c r="G5" s="374" t="s">
        <v>228</v>
      </c>
      <c r="H5" s="120"/>
      <c r="I5" s="1"/>
    </row>
    <row r="6" spans="2:9" ht="18" customHeight="1">
      <c r="B6" s="115" t="s">
        <v>166</v>
      </c>
      <c r="C6" s="210"/>
      <c r="D6" s="210"/>
      <c r="E6" s="210"/>
      <c r="F6" s="118" t="s">
        <v>224</v>
      </c>
      <c r="G6" s="375"/>
      <c r="H6" s="120"/>
      <c r="I6" s="1"/>
    </row>
    <row r="7" spans="2:9" ht="18" customHeight="1">
      <c r="B7" s="115" t="s">
        <v>160</v>
      </c>
      <c r="C7" s="207">
        <v>5</v>
      </c>
      <c r="D7" s="208">
        <v>9</v>
      </c>
      <c r="E7" s="209">
        <v>12</v>
      </c>
      <c r="F7" s="118" t="s">
        <v>225</v>
      </c>
      <c r="G7" s="118"/>
      <c r="H7" s="120"/>
      <c r="I7" s="1"/>
    </row>
    <row r="8" spans="2:9" ht="18" customHeight="1">
      <c r="B8" s="115" t="s">
        <v>167</v>
      </c>
      <c r="C8" s="210"/>
      <c r="D8" s="210"/>
      <c r="E8" s="210"/>
      <c r="F8" s="118" t="s">
        <v>224</v>
      </c>
      <c r="G8" s="119" t="s">
        <v>229</v>
      </c>
      <c r="H8" s="120"/>
      <c r="I8" s="1"/>
    </row>
    <row r="9" spans="2:9" ht="18" customHeight="1">
      <c r="B9" s="115" t="s">
        <v>161</v>
      </c>
      <c r="C9" s="210"/>
      <c r="D9" s="210"/>
      <c r="E9" s="210"/>
      <c r="F9" s="118" t="s">
        <v>226</v>
      </c>
      <c r="G9" s="118"/>
      <c r="H9" s="120"/>
      <c r="I9" s="1"/>
    </row>
    <row r="10" spans="2:9" ht="18" customHeight="1">
      <c r="B10" s="116" t="s">
        <v>162</v>
      </c>
      <c r="C10" s="207">
        <v>25</v>
      </c>
      <c r="D10" s="208">
        <v>43</v>
      </c>
      <c r="E10" s="209">
        <v>69</v>
      </c>
      <c r="F10" s="1"/>
      <c r="G10" s="1"/>
      <c r="H10" s="120"/>
      <c r="I10" s="1"/>
    </row>
    <row r="11" spans="2:9" ht="18" customHeight="1">
      <c r="B11" s="116" t="s">
        <v>163</v>
      </c>
      <c r="C11" s="207">
        <v>18</v>
      </c>
      <c r="D11" s="208">
        <v>24</v>
      </c>
      <c r="E11" s="209">
        <v>35</v>
      </c>
      <c r="F11" s="1"/>
      <c r="G11" s="1"/>
      <c r="H11" s="120"/>
      <c r="I11" s="1"/>
    </row>
    <row r="12" spans="2:9" ht="18" customHeight="1">
      <c r="B12" s="116" t="s">
        <v>164</v>
      </c>
      <c r="C12" s="207">
        <v>15</v>
      </c>
      <c r="D12" s="208">
        <v>20</v>
      </c>
      <c r="E12" s="209">
        <v>30</v>
      </c>
      <c r="F12" s="1"/>
      <c r="G12" s="1"/>
      <c r="H12" s="120"/>
      <c r="I12" s="1"/>
    </row>
    <row r="13" spans="2:9" ht="18" customHeight="1">
      <c r="B13" s="116" t="s">
        <v>165</v>
      </c>
      <c r="C13" s="207"/>
      <c r="D13" s="209"/>
      <c r="E13" s="209"/>
      <c r="F13" s="1"/>
      <c r="G13" s="1"/>
      <c r="H13" s="120"/>
      <c r="I13" s="1"/>
    </row>
    <row r="14" spans="2:9" ht="18" customHeight="1">
      <c r="B14" s="124" t="s">
        <v>179</v>
      </c>
      <c r="C14" s="117">
        <f>SUM(C4:C12)</f>
        <v>66</v>
      </c>
      <c r="D14" s="130">
        <f>SUM(D4:D12)</f>
        <v>103</v>
      </c>
      <c r="E14" s="117">
        <f>SUM(E4:E12)</f>
        <v>155</v>
      </c>
      <c r="F14" s="1"/>
      <c r="G14" s="1"/>
      <c r="H14" s="1"/>
      <c r="I14" s="1"/>
    </row>
    <row r="16" spans="2:9" ht="14.25" thickBot="1"/>
    <row r="17" spans="2:13" ht="213.75" customHeight="1">
      <c r="B17" s="309" t="s">
        <v>267</v>
      </c>
      <c r="C17" s="310"/>
      <c r="D17" s="310"/>
      <c r="E17" s="310"/>
      <c r="F17" s="310"/>
      <c r="G17" s="310"/>
      <c r="H17" s="310"/>
      <c r="I17" s="311"/>
      <c r="J17" s="129"/>
      <c r="K17" s="129"/>
      <c r="L17" s="129"/>
      <c r="M17" s="129"/>
    </row>
    <row r="18" spans="2:13" ht="66" customHeight="1" thickBot="1">
      <c r="B18" s="312" t="s">
        <v>268</v>
      </c>
      <c r="C18" s="313"/>
      <c r="D18" s="313"/>
      <c r="E18" s="313"/>
      <c r="F18" s="313"/>
      <c r="G18" s="313"/>
      <c r="H18" s="313"/>
      <c r="I18" s="314"/>
    </row>
  </sheetData>
  <mergeCells count="10">
    <mergeCell ref="B17:I17"/>
    <mergeCell ref="B18:I18"/>
    <mergeCell ref="G5:G6"/>
    <mergeCell ref="B2:B3"/>
    <mergeCell ref="C2:E2"/>
    <mergeCell ref="B1:I1"/>
    <mergeCell ref="F2:F3"/>
    <mergeCell ref="G2:G3"/>
    <mergeCell ref="H2:H3"/>
    <mergeCell ref="I2:I3"/>
  </mergeCells>
  <phoneticPr fontId="1" type="noConversion"/>
  <conditionalFormatting sqref="H4:H13">
    <cfRule type="expression" dxfId="2" priority="2" stopIfTrue="1">
      <formula>$G4="执行"</formula>
    </cfRule>
    <cfRule type="expression" dxfId="1" priority="3" stopIfTrue="1">
      <formula>$G4="裁剪"</formula>
    </cfRule>
  </conditionalFormatting>
  <conditionalFormatting sqref="H4:H13">
    <cfRule type="expression" dxfId="0" priority="1" stopIfTrue="1">
      <formula>$G4="裁剪"</formula>
    </cfRule>
  </conditionalFormatting>
  <dataValidations count="1">
    <dataValidation type="list" allowBlank="1" showInputMessage="1" showErrorMessage="1" sqref="H4:H13">
      <formula1>"执行,裁剪"</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6"/>
  <sheetViews>
    <sheetView showGridLines="0" topLeftCell="A4" workbookViewId="0">
      <selection activeCell="B18" sqref="B18"/>
    </sheetView>
  </sheetViews>
  <sheetFormatPr defaultRowHeight="12"/>
  <cols>
    <col min="1" max="1" width="9" style="27"/>
    <col min="2" max="2" width="94.625" style="27" customWidth="1"/>
    <col min="3" max="16384" width="9" style="27"/>
  </cols>
  <sheetData>
    <row r="1" spans="2:2" ht="48" customHeight="1" thickBot="1">
      <c r="B1" s="31" t="s">
        <v>36</v>
      </c>
    </row>
    <row r="2" spans="2:2" ht="16.5" customHeight="1">
      <c r="B2" s="32" t="s">
        <v>257</v>
      </c>
    </row>
    <row r="3" spans="2:2" ht="25.5" customHeight="1">
      <c r="B3" s="33" t="s">
        <v>260</v>
      </c>
    </row>
    <row r="4" spans="2:2" ht="25.5" customHeight="1">
      <c r="B4" s="33" t="s">
        <v>258</v>
      </c>
    </row>
    <row r="5" spans="2:2" ht="25.5" customHeight="1">
      <c r="B5" s="33" t="s">
        <v>259</v>
      </c>
    </row>
    <row r="6" spans="2:2" ht="25.5" customHeight="1">
      <c r="B6" s="33" t="s">
        <v>564</v>
      </c>
    </row>
    <row r="7" spans="2:2" ht="5.25" customHeight="1">
      <c r="B7" s="36"/>
    </row>
    <row r="8" spans="2:2" ht="21" customHeight="1">
      <c r="B8" s="34" t="s">
        <v>35</v>
      </c>
    </row>
    <row r="9" spans="2:2" ht="21" customHeight="1">
      <c r="B9" s="34" t="s">
        <v>573</v>
      </c>
    </row>
    <row r="10" spans="2:2" ht="25.5" customHeight="1">
      <c r="B10" s="33" t="s">
        <v>567</v>
      </c>
    </row>
    <row r="11" spans="2:2" ht="41.25" customHeight="1">
      <c r="B11" s="33" t="s">
        <v>568</v>
      </c>
    </row>
    <row r="12" spans="2:2" ht="36">
      <c r="B12" s="33" t="s">
        <v>569</v>
      </c>
    </row>
    <row r="13" spans="2:2" ht="25.5" customHeight="1">
      <c r="B13" s="33" t="s">
        <v>570</v>
      </c>
    </row>
    <row r="14" spans="2:2" ht="25.5" customHeight="1">
      <c r="B14" s="33" t="s">
        <v>571</v>
      </c>
    </row>
    <row r="15" spans="2:2" ht="25.5" customHeight="1" thickBot="1">
      <c r="B15" s="35" t="s">
        <v>572</v>
      </c>
    </row>
    <row r="16" spans="2:2" ht="26.25" customHeight="1"/>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showGridLines="0" topLeftCell="A10" workbookViewId="0">
      <selection activeCell="H14" sqref="H14"/>
    </sheetView>
  </sheetViews>
  <sheetFormatPr defaultRowHeight="20.100000000000001" customHeight="1"/>
  <cols>
    <col min="1" max="1" width="7.375" style="4" customWidth="1"/>
    <col min="2" max="2" width="9" style="4"/>
    <col min="3" max="3" width="12.375" style="4" customWidth="1"/>
    <col min="4" max="5" width="13" style="4" customWidth="1"/>
    <col min="6" max="6" width="26.375" style="4" customWidth="1"/>
    <col min="7" max="256" width="9" style="4"/>
    <col min="257" max="257" width="7.375" style="4" customWidth="1"/>
    <col min="258" max="258" width="9" style="4"/>
    <col min="259" max="259" width="12.375" style="4" customWidth="1"/>
    <col min="260" max="261" width="13" style="4" customWidth="1"/>
    <col min="262" max="262" width="23.75" style="4" customWidth="1"/>
    <col min="263" max="512" width="9" style="4"/>
    <col min="513" max="513" width="7.375" style="4" customWidth="1"/>
    <col min="514" max="514" width="9" style="4"/>
    <col min="515" max="515" width="12.375" style="4" customWidth="1"/>
    <col min="516" max="517" width="13" style="4" customWidth="1"/>
    <col min="518" max="518" width="23.75" style="4" customWidth="1"/>
    <col min="519" max="768" width="9" style="4"/>
    <col min="769" max="769" width="7.375" style="4" customWidth="1"/>
    <col min="770" max="770" width="9" style="4"/>
    <col min="771" max="771" width="12.375" style="4" customWidth="1"/>
    <col min="772" max="773" width="13" style="4" customWidth="1"/>
    <col min="774" max="774" width="23.75" style="4" customWidth="1"/>
    <col min="775" max="1024" width="9" style="4"/>
    <col min="1025" max="1025" width="7.375" style="4" customWidth="1"/>
    <col min="1026" max="1026" width="9" style="4"/>
    <col min="1027" max="1027" width="12.375" style="4" customWidth="1"/>
    <col min="1028" max="1029" width="13" style="4" customWidth="1"/>
    <col min="1030" max="1030" width="23.75" style="4" customWidth="1"/>
    <col min="1031" max="1280" width="9" style="4"/>
    <col min="1281" max="1281" width="7.375" style="4" customWidth="1"/>
    <col min="1282" max="1282" width="9" style="4"/>
    <col min="1283" max="1283" width="12.375" style="4" customWidth="1"/>
    <col min="1284" max="1285" width="13" style="4" customWidth="1"/>
    <col min="1286" max="1286" width="23.75" style="4" customWidth="1"/>
    <col min="1287" max="1536" width="9" style="4"/>
    <col min="1537" max="1537" width="7.375" style="4" customWidth="1"/>
    <col min="1538" max="1538" width="9" style="4"/>
    <col min="1539" max="1539" width="12.375" style="4" customWidth="1"/>
    <col min="1540" max="1541" width="13" style="4" customWidth="1"/>
    <col min="1542" max="1542" width="23.75" style="4" customWidth="1"/>
    <col min="1543" max="1792" width="9" style="4"/>
    <col min="1793" max="1793" width="7.375" style="4" customWidth="1"/>
    <col min="1794" max="1794" width="9" style="4"/>
    <col min="1795" max="1795" width="12.375" style="4" customWidth="1"/>
    <col min="1796" max="1797" width="13" style="4" customWidth="1"/>
    <col min="1798" max="1798" width="23.75" style="4" customWidth="1"/>
    <col min="1799" max="2048" width="9" style="4"/>
    <col min="2049" max="2049" width="7.375" style="4" customWidth="1"/>
    <col min="2050" max="2050" width="9" style="4"/>
    <col min="2051" max="2051" width="12.375" style="4" customWidth="1"/>
    <col min="2052" max="2053" width="13" style="4" customWidth="1"/>
    <col min="2054" max="2054" width="23.75" style="4" customWidth="1"/>
    <col min="2055" max="2304" width="9" style="4"/>
    <col min="2305" max="2305" width="7.375" style="4" customWidth="1"/>
    <col min="2306" max="2306" width="9" style="4"/>
    <col min="2307" max="2307" width="12.375" style="4" customWidth="1"/>
    <col min="2308" max="2309" width="13" style="4" customWidth="1"/>
    <col min="2310" max="2310" width="23.75" style="4" customWidth="1"/>
    <col min="2311" max="2560" width="9" style="4"/>
    <col min="2561" max="2561" width="7.375" style="4" customWidth="1"/>
    <col min="2562" max="2562" width="9" style="4"/>
    <col min="2563" max="2563" width="12.375" style="4" customWidth="1"/>
    <col min="2564" max="2565" width="13" style="4" customWidth="1"/>
    <col min="2566" max="2566" width="23.75" style="4" customWidth="1"/>
    <col min="2567" max="2816" width="9" style="4"/>
    <col min="2817" max="2817" width="7.375" style="4" customWidth="1"/>
    <col min="2818" max="2818" width="9" style="4"/>
    <col min="2819" max="2819" width="12.375" style="4" customWidth="1"/>
    <col min="2820" max="2821" width="13" style="4" customWidth="1"/>
    <col min="2822" max="2822" width="23.75" style="4" customWidth="1"/>
    <col min="2823" max="3072" width="9" style="4"/>
    <col min="3073" max="3073" width="7.375" style="4" customWidth="1"/>
    <col min="3074" max="3074" width="9" style="4"/>
    <col min="3075" max="3075" width="12.375" style="4" customWidth="1"/>
    <col min="3076" max="3077" width="13" style="4" customWidth="1"/>
    <col min="3078" max="3078" width="23.75" style="4" customWidth="1"/>
    <col min="3079" max="3328" width="9" style="4"/>
    <col min="3329" max="3329" width="7.375" style="4" customWidth="1"/>
    <col min="3330" max="3330" width="9" style="4"/>
    <col min="3331" max="3331" width="12.375" style="4" customWidth="1"/>
    <col min="3332" max="3333" width="13" style="4" customWidth="1"/>
    <col min="3334" max="3334" width="23.75" style="4" customWidth="1"/>
    <col min="3335" max="3584" width="9" style="4"/>
    <col min="3585" max="3585" width="7.375" style="4" customWidth="1"/>
    <col min="3586" max="3586" width="9" style="4"/>
    <col min="3587" max="3587" width="12.375" style="4" customWidth="1"/>
    <col min="3588" max="3589" width="13" style="4" customWidth="1"/>
    <col min="3590" max="3590" width="23.75" style="4" customWidth="1"/>
    <col min="3591" max="3840" width="9" style="4"/>
    <col min="3841" max="3841" width="7.375" style="4" customWidth="1"/>
    <col min="3842" max="3842" width="9" style="4"/>
    <col min="3843" max="3843" width="12.375" style="4" customWidth="1"/>
    <col min="3844" max="3845" width="13" style="4" customWidth="1"/>
    <col min="3846" max="3846" width="23.75" style="4" customWidth="1"/>
    <col min="3847" max="4096" width="9" style="4"/>
    <col min="4097" max="4097" width="7.375" style="4" customWidth="1"/>
    <col min="4098" max="4098" width="9" style="4"/>
    <col min="4099" max="4099" width="12.375" style="4" customWidth="1"/>
    <col min="4100" max="4101" width="13" style="4" customWidth="1"/>
    <col min="4102" max="4102" width="23.75" style="4" customWidth="1"/>
    <col min="4103" max="4352" width="9" style="4"/>
    <col min="4353" max="4353" width="7.375" style="4" customWidth="1"/>
    <col min="4354" max="4354" width="9" style="4"/>
    <col min="4355" max="4355" width="12.375" style="4" customWidth="1"/>
    <col min="4356" max="4357" width="13" style="4" customWidth="1"/>
    <col min="4358" max="4358" width="23.75" style="4" customWidth="1"/>
    <col min="4359" max="4608" width="9" style="4"/>
    <col min="4609" max="4609" width="7.375" style="4" customWidth="1"/>
    <col min="4610" max="4610" width="9" style="4"/>
    <col min="4611" max="4611" width="12.375" style="4" customWidth="1"/>
    <col min="4612" max="4613" width="13" style="4" customWidth="1"/>
    <col min="4614" max="4614" width="23.75" style="4" customWidth="1"/>
    <col min="4615" max="4864" width="9" style="4"/>
    <col min="4865" max="4865" width="7.375" style="4" customWidth="1"/>
    <col min="4866" max="4866" width="9" style="4"/>
    <col min="4867" max="4867" width="12.375" style="4" customWidth="1"/>
    <col min="4868" max="4869" width="13" style="4" customWidth="1"/>
    <col min="4870" max="4870" width="23.75" style="4" customWidth="1"/>
    <col min="4871" max="5120" width="9" style="4"/>
    <col min="5121" max="5121" width="7.375" style="4" customWidth="1"/>
    <col min="5122" max="5122" width="9" style="4"/>
    <col min="5123" max="5123" width="12.375" style="4" customWidth="1"/>
    <col min="5124" max="5125" width="13" style="4" customWidth="1"/>
    <col min="5126" max="5126" width="23.75" style="4" customWidth="1"/>
    <col min="5127" max="5376" width="9" style="4"/>
    <col min="5377" max="5377" width="7.375" style="4" customWidth="1"/>
    <col min="5378" max="5378" width="9" style="4"/>
    <col min="5379" max="5379" width="12.375" style="4" customWidth="1"/>
    <col min="5380" max="5381" width="13" style="4" customWidth="1"/>
    <col min="5382" max="5382" width="23.75" style="4" customWidth="1"/>
    <col min="5383" max="5632" width="9" style="4"/>
    <col min="5633" max="5633" width="7.375" style="4" customWidth="1"/>
    <col min="5634" max="5634" width="9" style="4"/>
    <col min="5635" max="5635" width="12.375" style="4" customWidth="1"/>
    <col min="5636" max="5637" width="13" style="4" customWidth="1"/>
    <col min="5638" max="5638" width="23.75" style="4" customWidth="1"/>
    <col min="5639" max="5888" width="9" style="4"/>
    <col min="5889" max="5889" width="7.375" style="4" customWidth="1"/>
    <col min="5890" max="5890" width="9" style="4"/>
    <col min="5891" max="5891" width="12.375" style="4" customWidth="1"/>
    <col min="5892" max="5893" width="13" style="4" customWidth="1"/>
    <col min="5894" max="5894" width="23.75" style="4" customWidth="1"/>
    <col min="5895" max="6144" width="9" style="4"/>
    <col min="6145" max="6145" width="7.375" style="4" customWidth="1"/>
    <col min="6146" max="6146" width="9" style="4"/>
    <col min="6147" max="6147" width="12.375" style="4" customWidth="1"/>
    <col min="6148" max="6149" width="13" style="4" customWidth="1"/>
    <col min="6150" max="6150" width="23.75" style="4" customWidth="1"/>
    <col min="6151" max="6400" width="9" style="4"/>
    <col min="6401" max="6401" width="7.375" style="4" customWidth="1"/>
    <col min="6402" max="6402" width="9" style="4"/>
    <col min="6403" max="6403" width="12.375" style="4" customWidth="1"/>
    <col min="6404" max="6405" width="13" style="4" customWidth="1"/>
    <col min="6406" max="6406" width="23.75" style="4" customWidth="1"/>
    <col min="6407" max="6656" width="9" style="4"/>
    <col min="6657" max="6657" width="7.375" style="4" customWidth="1"/>
    <col min="6658" max="6658" width="9" style="4"/>
    <col min="6659" max="6659" width="12.375" style="4" customWidth="1"/>
    <col min="6660" max="6661" width="13" style="4" customWidth="1"/>
    <col min="6662" max="6662" width="23.75" style="4" customWidth="1"/>
    <col min="6663" max="6912" width="9" style="4"/>
    <col min="6913" max="6913" width="7.375" style="4" customWidth="1"/>
    <col min="6914" max="6914" width="9" style="4"/>
    <col min="6915" max="6915" width="12.375" style="4" customWidth="1"/>
    <col min="6916" max="6917" width="13" style="4" customWidth="1"/>
    <col min="6918" max="6918" width="23.75" style="4" customWidth="1"/>
    <col min="6919" max="7168" width="9" style="4"/>
    <col min="7169" max="7169" width="7.375" style="4" customWidth="1"/>
    <col min="7170" max="7170" width="9" style="4"/>
    <col min="7171" max="7171" width="12.375" style="4" customWidth="1"/>
    <col min="7172" max="7173" width="13" style="4" customWidth="1"/>
    <col min="7174" max="7174" width="23.75" style="4" customWidth="1"/>
    <col min="7175" max="7424" width="9" style="4"/>
    <col min="7425" max="7425" width="7.375" style="4" customWidth="1"/>
    <col min="7426" max="7426" width="9" style="4"/>
    <col min="7427" max="7427" width="12.375" style="4" customWidth="1"/>
    <col min="7428" max="7429" width="13" style="4" customWidth="1"/>
    <col min="7430" max="7430" width="23.75" style="4" customWidth="1"/>
    <col min="7431" max="7680" width="9" style="4"/>
    <col min="7681" max="7681" width="7.375" style="4" customWidth="1"/>
    <col min="7682" max="7682" width="9" style="4"/>
    <col min="7683" max="7683" width="12.375" style="4" customWidth="1"/>
    <col min="7684" max="7685" width="13" style="4" customWidth="1"/>
    <col min="7686" max="7686" width="23.75" style="4" customWidth="1"/>
    <col min="7687" max="7936" width="9" style="4"/>
    <col min="7937" max="7937" width="7.375" style="4" customWidth="1"/>
    <col min="7938" max="7938" width="9" style="4"/>
    <col min="7939" max="7939" width="12.375" style="4" customWidth="1"/>
    <col min="7940" max="7941" width="13" style="4" customWidth="1"/>
    <col min="7942" max="7942" width="23.75" style="4" customWidth="1"/>
    <col min="7943" max="8192" width="9" style="4"/>
    <col min="8193" max="8193" width="7.375" style="4" customWidth="1"/>
    <col min="8194" max="8194" width="9" style="4"/>
    <col min="8195" max="8195" width="12.375" style="4" customWidth="1"/>
    <col min="8196" max="8197" width="13" style="4" customWidth="1"/>
    <col min="8198" max="8198" width="23.75" style="4" customWidth="1"/>
    <col min="8199" max="8448" width="9" style="4"/>
    <col min="8449" max="8449" width="7.375" style="4" customWidth="1"/>
    <col min="8450" max="8450" width="9" style="4"/>
    <col min="8451" max="8451" width="12.375" style="4" customWidth="1"/>
    <col min="8452" max="8453" width="13" style="4" customWidth="1"/>
    <col min="8454" max="8454" width="23.75" style="4" customWidth="1"/>
    <col min="8455" max="8704" width="9" style="4"/>
    <col min="8705" max="8705" width="7.375" style="4" customWidth="1"/>
    <col min="8706" max="8706" width="9" style="4"/>
    <col min="8707" max="8707" width="12.375" style="4" customWidth="1"/>
    <col min="8708" max="8709" width="13" style="4" customWidth="1"/>
    <col min="8710" max="8710" width="23.75" style="4" customWidth="1"/>
    <col min="8711" max="8960" width="9" style="4"/>
    <col min="8961" max="8961" width="7.375" style="4" customWidth="1"/>
    <col min="8962" max="8962" width="9" style="4"/>
    <col min="8963" max="8963" width="12.375" style="4" customWidth="1"/>
    <col min="8964" max="8965" width="13" style="4" customWidth="1"/>
    <col min="8966" max="8966" width="23.75" style="4" customWidth="1"/>
    <col min="8967" max="9216" width="9" style="4"/>
    <col min="9217" max="9217" width="7.375" style="4" customWidth="1"/>
    <col min="9218" max="9218" width="9" style="4"/>
    <col min="9219" max="9219" width="12.375" style="4" customWidth="1"/>
    <col min="9220" max="9221" width="13" style="4" customWidth="1"/>
    <col min="9222" max="9222" width="23.75" style="4" customWidth="1"/>
    <col min="9223" max="9472" width="9" style="4"/>
    <col min="9473" max="9473" width="7.375" style="4" customWidth="1"/>
    <col min="9474" max="9474" width="9" style="4"/>
    <col min="9475" max="9475" width="12.375" style="4" customWidth="1"/>
    <col min="9476" max="9477" width="13" style="4" customWidth="1"/>
    <col min="9478" max="9478" width="23.75" style="4" customWidth="1"/>
    <col min="9479" max="9728" width="9" style="4"/>
    <col min="9729" max="9729" width="7.375" style="4" customWidth="1"/>
    <col min="9730" max="9730" width="9" style="4"/>
    <col min="9731" max="9731" width="12.375" style="4" customWidth="1"/>
    <col min="9732" max="9733" width="13" style="4" customWidth="1"/>
    <col min="9734" max="9734" width="23.75" style="4" customWidth="1"/>
    <col min="9735" max="9984" width="9" style="4"/>
    <col min="9985" max="9985" width="7.375" style="4" customWidth="1"/>
    <col min="9986" max="9986" width="9" style="4"/>
    <col min="9987" max="9987" width="12.375" style="4" customWidth="1"/>
    <col min="9988" max="9989" width="13" style="4" customWidth="1"/>
    <col min="9990" max="9990" width="23.75" style="4" customWidth="1"/>
    <col min="9991" max="10240" width="9" style="4"/>
    <col min="10241" max="10241" width="7.375" style="4" customWidth="1"/>
    <col min="10242" max="10242" width="9" style="4"/>
    <col min="10243" max="10243" width="12.375" style="4" customWidth="1"/>
    <col min="10244" max="10245" width="13" style="4" customWidth="1"/>
    <col min="10246" max="10246" width="23.75" style="4" customWidth="1"/>
    <col min="10247" max="10496" width="9" style="4"/>
    <col min="10497" max="10497" width="7.375" style="4" customWidth="1"/>
    <col min="10498" max="10498" width="9" style="4"/>
    <col min="10499" max="10499" width="12.375" style="4" customWidth="1"/>
    <col min="10500" max="10501" width="13" style="4" customWidth="1"/>
    <col min="10502" max="10502" width="23.75" style="4" customWidth="1"/>
    <col min="10503" max="10752" width="9" style="4"/>
    <col min="10753" max="10753" width="7.375" style="4" customWidth="1"/>
    <col min="10754" max="10754" width="9" style="4"/>
    <col min="10755" max="10755" width="12.375" style="4" customWidth="1"/>
    <col min="10756" max="10757" width="13" style="4" customWidth="1"/>
    <col min="10758" max="10758" width="23.75" style="4" customWidth="1"/>
    <col min="10759" max="11008" width="9" style="4"/>
    <col min="11009" max="11009" width="7.375" style="4" customWidth="1"/>
    <col min="11010" max="11010" width="9" style="4"/>
    <col min="11011" max="11011" width="12.375" style="4" customWidth="1"/>
    <col min="11012" max="11013" width="13" style="4" customWidth="1"/>
    <col min="11014" max="11014" width="23.75" style="4" customWidth="1"/>
    <col min="11015" max="11264" width="9" style="4"/>
    <col min="11265" max="11265" width="7.375" style="4" customWidth="1"/>
    <col min="11266" max="11266" width="9" style="4"/>
    <col min="11267" max="11267" width="12.375" style="4" customWidth="1"/>
    <col min="11268" max="11269" width="13" style="4" customWidth="1"/>
    <col min="11270" max="11270" width="23.75" style="4" customWidth="1"/>
    <col min="11271" max="11520" width="9" style="4"/>
    <col min="11521" max="11521" width="7.375" style="4" customWidth="1"/>
    <col min="11522" max="11522" width="9" style="4"/>
    <col min="11523" max="11523" width="12.375" style="4" customWidth="1"/>
    <col min="11524" max="11525" width="13" style="4" customWidth="1"/>
    <col min="11526" max="11526" width="23.75" style="4" customWidth="1"/>
    <col min="11527" max="11776" width="9" style="4"/>
    <col min="11777" max="11777" width="7.375" style="4" customWidth="1"/>
    <col min="11778" max="11778" width="9" style="4"/>
    <col min="11779" max="11779" width="12.375" style="4" customWidth="1"/>
    <col min="11780" max="11781" width="13" style="4" customWidth="1"/>
    <col min="11782" max="11782" width="23.75" style="4" customWidth="1"/>
    <col min="11783" max="12032" width="9" style="4"/>
    <col min="12033" max="12033" width="7.375" style="4" customWidth="1"/>
    <col min="12034" max="12034" width="9" style="4"/>
    <col min="12035" max="12035" width="12.375" style="4" customWidth="1"/>
    <col min="12036" max="12037" width="13" style="4" customWidth="1"/>
    <col min="12038" max="12038" width="23.75" style="4" customWidth="1"/>
    <col min="12039" max="12288" width="9" style="4"/>
    <col min="12289" max="12289" width="7.375" style="4" customWidth="1"/>
    <col min="12290" max="12290" width="9" style="4"/>
    <col min="12291" max="12291" width="12.375" style="4" customWidth="1"/>
    <col min="12292" max="12293" width="13" style="4" customWidth="1"/>
    <col min="12294" max="12294" width="23.75" style="4" customWidth="1"/>
    <col min="12295" max="12544" width="9" style="4"/>
    <col min="12545" max="12545" width="7.375" style="4" customWidth="1"/>
    <col min="12546" max="12546" width="9" style="4"/>
    <col min="12547" max="12547" width="12.375" style="4" customWidth="1"/>
    <col min="12548" max="12549" width="13" style="4" customWidth="1"/>
    <col min="12550" max="12550" width="23.75" style="4" customWidth="1"/>
    <col min="12551" max="12800" width="9" style="4"/>
    <col min="12801" max="12801" width="7.375" style="4" customWidth="1"/>
    <col min="12802" max="12802" width="9" style="4"/>
    <col min="12803" max="12803" width="12.375" style="4" customWidth="1"/>
    <col min="12804" max="12805" width="13" style="4" customWidth="1"/>
    <col min="12806" max="12806" width="23.75" style="4" customWidth="1"/>
    <col min="12807" max="13056" width="9" style="4"/>
    <col min="13057" max="13057" width="7.375" style="4" customWidth="1"/>
    <col min="13058" max="13058" width="9" style="4"/>
    <col min="13059" max="13059" width="12.375" style="4" customWidth="1"/>
    <col min="13060" max="13061" width="13" style="4" customWidth="1"/>
    <col min="13062" max="13062" width="23.75" style="4" customWidth="1"/>
    <col min="13063" max="13312" width="9" style="4"/>
    <col min="13313" max="13313" width="7.375" style="4" customWidth="1"/>
    <col min="13314" max="13314" width="9" style="4"/>
    <col min="13315" max="13315" width="12.375" style="4" customWidth="1"/>
    <col min="13316" max="13317" width="13" style="4" customWidth="1"/>
    <col min="13318" max="13318" width="23.75" style="4" customWidth="1"/>
    <col min="13319" max="13568" width="9" style="4"/>
    <col min="13569" max="13569" width="7.375" style="4" customWidth="1"/>
    <col min="13570" max="13570" width="9" style="4"/>
    <col min="13571" max="13571" width="12.375" style="4" customWidth="1"/>
    <col min="13572" max="13573" width="13" style="4" customWidth="1"/>
    <col min="13574" max="13574" width="23.75" style="4" customWidth="1"/>
    <col min="13575" max="13824" width="9" style="4"/>
    <col min="13825" max="13825" width="7.375" style="4" customWidth="1"/>
    <col min="13826" max="13826" width="9" style="4"/>
    <col min="13827" max="13827" width="12.375" style="4" customWidth="1"/>
    <col min="13828" max="13829" width="13" style="4" customWidth="1"/>
    <col min="13830" max="13830" width="23.75" style="4" customWidth="1"/>
    <col min="13831" max="14080" width="9" style="4"/>
    <col min="14081" max="14081" width="7.375" style="4" customWidth="1"/>
    <col min="14082" max="14082" width="9" style="4"/>
    <col min="14083" max="14083" width="12.375" style="4" customWidth="1"/>
    <col min="14084" max="14085" width="13" style="4" customWidth="1"/>
    <col min="14086" max="14086" width="23.75" style="4" customWidth="1"/>
    <col min="14087" max="14336" width="9" style="4"/>
    <col min="14337" max="14337" width="7.375" style="4" customWidth="1"/>
    <col min="14338" max="14338" width="9" style="4"/>
    <col min="14339" max="14339" width="12.375" style="4" customWidth="1"/>
    <col min="14340" max="14341" width="13" style="4" customWidth="1"/>
    <col min="14342" max="14342" width="23.75" style="4" customWidth="1"/>
    <col min="14343" max="14592" width="9" style="4"/>
    <col min="14593" max="14593" width="7.375" style="4" customWidth="1"/>
    <col min="14594" max="14594" width="9" style="4"/>
    <col min="14595" max="14595" width="12.375" style="4" customWidth="1"/>
    <col min="14596" max="14597" width="13" style="4" customWidth="1"/>
    <col min="14598" max="14598" width="23.75" style="4" customWidth="1"/>
    <col min="14599" max="14848" width="9" style="4"/>
    <col min="14849" max="14849" width="7.375" style="4" customWidth="1"/>
    <col min="14850" max="14850" width="9" style="4"/>
    <col min="14851" max="14851" width="12.375" style="4" customWidth="1"/>
    <col min="14852" max="14853" width="13" style="4" customWidth="1"/>
    <col min="14854" max="14854" width="23.75" style="4" customWidth="1"/>
    <col min="14855" max="15104" width="9" style="4"/>
    <col min="15105" max="15105" width="7.375" style="4" customWidth="1"/>
    <col min="15106" max="15106" width="9" style="4"/>
    <col min="15107" max="15107" width="12.375" style="4" customWidth="1"/>
    <col min="15108" max="15109" width="13" style="4" customWidth="1"/>
    <col min="15110" max="15110" width="23.75" style="4" customWidth="1"/>
    <col min="15111" max="15360" width="9" style="4"/>
    <col min="15361" max="15361" width="7.375" style="4" customWidth="1"/>
    <col min="15362" max="15362" width="9" style="4"/>
    <col min="15363" max="15363" width="12.375" style="4" customWidth="1"/>
    <col min="15364" max="15365" width="13" style="4" customWidth="1"/>
    <col min="15366" max="15366" width="23.75" style="4" customWidth="1"/>
    <col min="15367" max="15616" width="9" style="4"/>
    <col min="15617" max="15617" width="7.375" style="4" customWidth="1"/>
    <col min="15618" max="15618" width="9" style="4"/>
    <col min="15619" max="15619" width="12.375" style="4" customWidth="1"/>
    <col min="15620" max="15621" width="13" style="4" customWidth="1"/>
    <col min="15622" max="15622" width="23.75" style="4" customWidth="1"/>
    <col min="15623" max="15872" width="9" style="4"/>
    <col min="15873" max="15873" width="7.375" style="4" customWidth="1"/>
    <col min="15874" max="15874" width="9" style="4"/>
    <col min="15875" max="15875" width="12.375" style="4" customWidth="1"/>
    <col min="15876" max="15877" width="13" style="4" customWidth="1"/>
    <col min="15878" max="15878" width="23.75" style="4" customWidth="1"/>
    <col min="15879" max="16128" width="9" style="4"/>
    <col min="16129" max="16129" width="7.375" style="4" customWidth="1"/>
    <col min="16130" max="16130" width="9" style="4"/>
    <col min="16131" max="16131" width="12.375" style="4" customWidth="1"/>
    <col min="16132" max="16133" width="13" style="4" customWidth="1"/>
    <col min="16134" max="16134" width="23.75" style="4" customWidth="1"/>
    <col min="16135" max="16384" width="9" style="4"/>
  </cols>
  <sheetData>
    <row r="1" spans="1:18" ht="20.100000000000001" customHeight="1">
      <c r="A1" s="2"/>
      <c r="B1" s="2"/>
      <c r="C1" s="2"/>
      <c r="D1" s="2"/>
      <c r="E1" s="2"/>
      <c r="F1" s="2"/>
      <c r="G1" s="2"/>
      <c r="H1" s="2"/>
      <c r="I1" s="2"/>
      <c r="J1" s="2"/>
      <c r="K1" s="2"/>
      <c r="L1" s="3"/>
      <c r="M1" s="3"/>
      <c r="N1" s="3"/>
      <c r="O1" s="2"/>
      <c r="P1" s="2"/>
      <c r="Q1" s="2"/>
      <c r="R1" s="2"/>
    </row>
    <row r="2" spans="1:18" ht="20.100000000000001" customHeight="1">
      <c r="A2" s="376" t="s">
        <v>1</v>
      </c>
      <c r="B2" s="377"/>
      <c r="C2" s="377"/>
      <c r="D2" s="377"/>
      <c r="E2" s="377"/>
      <c r="F2" s="377"/>
      <c r="H2" s="5"/>
      <c r="I2" s="5"/>
      <c r="J2" s="5"/>
      <c r="K2" s="5"/>
      <c r="L2" s="6"/>
      <c r="M2" s="3"/>
      <c r="N2" s="3"/>
      <c r="O2" s="2"/>
      <c r="P2" s="2"/>
      <c r="R2" s="2"/>
    </row>
    <row r="3" spans="1:18" ht="20.100000000000001" customHeight="1">
      <c r="A3" s="378"/>
      <c r="B3" s="378"/>
      <c r="C3" s="378"/>
      <c r="D3" s="378"/>
      <c r="E3" s="378"/>
      <c r="F3" s="378"/>
      <c r="H3" s="5"/>
      <c r="I3" s="5"/>
      <c r="J3" s="5"/>
      <c r="K3" s="5"/>
      <c r="L3" s="6"/>
      <c r="M3" s="3"/>
      <c r="N3" s="3"/>
      <c r="O3" s="2"/>
      <c r="P3" s="2"/>
      <c r="R3" s="2"/>
    </row>
    <row r="4" spans="1:18" ht="20.100000000000001" customHeight="1" thickBot="1">
      <c r="A4" s="379" t="s">
        <v>2</v>
      </c>
      <c r="B4" s="380"/>
      <c r="C4" s="380"/>
      <c r="D4" s="380"/>
      <c r="E4" s="380"/>
      <c r="F4" s="380"/>
      <c r="H4" s="5"/>
      <c r="I4" s="5"/>
      <c r="J4" s="5"/>
      <c r="K4" s="5"/>
      <c r="L4" s="6"/>
      <c r="M4" s="3"/>
      <c r="N4" s="3"/>
      <c r="O4" s="2"/>
      <c r="P4" s="2"/>
      <c r="R4" s="2"/>
    </row>
    <row r="5" spans="1:18" ht="20.100000000000001" customHeight="1" thickBot="1">
      <c r="A5" s="381" t="s">
        <v>3</v>
      </c>
      <c r="B5" s="382"/>
      <c r="C5" s="382"/>
      <c r="D5" s="382"/>
      <c r="E5" s="382"/>
      <c r="F5" s="383"/>
    </row>
    <row r="6" spans="1:18" ht="20.100000000000001" customHeight="1">
      <c r="A6" s="7" t="s">
        <v>4</v>
      </c>
      <c r="B6" s="8" t="s">
        <v>5</v>
      </c>
      <c r="C6" s="8" t="s">
        <v>6</v>
      </c>
      <c r="D6" s="8" t="s">
        <v>7</v>
      </c>
      <c r="E6" s="9" t="s">
        <v>8</v>
      </c>
      <c r="F6" s="10" t="s">
        <v>9</v>
      </c>
      <c r="H6" s="11"/>
      <c r="I6" s="11"/>
      <c r="J6" s="11"/>
      <c r="K6" s="11"/>
      <c r="L6" s="11"/>
    </row>
    <row r="7" spans="1:18" ht="20.100000000000001" customHeight="1">
      <c r="A7" s="12">
        <v>1</v>
      </c>
      <c r="B7" s="13" t="s">
        <v>37</v>
      </c>
      <c r="C7" s="14"/>
      <c r="D7" s="15" t="s">
        <v>11</v>
      </c>
      <c r="E7" s="16"/>
      <c r="F7" s="17" t="s">
        <v>12</v>
      </c>
      <c r="H7" s="11"/>
      <c r="I7" s="11"/>
      <c r="J7" s="11"/>
      <c r="K7" s="11"/>
      <c r="L7" s="11"/>
    </row>
    <row r="8" spans="1:18" ht="73.5">
      <c r="A8" s="18">
        <v>2</v>
      </c>
      <c r="B8" s="13" t="s">
        <v>38</v>
      </c>
      <c r="C8" s="14"/>
      <c r="D8" s="15" t="s">
        <v>13</v>
      </c>
      <c r="E8" s="14"/>
      <c r="F8" s="19" t="s">
        <v>14</v>
      </c>
      <c r="H8" s="11"/>
      <c r="I8" s="11"/>
      <c r="J8" s="11"/>
      <c r="K8" s="11"/>
      <c r="L8" s="11"/>
    </row>
    <row r="9" spans="1:18" ht="31.5" customHeight="1">
      <c r="A9" s="12">
        <v>3</v>
      </c>
      <c r="B9" s="13" t="s">
        <v>39</v>
      </c>
      <c r="C9" s="14"/>
      <c r="D9" s="15" t="s">
        <v>15</v>
      </c>
      <c r="E9" s="20"/>
      <c r="F9" s="17" t="s">
        <v>16</v>
      </c>
      <c r="H9" s="11"/>
      <c r="I9" s="11"/>
      <c r="J9" s="11"/>
      <c r="K9" s="11"/>
      <c r="L9" s="11"/>
    </row>
    <row r="10" spans="1:18" ht="48" customHeight="1">
      <c r="A10" s="18">
        <v>4</v>
      </c>
      <c r="B10" s="13" t="s">
        <v>40</v>
      </c>
      <c r="C10" s="14"/>
      <c r="D10" s="15" t="s">
        <v>32</v>
      </c>
      <c r="E10" s="20"/>
      <c r="F10" s="17" t="s">
        <v>33</v>
      </c>
      <c r="H10" s="11"/>
      <c r="I10" s="11"/>
      <c r="J10" s="11"/>
      <c r="K10" s="11"/>
      <c r="L10" s="11"/>
    </row>
    <row r="11" spans="1:18" ht="36">
      <c r="A11" s="12">
        <v>5</v>
      </c>
      <c r="B11" s="13" t="s">
        <v>42</v>
      </c>
      <c r="C11" s="14" t="s">
        <v>41</v>
      </c>
      <c r="D11" s="15" t="s">
        <v>34</v>
      </c>
      <c r="E11" s="16"/>
      <c r="F11" s="17" t="s">
        <v>43</v>
      </c>
      <c r="H11" s="11"/>
      <c r="I11" s="11"/>
      <c r="J11" s="11"/>
      <c r="K11" s="11"/>
      <c r="L11" s="11"/>
    </row>
    <row r="12" spans="1:18" ht="40.5" customHeight="1">
      <c r="A12" s="18">
        <v>6</v>
      </c>
      <c r="B12" s="13" t="s">
        <v>44</v>
      </c>
      <c r="C12" s="14"/>
      <c r="D12" s="15" t="s">
        <v>45</v>
      </c>
      <c r="E12" s="16"/>
      <c r="F12" s="17" t="s">
        <v>46</v>
      </c>
      <c r="H12" s="11"/>
      <c r="I12" s="11"/>
      <c r="J12" s="11"/>
      <c r="K12" s="11"/>
      <c r="L12" s="11"/>
    </row>
    <row r="13" spans="1:18" ht="84">
      <c r="A13" s="12">
        <v>7</v>
      </c>
      <c r="B13" s="13" t="s">
        <v>391</v>
      </c>
      <c r="C13" s="14"/>
      <c r="D13" s="15" t="s">
        <v>390</v>
      </c>
      <c r="E13" s="16"/>
      <c r="F13" s="17" t="s">
        <v>401</v>
      </c>
      <c r="H13" s="11"/>
      <c r="I13" s="11"/>
      <c r="J13" s="11"/>
      <c r="K13" s="11"/>
      <c r="L13" s="11"/>
    </row>
    <row r="14" spans="1:18" ht="20.100000000000001" customHeight="1">
      <c r="A14" s="18">
        <v>8</v>
      </c>
      <c r="B14" s="13"/>
      <c r="C14" s="14"/>
      <c r="D14" s="14"/>
      <c r="E14" s="16"/>
      <c r="F14" s="21"/>
      <c r="H14" s="11"/>
      <c r="I14" s="11"/>
      <c r="J14" s="11"/>
      <c r="K14" s="11"/>
      <c r="L14" s="11"/>
    </row>
    <row r="15" spans="1:18" ht="20.100000000000001" customHeight="1">
      <c r="A15" s="12">
        <v>9</v>
      </c>
      <c r="B15" s="13"/>
      <c r="C15" s="14"/>
      <c r="D15" s="14"/>
      <c r="E15" s="16"/>
      <c r="F15" s="21"/>
    </row>
    <row r="16" spans="1:18" ht="20.100000000000001" customHeight="1">
      <c r="A16" s="12">
        <v>10</v>
      </c>
      <c r="B16" s="13"/>
      <c r="C16" s="14"/>
      <c r="D16" s="14"/>
      <c r="E16" s="16"/>
      <c r="F16" s="21"/>
    </row>
    <row r="17" spans="1:6" ht="20.100000000000001" customHeight="1">
      <c r="A17" s="12">
        <v>11</v>
      </c>
      <c r="B17" s="13"/>
      <c r="C17" s="14"/>
      <c r="D17" s="14"/>
      <c r="E17" s="16"/>
      <c r="F17" s="21"/>
    </row>
    <row r="18" spans="1:6" ht="20.100000000000001" customHeight="1">
      <c r="A18" s="12">
        <v>12</v>
      </c>
      <c r="B18" s="13"/>
      <c r="C18" s="14"/>
      <c r="D18" s="14"/>
      <c r="E18" s="16"/>
      <c r="F18" s="21"/>
    </row>
    <row r="19" spans="1:6" ht="20.100000000000001" customHeight="1">
      <c r="A19" s="12">
        <v>13</v>
      </c>
      <c r="B19" s="13"/>
      <c r="C19" s="14"/>
      <c r="D19" s="14"/>
      <c r="E19" s="16"/>
      <c r="F19" s="21"/>
    </row>
    <row r="20" spans="1:6" ht="20.100000000000001" customHeight="1" thickBot="1">
      <c r="A20" s="22">
        <v>14</v>
      </c>
      <c r="B20" s="23"/>
      <c r="C20" s="24"/>
      <c r="D20" s="24"/>
      <c r="E20" s="25"/>
      <c r="F20" s="26"/>
    </row>
    <row r="22" spans="1:6" ht="20.100000000000001" customHeight="1">
      <c r="A22" s="379" t="s">
        <v>10</v>
      </c>
      <c r="B22" s="384"/>
      <c r="C22" s="384"/>
      <c r="D22" s="384"/>
      <c r="E22" s="384"/>
      <c r="F22" s="384"/>
    </row>
  </sheetData>
  <mergeCells count="5">
    <mergeCell ref="A2:F2"/>
    <mergeCell ref="A3:F3"/>
    <mergeCell ref="A4:F4"/>
    <mergeCell ref="A5:F5"/>
    <mergeCell ref="A22:F22"/>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workbookViewId="0"/>
  </sheetViews>
  <sheetFormatPr defaultRowHeight="13.5"/>
  <cols>
    <col min="1" max="11" width="36.625" customWidth="1"/>
  </cols>
  <sheetData>
    <row r="1" spans="1:11">
      <c r="A1" s="28" t="s">
        <v>17</v>
      </c>
    </row>
    <row r="3" spans="1:11">
      <c r="A3" t="s">
        <v>18</v>
      </c>
      <c r="B3" t="s">
        <v>19</v>
      </c>
      <c r="C3">
        <v>0</v>
      </c>
    </row>
    <row r="4" spans="1:11">
      <c r="A4" t="s">
        <v>20</v>
      </c>
    </row>
    <row r="5" spans="1:11">
      <c r="A5" t="s">
        <v>21</v>
      </c>
    </row>
    <row r="7" spans="1:11">
      <c r="A7" s="28" t="s">
        <v>22</v>
      </c>
      <c r="B7" t="s">
        <v>23</v>
      </c>
    </row>
    <row r="8" spans="1:11">
      <c r="B8">
        <v>11</v>
      </c>
    </row>
    <row r="10" spans="1:11">
      <c r="A10" t="s">
        <v>24</v>
      </c>
    </row>
    <row r="11" spans="1:11">
      <c r="A11" t="e">
        <f>CB_DATA_!#REF!</f>
        <v>#REF!</v>
      </c>
      <c r="B11" t="e">
        <f>#REF!</f>
        <v>#REF!</v>
      </c>
      <c r="C11" t="e">
        <f>#REF!</f>
        <v>#REF!</v>
      </c>
      <c r="D11" t="e">
        <f>结构!#REF!</f>
        <v>#REF!</v>
      </c>
      <c r="E11" t="e">
        <f>系统测试!#REF!</f>
        <v>#REF!</v>
      </c>
      <c r="F11" t="e">
        <f>硬件测试!#REF!</f>
        <v>#REF!</v>
      </c>
      <c r="G11" t="e">
        <f>整机集成及测试!#REF!</f>
        <v>#REF!</v>
      </c>
      <c r="H11" t="e">
        <f>软件集成及测试!#REF!</f>
        <v>#REF!</v>
      </c>
      <c r="I11" t="e">
        <f>系统!#REF!</f>
        <v>#REF!</v>
      </c>
      <c r="J11" t="e">
        <f>软件组件!#REF!</f>
        <v>#REF!</v>
      </c>
      <c r="K11" t="e">
        <f>单板!#REF!</f>
        <v>#REF!</v>
      </c>
    </row>
    <row r="13" spans="1:11">
      <c r="A13" t="s">
        <v>25</v>
      </c>
    </row>
    <row r="14" spans="1:11">
      <c r="A14" t="s">
        <v>29</v>
      </c>
      <c r="B14" t="s">
        <v>30</v>
      </c>
      <c r="C14" t="s">
        <v>31</v>
      </c>
      <c r="D14" t="s">
        <v>256</v>
      </c>
      <c r="E14" t="s">
        <v>272</v>
      </c>
      <c r="F14" t="s">
        <v>273</v>
      </c>
      <c r="G14" t="s">
        <v>288</v>
      </c>
      <c r="H14" t="s">
        <v>289</v>
      </c>
      <c r="I14" t="s">
        <v>290</v>
      </c>
      <c r="J14" t="s">
        <v>292</v>
      </c>
      <c r="K14" t="s">
        <v>342</v>
      </c>
    </row>
    <row r="16" spans="1:11">
      <c r="A16" t="s">
        <v>26</v>
      </c>
    </row>
    <row r="17" spans="1:11">
      <c r="B17">
        <v>3</v>
      </c>
      <c r="C17">
        <v>3</v>
      </c>
    </row>
    <row r="19" spans="1:11">
      <c r="A19" t="s">
        <v>27</v>
      </c>
    </row>
    <row r="20" spans="1:11">
      <c r="A20">
        <v>28</v>
      </c>
      <c r="B20">
        <v>26</v>
      </c>
      <c r="C20">
        <v>26</v>
      </c>
      <c r="D20">
        <v>26</v>
      </c>
      <c r="E20">
        <v>31</v>
      </c>
      <c r="F20">
        <v>31</v>
      </c>
      <c r="G20">
        <v>31</v>
      </c>
      <c r="H20">
        <v>31</v>
      </c>
      <c r="I20">
        <v>34</v>
      </c>
      <c r="J20">
        <v>31</v>
      </c>
      <c r="K20">
        <v>31</v>
      </c>
    </row>
    <row r="25" spans="1:11">
      <c r="A25" s="28" t="s">
        <v>28</v>
      </c>
    </row>
    <row r="26" spans="1:11">
      <c r="A26" s="29" t="s">
        <v>300</v>
      </c>
      <c r="E26" s="29" t="s">
        <v>295</v>
      </c>
      <c r="F26" s="29" t="s">
        <v>295</v>
      </c>
      <c r="G26" s="29" t="s">
        <v>295</v>
      </c>
      <c r="H26" s="29" t="s">
        <v>295</v>
      </c>
      <c r="I26" s="29" t="s">
        <v>295</v>
      </c>
      <c r="J26" s="29" t="s">
        <v>295</v>
      </c>
      <c r="K26" s="29" t="s">
        <v>295</v>
      </c>
    </row>
    <row r="27" spans="1:11">
      <c r="A27" t="s">
        <v>254</v>
      </c>
      <c r="E27" t="s">
        <v>308</v>
      </c>
      <c r="F27" t="s">
        <v>307</v>
      </c>
      <c r="G27" t="s">
        <v>311</v>
      </c>
      <c r="H27" t="s">
        <v>310</v>
      </c>
      <c r="I27" t="s">
        <v>354</v>
      </c>
      <c r="J27" t="s">
        <v>309</v>
      </c>
      <c r="K27" t="s">
        <v>344</v>
      </c>
    </row>
    <row r="28" spans="1:11">
      <c r="A28" s="29" t="s">
        <v>348</v>
      </c>
      <c r="E28" s="29" t="s">
        <v>296</v>
      </c>
      <c r="F28" s="29" t="s">
        <v>296</v>
      </c>
      <c r="G28" s="29" t="s">
        <v>296</v>
      </c>
      <c r="H28" s="29" t="s">
        <v>296</v>
      </c>
      <c r="I28" s="29" t="s">
        <v>296</v>
      </c>
      <c r="J28" s="29" t="s">
        <v>296</v>
      </c>
      <c r="K28" s="29" t="s">
        <v>296</v>
      </c>
    </row>
    <row r="29" spans="1:11">
      <c r="E29" s="29" t="s">
        <v>303</v>
      </c>
      <c r="F29" s="29" t="s">
        <v>303</v>
      </c>
      <c r="G29" s="29" t="s">
        <v>300</v>
      </c>
      <c r="H29" s="29" t="s">
        <v>298</v>
      </c>
      <c r="I29" s="29" t="s">
        <v>253</v>
      </c>
      <c r="J29" s="29" t="s">
        <v>253</v>
      </c>
      <c r="K29" s="29" t="s">
        <v>253</v>
      </c>
    </row>
    <row r="30" spans="1:11">
      <c r="E30" t="s">
        <v>306</v>
      </c>
      <c r="F30" t="s">
        <v>304</v>
      </c>
      <c r="G30" t="s">
        <v>301</v>
      </c>
      <c r="H30" t="s">
        <v>299</v>
      </c>
      <c r="I30" t="s">
        <v>349</v>
      </c>
      <c r="J30" t="s">
        <v>294</v>
      </c>
      <c r="K30" t="s">
        <v>343</v>
      </c>
    </row>
    <row r="31" spans="1:11">
      <c r="E31" s="29" t="s">
        <v>305</v>
      </c>
      <c r="F31" s="29" t="s">
        <v>305</v>
      </c>
      <c r="G31" s="29" t="s">
        <v>302</v>
      </c>
      <c r="H31" s="29" t="s">
        <v>297</v>
      </c>
      <c r="I31" s="29" t="s">
        <v>255</v>
      </c>
      <c r="J31" s="29" t="s">
        <v>255</v>
      </c>
      <c r="K31" s="29" t="s">
        <v>255</v>
      </c>
    </row>
    <row r="32" spans="1:11">
      <c r="I32" s="29" t="s">
        <v>352</v>
      </c>
    </row>
    <row r="33" spans="9:9">
      <c r="I33" t="s">
        <v>353</v>
      </c>
    </row>
    <row r="34" spans="9:9">
      <c r="I34" s="29" t="s">
        <v>296</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66"/>
  <sheetViews>
    <sheetView showGridLines="0" topLeftCell="A46" zoomScaleNormal="100" workbookViewId="0">
      <selection activeCell="F9" sqref="F9"/>
    </sheetView>
  </sheetViews>
  <sheetFormatPr defaultRowHeight="14.25"/>
  <cols>
    <col min="1" max="1" width="7.125" style="52" customWidth="1"/>
    <col min="2" max="2" width="13" style="52" bestFit="1" customWidth="1"/>
    <col min="3" max="3" width="20.375" style="55" bestFit="1" customWidth="1"/>
    <col min="4" max="4" width="8.875" style="56" customWidth="1"/>
    <col min="5" max="7" width="8.875" style="51" customWidth="1"/>
    <col min="8" max="8" width="18.25" style="51" customWidth="1"/>
    <col min="9" max="9" width="16.25" style="51" customWidth="1"/>
    <col min="10" max="10" width="20.5" style="51" customWidth="1"/>
    <col min="11" max="16384" width="9" style="52"/>
  </cols>
  <sheetData>
    <row r="1" spans="2:10" ht="45.75" customHeight="1">
      <c r="B1" s="249" t="s">
        <v>375</v>
      </c>
      <c r="C1" s="249"/>
      <c r="D1" s="249"/>
      <c r="E1" s="249"/>
      <c r="F1" s="249"/>
      <c r="G1" s="249"/>
      <c r="H1" s="249"/>
      <c r="I1" s="249"/>
      <c r="J1" s="249"/>
    </row>
    <row r="2" spans="2:10" s="51" customFormat="1">
      <c r="B2" s="250" t="s">
        <v>84</v>
      </c>
      <c r="C2" s="250" t="s">
        <v>154</v>
      </c>
      <c r="D2" s="250" t="s">
        <v>155</v>
      </c>
      <c r="E2" s="252" t="s">
        <v>186</v>
      </c>
      <c r="F2" s="253"/>
      <c r="G2" s="253"/>
      <c r="H2" s="250" t="s">
        <v>180</v>
      </c>
      <c r="I2" s="250" t="s">
        <v>134</v>
      </c>
      <c r="J2" s="250" t="s">
        <v>135</v>
      </c>
    </row>
    <row r="3" spans="2:10" s="51" customFormat="1">
      <c r="B3" s="251"/>
      <c r="C3" s="251"/>
      <c r="D3" s="251"/>
      <c r="E3" s="82" t="s">
        <v>58</v>
      </c>
      <c r="F3" s="82" t="s">
        <v>59</v>
      </c>
      <c r="G3" s="82" t="s">
        <v>60</v>
      </c>
      <c r="H3" s="251"/>
      <c r="I3" s="251"/>
      <c r="J3" s="251"/>
    </row>
    <row r="4" spans="2:10" ht="14.25" customHeight="1">
      <c r="B4" s="254" t="s">
        <v>55</v>
      </c>
      <c r="C4" s="83"/>
      <c r="D4" s="84" t="s">
        <v>57</v>
      </c>
      <c r="E4" s="255"/>
      <c r="F4" s="255"/>
      <c r="G4" s="128">
        <v>1</v>
      </c>
      <c r="H4" s="229" t="s">
        <v>188</v>
      </c>
      <c r="I4" s="235"/>
      <c r="J4" s="229"/>
    </row>
    <row r="5" spans="2:10">
      <c r="B5" s="239"/>
      <c r="C5" s="85" t="s">
        <v>187</v>
      </c>
      <c r="D5" s="86">
        <f>F5*G$4</f>
        <v>40</v>
      </c>
      <c r="E5" s="132">
        <v>24</v>
      </c>
      <c r="F5" s="87">
        <v>40</v>
      </c>
      <c r="G5" s="132">
        <v>70</v>
      </c>
      <c r="H5" s="231"/>
      <c r="I5" s="237"/>
      <c r="J5" s="231"/>
    </row>
    <row r="6" spans="2:10" ht="14.25" customHeight="1">
      <c r="B6" s="238" t="s">
        <v>61</v>
      </c>
      <c r="C6" s="88"/>
      <c r="D6" s="89" t="s">
        <v>57</v>
      </c>
      <c r="E6" s="240" t="s">
        <v>63</v>
      </c>
      <c r="F6" s="241"/>
      <c r="G6" s="127">
        <f>G4</f>
        <v>1</v>
      </c>
      <c r="H6" s="229" t="s">
        <v>189</v>
      </c>
      <c r="I6" s="235"/>
      <c r="J6" s="229"/>
    </row>
    <row r="7" spans="2:10" s="53" customFormat="1">
      <c r="B7" s="239"/>
      <c r="C7" s="90" t="s">
        <v>65</v>
      </c>
      <c r="D7" s="86">
        <f>F7*G$6</f>
        <v>30</v>
      </c>
      <c r="E7" s="132">
        <v>16</v>
      </c>
      <c r="F7" s="87">
        <v>30</v>
      </c>
      <c r="G7" s="132">
        <v>48</v>
      </c>
      <c r="H7" s="231"/>
      <c r="I7" s="237"/>
      <c r="J7" s="231"/>
    </row>
    <row r="8" spans="2:10">
      <c r="B8" s="238" t="s">
        <v>66</v>
      </c>
      <c r="C8" s="88"/>
      <c r="D8" s="89" t="s">
        <v>57</v>
      </c>
      <c r="E8" s="240"/>
      <c r="F8" s="241"/>
      <c r="G8" s="127">
        <v>1</v>
      </c>
      <c r="H8" s="229" t="s">
        <v>190</v>
      </c>
      <c r="I8" s="235"/>
      <c r="J8" s="229"/>
    </row>
    <row r="9" spans="2:10">
      <c r="B9" s="239"/>
      <c r="C9" s="85" t="s">
        <v>187</v>
      </c>
      <c r="D9" s="86">
        <f>F9*G$8</f>
        <v>28</v>
      </c>
      <c r="E9" s="132">
        <v>15</v>
      </c>
      <c r="F9" s="87">
        <v>28</v>
      </c>
      <c r="G9" s="132">
        <v>42</v>
      </c>
      <c r="H9" s="231"/>
      <c r="I9" s="237"/>
      <c r="J9" s="231"/>
    </row>
    <row r="10" spans="2:10" ht="14.25" customHeight="1">
      <c r="B10" s="238" t="s">
        <v>67</v>
      </c>
      <c r="C10" s="88"/>
      <c r="D10" s="89" t="s">
        <v>57</v>
      </c>
      <c r="E10" s="240" t="s">
        <v>63</v>
      </c>
      <c r="F10" s="241"/>
      <c r="G10" s="127">
        <f>G8</f>
        <v>1</v>
      </c>
      <c r="H10" s="229" t="s">
        <v>189</v>
      </c>
      <c r="I10" s="235"/>
      <c r="J10" s="229"/>
    </row>
    <row r="11" spans="2:10" s="53" customFormat="1">
      <c r="B11" s="239"/>
      <c r="C11" s="90" t="s">
        <v>65</v>
      </c>
      <c r="D11" s="86">
        <f>F11*G$10</f>
        <v>27</v>
      </c>
      <c r="E11" s="132">
        <v>15</v>
      </c>
      <c r="F11" s="87">
        <v>27</v>
      </c>
      <c r="G11" s="132">
        <v>40</v>
      </c>
      <c r="H11" s="231"/>
      <c r="I11" s="237"/>
      <c r="J11" s="231"/>
    </row>
    <row r="12" spans="2:10">
      <c r="B12" s="264" t="s">
        <v>119</v>
      </c>
      <c r="C12" s="88"/>
      <c r="D12" s="89" t="s">
        <v>57</v>
      </c>
      <c r="E12" s="240"/>
      <c r="F12" s="241"/>
      <c r="G12" s="127">
        <v>1</v>
      </c>
      <c r="H12" s="242" t="s">
        <v>275</v>
      </c>
      <c r="I12" s="235"/>
      <c r="J12" s="242"/>
    </row>
    <row r="13" spans="2:10">
      <c r="B13" s="265"/>
      <c r="C13" s="85" t="s">
        <v>187</v>
      </c>
      <c r="D13" s="86">
        <f>F13*G$12</f>
        <v>24</v>
      </c>
      <c r="E13" s="132">
        <v>16</v>
      </c>
      <c r="F13" s="87">
        <v>24</v>
      </c>
      <c r="G13" s="132">
        <v>36</v>
      </c>
      <c r="H13" s="230"/>
      <c r="I13" s="236"/>
      <c r="J13" s="230"/>
    </row>
    <row r="14" spans="2:10">
      <c r="B14" s="265"/>
      <c r="C14" s="90" t="s">
        <v>65</v>
      </c>
      <c r="D14" s="86">
        <f>F14*G$12</f>
        <v>15</v>
      </c>
      <c r="E14" s="132">
        <v>7</v>
      </c>
      <c r="F14" s="87">
        <v>15</v>
      </c>
      <c r="G14" s="132">
        <v>47</v>
      </c>
      <c r="H14" s="231"/>
      <c r="I14" s="237"/>
      <c r="J14" s="231"/>
    </row>
    <row r="15" spans="2:10">
      <c r="B15" s="254"/>
      <c r="C15" s="90" t="s">
        <v>346</v>
      </c>
      <c r="D15" s="86">
        <f>F15*G$12</f>
        <v>22</v>
      </c>
      <c r="E15" s="132">
        <v>11</v>
      </c>
      <c r="F15" s="87">
        <v>22</v>
      </c>
      <c r="G15" s="132">
        <v>33</v>
      </c>
      <c r="H15" s="137"/>
      <c r="I15" s="136"/>
      <c r="J15" s="137"/>
    </row>
    <row r="16" spans="2:10" ht="14.25" customHeight="1">
      <c r="B16" s="264" t="s">
        <v>120</v>
      </c>
      <c r="C16" s="88"/>
      <c r="D16" s="89" t="s">
        <v>57</v>
      </c>
      <c r="E16" s="240"/>
      <c r="F16" s="241"/>
      <c r="G16" s="127">
        <v>1</v>
      </c>
      <c r="H16" s="229" t="s">
        <v>276</v>
      </c>
      <c r="I16" s="235"/>
      <c r="J16" s="242"/>
    </row>
    <row r="17" spans="2:10" s="53" customFormat="1">
      <c r="B17" s="265"/>
      <c r="C17" s="85" t="s">
        <v>187</v>
      </c>
      <c r="D17" s="86">
        <f>F17*G$16</f>
        <v>10</v>
      </c>
      <c r="E17" s="132">
        <v>6</v>
      </c>
      <c r="F17" s="87">
        <v>10</v>
      </c>
      <c r="G17" s="132">
        <v>20</v>
      </c>
      <c r="H17" s="230"/>
      <c r="I17" s="236"/>
      <c r="J17" s="230"/>
    </row>
    <row r="18" spans="2:10" s="53" customFormat="1">
      <c r="B18" s="265"/>
      <c r="C18" s="90" t="s">
        <v>65</v>
      </c>
      <c r="D18" s="86">
        <f>F18*G$16</f>
        <v>15</v>
      </c>
      <c r="E18" s="132">
        <v>7</v>
      </c>
      <c r="F18" s="87">
        <v>15</v>
      </c>
      <c r="G18" s="132">
        <v>47</v>
      </c>
      <c r="H18" s="231"/>
      <c r="I18" s="237"/>
      <c r="J18" s="231"/>
    </row>
    <row r="19" spans="2:10" s="53" customFormat="1">
      <c r="B19" s="254"/>
      <c r="C19" s="90" t="s">
        <v>346</v>
      </c>
      <c r="D19" s="86">
        <f>F19*G$16</f>
        <v>22</v>
      </c>
      <c r="E19" s="132">
        <v>11</v>
      </c>
      <c r="F19" s="87">
        <v>22</v>
      </c>
      <c r="G19" s="132">
        <v>33</v>
      </c>
      <c r="H19" s="137"/>
      <c r="I19" s="136"/>
      <c r="J19" s="137"/>
    </row>
    <row r="20" spans="2:10" ht="14.25" customHeight="1">
      <c r="B20" s="245" t="s">
        <v>371</v>
      </c>
      <c r="C20" s="88"/>
      <c r="D20" s="89" t="s">
        <v>57</v>
      </c>
      <c r="E20" s="240"/>
      <c r="F20" s="241"/>
      <c r="G20" s="173">
        <v>1</v>
      </c>
      <c r="H20" s="229" t="s">
        <v>368</v>
      </c>
      <c r="I20" s="235"/>
      <c r="J20" s="229"/>
    </row>
    <row r="21" spans="2:10">
      <c r="B21" s="246"/>
      <c r="C21" s="85" t="s">
        <v>187</v>
      </c>
      <c r="D21" s="86">
        <f>F21*G$35</f>
        <v>56.115541829796918</v>
      </c>
      <c r="E21" s="132">
        <v>55</v>
      </c>
      <c r="F21" s="87">
        <v>56.115541829796918</v>
      </c>
      <c r="G21" s="132">
        <v>65</v>
      </c>
      <c r="H21" s="230"/>
      <c r="I21" s="236"/>
      <c r="J21" s="230"/>
    </row>
    <row r="22" spans="2:10" s="53" customFormat="1">
      <c r="B22" s="246"/>
      <c r="C22" s="90" t="s">
        <v>65</v>
      </c>
      <c r="D22" s="86">
        <f>F22*G$35</f>
        <v>15</v>
      </c>
      <c r="E22" s="132">
        <v>12</v>
      </c>
      <c r="F22" s="87">
        <v>15</v>
      </c>
      <c r="G22" s="132">
        <v>24</v>
      </c>
      <c r="H22" s="231"/>
      <c r="I22" s="237"/>
      <c r="J22" s="231"/>
    </row>
    <row r="23" spans="2:10" ht="14.25" customHeight="1">
      <c r="B23" s="232" t="s">
        <v>121</v>
      </c>
      <c r="C23" s="88"/>
      <c r="D23" s="89" t="s">
        <v>57</v>
      </c>
      <c r="E23" s="240"/>
      <c r="F23" s="241"/>
      <c r="G23" s="127">
        <v>1</v>
      </c>
      <c r="H23" s="242" t="s">
        <v>200</v>
      </c>
      <c r="I23" s="235"/>
      <c r="J23" s="242"/>
    </row>
    <row r="24" spans="2:10">
      <c r="B24" s="233"/>
      <c r="C24" s="85" t="s">
        <v>187</v>
      </c>
      <c r="D24" s="86">
        <f>F24*G$23</f>
        <v>48</v>
      </c>
      <c r="E24" s="132">
        <v>40</v>
      </c>
      <c r="F24" s="87">
        <v>48</v>
      </c>
      <c r="G24" s="132">
        <v>56</v>
      </c>
      <c r="H24" s="230"/>
      <c r="I24" s="236"/>
      <c r="J24" s="230"/>
    </row>
    <row r="25" spans="2:10">
      <c r="B25" s="233"/>
      <c r="C25" s="85" t="s">
        <v>85</v>
      </c>
      <c r="D25" s="86">
        <f>F25*G$23</f>
        <v>22</v>
      </c>
      <c r="E25" s="127">
        <v>12</v>
      </c>
      <c r="F25" s="169">
        <v>22</v>
      </c>
      <c r="G25" s="127">
        <v>44</v>
      </c>
      <c r="H25" s="231"/>
      <c r="I25" s="237"/>
      <c r="J25" s="231"/>
    </row>
    <row r="26" spans="2:10">
      <c r="B26" s="234"/>
      <c r="C26" s="90" t="s">
        <v>346</v>
      </c>
      <c r="D26" s="86">
        <f>F26*G$23</f>
        <v>22</v>
      </c>
      <c r="E26" s="132">
        <v>1</v>
      </c>
      <c r="F26" s="87">
        <v>22</v>
      </c>
      <c r="G26" s="132">
        <v>33</v>
      </c>
      <c r="H26" s="137"/>
      <c r="I26" s="136"/>
      <c r="J26" s="137"/>
    </row>
    <row r="27" spans="2:10">
      <c r="B27" s="232" t="s">
        <v>122</v>
      </c>
      <c r="C27" s="88"/>
      <c r="D27" s="89" t="s">
        <v>57</v>
      </c>
      <c r="E27" s="240"/>
      <c r="F27" s="241"/>
      <c r="G27" s="127">
        <v>1</v>
      </c>
      <c r="H27" s="242" t="s">
        <v>201</v>
      </c>
      <c r="I27" s="235"/>
      <c r="J27" s="242"/>
    </row>
    <row r="28" spans="2:10">
      <c r="B28" s="233"/>
      <c r="C28" s="85" t="s">
        <v>187</v>
      </c>
      <c r="D28" s="86">
        <f>F28*G$27</f>
        <v>12</v>
      </c>
      <c r="E28" s="127">
        <v>1</v>
      </c>
      <c r="F28" s="169">
        <v>12</v>
      </c>
      <c r="G28" s="127">
        <v>42</v>
      </c>
      <c r="H28" s="230"/>
      <c r="I28" s="236"/>
      <c r="J28" s="230"/>
    </row>
    <row r="29" spans="2:10">
      <c r="B29" s="233"/>
      <c r="C29" s="85" t="s">
        <v>85</v>
      </c>
      <c r="D29" s="86">
        <f>F29*G$27</f>
        <v>13</v>
      </c>
      <c r="E29" s="127">
        <v>2</v>
      </c>
      <c r="F29" s="169">
        <v>13</v>
      </c>
      <c r="G29" s="127">
        <v>32</v>
      </c>
      <c r="H29" s="231"/>
      <c r="I29" s="237"/>
      <c r="J29" s="231"/>
    </row>
    <row r="30" spans="2:10">
      <c r="B30" s="234"/>
      <c r="C30" s="90" t="s">
        <v>346</v>
      </c>
      <c r="D30" s="86">
        <f>F30*G$27</f>
        <v>22</v>
      </c>
      <c r="E30" s="132">
        <v>11</v>
      </c>
      <c r="F30" s="87">
        <v>22</v>
      </c>
      <c r="G30" s="132">
        <v>43</v>
      </c>
      <c r="H30" s="137"/>
      <c r="I30" s="136"/>
      <c r="J30" s="137"/>
    </row>
    <row r="31" spans="2:10">
      <c r="B31" s="232" t="s">
        <v>86</v>
      </c>
      <c r="C31" s="88"/>
      <c r="D31" s="89" t="s">
        <v>57</v>
      </c>
      <c r="E31" s="240"/>
      <c r="F31" s="241"/>
      <c r="G31" s="127">
        <v>1</v>
      </c>
      <c r="H31" s="229" t="s">
        <v>192</v>
      </c>
      <c r="I31" s="235"/>
      <c r="J31" s="229"/>
    </row>
    <row r="32" spans="2:10">
      <c r="B32" s="233"/>
      <c r="C32" s="85" t="s">
        <v>187</v>
      </c>
      <c r="D32" s="86">
        <f>F32*G$31</f>
        <v>22</v>
      </c>
      <c r="E32" s="127">
        <v>21</v>
      </c>
      <c r="F32" s="169">
        <v>22</v>
      </c>
      <c r="G32" s="127">
        <v>24</v>
      </c>
      <c r="H32" s="230"/>
      <c r="I32" s="236"/>
      <c r="J32" s="230"/>
    </row>
    <row r="33" spans="2:10">
      <c r="B33" s="233"/>
      <c r="C33" s="85" t="s">
        <v>85</v>
      </c>
      <c r="D33" s="86">
        <f>F33*G$31</f>
        <v>32</v>
      </c>
      <c r="E33" s="127">
        <v>31</v>
      </c>
      <c r="F33" s="169">
        <v>32</v>
      </c>
      <c r="G33" s="127">
        <v>33</v>
      </c>
      <c r="H33" s="231"/>
      <c r="I33" s="237"/>
      <c r="J33" s="231"/>
    </row>
    <row r="34" spans="2:10">
      <c r="B34" s="234"/>
      <c r="C34" s="90" t="s">
        <v>346</v>
      </c>
      <c r="D34" s="86">
        <f>F34*G$31</f>
        <v>22</v>
      </c>
      <c r="E34" s="132">
        <v>11</v>
      </c>
      <c r="F34" s="87">
        <v>22</v>
      </c>
      <c r="G34" s="132">
        <v>33</v>
      </c>
      <c r="H34" s="137"/>
      <c r="I34" s="136"/>
      <c r="J34" s="137"/>
    </row>
    <row r="35" spans="2:10" ht="14.25" customHeight="1">
      <c r="B35" s="240" t="s">
        <v>372</v>
      </c>
      <c r="C35" s="88"/>
      <c r="D35" s="89" t="s">
        <v>57</v>
      </c>
      <c r="E35" s="240"/>
      <c r="F35" s="241"/>
      <c r="G35" s="127">
        <v>1</v>
      </c>
      <c r="H35" s="229" t="s">
        <v>194</v>
      </c>
      <c r="I35" s="235"/>
      <c r="J35" s="229"/>
    </row>
    <row r="36" spans="2:10">
      <c r="B36" s="241"/>
      <c r="C36" s="85" t="s">
        <v>187</v>
      </c>
      <c r="D36" s="86">
        <f>F36*G$35</f>
        <v>56.115541829796918</v>
      </c>
      <c r="E36" s="132">
        <v>55</v>
      </c>
      <c r="F36" s="87">
        <v>56.115541829796918</v>
      </c>
      <c r="G36" s="132">
        <v>65</v>
      </c>
      <c r="H36" s="230"/>
      <c r="I36" s="236"/>
      <c r="J36" s="230"/>
    </row>
    <row r="37" spans="2:10" s="53" customFormat="1">
      <c r="B37" s="241"/>
      <c r="C37" s="90" t="s">
        <v>65</v>
      </c>
      <c r="D37" s="86">
        <f>F37*G$35</f>
        <v>15</v>
      </c>
      <c r="E37" s="132">
        <v>12</v>
      </c>
      <c r="F37" s="87">
        <v>15</v>
      </c>
      <c r="G37" s="132">
        <v>24</v>
      </c>
      <c r="H37" s="231"/>
      <c r="I37" s="237"/>
      <c r="J37" s="231"/>
    </row>
    <row r="38" spans="2:10" ht="14.25" customHeight="1">
      <c r="B38" s="240" t="s">
        <v>158</v>
      </c>
      <c r="C38" s="92"/>
      <c r="D38" s="93" t="s">
        <v>56</v>
      </c>
      <c r="E38" s="247"/>
      <c r="F38" s="248"/>
      <c r="G38" s="127">
        <v>1</v>
      </c>
      <c r="H38" s="229" t="s">
        <v>193</v>
      </c>
      <c r="I38" s="235"/>
      <c r="J38" s="229"/>
    </row>
    <row r="39" spans="2:10">
      <c r="B39" s="241"/>
      <c r="C39" s="85" t="s">
        <v>187</v>
      </c>
      <c r="D39" s="86">
        <f>F39*G$38</f>
        <v>56.115541829796918</v>
      </c>
      <c r="E39" s="132">
        <v>55</v>
      </c>
      <c r="F39" s="87">
        <v>56.115541829796918</v>
      </c>
      <c r="G39" s="132">
        <v>65</v>
      </c>
      <c r="H39" s="230"/>
      <c r="I39" s="236"/>
      <c r="J39" s="230"/>
    </row>
    <row r="40" spans="2:10" s="53" customFormat="1">
      <c r="B40" s="241"/>
      <c r="C40" s="90" t="s">
        <v>64</v>
      </c>
      <c r="D40" s="86">
        <f>F40*G$38</f>
        <v>15</v>
      </c>
      <c r="E40" s="132">
        <v>12</v>
      </c>
      <c r="F40" s="87">
        <v>15</v>
      </c>
      <c r="G40" s="132">
        <v>24</v>
      </c>
      <c r="H40" s="231"/>
      <c r="I40" s="237"/>
      <c r="J40" s="231"/>
    </row>
    <row r="41" spans="2:10" ht="14.25" customHeight="1">
      <c r="B41" s="240" t="s">
        <v>70</v>
      </c>
      <c r="C41" s="88"/>
      <c r="D41" s="89" t="s">
        <v>57</v>
      </c>
      <c r="E41" s="240"/>
      <c r="F41" s="241"/>
      <c r="G41" s="127">
        <v>1</v>
      </c>
      <c r="H41" s="229" t="s">
        <v>195</v>
      </c>
      <c r="I41" s="235"/>
      <c r="J41" s="229"/>
    </row>
    <row r="42" spans="2:10">
      <c r="B42" s="241"/>
      <c r="C42" s="85" t="s">
        <v>187</v>
      </c>
      <c r="D42" s="86">
        <f>F42*G$41</f>
        <v>300</v>
      </c>
      <c r="E42" s="132">
        <v>247</v>
      </c>
      <c r="F42" s="87">
        <v>300</v>
      </c>
      <c r="G42" s="132">
        <v>354</v>
      </c>
      <c r="H42" s="230"/>
      <c r="I42" s="236"/>
      <c r="J42" s="230"/>
    </row>
    <row r="43" spans="2:10" s="53" customFormat="1">
      <c r="B43" s="241"/>
      <c r="C43" s="90" t="s">
        <v>65</v>
      </c>
      <c r="D43" s="86">
        <f>F43*G$41</f>
        <v>23</v>
      </c>
      <c r="E43" s="132">
        <v>0</v>
      </c>
      <c r="F43" s="87">
        <v>23</v>
      </c>
      <c r="G43" s="132">
        <v>61</v>
      </c>
      <c r="H43" s="231"/>
      <c r="I43" s="237"/>
      <c r="J43" s="231"/>
    </row>
    <row r="44" spans="2:10" s="53" customFormat="1">
      <c r="B44" s="232" t="s">
        <v>181</v>
      </c>
      <c r="C44" s="90"/>
      <c r="D44" s="89" t="s">
        <v>57</v>
      </c>
      <c r="E44" s="240"/>
      <c r="F44" s="241"/>
      <c r="G44" s="127">
        <v>1</v>
      </c>
      <c r="H44" s="243" t="s">
        <v>196</v>
      </c>
      <c r="I44" s="235"/>
      <c r="J44" s="243"/>
    </row>
    <row r="45" spans="2:10" s="53" customFormat="1">
      <c r="B45" s="234"/>
      <c r="C45" s="90" t="s">
        <v>65</v>
      </c>
      <c r="D45" s="86">
        <f>F45*G$44</f>
        <v>12</v>
      </c>
      <c r="E45" s="132">
        <v>11</v>
      </c>
      <c r="F45" s="87">
        <v>12</v>
      </c>
      <c r="G45" s="132">
        <v>13</v>
      </c>
      <c r="H45" s="244"/>
      <c r="I45" s="237"/>
      <c r="J45" s="244"/>
    </row>
    <row r="46" spans="2:10">
      <c r="B46" s="238" t="s">
        <v>71</v>
      </c>
      <c r="C46" s="88"/>
      <c r="D46" s="89" t="s">
        <v>57</v>
      </c>
      <c r="E46" s="241"/>
      <c r="F46" s="241"/>
      <c r="G46" s="127">
        <v>1</v>
      </c>
      <c r="H46" s="229" t="s">
        <v>197</v>
      </c>
      <c r="I46" s="235"/>
      <c r="J46" s="229"/>
    </row>
    <row r="47" spans="2:10">
      <c r="B47" s="239"/>
      <c r="C47" s="85" t="s">
        <v>187</v>
      </c>
      <c r="D47" s="86">
        <f>F47*G$46</f>
        <v>24</v>
      </c>
      <c r="E47" s="132">
        <v>16</v>
      </c>
      <c r="F47" s="87">
        <v>24</v>
      </c>
      <c r="G47" s="132">
        <v>48</v>
      </c>
      <c r="H47" s="231"/>
      <c r="I47" s="237"/>
      <c r="J47" s="231"/>
    </row>
    <row r="48" spans="2:10">
      <c r="B48" s="238" t="s">
        <v>123</v>
      </c>
      <c r="C48" s="88"/>
      <c r="D48" s="89" t="s">
        <v>56</v>
      </c>
      <c r="E48" s="241"/>
      <c r="F48" s="241"/>
      <c r="G48" s="127">
        <v>1</v>
      </c>
      <c r="H48" s="229" t="s">
        <v>189</v>
      </c>
      <c r="I48" s="235"/>
      <c r="J48" s="229"/>
    </row>
    <row r="49" spans="2:13">
      <c r="B49" s="239"/>
      <c r="C49" s="85" t="s">
        <v>124</v>
      </c>
      <c r="D49" s="86">
        <f>F49*G$48</f>
        <v>24</v>
      </c>
      <c r="E49" s="132">
        <v>16</v>
      </c>
      <c r="F49" s="87">
        <v>24</v>
      </c>
      <c r="G49" s="132">
        <v>48</v>
      </c>
      <c r="H49" s="231"/>
      <c r="I49" s="237"/>
      <c r="J49" s="231"/>
    </row>
    <row r="50" spans="2:13">
      <c r="B50" s="238" t="s">
        <v>72</v>
      </c>
      <c r="C50" s="88"/>
      <c r="D50" s="89" t="s">
        <v>73</v>
      </c>
      <c r="E50" s="241"/>
      <c r="F50" s="241"/>
      <c r="G50" s="127">
        <v>1</v>
      </c>
      <c r="H50" s="229" t="s">
        <v>198</v>
      </c>
      <c r="I50" s="235"/>
      <c r="J50" s="229"/>
    </row>
    <row r="51" spans="2:13">
      <c r="B51" s="239"/>
      <c r="C51" s="85" t="s">
        <v>187</v>
      </c>
      <c r="D51" s="86">
        <f>F51*G$50</f>
        <v>8</v>
      </c>
      <c r="E51" s="132">
        <v>4</v>
      </c>
      <c r="F51" s="87">
        <v>8</v>
      </c>
      <c r="G51" s="132">
        <v>16</v>
      </c>
      <c r="H51" s="259"/>
      <c r="I51" s="237"/>
      <c r="J51" s="259"/>
    </row>
    <row r="52" spans="2:13">
      <c r="B52" s="238" t="s">
        <v>74</v>
      </c>
      <c r="C52" s="88"/>
      <c r="D52" s="89" t="s">
        <v>73</v>
      </c>
      <c r="E52" s="241"/>
      <c r="F52" s="241"/>
      <c r="G52" s="127">
        <v>1</v>
      </c>
      <c r="H52" s="229" t="s">
        <v>199</v>
      </c>
      <c r="I52" s="235"/>
      <c r="J52" s="229"/>
    </row>
    <row r="53" spans="2:13">
      <c r="B53" s="239"/>
      <c r="C53" s="85" t="s">
        <v>187</v>
      </c>
      <c r="D53" s="86">
        <f>F53*G$52</f>
        <v>60</v>
      </c>
      <c r="E53" s="132">
        <v>44</v>
      </c>
      <c r="F53" s="87">
        <v>60</v>
      </c>
      <c r="G53" s="132">
        <v>76</v>
      </c>
      <c r="H53" s="259"/>
      <c r="I53" s="237"/>
      <c r="J53" s="259"/>
    </row>
    <row r="54" spans="2:13">
      <c r="B54" s="94"/>
      <c r="C54" s="95"/>
      <c r="D54" s="96"/>
      <c r="E54" s="97"/>
      <c r="F54" s="97"/>
      <c r="G54" s="97"/>
      <c r="H54" s="97"/>
      <c r="I54" s="97"/>
      <c r="J54" s="97"/>
    </row>
    <row r="55" spans="2:13" ht="19.5" customHeight="1">
      <c r="B55" s="264" t="s">
        <v>75</v>
      </c>
      <c r="C55" s="98" t="s">
        <v>76</v>
      </c>
      <c r="D55" s="99" t="s">
        <v>77</v>
      </c>
      <c r="E55" s="266" t="s">
        <v>78</v>
      </c>
      <c r="F55" s="267"/>
      <c r="G55" s="54" t="s">
        <v>79</v>
      </c>
      <c r="H55" s="100" t="s">
        <v>80</v>
      </c>
      <c r="I55" s="268"/>
      <c r="J55" s="268"/>
      <c r="K55" s="51"/>
      <c r="L55" s="51"/>
      <c r="M55" s="51"/>
    </row>
    <row r="56" spans="2:13" ht="19.5" customHeight="1">
      <c r="B56" s="265"/>
      <c r="C56" s="85" t="s">
        <v>81</v>
      </c>
      <c r="D56" s="135">
        <f>SUMIFS(D4:D53,C4:C53,"工作量（人时）")+SUMIFS(D4:D53,C4:C53,"缺陷修复工作量（人时）")</f>
        <v>854.34662548939082</v>
      </c>
      <c r="E56" s="102">
        <v>704</v>
      </c>
      <c r="F56" s="102">
        <v>862</v>
      </c>
      <c r="G56" s="103">
        <v>0.9</v>
      </c>
      <c r="H56" s="104" t="s">
        <v>215</v>
      </c>
      <c r="I56" s="260"/>
      <c r="J56" s="260"/>
      <c r="K56" s="51"/>
      <c r="L56" s="51"/>
      <c r="M56" s="51"/>
    </row>
    <row r="57" spans="2:13" ht="19.5" customHeight="1">
      <c r="B57" s="265"/>
      <c r="C57" s="85" t="s">
        <v>347</v>
      </c>
      <c r="D57" s="135">
        <f>SUMIFS(D4:D53,C4:C53,"缺陷修复工作量（人时）")</f>
        <v>110</v>
      </c>
      <c r="E57" s="102"/>
      <c r="F57" s="102"/>
      <c r="G57" s="103"/>
      <c r="H57" s="104"/>
      <c r="I57" s="260"/>
      <c r="J57" s="260"/>
      <c r="K57" s="51"/>
      <c r="L57" s="51"/>
      <c r="M57" s="51"/>
    </row>
    <row r="58" spans="2:13" ht="19.5" customHeight="1">
      <c r="B58" s="265"/>
      <c r="C58" s="85" t="s">
        <v>291</v>
      </c>
      <c r="D58" s="101">
        <f>D36</f>
        <v>56.115541829796918</v>
      </c>
      <c r="E58" s="102"/>
      <c r="F58" s="102"/>
      <c r="G58" s="103"/>
      <c r="H58" s="104"/>
      <c r="I58" s="260"/>
      <c r="J58" s="260"/>
      <c r="K58" s="51"/>
      <c r="L58" s="51"/>
      <c r="M58" s="51"/>
    </row>
    <row r="59" spans="2:13" ht="19.5" customHeight="1">
      <c r="B59" s="265"/>
      <c r="C59" s="85" t="s">
        <v>82</v>
      </c>
      <c r="D59" s="101">
        <f>D42</f>
        <v>300</v>
      </c>
      <c r="E59" s="102">
        <v>263</v>
      </c>
      <c r="F59" s="102">
        <v>338</v>
      </c>
      <c r="G59" s="103">
        <v>0.9</v>
      </c>
      <c r="H59" s="104" t="s">
        <v>215</v>
      </c>
      <c r="I59" s="260"/>
      <c r="J59" s="260"/>
      <c r="K59" s="51"/>
      <c r="L59" s="51"/>
      <c r="M59" s="51"/>
    </row>
    <row r="60" spans="2:13" ht="19.5" customHeight="1">
      <c r="B60" s="265"/>
      <c r="C60" s="85" t="s">
        <v>83</v>
      </c>
      <c r="D60" s="135">
        <f>SUMIFS(D4:D53,C4:C53,"检出缺陷")</f>
        <v>258</v>
      </c>
      <c r="E60" s="102">
        <v>79</v>
      </c>
      <c r="F60" s="102">
        <v>175</v>
      </c>
      <c r="G60" s="103">
        <v>0.9</v>
      </c>
      <c r="H60" s="104"/>
      <c r="I60" s="260"/>
      <c r="J60" s="260"/>
      <c r="K60" s="51"/>
      <c r="L60" s="51"/>
      <c r="M60" s="51"/>
    </row>
    <row r="61" spans="2:13" ht="19.5" customHeight="1">
      <c r="B61" s="254"/>
      <c r="C61" s="108" t="s">
        <v>217</v>
      </c>
      <c r="D61" s="106">
        <f>D57/D56</f>
        <v>0.12875336159604925</v>
      </c>
      <c r="E61" s="107"/>
      <c r="F61" s="107"/>
      <c r="G61" s="103"/>
      <c r="H61" s="104"/>
      <c r="I61" s="260"/>
      <c r="J61" s="260"/>
      <c r="K61" s="51"/>
      <c r="L61" s="51"/>
      <c r="M61" s="51"/>
    </row>
    <row r="63" spans="2:13" ht="15" thickBot="1"/>
    <row r="64" spans="2:13" ht="168" customHeight="1" thickBot="1">
      <c r="B64" s="261" t="s">
        <v>267</v>
      </c>
      <c r="C64" s="262"/>
      <c r="D64" s="262"/>
      <c r="E64" s="262"/>
      <c r="F64" s="262"/>
      <c r="G64" s="262"/>
      <c r="H64" s="262"/>
      <c r="I64" s="262"/>
      <c r="J64" s="263"/>
    </row>
    <row r="65" spans="2:13" ht="48" customHeight="1" thickBot="1">
      <c r="B65" s="256" t="s">
        <v>268</v>
      </c>
      <c r="C65" s="257"/>
      <c r="D65" s="257"/>
      <c r="E65" s="257"/>
      <c r="F65" s="257"/>
      <c r="G65" s="257"/>
      <c r="H65" s="257"/>
      <c r="I65" s="257"/>
      <c r="J65" s="258"/>
      <c r="K65" s="129"/>
      <c r="L65" s="129"/>
      <c r="M65" s="129"/>
    </row>
    <row r="66" spans="2:13">
      <c r="C66" s="64"/>
    </row>
  </sheetData>
  <mergeCells count="109">
    <mergeCell ref="I12:I14"/>
    <mergeCell ref="I16:I18"/>
    <mergeCell ref="I23:I25"/>
    <mergeCell ref="I31:I33"/>
    <mergeCell ref="E12:F12"/>
    <mergeCell ref="E16:F16"/>
    <mergeCell ref="I27:I29"/>
    <mergeCell ref="B41:B43"/>
    <mergeCell ref="B64:J64"/>
    <mergeCell ref="B55:B61"/>
    <mergeCell ref="E55:F55"/>
    <mergeCell ref="I55:J55"/>
    <mergeCell ref="I56:J56"/>
    <mergeCell ref="I57:J57"/>
    <mergeCell ref="I58:J58"/>
    <mergeCell ref="I59:J59"/>
    <mergeCell ref="H48:H49"/>
    <mergeCell ref="H50:H51"/>
    <mergeCell ref="H52:H53"/>
    <mergeCell ref="B46:B47"/>
    <mergeCell ref="E46:F46"/>
    <mergeCell ref="B12:B15"/>
    <mergeCell ref="B16:B19"/>
    <mergeCell ref="B23:B26"/>
    <mergeCell ref="B65:J65"/>
    <mergeCell ref="I44:I45"/>
    <mergeCell ref="I46:I47"/>
    <mergeCell ref="I48:I49"/>
    <mergeCell ref="I50:I51"/>
    <mergeCell ref="I52:I53"/>
    <mergeCell ref="J12:J14"/>
    <mergeCell ref="J16:J18"/>
    <mergeCell ref="J23:J25"/>
    <mergeCell ref="J27:J29"/>
    <mergeCell ref="J31:J33"/>
    <mergeCell ref="J35:J37"/>
    <mergeCell ref="J38:J40"/>
    <mergeCell ref="J41:J43"/>
    <mergeCell ref="J44:J45"/>
    <mergeCell ref="J46:J47"/>
    <mergeCell ref="J48:J49"/>
    <mergeCell ref="J50:J51"/>
    <mergeCell ref="J52:J53"/>
    <mergeCell ref="E48:F48"/>
    <mergeCell ref="I60:J60"/>
    <mergeCell ref="I61:J61"/>
    <mergeCell ref="B52:B53"/>
    <mergeCell ref="E52:F52"/>
    <mergeCell ref="B1:J1"/>
    <mergeCell ref="B2:B3"/>
    <mergeCell ref="C2:C3"/>
    <mergeCell ref="D2:D3"/>
    <mergeCell ref="H2:H3"/>
    <mergeCell ref="H4:H5"/>
    <mergeCell ref="I4:I5"/>
    <mergeCell ref="J4:J5"/>
    <mergeCell ref="E2:G2"/>
    <mergeCell ref="I2:I3"/>
    <mergeCell ref="J2:J3"/>
    <mergeCell ref="B4:B5"/>
    <mergeCell ref="E4:F4"/>
    <mergeCell ref="J10:J11"/>
    <mergeCell ref="H6:H7"/>
    <mergeCell ref="I6:I7"/>
    <mergeCell ref="J6:J7"/>
    <mergeCell ref="H8:H9"/>
    <mergeCell ref="B50:B51"/>
    <mergeCell ref="I8:I9"/>
    <mergeCell ref="J8:J9"/>
    <mergeCell ref="H10:H11"/>
    <mergeCell ref="I10:I11"/>
    <mergeCell ref="B6:B7"/>
    <mergeCell ref="E6:F6"/>
    <mergeCell ref="B10:B11"/>
    <mergeCell ref="E10:F10"/>
    <mergeCell ref="H46:H47"/>
    <mergeCell ref="E41:F41"/>
    <mergeCell ref="E35:F35"/>
    <mergeCell ref="B35:B37"/>
    <mergeCell ref="E31:F31"/>
    <mergeCell ref="E27:F27"/>
    <mergeCell ref="B38:B40"/>
    <mergeCell ref="E38:F38"/>
    <mergeCell ref="E50:F50"/>
    <mergeCell ref="B48:B49"/>
    <mergeCell ref="J20:J22"/>
    <mergeCell ref="B27:B30"/>
    <mergeCell ref="B31:B34"/>
    <mergeCell ref="I35:I37"/>
    <mergeCell ref="B8:B9"/>
    <mergeCell ref="E8:F8"/>
    <mergeCell ref="I38:I40"/>
    <mergeCell ref="I41:I43"/>
    <mergeCell ref="B44:B45"/>
    <mergeCell ref="E44:F44"/>
    <mergeCell ref="H12:H14"/>
    <mergeCell ref="H16:H18"/>
    <mergeCell ref="H23:H25"/>
    <mergeCell ref="H27:H29"/>
    <mergeCell ref="H31:H33"/>
    <mergeCell ref="H35:H37"/>
    <mergeCell ref="H38:H40"/>
    <mergeCell ref="H41:H43"/>
    <mergeCell ref="H44:H45"/>
    <mergeCell ref="E23:F23"/>
    <mergeCell ref="B20:B22"/>
    <mergeCell ref="E20:F20"/>
    <mergeCell ref="H20:H22"/>
    <mergeCell ref="I20:I22"/>
  </mergeCells>
  <phoneticPr fontId="1" type="noConversion"/>
  <conditionalFormatting sqref="I4 I6 I8 I10 I12 I16 I23 I27 I31 I35 I38 I41 I44 I46 I48 I50 I52">
    <cfRule type="expression" dxfId="28" priority="4" stopIfTrue="1">
      <formula>$H4="执行"</formula>
    </cfRule>
  </conditionalFormatting>
  <conditionalFormatting sqref="I4 I6 I8 I10 I12 I16 I23 I27 I31 I35 I38 I41 I44 I46 I48 I50 I52">
    <cfRule type="expression" dxfId="27" priority="3" stopIfTrue="1">
      <formula>$H4="裁剪"</formula>
    </cfRule>
  </conditionalFormatting>
  <conditionalFormatting sqref="I20">
    <cfRule type="expression" dxfId="26" priority="2" stopIfTrue="1">
      <formula>$H20="执行"</formula>
    </cfRule>
  </conditionalFormatting>
  <conditionalFormatting sqref="I20">
    <cfRule type="expression" dxfId="25" priority="1" stopIfTrue="1">
      <formula>$H20="裁剪"</formula>
    </cfRule>
  </conditionalFormatting>
  <dataValidations count="1">
    <dataValidation type="list" allowBlank="1" showInputMessage="1" showErrorMessage="1" sqref="I4 I6 I8 I10 I12 I16 I23 I27 I31 I35 I38 I41 I44 I46 I48 I50 I52 I20">
      <formula1>"执行,裁剪"</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53"/>
  <sheetViews>
    <sheetView showGridLines="0" tabSelected="1" workbookViewId="0">
      <selection activeCell="E24" sqref="E24"/>
    </sheetView>
  </sheetViews>
  <sheetFormatPr defaultRowHeight="13.5"/>
  <cols>
    <col min="1" max="1" width="3" customWidth="1"/>
    <col min="2" max="2" width="17.875" customWidth="1"/>
    <col min="3" max="3" width="14.875" customWidth="1"/>
    <col min="4" max="4" width="13.25" customWidth="1"/>
    <col min="11" max="12" width="17.125" customWidth="1"/>
    <col min="13" max="13" width="15.25" customWidth="1"/>
    <col min="14" max="14" width="18.875" customWidth="1"/>
    <col min="15" max="15" width="22.625" customWidth="1"/>
  </cols>
  <sheetData>
    <row r="1" spans="2:14" ht="33.75" customHeight="1">
      <c r="B1" s="284" t="s">
        <v>373</v>
      </c>
      <c r="C1" s="284"/>
      <c r="D1" s="284"/>
      <c r="E1" s="284"/>
      <c r="F1" s="284"/>
      <c r="G1" s="284"/>
      <c r="H1" s="284"/>
      <c r="I1" s="284"/>
      <c r="J1" s="284"/>
      <c r="K1" s="284"/>
      <c r="L1" s="284"/>
      <c r="M1" s="284"/>
      <c r="N1" s="284"/>
    </row>
    <row r="2" spans="2:14" ht="24">
      <c r="B2" s="65" t="s">
        <v>168</v>
      </c>
      <c r="C2" s="206"/>
      <c r="D2" s="67" t="s">
        <v>156</v>
      </c>
      <c r="E2" s="205" t="s">
        <v>355</v>
      </c>
      <c r="F2" s="67" t="s">
        <v>182</v>
      </c>
      <c r="G2" s="205" t="s">
        <v>563</v>
      </c>
      <c r="H2" s="67" t="s">
        <v>183</v>
      </c>
      <c r="I2" s="205"/>
      <c r="J2" s="109"/>
      <c r="K2" s="27"/>
      <c r="L2" s="27"/>
    </row>
    <row r="3" spans="2:14">
      <c r="B3" s="250" t="s">
        <v>84</v>
      </c>
      <c r="C3" s="285" t="s">
        <v>154</v>
      </c>
      <c r="D3" s="285" t="s">
        <v>155</v>
      </c>
      <c r="E3" s="252" t="s">
        <v>186</v>
      </c>
      <c r="F3" s="253"/>
      <c r="G3" s="253"/>
      <c r="H3" s="252" t="s">
        <v>153</v>
      </c>
      <c r="I3" s="253"/>
      <c r="J3" s="253"/>
      <c r="K3" s="250" t="s">
        <v>180</v>
      </c>
      <c r="L3" s="250" t="s">
        <v>386</v>
      </c>
      <c r="M3" s="250" t="s">
        <v>134</v>
      </c>
      <c r="N3" s="250" t="s">
        <v>135</v>
      </c>
    </row>
    <row r="4" spans="2:14">
      <c r="B4" s="251"/>
      <c r="C4" s="251"/>
      <c r="D4" s="251"/>
      <c r="E4" s="82" t="s">
        <v>58</v>
      </c>
      <c r="F4" s="82" t="s">
        <v>59</v>
      </c>
      <c r="G4" s="82" t="s">
        <v>60</v>
      </c>
      <c r="H4" s="82" t="s">
        <v>58</v>
      </c>
      <c r="I4" s="82" t="s">
        <v>59</v>
      </c>
      <c r="J4" s="82" t="s">
        <v>60</v>
      </c>
      <c r="K4" s="251"/>
      <c r="L4" s="251"/>
      <c r="M4" s="251"/>
      <c r="N4" s="251"/>
    </row>
    <row r="5" spans="2:14">
      <c r="B5" s="238" t="s">
        <v>87</v>
      </c>
      <c r="C5" s="88"/>
      <c r="D5" s="89" t="s">
        <v>73</v>
      </c>
      <c r="E5" s="240"/>
      <c r="F5" s="241"/>
      <c r="G5" s="134">
        <v>1</v>
      </c>
      <c r="H5" s="292"/>
      <c r="I5" s="293"/>
      <c r="J5" s="294"/>
      <c r="K5" s="286" t="s">
        <v>230</v>
      </c>
      <c r="L5" s="289"/>
      <c r="M5" s="306" t="s">
        <v>277</v>
      </c>
      <c r="N5" s="289"/>
    </row>
    <row r="6" spans="2:14">
      <c r="B6" s="239"/>
      <c r="C6" s="85" t="s">
        <v>187</v>
      </c>
      <c r="D6" s="86">
        <f>F6*G5</f>
        <v>24</v>
      </c>
      <c r="E6" s="132">
        <v>16</v>
      </c>
      <c r="F6" s="87">
        <v>24</v>
      </c>
      <c r="G6" s="132">
        <v>36</v>
      </c>
      <c r="H6" s="132">
        <f>IFERROR(VLOOKUP($E$2&amp;$B5&amp;$C6&amp;$E5,过程能力基线与模型!$R$6:$U$33,3,FALSE)*$C$2,"无")</f>
        <v>0</v>
      </c>
      <c r="I6" s="132">
        <f>IFERROR(VLOOKUP($E$2&amp;$B5&amp;$C6&amp;$E5,过程能力基线与模型!$R$6:$U$33,2,FALSE)*$C$2,"无")</f>
        <v>0</v>
      </c>
      <c r="J6" s="132">
        <f>IFERROR(VLOOKUP($E$2&amp;$B5&amp;$C6&amp;$E5,过程能力基线与模型!$R$6:$U$33,4,FALSE)*$C$2,"无")</f>
        <v>0</v>
      </c>
      <c r="K6" s="287"/>
      <c r="L6" s="291"/>
      <c r="M6" s="307"/>
      <c r="N6" s="291"/>
    </row>
    <row r="7" spans="2:14">
      <c r="B7" s="238" t="s">
        <v>88</v>
      </c>
      <c r="C7" s="88"/>
      <c r="D7" s="89" t="s">
        <v>73</v>
      </c>
      <c r="E7" s="240" t="s">
        <v>89</v>
      </c>
      <c r="F7" s="241"/>
      <c r="G7" s="134">
        <f>G5</f>
        <v>1</v>
      </c>
      <c r="H7" s="240" t="s">
        <v>62</v>
      </c>
      <c r="I7" s="241"/>
      <c r="J7" s="134"/>
      <c r="K7" s="286" t="s">
        <v>231</v>
      </c>
      <c r="L7" s="289"/>
      <c r="M7" s="306"/>
      <c r="N7" s="289"/>
    </row>
    <row r="8" spans="2:14">
      <c r="B8" s="239"/>
      <c r="C8" s="85" t="s">
        <v>187</v>
      </c>
      <c r="D8" s="86">
        <f>F8*G7</f>
        <v>10</v>
      </c>
      <c r="E8" s="132">
        <v>6</v>
      </c>
      <c r="F8" s="87">
        <v>10</v>
      </c>
      <c r="G8" s="132">
        <v>20</v>
      </c>
      <c r="H8" s="132">
        <f>IFERROR(VLOOKUP($E$2&amp;$B7&amp;$C8&amp;$E7,过程能力基线与模型!$R$6:$U$33,3,FALSE)*$C$2,"无")</f>
        <v>0</v>
      </c>
      <c r="I8" s="132">
        <f>IFERROR(VLOOKUP($E$2&amp;$B7&amp;$C8&amp;$E7,过程能力基线与模型!$R$6:$U$33,2,FALSE)*$C$2,"无")</f>
        <v>0</v>
      </c>
      <c r="J8" s="132">
        <f>IFERROR(VLOOKUP($E$2&amp;$B7&amp;$C8&amp;$E7,过程能力基线与模型!$R$6:$U$33,4,FALSE)*$C$2,"无")</f>
        <v>0</v>
      </c>
      <c r="K8" s="299"/>
      <c r="L8" s="290"/>
      <c r="M8" s="308"/>
      <c r="N8" s="290"/>
    </row>
    <row r="9" spans="2:14">
      <c r="B9" s="239"/>
      <c r="C9" s="90" t="s">
        <v>64</v>
      </c>
      <c r="D9" s="86">
        <f>F9*G7</f>
        <v>15</v>
      </c>
      <c r="E9" s="132">
        <v>7</v>
      </c>
      <c r="F9" s="87">
        <v>15</v>
      </c>
      <c r="G9" s="132">
        <v>47</v>
      </c>
      <c r="H9" s="132">
        <f>IFERROR(VLOOKUP($E$2&amp;$B7&amp;$C9&amp;$E7,过程能力基线与模型!$R$6:$U$33,3,FALSE)*$C$2,"无")</f>
        <v>0</v>
      </c>
      <c r="I9" s="132">
        <f>IFERROR(VLOOKUP($E$2&amp;$B7&amp;$C9&amp;$E7,过程能力基线与模型!$R$6:$U$33,2,FALSE)*$C$2,"无")</f>
        <v>0</v>
      </c>
      <c r="J9" s="132">
        <f>IFERROR(VLOOKUP($E$2&amp;$B7&amp;$C9&amp;$E7,过程能力基线与模型!$R$6:$U$33,4,FALSE)*$C$2,"无")</f>
        <v>0</v>
      </c>
      <c r="K9" s="287"/>
      <c r="L9" s="291"/>
      <c r="M9" s="307"/>
      <c r="N9" s="291"/>
    </row>
    <row r="10" spans="2:14">
      <c r="B10" s="238" t="s">
        <v>68</v>
      </c>
      <c r="C10" s="88"/>
      <c r="D10" s="89" t="s">
        <v>56</v>
      </c>
      <c r="E10" s="240"/>
      <c r="F10" s="241"/>
      <c r="G10" s="134">
        <f>G12+G15</f>
        <v>0</v>
      </c>
      <c r="H10" s="247"/>
      <c r="I10" s="295"/>
      <c r="J10" s="248"/>
      <c r="K10" s="286" t="s">
        <v>232</v>
      </c>
      <c r="L10" s="300" t="s">
        <v>235</v>
      </c>
      <c r="M10" s="306"/>
      <c r="N10" s="300"/>
    </row>
    <row r="11" spans="2:14">
      <c r="B11" s="239"/>
      <c r="C11" s="85" t="s">
        <v>187</v>
      </c>
      <c r="D11" s="86">
        <f>F11*G10</f>
        <v>0</v>
      </c>
      <c r="E11" s="132">
        <v>40</v>
      </c>
      <c r="F11" s="87">
        <v>48</v>
      </c>
      <c r="G11" s="132">
        <v>56</v>
      </c>
      <c r="H11" s="132">
        <f>IFERROR(VLOOKUP($E$2&amp;$B10&amp;$C11&amp;$E10,过程能力基线与模型!$R$6:$U$33,3,FALSE)*$C$2,"无")</f>
        <v>0</v>
      </c>
      <c r="I11" s="132">
        <f>IFERROR(VLOOKUP($E$2&amp;$B10&amp;$C11&amp;$E10,过程能力基线与模型!$R$6:$U$33,2,FALSE)*$C$2,"无")</f>
        <v>0</v>
      </c>
      <c r="J11" s="132">
        <f>IFERROR(VLOOKUP($E$2&amp;$B10&amp;$C11&amp;$E10,过程能力基线与模型!$R$6:$U$33,4,FALSE)*$C$2,"无")</f>
        <v>0</v>
      </c>
      <c r="K11" s="287"/>
      <c r="L11" s="301"/>
      <c r="M11" s="307"/>
      <c r="N11" s="301"/>
    </row>
    <row r="12" spans="2:14">
      <c r="B12" s="264" t="s">
        <v>69</v>
      </c>
      <c r="C12" s="88"/>
      <c r="D12" s="89" t="s">
        <v>56</v>
      </c>
      <c r="E12" s="240" t="s">
        <v>62</v>
      </c>
      <c r="F12" s="241"/>
      <c r="G12" s="91">
        <v>0</v>
      </c>
      <c r="H12" s="240" t="s">
        <v>62</v>
      </c>
      <c r="I12" s="241"/>
      <c r="J12" s="134"/>
      <c r="K12" s="286" t="s">
        <v>231</v>
      </c>
      <c r="L12" s="301"/>
      <c r="M12" s="306"/>
      <c r="N12" s="301"/>
    </row>
    <row r="13" spans="2:14">
      <c r="B13" s="265"/>
      <c r="C13" s="85" t="s">
        <v>187</v>
      </c>
      <c r="D13" s="86">
        <f>F13*G12</f>
        <v>0</v>
      </c>
      <c r="E13" s="132">
        <v>8</v>
      </c>
      <c r="F13" s="87">
        <v>15</v>
      </c>
      <c r="G13" s="132">
        <v>24</v>
      </c>
      <c r="H13" s="132">
        <f>IFERROR(VLOOKUP($E$2&amp;$B12&amp;$C13&amp;$E12,过程能力基线与模型!$R$6:$U$33,3,FALSE)*$C$2,"无")</f>
        <v>0</v>
      </c>
      <c r="I13" s="132">
        <f>IFERROR(VLOOKUP($E$2&amp;$B12&amp;$C13&amp;$E12,过程能力基线与模型!$R$6:$U$33,2,FALSE)*$C$2,"无")</f>
        <v>0</v>
      </c>
      <c r="J13" s="132">
        <f>IFERROR(VLOOKUP($E$2&amp;$B12&amp;$C13&amp;$E12,过程能力基线与模型!$R$6:$U$33,4,FALSE)*$C$2,"无")</f>
        <v>0</v>
      </c>
      <c r="K13" s="299"/>
      <c r="L13" s="301"/>
      <c r="M13" s="308"/>
      <c r="N13" s="301"/>
    </row>
    <row r="14" spans="2:14">
      <c r="B14" s="265"/>
      <c r="C14" s="90" t="s">
        <v>64</v>
      </c>
      <c r="D14" s="86">
        <f>F14*G12</f>
        <v>0</v>
      </c>
      <c r="E14" s="132">
        <v>10</v>
      </c>
      <c r="F14" s="87">
        <v>20</v>
      </c>
      <c r="G14" s="132">
        <v>60</v>
      </c>
      <c r="H14" s="132">
        <f>IFERROR(VLOOKUP($E$2&amp;$B12&amp;$C14&amp;$E12,过程能力基线与模型!$R$6:$U$33,3,FALSE)*$C$2,"无")</f>
        <v>0</v>
      </c>
      <c r="I14" s="132">
        <f>IFERROR(VLOOKUP($E$2&amp;$B12&amp;$C14&amp;$E12,过程能力基线与模型!$R$6:$U$33,2,FALSE)*$C$2,"无")</f>
        <v>0</v>
      </c>
      <c r="J14" s="132">
        <f>IFERROR(VLOOKUP($E$2&amp;$B12&amp;$C14&amp;$E12,过程能力基线与模型!$R$6:$U$33,4,FALSE)*$C$2,"无")</f>
        <v>0</v>
      </c>
      <c r="K14" s="299"/>
      <c r="L14" s="301"/>
      <c r="M14" s="307"/>
      <c r="N14" s="301"/>
    </row>
    <row r="15" spans="2:14">
      <c r="B15" s="265"/>
      <c r="C15" s="88"/>
      <c r="D15" s="89" t="s">
        <v>56</v>
      </c>
      <c r="E15" s="240" t="s">
        <v>96</v>
      </c>
      <c r="F15" s="241"/>
      <c r="G15" s="91">
        <v>0</v>
      </c>
      <c r="H15" s="240" t="s">
        <v>96</v>
      </c>
      <c r="I15" s="241"/>
      <c r="J15" s="134"/>
      <c r="K15" s="299"/>
      <c r="L15" s="301"/>
      <c r="M15" s="306"/>
      <c r="N15" s="301"/>
    </row>
    <row r="16" spans="2:14">
      <c r="B16" s="265"/>
      <c r="C16" s="85" t="s">
        <v>187</v>
      </c>
      <c r="D16" s="86">
        <f>F16*G15</f>
        <v>0</v>
      </c>
      <c r="E16" s="132">
        <v>8</v>
      </c>
      <c r="F16" s="87">
        <v>15</v>
      </c>
      <c r="G16" s="132">
        <v>24</v>
      </c>
      <c r="H16" s="132">
        <f>IFERROR(VLOOKUP($E$2&amp;$B12&amp;$C16&amp;$E15,过程能力基线与模型!$R$6:$U$33,3,FALSE)*$C$2,"无")</f>
        <v>0</v>
      </c>
      <c r="I16" s="132">
        <f>IFERROR(VLOOKUP($E$2&amp;$B12&amp;$C16&amp;$E15,过程能力基线与模型!$R$6:$U$33,2,FALSE)*$C$2,"无")</f>
        <v>0</v>
      </c>
      <c r="J16" s="132">
        <f>IFERROR(VLOOKUP($E$2&amp;$B12&amp;$C16&amp;$E15,过程能力基线与模型!$R$6:$U$33,4,FALSE)*$C$2,"无")</f>
        <v>0</v>
      </c>
      <c r="K16" s="299"/>
      <c r="L16" s="301"/>
      <c r="M16" s="308"/>
      <c r="N16" s="301"/>
    </row>
    <row r="17" spans="2:14">
      <c r="B17" s="254"/>
      <c r="C17" s="90" t="s">
        <v>64</v>
      </c>
      <c r="D17" s="86">
        <f>F17*G15</f>
        <v>0</v>
      </c>
      <c r="E17" s="132">
        <v>10</v>
      </c>
      <c r="F17" s="87">
        <v>20</v>
      </c>
      <c r="G17" s="132">
        <v>60</v>
      </c>
      <c r="H17" s="132">
        <f>IFERROR(VLOOKUP($E$2&amp;$B12&amp;$C17&amp;$E15,过程能力基线与模型!$R$6:$U$33,3,FALSE)*$C$2,"无")</f>
        <v>0</v>
      </c>
      <c r="I17" s="132">
        <f>IFERROR(VLOOKUP($E$2&amp;$B12&amp;$C17&amp;$E15,过程能力基线与模型!$R$6:$U$33,2,FALSE)*$C$2,"无")</f>
        <v>0</v>
      </c>
      <c r="J17" s="132">
        <f>IFERROR(VLOOKUP($E$2&amp;$B12&amp;$C17&amp;$E15,过程能力基线与模型!$R$6:$U$33,4,FALSE)*$C$2,"无")</f>
        <v>0</v>
      </c>
      <c r="K17" s="287"/>
      <c r="L17" s="302"/>
      <c r="M17" s="307"/>
      <c r="N17" s="302"/>
    </row>
    <row r="18" spans="2:14" ht="13.5" customHeight="1">
      <c r="B18" s="264" t="s">
        <v>0</v>
      </c>
      <c r="C18" s="88"/>
      <c r="D18" s="89" t="s">
        <v>56</v>
      </c>
      <c r="E18" s="241"/>
      <c r="F18" s="241"/>
      <c r="G18" s="134">
        <v>1</v>
      </c>
      <c r="H18" s="296"/>
      <c r="I18" s="297"/>
      <c r="J18" s="298"/>
      <c r="K18" s="303" t="s">
        <v>233</v>
      </c>
      <c r="L18" s="289"/>
      <c r="M18" s="306"/>
      <c r="N18" s="289"/>
    </row>
    <row r="19" spans="2:14">
      <c r="B19" s="265"/>
      <c r="C19" s="85" t="s">
        <v>187</v>
      </c>
      <c r="D19" s="86">
        <f>F19*G18</f>
        <v>188</v>
      </c>
      <c r="E19" s="132">
        <v>140</v>
      </c>
      <c r="F19" s="87">
        <v>188</v>
      </c>
      <c r="G19" s="132">
        <v>230</v>
      </c>
      <c r="H19" s="132">
        <f>IFERROR(VLOOKUP($E$2&amp;$B18&amp;$C19&amp;$E18,过程能力基线与模型!$R$6:$U$33,3,FALSE)*$C$2,"无")</f>
        <v>0</v>
      </c>
      <c r="I19" s="132">
        <f>IFERROR(VLOOKUP($E$2&amp;$B18&amp;$C19&amp;$E18,过程能力基线与模型!$R$6:$U$33,2,FALSE)*$C$2,"无")</f>
        <v>0</v>
      </c>
      <c r="J19" s="132">
        <f>IFERROR(VLOOKUP($E$2&amp;$B18&amp;$C19&amp;$E18,过程能力基线与模型!$R$6:$U$33,4,FALSE)*$C$2,"无")</f>
        <v>0</v>
      </c>
      <c r="K19" s="304"/>
      <c r="L19" s="290"/>
      <c r="M19" s="307"/>
      <c r="N19" s="291"/>
    </row>
    <row r="20" spans="2:14">
      <c r="B20" s="265"/>
      <c r="C20" s="90" t="s">
        <v>565</v>
      </c>
      <c r="D20" s="215">
        <f>F20*G18</f>
        <v>0</v>
      </c>
      <c r="E20" s="132"/>
      <c r="F20" s="218"/>
      <c r="G20" s="132"/>
      <c r="H20" s="132" t="str">
        <f>IFERROR(VLOOKUP($E$2&amp;$B19&amp;$C20&amp;$E19,过程能力基线与模型!$R$6:$U$33,3,FALSE)*$C$2,"无")</f>
        <v>无</v>
      </c>
      <c r="I20" s="132" t="str">
        <f>IFERROR(VLOOKUP($E$2&amp;$B19&amp;$C20&amp;$E19,过程能力基线与模型!$R$6:$U$33,2,FALSE)*$C$2,"无")</f>
        <v>无</v>
      </c>
      <c r="J20" s="132" t="str">
        <f>IFERROR(VLOOKUP($E$2&amp;$B19&amp;$C20&amp;$E19,过程能力基线与模型!$R$6:$U$33,4,FALSE)*$C$2,"无")</f>
        <v>无</v>
      </c>
      <c r="K20" s="304"/>
      <c r="L20" s="290"/>
      <c r="M20" s="212"/>
      <c r="N20" s="211"/>
    </row>
    <row r="21" spans="2:14">
      <c r="B21" s="254"/>
      <c r="C21" s="217" t="s">
        <v>566</v>
      </c>
      <c r="D21" s="215">
        <f>F21*G18</f>
        <v>0</v>
      </c>
      <c r="E21" s="132"/>
      <c r="F21" s="218"/>
      <c r="G21" s="132"/>
      <c r="H21" s="132" t="str">
        <f>IFERROR(VLOOKUP($E$2&amp;$B20&amp;$C21&amp;$E20,过程能力基线与模型!$R$6:$U$33,3,FALSE)*$C$2,"无")</f>
        <v>无</v>
      </c>
      <c r="I21" s="132" t="str">
        <f>IFERROR(VLOOKUP($E$2&amp;$B20&amp;$C21&amp;$E20,过程能力基线与模型!$R$6:$U$33,2,FALSE)*$C$2,"无")</f>
        <v>无</v>
      </c>
      <c r="J21" s="132" t="str">
        <f>IFERROR(VLOOKUP($E$2&amp;$B20&amp;$C21&amp;$E20,过程能力基线与模型!$R$6:$U$33,4,FALSE)*$C$2,"无")</f>
        <v>无</v>
      </c>
      <c r="K21" s="305"/>
      <c r="L21" s="291"/>
      <c r="M21" s="214"/>
      <c r="N21" s="213"/>
    </row>
    <row r="22" spans="2:14">
      <c r="B22" s="264" t="s">
        <v>370</v>
      </c>
      <c r="C22" s="92"/>
      <c r="D22" s="93" t="s">
        <v>56</v>
      </c>
      <c r="E22" s="247"/>
      <c r="F22" s="248"/>
      <c r="G22" s="91">
        <v>1</v>
      </c>
      <c r="H22" s="247"/>
      <c r="I22" s="295"/>
      <c r="J22" s="248"/>
      <c r="K22" s="300" t="s">
        <v>234</v>
      </c>
      <c r="L22" s="300" t="s">
        <v>236</v>
      </c>
      <c r="M22" s="306"/>
      <c r="N22" s="300"/>
    </row>
    <row r="23" spans="2:14">
      <c r="B23" s="265"/>
      <c r="C23" s="85" t="s">
        <v>187</v>
      </c>
      <c r="D23" s="86">
        <f>F23*G22</f>
        <v>56</v>
      </c>
      <c r="E23" s="132">
        <v>40</v>
      </c>
      <c r="F23" s="87">
        <v>56</v>
      </c>
      <c r="G23" s="132">
        <v>70</v>
      </c>
      <c r="H23" s="132" t="str">
        <f>IFERROR(VLOOKUP($E$2&amp;$B22&amp;$C23&amp;$E22,过程能力基线与模型!$R$6:$U$33,3,FALSE)*$C$2,"无")</f>
        <v>无</v>
      </c>
      <c r="I23" s="132" t="str">
        <f>IFERROR(VLOOKUP($E$2&amp;$B22&amp;$C23&amp;$E22,过程能力基线与模型!$R$6:$U$33,2,FALSE)*$C$2,"无")</f>
        <v>无</v>
      </c>
      <c r="J23" s="132" t="str">
        <f>IFERROR(VLOOKUP($E$2&amp;$B22&amp;$C23&amp;$E22,过程能力基线与模型!$R$6:$U$33,4,FALSE)*$C$2,"无")</f>
        <v>无</v>
      </c>
      <c r="K23" s="301"/>
      <c r="L23" s="301"/>
      <c r="M23" s="308"/>
      <c r="N23" s="301"/>
    </row>
    <row r="24" spans="2:14">
      <c r="B24" s="254"/>
      <c r="C24" s="90" t="s">
        <v>64</v>
      </c>
      <c r="D24" s="86">
        <f>F24*G22</f>
        <v>9</v>
      </c>
      <c r="E24" s="132">
        <v>0</v>
      </c>
      <c r="F24" s="87">
        <v>9</v>
      </c>
      <c r="G24" s="132">
        <v>55</v>
      </c>
      <c r="H24" s="132" t="str">
        <f>IFERROR(VLOOKUP($E$2&amp;$B22&amp;$C24&amp;$E22,过程能力基线与模型!$R$6:$U$33,3,FALSE)*$C$2,"无")</f>
        <v>无</v>
      </c>
      <c r="I24" s="132" t="str">
        <f>IFERROR(VLOOKUP($E$2&amp;$B22&amp;$C24&amp;$E22,过程能力基线与模型!$R$6:$U$33,2,FALSE)*$C$2,"无")</f>
        <v>无</v>
      </c>
      <c r="J24" s="132" t="str">
        <f>IFERROR(VLOOKUP($E$2&amp;$B22&amp;$C24&amp;$E22,过程能力基线与模型!$R$6:$U$33,4,FALSE)*$C$2,"无")</f>
        <v>无</v>
      </c>
      <c r="K24" s="302"/>
      <c r="L24" s="302"/>
      <c r="M24" s="307"/>
      <c r="N24" s="302"/>
    </row>
    <row r="25" spans="2:14">
      <c r="B25" s="282" t="s">
        <v>261</v>
      </c>
      <c r="C25" s="88"/>
      <c r="D25" s="89" t="s">
        <v>56</v>
      </c>
      <c r="E25" s="241"/>
      <c r="F25" s="241"/>
      <c r="G25" s="134">
        <v>1</v>
      </c>
      <c r="H25" s="241"/>
      <c r="I25" s="241"/>
      <c r="J25" s="241"/>
      <c r="K25" s="286"/>
      <c r="L25" s="289"/>
      <c r="M25" s="306"/>
      <c r="N25" s="289"/>
    </row>
    <row r="26" spans="2:14">
      <c r="B26" s="283"/>
      <c r="C26" s="85" t="s">
        <v>187</v>
      </c>
      <c r="D26" s="86">
        <f>F26*G25</f>
        <v>188</v>
      </c>
      <c r="E26" s="132">
        <v>140</v>
      </c>
      <c r="F26" s="87">
        <v>188</v>
      </c>
      <c r="G26" s="132">
        <v>230</v>
      </c>
      <c r="H26" s="132" t="str">
        <f>IFERROR(VLOOKUP($E$2&amp;$B25&amp;$C26&amp;$E25,过程能力基线与模型!$R$6:$U$33,3,FALSE)*$C$2,"无")</f>
        <v>无</v>
      </c>
      <c r="I26" s="132" t="str">
        <f>IFERROR(VLOOKUP($E$2&amp;$B25&amp;$C26&amp;$E25,过程能力基线与模型!$R$6:$U$33,2,FALSE)*$C$2,"无")</f>
        <v>无</v>
      </c>
      <c r="J26" s="132" t="str">
        <f>IFERROR(VLOOKUP($E$2&amp;$B25&amp;$C26&amp;$E25,过程能力基线与模型!$R$6:$U$33,4,FALSE)*$C$2,"无")</f>
        <v>无</v>
      </c>
      <c r="K26" s="287"/>
      <c r="L26" s="291"/>
      <c r="M26" s="307"/>
      <c r="N26" s="291"/>
    </row>
    <row r="27" spans="2:14">
      <c r="B27" s="282" t="s">
        <v>263</v>
      </c>
      <c r="C27" s="88"/>
      <c r="D27" s="89" t="s">
        <v>56</v>
      </c>
      <c r="E27" s="241"/>
      <c r="F27" s="241"/>
      <c r="G27" s="134">
        <v>1</v>
      </c>
      <c r="H27" s="241"/>
      <c r="I27" s="241"/>
      <c r="J27" s="241"/>
      <c r="K27" s="286"/>
      <c r="L27" s="289"/>
      <c r="M27" s="306"/>
      <c r="N27" s="289"/>
    </row>
    <row r="28" spans="2:14">
      <c r="B28" s="283"/>
      <c r="C28" s="85" t="s">
        <v>187</v>
      </c>
      <c r="D28" s="86">
        <f>F28*G27</f>
        <v>188</v>
      </c>
      <c r="E28" s="132">
        <v>140</v>
      </c>
      <c r="F28" s="87">
        <v>188</v>
      </c>
      <c r="G28" s="132">
        <v>230</v>
      </c>
      <c r="H28" s="132" t="str">
        <f>IFERROR(VLOOKUP($E$2&amp;$B27&amp;$C28&amp;$E27,过程能力基线与模型!$R$6:$U$33,3,FALSE)*$C$2,"无")</f>
        <v>无</v>
      </c>
      <c r="I28" s="132" t="str">
        <f>IFERROR(VLOOKUP($E$2&amp;$B27&amp;$C28&amp;$E27,过程能力基线与模型!$R$6:$U$33,2,FALSE)*$C$2,"无")</f>
        <v>无</v>
      </c>
      <c r="J28" s="132" t="str">
        <f>IFERROR(VLOOKUP($E$2&amp;$B27&amp;$C28&amp;$E27,过程能力基线与模型!$R$6:$U$33,4,FALSE)*$C$2,"无")</f>
        <v>无</v>
      </c>
      <c r="K28" s="287"/>
      <c r="L28" s="291"/>
      <c r="M28" s="307"/>
      <c r="N28" s="291"/>
    </row>
    <row r="29" spans="2:14">
      <c r="B29" s="282" t="s">
        <v>262</v>
      </c>
      <c r="C29" s="88"/>
      <c r="D29" s="89" t="s">
        <v>56</v>
      </c>
      <c r="E29" s="241"/>
      <c r="F29" s="241"/>
      <c r="G29" s="134">
        <v>1</v>
      </c>
      <c r="H29" s="241"/>
      <c r="I29" s="241"/>
      <c r="J29" s="241"/>
      <c r="K29" s="286"/>
      <c r="L29" s="289"/>
      <c r="M29" s="306"/>
      <c r="N29" s="289"/>
    </row>
    <row r="30" spans="2:14">
      <c r="B30" s="283"/>
      <c r="C30" s="85" t="s">
        <v>187</v>
      </c>
      <c r="D30" s="86">
        <f>F30*G29</f>
        <v>188</v>
      </c>
      <c r="E30" s="132">
        <v>140</v>
      </c>
      <c r="F30" s="87">
        <v>188</v>
      </c>
      <c r="G30" s="132">
        <v>230</v>
      </c>
      <c r="H30" s="132" t="str">
        <f>IFERROR(VLOOKUP($E$2&amp;$B29&amp;$C30&amp;$E29,过程能力基线与模型!$R$6:$U$33,3,FALSE)*$C$2,"无")</f>
        <v>无</v>
      </c>
      <c r="I30" s="132" t="str">
        <f>IFERROR(VLOOKUP($E$2&amp;$B29&amp;$C30&amp;$E29,过程能力基线与模型!$R$6:$U$33,2,FALSE)*$C$2,"无")</f>
        <v>无</v>
      </c>
      <c r="J30" s="132" t="str">
        <f>IFERROR(VLOOKUP($E$2&amp;$B29&amp;$C30&amp;$E29,过程能力基线与模型!$R$6:$U$33,4,FALSE)*$C$2,"无")</f>
        <v>无</v>
      </c>
      <c r="K30" s="287"/>
      <c r="L30" s="291"/>
      <c r="M30" s="307"/>
      <c r="N30" s="291"/>
    </row>
    <row r="31" spans="2:14">
      <c r="B31" s="318" t="s">
        <v>213</v>
      </c>
      <c r="C31" s="319"/>
      <c r="D31" s="86"/>
      <c r="E31" s="132"/>
      <c r="F31" s="132"/>
      <c r="G31" s="132"/>
      <c r="H31" s="86"/>
      <c r="I31" s="86"/>
      <c r="J31" s="86"/>
      <c r="K31" s="70"/>
      <c r="L31" s="70"/>
      <c r="M31" s="70"/>
      <c r="N31" s="70"/>
    </row>
    <row r="32" spans="2:14">
      <c r="B32" s="110"/>
      <c r="C32" s="111"/>
      <c r="D32" s="112"/>
      <c r="E32" s="112"/>
      <c r="F32" s="112"/>
      <c r="G32" s="112"/>
      <c r="H32" s="112"/>
      <c r="I32" s="112"/>
      <c r="J32" s="112"/>
      <c r="K32" s="109"/>
      <c r="L32" s="109"/>
      <c r="M32" s="109"/>
      <c r="N32" s="109"/>
    </row>
    <row r="33" spans="2:14">
      <c r="B33" s="323" t="s">
        <v>132</v>
      </c>
      <c r="C33" s="85" t="s">
        <v>90</v>
      </c>
      <c r="D33" s="57" t="s">
        <v>91</v>
      </c>
      <c r="E33" s="288" t="s">
        <v>92</v>
      </c>
      <c r="F33" s="288"/>
      <c r="G33" s="57" t="s">
        <v>93</v>
      </c>
      <c r="H33" s="288" t="s">
        <v>92</v>
      </c>
      <c r="I33" s="288"/>
      <c r="J33" s="57" t="s">
        <v>93</v>
      </c>
      <c r="K33" s="113" t="s">
        <v>94</v>
      </c>
      <c r="L33" s="320" t="s">
        <v>396</v>
      </c>
      <c r="M33" s="321"/>
      <c r="N33" s="322"/>
    </row>
    <row r="34" spans="2:14">
      <c r="B34" s="323"/>
      <c r="C34" s="85" t="s">
        <v>95</v>
      </c>
      <c r="D34" s="101">
        <f>SUMIFS(D5:D24,C5:C24,"工作量（人时）")</f>
        <v>278</v>
      </c>
      <c r="E34" s="102">
        <v>1709</v>
      </c>
      <c r="F34" s="102">
        <v>1861</v>
      </c>
      <c r="G34" s="103">
        <v>0.9</v>
      </c>
      <c r="H34" s="102">
        <v>1709</v>
      </c>
      <c r="I34" s="102">
        <v>1861</v>
      </c>
      <c r="J34" s="103">
        <v>0.9</v>
      </c>
      <c r="K34" s="114" t="s">
        <v>218</v>
      </c>
      <c r="L34" s="315"/>
      <c r="M34" s="316"/>
      <c r="N34" s="317"/>
    </row>
    <row r="35" spans="2:14">
      <c r="B35" s="323"/>
      <c r="C35" s="85" t="s">
        <v>369</v>
      </c>
      <c r="D35" s="101">
        <f>SUMIFS(D25:D30,C25:C30,"工作量（人时）")</f>
        <v>564</v>
      </c>
      <c r="E35" s="102"/>
      <c r="F35" s="102"/>
      <c r="G35" s="103"/>
      <c r="H35" s="102"/>
      <c r="I35" s="102"/>
      <c r="J35" s="103"/>
      <c r="K35" s="114"/>
      <c r="L35" s="315"/>
      <c r="M35" s="316"/>
      <c r="N35" s="317"/>
    </row>
    <row r="36" spans="2:14">
      <c r="B36" s="323"/>
      <c r="C36" s="85" t="s">
        <v>83</v>
      </c>
      <c r="D36" s="101">
        <f>SUMIFS(D5:D30,C5:C30,"检出缺陷")</f>
        <v>24</v>
      </c>
      <c r="E36" s="102">
        <v>495</v>
      </c>
      <c r="F36" s="102">
        <v>904</v>
      </c>
      <c r="G36" s="103">
        <v>0.9</v>
      </c>
      <c r="H36" s="102">
        <v>495</v>
      </c>
      <c r="I36" s="102">
        <v>904</v>
      </c>
      <c r="J36" s="103">
        <v>0.9</v>
      </c>
      <c r="K36" s="114"/>
      <c r="L36" s="315"/>
      <c r="M36" s="316"/>
      <c r="N36" s="317"/>
    </row>
    <row r="37" spans="2:14">
      <c r="B37" s="323"/>
      <c r="C37" s="105" t="s">
        <v>216</v>
      </c>
      <c r="D37" s="106">
        <f>(D8+D13+D16+D23+D26+D28+D30)/(D34+D35)</f>
        <v>0.74821852731591454</v>
      </c>
      <c r="E37" s="107">
        <v>0.374</v>
      </c>
      <c r="F37" s="107">
        <v>0.42299999999999999</v>
      </c>
      <c r="G37" s="103">
        <v>0.9</v>
      </c>
      <c r="H37" s="107">
        <v>0.374</v>
      </c>
      <c r="I37" s="107">
        <v>0.42299999999999999</v>
      </c>
      <c r="J37" s="103">
        <v>0.9</v>
      </c>
      <c r="K37" s="114" t="s">
        <v>215</v>
      </c>
      <c r="L37" s="315"/>
      <c r="M37" s="316"/>
      <c r="N37" s="317"/>
    </row>
    <row r="38" spans="2:14">
      <c r="B38" s="323"/>
      <c r="C38" s="108" t="s">
        <v>387</v>
      </c>
      <c r="D38" s="106">
        <f>(D26+D28+D30)/(D34+D35)</f>
        <v>0.66983372921615203</v>
      </c>
      <c r="E38" s="107">
        <v>0.17499999999999999</v>
      </c>
      <c r="F38" s="107">
        <v>0.22800000000000001</v>
      </c>
      <c r="G38" s="103">
        <v>0.9</v>
      </c>
      <c r="H38" s="107">
        <v>0.17499999999999999</v>
      </c>
      <c r="I38" s="107">
        <v>0.22800000000000001</v>
      </c>
      <c r="J38" s="103">
        <v>0.9</v>
      </c>
      <c r="K38" s="114" t="s">
        <v>215</v>
      </c>
      <c r="L38" s="315"/>
      <c r="M38" s="316"/>
      <c r="N38" s="317"/>
    </row>
    <row r="39" spans="2:14" ht="14.25" thickBot="1">
      <c r="D39" s="133"/>
    </row>
    <row r="40" spans="2:14">
      <c r="B40" s="328" t="s">
        <v>394</v>
      </c>
      <c r="C40" s="324" t="s">
        <v>380</v>
      </c>
      <c r="D40" s="324"/>
      <c r="E40" s="324" t="s">
        <v>381</v>
      </c>
      <c r="F40" s="324"/>
      <c r="G40" s="324"/>
      <c r="H40" s="324" t="s">
        <v>382</v>
      </c>
      <c r="I40" s="324"/>
      <c r="J40" s="325"/>
      <c r="K40" s="66"/>
    </row>
    <row r="41" spans="2:14" ht="31.5" customHeight="1">
      <c r="B41" s="329"/>
      <c r="C41" s="269" t="s">
        <v>389</v>
      </c>
      <c r="D41" s="270"/>
      <c r="E41" s="271"/>
      <c r="F41" s="271"/>
      <c r="G41" s="271"/>
      <c r="H41" s="326"/>
      <c r="I41" s="326"/>
      <c r="J41" s="327"/>
    </row>
    <row r="42" spans="2:14">
      <c r="B42" s="181" t="s">
        <v>393</v>
      </c>
      <c r="C42" s="277"/>
      <c r="D42" s="278"/>
      <c r="E42" s="272"/>
      <c r="F42" s="272"/>
      <c r="G42" s="272"/>
      <c r="H42" s="273"/>
      <c r="I42" s="273"/>
      <c r="J42" s="274"/>
    </row>
    <row r="43" spans="2:14">
      <c r="B43" s="181" t="s">
        <v>369</v>
      </c>
      <c r="C43" s="277"/>
      <c r="D43" s="278"/>
      <c r="E43" s="272"/>
      <c r="F43" s="272"/>
      <c r="G43" s="272"/>
      <c r="H43" s="273"/>
      <c r="I43" s="273"/>
      <c r="J43" s="274"/>
    </row>
    <row r="44" spans="2:14">
      <c r="B44" s="181" t="s">
        <v>83</v>
      </c>
      <c r="C44" s="277"/>
      <c r="D44" s="278"/>
      <c r="E44" s="272"/>
      <c r="F44" s="272"/>
      <c r="G44" s="272"/>
      <c r="H44" s="273"/>
      <c r="I44" s="273"/>
      <c r="J44" s="274"/>
    </row>
    <row r="45" spans="2:14">
      <c r="B45" s="182" t="s">
        <v>216</v>
      </c>
      <c r="C45" s="277"/>
      <c r="D45" s="278"/>
      <c r="E45" s="272"/>
      <c r="F45" s="272"/>
      <c r="G45" s="272"/>
      <c r="H45" s="273"/>
      <c r="I45" s="273"/>
      <c r="J45" s="274"/>
    </row>
    <row r="46" spans="2:14">
      <c r="B46" s="183" t="s">
        <v>387</v>
      </c>
      <c r="C46" s="277"/>
      <c r="D46" s="278"/>
      <c r="E46" s="272"/>
      <c r="F46" s="272"/>
      <c r="G46" s="272"/>
      <c r="H46" s="273"/>
      <c r="I46" s="273"/>
      <c r="J46" s="274"/>
    </row>
    <row r="47" spans="2:14" ht="41.25" customHeight="1" thickBot="1">
      <c r="B47" s="185" t="s">
        <v>392</v>
      </c>
      <c r="C47" s="279"/>
      <c r="D47" s="280"/>
      <c r="E47" s="281"/>
      <c r="F47" s="281"/>
      <c r="G47" s="281"/>
      <c r="H47" s="275"/>
      <c r="I47" s="275"/>
      <c r="J47" s="276"/>
    </row>
    <row r="48" spans="2:14" ht="14.25" thickBot="1">
      <c r="D48" s="133"/>
    </row>
    <row r="49" spans="2:13" s="68" customFormat="1" ht="209.25" customHeight="1" thickBot="1">
      <c r="B49" s="309" t="s">
        <v>267</v>
      </c>
      <c r="C49" s="310"/>
      <c r="D49" s="310"/>
      <c r="E49" s="310"/>
      <c r="F49" s="310"/>
      <c r="G49" s="310"/>
      <c r="H49" s="310"/>
      <c r="I49" s="310"/>
      <c r="J49" s="310"/>
      <c r="K49" s="310"/>
      <c r="L49" s="310"/>
      <c r="M49" s="311"/>
    </row>
    <row r="50" spans="2:13" ht="61.5" customHeight="1">
      <c r="B50" s="309" t="s">
        <v>268</v>
      </c>
      <c r="C50" s="310"/>
      <c r="D50" s="310"/>
      <c r="E50" s="310"/>
      <c r="F50" s="310"/>
      <c r="G50" s="310"/>
      <c r="H50" s="310"/>
      <c r="I50" s="310"/>
      <c r="J50" s="310"/>
      <c r="K50" s="310"/>
      <c r="L50" s="310"/>
      <c r="M50" s="311"/>
    </row>
    <row r="51" spans="2:13" ht="14.25" thickBot="1"/>
    <row r="52" spans="2:13" s="68" customFormat="1" ht="190.5" customHeight="1">
      <c r="B52" s="309" t="s">
        <v>271</v>
      </c>
      <c r="C52" s="310"/>
      <c r="D52" s="310"/>
      <c r="E52" s="310"/>
      <c r="F52" s="310"/>
      <c r="G52" s="310"/>
      <c r="H52" s="310"/>
      <c r="I52" s="310"/>
      <c r="J52" s="310"/>
      <c r="K52" s="310"/>
      <c r="L52" s="310"/>
      <c r="M52" s="311"/>
    </row>
    <row r="53" spans="2:13" s="68" customFormat="1" ht="72" customHeight="1" thickBot="1">
      <c r="B53" s="312" t="s">
        <v>269</v>
      </c>
      <c r="C53" s="313"/>
      <c r="D53" s="313"/>
      <c r="E53" s="313"/>
      <c r="F53" s="313"/>
      <c r="G53" s="313"/>
      <c r="H53" s="313"/>
      <c r="I53" s="313"/>
      <c r="J53" s="313"/>
      <c r="K53" s="313"/>
      <c r="L53" s="313"/>
      <c r="M53" s="314"/>
    </row>
  </sheetData>
  <mergeCells count="113">
    <mergeCell ref="B49:M49"/>
    <mergeCell ref="B50:M50"/>
    <mergeCell ref="B52:M52"/>
    <mergeCell ref="B53:M53"/>
    <mergeCell ref="H27:J27"/>
    <mergeCell ref="K27:K28"/>
    <mergeCell ref="L27:L28"/>
    <mergeCell ref="M27:M28"/>
    <mergeCell ref="L37:N37"/>
    <mergeCell ref="L38:N38"/>
    <mergeCell ref="B31:C31"/>
    <mergeCell ref="L33:N33"/>
    <mergeCell ref="L34:N34"/>
    <mergeCell ref="L35:N35"/>
    <mergeCell ref="L36:N36"/>
    <mergeCell ref="B33:B38"/>
    <mergeCell ref="H40:J40"/>
    <mergeCell ref="H41:J41"/>
    <mergeCell ref="H42:J42"/>
    <mergeCell ref="H43:J43"/>
    <mergeCell ref="H44:J44"/>
    <mergeCell ref="B40:B41"/>
    <mergeCell ref="C40:D40"/>
    <mergeCell ref="E40:G40"/>
    <mergeCell ref="N25:N26"/>
    <mergeCell ref="N5:N6"/>
    <mergeCell ref="N7:N9"/>
    <mergeCell ref="N10:N17"/>
    <mergeCell ref="N18:N19"/>
    <mergeCell ref="N22:N24"/>
    <mergeCell ref="N27:N28"/>
    <mergeCell ref="H29:J29"/>
    <mergeCell ref="K29:K30"/>
    <mergeCell ref="L29:L30"/>
    <mergeCell ref="M29:M30"/>
    <mergeCell ref="N29:N30"/>
    <mergeCell ref="L25:L26"/>
    <mergeCell ref="M5:M6"/>
    <mergeCell ref="M7:M9"/>
    <mergeCell ref="M10:M11"/>
    <mergeCell ref="M12:M14"/>
    <mergeCell ref="M15:M17"/>
    <mergeCell ref="M18:M19"/>
    <mergeCell ref="M22:M24"/>
    <mergeCell ref="M25:M26"/>
    <mergeCell ref="L10:L17"/>
    <mergeCell ref="L22:L24"/>
    <mergeCell ref="L5:L6"/>
    <mergeCell ref="L7:L9"/>
    <mergeCell ref="H5:J5"/>
    <mergeCell ref="H10:J10"/>
    <mergeCell ref="H18:J18"/>
    <mergeCell ref="H22:J22"/>
    <mergeCell ref="K5:K6"/>
    <mergeCell ref="K7:K9"/>
    <mergeCell ref="K10:K11"/>
    <mergeCell ref="K12:K17"/>
    <mergeCell ref="K22:K24"/>
    <mergeCell ref="H7:I7"/>
    <mergeCell ref="K18:K21"/>
    <mergeCell ref="L18:L21"/>
    <mergeCell ref="K25:K26"/>
    <mergeCell ref="E15:F15"/>
    <mergeCell ref="B12:B17"/>
    <mergeCell ref="E22:F22"/>
    <mergeCell ref="H33:I33"/>
    <mergeCell ref="H25:J25"/>
    <mergeCell ref="E18:F18"/>
    <mergeCell ref="B22:B24"/>
    <mergeCell ref="E33:F33"/>
    <mergeCell ref="B29:B30"/>
    <mergeCell ref="E29:F29"/>
    <mergeCell ref="B27:B28"/>
    <mergeCell ref="E27:F27"/>
    <mergeCell ref="H12:I12"/>
    <mergeCell ref="H15:I15"/>
    <mergeCell ref="B18:B21"/>
    <mergeCell ref="M3:M4"/>
    <mergeCell ref="N3:N4"/>
    <mergeCell ref="B1:N1"/>
    <mergeCell ref="B3:B4"/>
    <mergeCell ref="C3:C4"/>
    <mergeCell ref="D3:D4"/>
    <mergeCell ref="K3:K4"/>
    <mergeCell ref="L3:L4"/>
    <mergeCell ref="H3:J3"/>
    <mergeCell ref="E3:G3"/>
    <mergeCell ref="B5:B6"/>
    <mergeCell ref="E5:F5"/>
    <mergeCell ref="B7:B9"/>
    <mergeCell ref="E7:F7"/>
    <mergeCell ref="B25:B26"/>
    <mergeCell ref="E25:F25"/>
    <mergeCell ref="B10:B11"/>
    <mergeCell ref="E10:F10"/>
    <mergeCell ref="E12:F12"/>
    <mergeCell ref="C41:D41"/>
    <mergeCell ref="E41:G41"/>
    <mergeCell ref="E42:G42"/>
    <mergeCell ref="E43:G43"/>
    <mergeCell ref="E44:G44"/>
    <mergeCell ref="E45:G45"/>
    <mergeCell ref="H45:J45"/>
    <mergeCell ref="H46:J46"/>
    <mergeCell ref="H47:J47"/>
    <mergeCell ref="C42:D42"/>
    <mergeCell ref="C43:D43"/>
    <mergeCell ref="C44:D44"/>
    <mergeCell ref="C45:D45"/>
    <mergeCell ref="C46:D46"/>
    <mergeCell ref="C47:D47"/>
    <mergeCell ref="E46:G46"/>
    <mergeCell ref="E47:G47"/>
  </mergeCells>
  <phoneticPr fontId="26" type="noConversion"/>
  <conditionalFormatting sqref="M5 M7 M10 M12 M15 M18 M22 M25">
    <cfRule type="expression" dxfId="24" priority="6" stopIfTrue="1">
      <formula>$F5="执行"</formula>
    </cfRule>
  </conditionalFormatting>
  <conditionalFormatting sqref="M5 M7 M10 M12 M15 M18 M22 M25">
    <cfRule type="expression" dxfId="23" priority="5" stopIfTrue="1">
      <formula>$F5="裁剪"</formula>
    </cfRule>
  </conditionalFormatting>
  <conditionalFormatting sqref="M29">
    <cfRule type="expression" dxfId="22" priority="4" stopIfTrue="1">
      <formula>$F29="执行"</formula>
    </cfRule>
  </conditionalFormatting>
  <conditionalFormatting sqref="M29">
    <cfRule type="expression" dxfId="21" priority="3" stopIfTrue="1">
      <formula>$F29="裁剪"</formula>
    </cfRule>
  </conditionalFormatting>
  <conditionalFormatting sqref="M27">
    <cfRule type="expression" dxfId="20" priority="2" stopIfTrue="1">
      <formula>$F27="执行"</formula>
    </cfRule>
  </conditionalFormatting>
  <conditionalFormatting sqref="M27">
    <cfRule type="expression" dxfId="19" priority="1" stopIfTrue="1">
      <formula>$F27="裁剪"</formula>
    </cfRule>
  </conditionalFormatting>
  <dataValidations count="3">
    <dataValidation type="list" allowBlank="1" showInputMessage="1" showErrorMessage="1" sqref="M5 M7 M10 M12 M15 M18 M22 M25 M29 M27">
      <formula1>"执行,裁剪"</formula1>
    </dataValidation>
    <dataValidation type="list" allowBlank="1" showInputMessage="1" showErrorMessage="1" sqref="G2 I2">
      <formula1>"5最高,4,3,2,1最低"</formula1>
    </dataValidation>
    <dataValidation type="list" allowBlank="1" showInputMessage="1" showErrorMessage="1" sqref="E2">
      <formula1>"C,Java"</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51"/>
  <sheetViews>
    <sheetView showGridLines="0" topLeftCell="A5" workbookViewId="0">
      <selection activeCell="H31" sqref="H31"/>
    </sheetView>
  </sheetViews>
  <sheetFormatPr defaultRowHeight="13.5"/>
  <cols>
    <col min="1" max="1" width="2.5" customWidth="1"/>
    <col min="2" max="2" width="17.625" customWidth="1"/>
    <col min="3" max="3" width="14.375" customWidth="1"/>
    <col min="6" max="6" width="9.875" customWidth="1"/>
    <col min="11" max="11" width="17.375" customWidth="1"/>
    <col min="12" max="12" width="15.75" customWidth="1"/>
    <col min="13" max="13" width="17.375" customWidth="1"/>
    <col min="14" max="14" width="15.25" customWidth="1"/>
    <col min="15" max="15" width="18.875" customWidth="1"/>
    <col min="16" max="16" width="22.625" customWidth="1"/>
  </cols>
  <sheetData>
    <row r="1" spans="2:15" ht="43.5" customHeight="1">
      <c r="B1" s="284" t="s">
        <v>374</v>
      </c>
      <c r="C1" s="284"/>
      <c r="D1" s="284"/>
      <c r="E1" s="284"/>
      <c r="F1" s="284"/>
      <c r="G1" s="284"/>
      <c r="H1" s="284"/>
      <c r="I1" s="284"/>
      <c r="J1" s="284"/>
      <c r="K1" s="284"/>
      <c r="L1" s="284"/>
      <c r="M1" s="284"/>
      <c r="N1" s="284"/>
      <c r="O1" s="284"/>
    </row>
    <row r="2" spans="2:15" ht="32.25" customHeight="1">
      <c r="B2" s="65" t="s">
        <v>157</v>
      </c>
      <c r="C2" s="206"/>
      <c r="D2" s="65" t="s">
        <v>184</v>
      </c>
      <c r="E2" s="206"/>
      <c r="F2" s="65" t="s">
        <v>185</v>
      </c>
      <c r="G2" s="206"/>
      <c r="H2" s="67" t="s">
        <v>182</v>
      </c>
      <c r="I2" s="205">
        <v>4</v>
      </c>
      <c r="J2" s="67" t="s">
        <v>183</v>
      </c>
      <c r="K2" s="205"/>
      <c r="M2" s="27"/>
    </row>
    <row r="3" spans="2:15">
      <c r="B3" s="250" t="s">
        <v>84</v>
      </c>
      <c r="C3" s="250" t="s">
        <v>154</v>
      </c>
      <c r="D3" s="250" t="s">
        <v>155</v>
      </c>
      <c r="E3" s="252" t="s">
        <v>186</v>
      </c>
      <c r="F3" s="253"/>
      <c r="G3" s="253"/>
      <c r="H3" s="252" t="s">
        <v>153</v>
      </c>
      <c r="I3" s="253"/>
      <c r="J3" s="253"/>
      <c r="K3" s="250" t="s">
        <v>180</v>
      </c>
      <c r="L3" s="250" t="s">
        <v>398</v>
      </c>
      <c r="M3" s="250" t="s">
        <v>204</v>
      </c>
      <c r="N3" s="250" t="s">
        <v>203</v>
      </c>
    </row>
    <row r="4" spans="2:15">
      <c r="B4" s="251"/>
      <c r="C4" s="251"/>
      <c r="D4" s="251"/>
      <c r="E4" s="82" t="s">
        <v>58</v>
      </c>
      <c r="F4" s="82" t="s">
        <v>59</v>
      </c>
      <c r="G4" s="82" t="s">
        <v>60</v>
      </c>
      <c r="H4" s="82" t="s">
        <v>58</v>
      </c>
      <c r="I4" s="82" t="s">
        <v>59</v>
      </c>
      <c r="J4" s="82" t="s">
        <v>60</v>
      </c>
      <c r="K4" s="251"/>
      <c r="L4" s="251"/>
      <c r="M4" s="251"/>
      <c r="N4" s="251"/>
    </row>
    <row r="5" spans="2:15">
      <c r="B5" s="238" t="s">
        <v>97</v>
      </c>
      <c r="C5" s="88"/>
      <c r="D5" s="89" t="s">
        <v>73</v>
      </c>
      <c r="E5" s="240"/>
      <c r="F5" s="241"/>
      <c r="G5" s="134">
        <v>1</v>
      </c>
      <c r="H5" s="247"/>
      <c r="I5" s="295"/>
      <c r="J5" s="248"/>
      <c r="K5" s="300" t="s">
        <v>237</v>
      </c>
      <c r="L5" s="300"/>
      <c r="M5" s="235"/>
      <c r="N5" s="300"/>
    </row>
    <row r="6" spans="2:15">
      <c r="B6" s="239"/>
      <c r="C6" s="85" t="s">
        <v>187</v>
      </c>
      <c r="D6" s="86">
        <f>F6*G5</f>
        <v>24</v>
      </c>
      <c r="E6" s="132">
        <v>16</v>
      </c>
      <c r="F6" s="87">
        <v>24</v>
      </c>
      <c r="G6" s="132">
        <v>36</v>
      </c>
      <c r="H6" s="132">
        <f>VLOOKUP($B5&amp;$C6&amp;$E5,过程能力基线与模型!$R$6:$U$99,3,FALSE)*$C$2*$E$2</f>
        <v>0</v>
      </c>
      <c r="I6" s="132">
        <f>VLOOKUP($B5&amp;$C6&amp;$E5,过程能力基线与模型!$R$6:$U$99,2,FALSE)*$C$2*$E$2</f>
        <v>0</v>
      </c>
      <c r="J6" s="132">
        <f>VLOOKUP($B5&amp;$C6&amp;$E5,过程能力基线与模型!$R$6:$U$99,4,FALSE)*$C$2*$E$2</f>
        <v>0</v>
      </c>
      <c r="K6" s="331"/>
      <c r="L6" s="331"/>
      <c r="M6" s="237"/>
      <c r="N6" s="331"/>
    </row>
    <row r="7" spans="2:15" ht="13.5" customHeight="1">
      <c r="B7" s="238" t="s">
        <v>117</v>
      </c>
      <c r="C7" s="88"/>
      <c r="D7" s="89" t="s">
        <v>73</v>
      </c>
      <c r="E7" s="240" t="s">
        <v>89</v>
      </c>
      <c r="F7" s="241"/>
      <c r="G7" s="134">
        <f>G5</f>
        <v>1</v>
      </c>
      <c r="H7" s="240" t="s">
        <v>62</v>
      </c>
      <c r="I7" s="241"/>
      <c r="J7" s="134"/>
      <c r="K7" s="300" t="s">
        <v>239</v>
      </c>
      <c r="L7" s="300" t="s">
        <v>252</v>
      </c>
      <c r="M7" s="235"/>
      <c r="N7" s="300"/>
    </row>
    <row r="8" spans="2:15">
      <c r="B8" s="239"/>
      <c r="C8" s="85" t="s">
        <v>187</v>
      </c>
      <c r="D8" s="86">
        <f>F8*G7</f>
        <v>10</v>
      </c>
      <c r="E8" s="132">
        <v>6</v>
      </c>
      <c r="F8" s="87">
        <v>10</v>
      </c>
      <c r="G8" s="132">
        <v>20</v>
      </c>
      <c r="H8" s="132">
        <f>VLOOKUP($B7&amp;$C8&amp;$E7,过程能力基线与模型!$R$6:$U$99,3,FALSE)*$C$2*$E$2</f>
        <v>0</v>
      </c>
      <c r="I8" s="132">
        <f>VLOOKUP($B7&amp;$C8&amp;$E7,过程能力基线与模型!$R$6:$U$99,2,FALSE)*$C$2*$E$2</f>
        <v>0</v>
      </c>
      <c r="J8" s="132">
        <f>VLOOKUP($B7&amp;$C8&amp;$E7,过程能力基线与模型!$R$6:$U$99,4,FALSE)*$C$2*$E$2</f>
        <v>0</v>
      </c>
      <c r="K8" s="330"/>
      <c r="L8" s="330"/>
      <c r="M8" s="237"/>
      <c r="N8" s="330"/>
    </row>
    <row r="9" spans="2:15">
      <c r="B9" s="238" t="s">
        <v>98</v>
      </c>
      <c r="C9" s="88"/>
      <c r="D9" s="89" t="s">
        <v>56</v>
      </c>
      <c r="E9" s="240" t="s">
        <v>345</v>
      </c>
      <c r="F9" s="241"/>
      <c r="G9" s="134">
        <v>1</v>
      </c>
      <c r="H9" s="247"/>
      <c r="I9" s="295"/>
      <c r="J9" s="248"/>
      <c r="K9" s="300" t="s">
        <v>231</v>
      </c>
      <c r="L9" s="300"/>
      <c r="M9" s="235"/>
      <c r="N9" s="300"/>
    </row>
    <row r="10" spans="2:15">
      <c r="B10" s="238"/>
      <c r="C10" s="85" t="s">
        <v>187</v>
      </c>
      <c r="D10" s="86">
        <f>F10*G9</f>
        <v>10</v>
      </c>
      <c r="E10" s="132">
        <v>6</v>
      </c>
      <c r="F10" s="87">
        <v>10</v>
      </c>
      <c r="G10" s="134">
        <v>15</v>
      </c>
      <c r="H10" s="132" t="str">
        <f>IFERROR(VLOOKUP($B9&amp;$C10&amp;$E9,过程能力基线与模型!$R$6:$U$99,3,FALSE)*$C$2*$E$2,"无")</f>
        <v>无</v>
      </c>
      <c r="I10" s="132" t="str">
        <f>IFERROR(VLOOKUP($B9&amp;$C10&amp;$E9,过程能力基线与模型!$R$6:$U$99,2,FALSE)*$C$2*$E$2,"无")</f>
        <v>无</v>
      </c>
      <c r="J10" s="132" t="str">
        <f>IFERROR(VLOOKUP($B9&amp;$C10&amp;$E9,过程能力基线与模型!$R$6:$U$99,4,FALSE)*$C$2*$E$2,"无")</f>
        <v>无</v>
      </c>
      <c r="K10" s="330"/>
      <c r="L10" s="330"/>
      <c r="M10" s="236"/>
      <c r="N10" s="330"/>
    </row>
    <row r="11" spans="2:15">
      <c r="B11" s="239"/>
      <c r="C11" s="85" t="s">
        <v>238</v>
      </c>
      <c r="D11" s="86">
        <f>F11*G9</f>
        <v>48</v>
      </c>
      <c r="E11" s="132">
        <v>40</v>
      </c>
      <c r="F11" s="87">
        <v>48</v>
      </c>
      <c r="G11" s="132">
        <v>56</v>
      </c>
      <c r="H11" s="132">
        <f>VLOOKUP($B9&amp;$C11&amp;$E9,过程能力基线与模型!$R$6:$U$99,3,FALSE)*$C$2*$E$2</f>
        <v>0</v>
      </c>
      <c r="I11" s="132">
        <f>VLOOKUP($B9&amp;$C11&amp;$E9,过程能力基线与模型!$R$6:$U$99,2,FALSE)*$C$2*$E$2</f>
        <v>0</v>
      </c>
      <c r="J11" s="132">
        <f>VLOOKUP($B9&amp;$C11&amp;$E9,过程能力基线与模型!$R$6:$U$99,4,FALSE)*$C$2*$E$2</f>
        <v>0</v>
      </c>
      <c r="K11" s="331"/>
      <c r="L11" s="331"/>
      <c r="M11" s="237"/>
      <c r="N11" s="331"/>
    </row>
    <row r="12" spans="2:15">
      <c r="B12" s="238" t="s">
        <v>99</v>
      </c>
      <c r="C12" s="88"/>
      <c r="D12" s="89" t="s">
        <v>56</v>
      </c>
      <c r="E12" s="241"/>
      <c r="F12" s="241"/>
      <c r="G12" s="134">
        <v>1</v>
      </c>
      <c r="H12" s="296"/>
      <c r="I12" s="297"/>
      <c r="J12" s="298"/>
      <c r="K12" s="300" t="s">
        <v>240</v>
      </c>
      <c r="L12" s="300"/>
      <c r="M12" s="235"/>
      <c r="N12" s="300"/>
    </row>
    <row r="13" spans="2:15">
      <c r="B13" s="239"/>
      <c r="C13" s="85" t="s">
        <v>187</v>
      </c>
      <c r="D13" s="86">
        <f>F13*G$12</f>
        <v>188</v>
      </c>
      <c r="E13" s="132">
        <v>140</v>
      </c>
      <c r="F13" s="87">
        <v>188</v>
      </c>
      <c r="G13" s="132">
        <v>230</v>
      </c>
      <c r="H13" s="132">
        <f>VLOOKUP($B12&amp;$C13&amp;$E12,过程能力基线与模型!$R$6:$U$99,3,FALSE)*$C$2*$G$2</f>
        <v>0</v>
      </c>
      <c r="I13" s="132">
        <f>VLOOKUP($B12&amp;$C13&amp;$E12,过程能力基线与模型!$R$6:$U$99,2,FALSE)*$C$2*$G$2</f>
        <v>0</v>
      </c>
      <c r="J13" s="132">
        <f>VLOOKUP($B12&amp;$C13&amp;$E12,过程能力基线与模型!$R$6:$U$99,4,FALSE)*$C$2*$G$2</f>
        <v>0</v>
      </c>
      <c r="K13" s="331"/>
      <c r="L13" s="331"/>
      <c r="M13" s="237"/>
      <c r="N13" s="331"/>
    </row>
    <row r="14" spans="2:15">
      <c r="B14" s="238" t="s">
        <v>100</v>
      </c>
      <c r="C14" s="88"/>
      <c r="D14" s="89" t="s">
        <v>56</v>
      </c>
      <c r="E14" s="240"/>
      <c r="F14" s="241"/>
      <c r="G14" s="134">
        <v>1</v>
      </c>
      <c r="H14" s="247"/>
      <c r="I14" s="295"/>
      <c r="J14" s="248"/>
      <c r="K14" s="300" t="s">
        <v>231</v>
      </c>
      <c r="L14" s="300"/>
      <c r="M14" s="235"/>
      <c r="N14" s="300"/>
    </row>
    <row r="15" spans="2:15">
      <c r="B15" s="239"/>
      <c r="C15" s="85" t="s">
        <v>187</v>
      </c>
      <c r="D15" s="86">
        <f>F15*G$14</f>
        <v>56</v>
      </c>
      <c r="E15" s="132">
        <v>40</v>
      </c>
      <c r="F15" s="87">
        <v>56</v>
      </c>
      <c r="G15" s="132">
        <v>70</v>
      </c>
      <c r="H15" s="132" t="str">
        <f>VLOOKUP($B14&amp;$C15&amp;$E14,过程能力基线与模型!$R$6:$U$99,3,FALSE)</f>
        <v>无</v>
      </c>
      <c r="I15" s="132" t="str">
        <f>VLOOKUP($B14&amp;$C15&amp;$E14,过程能力基线与模型!$R$6:$U$99,2,FALSE)</f>
        <v>无</v>
      </c>
      <c r="J15" s="132" t="str">
        <f>VLOOKUP($B14&amp;$C15&amp;$E14,过程能力基线与模型!$R$6:$U$99,4,FALSE)</f>
        <v>无</v>
      </c>
      <c r="K15" s="330"/>
      <c r="L15" s="330"/>
      <c r="M15" s="236"/>
      <c r="N15" s="330"/>
    </row>
    <row r="16" spans="2:15">
      <c r="B16" s="239"/>
      <c r="C16" s="90" t="s">
        <v>238</v>
      </c>
      <c r="D16" s="86">
        <f>F16*G$14</f>
        <v>9</v>
      </c>
      <c r="E16" s="132">
        <v>0</v>
      </c>
      <c r="F16" s="87">
        <v>9</v>
      </c>
      <c r="G16" s="132">
        <v>55</v>
      </c>
      <c r="H16" s="132">
        <f>VLOOKUP($B14&amp;$C16&amp;$E14,过程能力基线与模型!$R$6:$U$99,3,FALSE)*$C$2*$G$2</f>
        <v>0</v>
      </c>
      <c r="I16" s="132">
        <f>VLOOKUP($B14&amp;$C16&amp;$E14,过程能力基线与模型!$R$6:$U$99,2,FALSE)*$C$2*$G$2</f>
        <v>0</v>
      </c>
      <c r="J16" s="132">
        <f>VLOOKUP($B14&amp;$C16&amp;$E14,过程能力基线与模型!$R$6:$U$99,4,FALSE)*$C$2*$G$2</f>
        <v>0</v>
      </c>
      <c r="K16" s="331"/>
      <c r="L16" s="331"/>
      <c r="M16" s="237"/>
      <c r="N16" s="331"/>
    </row>
    <row r="17" spans="2:15">
      <c r="B17" s="238" t="s">
        <v>101</v>
      </c>
      <c r="C17" s="88"/>
      <c r="D17" s="89" t="s">
        <v>56</v>
      </c>
      <c r="E17" s="241"/>
      <c r="F17" s="241"/>
      <c r="G17" s="134">
        <v>1</v>
      </c>
      <c r="H17" s="296"/>
      <c r="I17" s="297"/>
      <c r="J17" s="298"/>
      <c r="K17" s="300" t="s">
        <v>241</v>
      </c>
      <c r="L17" s="300"/>
      <c r="M17" s="235"/>
      <c r="N17" s="300"/>
    </row>
    <row r="18" spans="2:15" s="133" customFormat="1">
      <c r="B18" s="239"/>
      <c r="C18" s="131" t="s">
        <v>187</v>
      </c>
      <c r="D18" s="132">
        <f>F18*G$17</f>
        <v>188</v>
      </c>
      <c r="E18" s="132">
        <v>140</v>
      </c>
      <c r="F18" s="87">
        <v>188</v>
      </c>
      <c r="G18" s="132">
        <v>230</v>
      </c>
      <c r="H18" s="132">
        <f>VLOOKUP($B17&amp;$C18&amp;$E17,过程能力基线与模型!$R$6:$U$99,3,FALSE)</f>
        <v>0</v>
      </c>
      <c r="I18" s="132">
        <f>VLOOKUP($B17&amp;$C18&amp;$E17,过程能力基线与模型!$R$6:$U$99,2,FALSE)</f>
        <v>17.305842307841132</v>
      </c>
      <c r="J18" s="132">
        <f>VLOOKUP($B17&amp;$C18&amp;$E17,过程能力基线与模型!$R$6:$U$99,4,FALSE)</f>
        <v>40.07</v>
      </c>
      <c r="K18" s="331"/>
      <c r="L18" s="331"/>
      <c r="M18" s="237"/>
      <c r="N18" s="331"/>
      <c r="O18"/>
    </row>
    <row r="19" spans="2:15">
      <c r="B19" s="238" t="s">
        <v>102</v>
      </c>
      <c r="C19" s="88"/>
      <c r="D19" s="89" t="s">
        <v>56</v>
      </c>
      <c r="E19" s="240"/>
      <c r="F19" s="241"/>
      <c r="G19" s="134">
        <v>1</v>
      </c>
      <c r="H19" s="247"/>
      <c r="I19" s="295"/>
      <c r="J19" s="248"/>
      <c r="K19" s="300" t="s">
        <v>242</v>
      </c>
      <c r="L19" s="300"/>
      <c r="M19" s="235"/>
      <c r="N19" s="300"/>
    </row>
    <row r="20" spans="2:15">
      <c r="B20" s="239"/>
      <c r="C20" s="85" t="s">
        <v>187</v>
      </c>
      <c r="D20" s="86">
        <f>F20*G$19</f>
        <v>56</v>
      </c>
      <c r="E20" s="132">
        <v>40</v>
      </c>
      <c r="F20" s="87">
        <v>56</v>
      </c>
      <c r="G20" s="132">
        <v>70</v>
      </c>
      <c r="H20" s="132">
        <f>VLOOKUP($B19&amp;$C20&amp;$E19,过程能力基线与模型!$R$6:$U$99,3,FALSE)*$C$2*$E$2</f>
        <v>0</v>
      </c>
      <c r="I20" s="132">
        <f>VLOOKUP($B19&amp;$C20&amp;$E19,过程能力基线与模型!$R$6:$U$99,2,FALSE)*$C$2*$E$2</f>
        <v>0</v>
      </c>
      <c r="J20" s="132">
        <f>VLOOKUP($B19&amp;$C20&amp;$E19,过程能力基线与模型!$R$6:$U$99,4,FALSE)*$C$2*$E$2</f>
        <v>0</v>
      </c>
      <c r="K20" s="330"/>
      <c r="L20" s="330"/>
      <c r="M20" s="236"/>
      <c r="N20" s="330"/>
    </row>
    <row r="21" spans="2:15">
      <c r="B21" s="239"/>
      <c r="C21" s="90" t="s">
        <v>64</v>
      </c>
      <c r="D21" s="86">
        <f>F21*G$19</f>
        <v>9</v>
      </c>
      <c r="E21" s="132">
        <v>0</v>
      </c>
      <c r="F21" s="87">
        <v>9</v>
      </c>
      <c r="G21" s="132">
        <v>55</v>
      </c>
      <c r="H21" s="132">
        <f>VLOOKUP($B19&amp;$C21&amp;$E19,过程能力基线与模型!$R$6:$U$99,3,FALSE)*$C$2*$E$2</f>
        <v>0</v>
      </c>
      <c r="I21" s="132">
        <f>VLOOKUP($B19&amp;$C21&amp;$E19,过程能力基线与模型!$R$6:$U$99,2,FALSE)*$C$2*$E$2</f>
        <v>0</v>
      </c>
      <c r="J21" s="132">
        <f>VLOOKUP($B19&amp;$C21&amp;$E19,过程能力基线与模型!$R$6:$U$99,4,FALSE)*$C$2*$E$2</f>
        <v>0</v>
      </c>
      <c r="K21" s="331"/>
      <c r="L21" s="331"/>
      <c r="M21" s="237"/>
      <c r="N21" s="331"/>
    </row>
    <row r="22" spans="2:15">
      <c r="B22" s="238" t="s">
        <v>118</v>
      </c>
      <c r="C22" s="88"/>
      <c r="D22" s="89" t="s">
        <v>56</v>
      </c>
      <c r="E22" s="240"/>
      <c r="F22" s="241"/>
      <c r="G22" s="134">
        <v>1</v>
      </c>
      <c r="H22" s="247"/>
      <c r="I22" s="295"/>
      <c r="J22" s="248"/>
      <c r="K22" s="333" t="s">
        <v>243</v>
      </c>
      <c r="L22" s="333"/>
      <c r="M22" s="235"/>
      <c r="N22" s="333"/>
    </row>
    <row r="23" spans="2:15">
      <c r="B23" s="239"/>
      <c r="C23" s="85" t="s">
        <v>187</v>
      </c>
      <c r="D23" s="86">
        <f>F23*G$22</f>
        <v>56</v>
      </c>
      <c r="E23" s="132">
        <v>40</v>
      </c>
      <c r="F23" s="87">
        <v>56</v>
      </c>
      <c r="G23" s="132">
        <v>70</v>
      </c>
      <c r="H23" s="132" t="str">
        <f>IFERROR(VLOOKUP($B22&amp;$C23&amp;$E22,过程能力基线与模型!$R$6:$U$99,3,FALSE)*$C$2*$E$2,"无")</f>
        <v>无</v>
      </c>
      <c r="I23" s="132" t="str">
        <f>IFERROR(VLOOKUP($B22&amp;$C23&amp;$E22,过程能力基线与模型!$R$6:$U$99,2,FALSE)*$C$2*$E$2,"无")</f>
        <v>无</v>
      </c>
      <c r="J23" s="132" t="str">
        <f>IFERROR(VLOOKUP($B22&amp;$C23&amp;$E22,过程能力基线与模型!$R$6:$U$99,4,FALSE)*$C$2*$E$2,"无")</f>
        <v>无</v>
      </c>
      <c r="K23" s="330"/>
      <c r="L23" s="330"/>
      <c r="M23" s="236"/>
      <c r="N23" s="330"/>
    </row>
    <row r="24" spans="2:15">
      <c r="B24" s="239"/>
      <c r="C24" s="90" t="s">
        <v>64</v>
      </c>
      <c r="D24" s="86">
        <f>F24*G$22</f>
        <v>9</v>
      </c>
      <c r="E24" s="132">
        <v>0</v>
      </c>
      <c r="F24" s="87">
        <v>9</v>
      </c>
      <c r="G24" s="132">
        <v>55</v>
      </c>
      <c r="H24" s="132" t="str">
        <f>IFERROR(VLOOKUP($B22&amp;$C24&amp;$E22,过程能力基线与模型!$R$6:$U$99,3,FALSE)*$C$2*$E$2,"无")</f>
        <v>无</v>
      </c>
      <c r="I24" s="132" t="str">
        <f>IFERROR(VLOOKUP($B22&amp;$C24&amp;$E22,过程能力基线与模型!$R$6:$U$99,2,FALSE)*$C$2*$E$2,"无")</f>
        <v>无</v>
      </c>
      <c r="J24" s="132" t="str">
        <f>IFERROR(VLOOKUP($B22&amp;$C24&amp;$E22,过程能力基线与模型!$R$6:$U$99,4,FALSE)*$C$2*$E$2,"无")</f>
        <v>无</v>
      </c>
      <c r="K24" s="331"/>
      <c r="L24" s="331"/>
      <c r="M24" s="237"/>
      <c r="N24" s="331"/>
    </row>
    <row r="25" spans="2:15">
      <c r="B25" s="282" t="s">
        <v>264</v>
      </c>
      <c r="C25" s="88"/>
      <c r="D25" s="89" t="s">
        <v>56</v>
      </c>
      <c r="E25" s="241"/>
      <c r="F25" s="241"/>
      <c r="G25" s="134">
        <v>1</v>
      </c>
      <c r="H25" s="241"/>
      <c r="I25" s="241"/>
      <c r="J25" s="241"/>
      <c r="K25" s="300"/>
      <c r="L25" s="300"/>
      <c r="M25" s="235"/>
      <c r="N25" s="300"/>
    </row>
    <row r="26" spans="2:15">
      <c r="B26" s="283"/>
      <c r="C26" s="85" t="s">
        <v>187</v>
      </c>
      <c r="D26" s="86">
        <f>F26*G$25</f>
        <v>188</v>
      </c>
      <c r="E26" s="132">
        <v>140</v>
      </c>
      <c r="F26" s="87">
        <v>188</v>
      </c>
      <c r="G26" s="132">
        <v>230</v>
      </c>
      <c r="H26" s="132" t="str">
        <f>VLOOKUP($B25&amp;$C26&amp;$E25,过程能力基线与模型!$R$6:$U$99,3,FALSE)</f>
        <v>无</v>
      </c>
      <c r="I26" s="132" t="str">
        <f>VLOOKUP($B25&amp;$C26&amp;$E25,过程能力基线与模型!$R$6:$U$99,2,FALSE)</f>
        <v>无</v>
      </c>
      <c r="J26" s="132" t="str">
        <f>VLOOKUP($B25&amp;$C26&amp;$E25,过程能力基线与模型!$R$6:$U$99,4,FALSE)</f>
        <v>无</v>
      </c>
      <c r="K26" s="331"/>
      <c r="L26" s="331"/>
      <c r="M26" s="237"/>
      <c r="N26" s="331"/>
    </row>
    <row r="27" spans="2:15">
      <c r="B27" s="282" t="s">
        <v>263</v>
      </c>
      <c r="C27" s="88"/>
      <c r="D27" s="89" t="s">
        <v>56</v>
      </c>
      <c r="E27" s="241"/>
      <c r="F27" s="241"/>
      <c r="G27" s="134">
        <v>1</v>
      </c>
      <c r="H27" s="241"/>
      <c r="I27" s="241"/>
      <c r="J27" s="241"/>
      <c r="K27" s="300"/>
      <c r="L27" s="300"/>
      <c r="M27" s="235"/>
      <c r="N27" s="300"/>
    </row>
    <row r="28" spans="2:15">
      <c r="B28" s="283"/>
      <c r="C28" s="85" t="s">
        <v>187</v>
      </c>
      <c r="D28" s="86">
        <f>F28*G$27</f>
        <v>188</v>
      </c>
      <c r="E28" s="132">
        <v>140</v>
      </c>
      <c r="F28" s="87">
        <v>188</v>
      </c>
      <c r="G28" s="132">
        <v>230</v>
      </c>
      <c r="H28" s="132" t="str">
        <f>VLOOKUP($B27&amp;$C28&amp;$E27,过程能力基线与模型!$R$6:$U$99,3,FALSE)</f>
        <v>无</v>
      </c>
      <c r="I28" s="132" t="str">
        <f>VLOOKUP($B27&amp;$C28&amp;$E27,过程能力基线与模型!$R$6:$U$99,2,FALSE)</f>
        <v>无</v>
      </c>
      <c r="J28" s="132" t="str">
        <f>VLOOKUP($B27&amp;$C28&amp;$E27,过程能力基线与模型!$R$6:$U$99,4,FALSE)</f>
        <v>无</v>
      </c>
      <c r="K28" s="331"/>
      <c r="L28" s="331"/>
      <c r="M28" s="237"/>
      <c r="N28" s="331"/>
    </row>
    <row r="29" spans="2:15">
      <c r="B29" s="282" t="s">
        <v>265</v>
      </c>
      <c r="C29" s="88"/>
      <c r="D29" s="89" t="s">
        <v>56</v>
      </c>
      <c r="E29" s="241"/>
      <c r="F29" s="241"/>
      <c r="G29" s="134">
        <v>1</v>
      </c>
      <c r="H29" s="241"/>
      <c r="I29" s="241"/>
      <c r="J29" s="241"/>
      <c r="K29" s="300"/>
      <c r="L29" s="300"/>
      <c r="M29" s="235"/>
      <c r="N29" s="300"/>
    </row>
    <row r="30" spans="2:15">
      <c r="B30" s="283"/>
      <c r="C30" s="85" t="s">
        <v>187</v>
      </c>
      <c r="D30" s="86">
        <f>F30*G$29</f>
        <v>188</v>
      </c>
      <c r="E30" s="132">
        <v>140</v>
      </c>
      <c r="F30" s="87">
        <v>188</v>
      </c>
      <c r="G30" s="132">
        <v>230</v>
      </c>
      <c r="H30" s="132" t="str">
        <f>VLOOKUP($B29&amp;$C30&amp;$E29,过程能力基线与模型!$R$6:$U$99,3,FALSE)</f>
        <v>无</v>
      </c>
      <c r="I30" s="132" t="str">
        <f>VLOOKUP($B29&amp;$C30&amp;$E29,过程能力基线与模型!$R$6:$U$99,2,FALSE)</f>
        <v>无</v>
      </c>
      <c r="J30" s="132" t="str">
        <f>VLOOKUP($B29&amp;$C30&amp;$E29,过程能力基线与模型!$R$6:$U$99,4,FALSE)</f>
        <v>无</v>
      </c>
      <c r="K30" s="331"/>
      <c r="L30" s="331"/>
      <c r="M30" s="237"/>
      <c r="N30" s="331"/>
    </row>
    <row r="31" spans="2:15">
      <c r="B31" s="332" t="s">
        <v>214</v>
      </c>
      <c r="C31" s="332"/>
      <c r="D31" s="86"/>
      <c r="E31" s="132"/>
      <c r="F31" s="132"/>
      <c r="G31" s="132"/>
      <c r="H31" s="132"/>
      <c r="I31" s="132"/>
      <c r="J31" s="132"/>
      <c r="K31" s="70"/>
      <c r="L31" s="70"/>
      <c r="M31" s="70"/>
      <c r="N31" s="70"/>
    </row>
    <row r="32" spans="2:15">
      <c r="B32" s="110"/>
      <c r="C32" s="111"/>
      <c r="D32" s="112"/>
      <c r="E32" s="112"/>
      <c r="F32" s="112"/>
      <c r="G32" s="112"/>
      <c r="H32" s="112"/>
      <c r="I32" s="112"/>
      <c r="J32" s="112"/>
      <c r="K32" s="109"/>
      <c r="L32" s="109"/>
      <c r="M32" s="109"/>
      <c r="N32" s="109"/>
      <c r="O32" s="58"/>
    </row>
    <row r="33" spans="2:15" ht="13.5" customHeight="1">
      <c r="B33" s="323" t="s">
        <v>133</v>
      </c>
      <c r="C33" s="85" t="s">
        <v>90</v>
      </c>
      <c r="D33" s="57" t="s">
        <v>91</v>
      </c>
      <c r="E33" s="288" t="s">
        <v>92</v>
      </c>
      <c r="F33" s="288"/>
      <c r="G33" s="57" t="s">
        <v>93</v>
      </c>
      <c r="H33" s="288" t="s">
        <v>92</v>
      </c>
      <c r="I33" s="288"/>
      <c r="J33" s="57" t="s">
        <v>93</v>
      </c>
      <c r="K33" s="113" t="s">
        <v>94</v>
      </c>
      <c r="L33" s="320" t="s">
        <v>397</v>
      </c>
      <c r="M33" s="321"/>
      <c r="N33" s="322"/>
      <c r="O33" s="58"/>
    </row>
    <row r="34" spans="2:15">
      <c r="B34" s="323"/>
      <c r="C34" s="85" t="s">
        <v>170</v>
      </c>
      <c r="D34" s="101">
        <f>SUMIFS(D5:D24,C5:C24,"工作量（人时）")</f>
        <v>588</v>
      </c>
      <c r="E34" s="102">
        <v>1709</v>
      </c>
      <c r="F34" s="102">
        <v>1861</v>
      </c>
      <c r="G34" s="103">
        <v>0.9</v>
      </c>
      <c r="H34" s="102">
        <v>1709</v>
      </c>
      <c r="I34" s="102">
        <v>1861</v>
      </c>
      <c r="J34" s="103">
        <v>0.9</v>
      </c>
      <c r="K34" s="114" t="s">
        <v>218</v>
      </c>
      <c r="L34" s="315"/>
      <c r="M34" s="316"/>
      <c r="N34" s="317"/>
      <c r="O34" s="58"/>
    </row>
    <row r="35" spans="2:15">
      <c r="B35" s="323"/>
      <c r="C35" s="85" t="s">
        <v>369</v>
      </c>
      <c r="D35" s="101">
        <f>SUMIFS(D25:D30,C25:C30,"工作量（人时）")</f>
        <v>564</v>
      </c>
      <c r="E35" s="102"/>
      <c r="F35" s="102"/>
      <c r="G35" s="103"/>
      <c r="H35" s="102"/>
      <c r="I35" s="102"/>
      <c r="J35" s="103"/>
      <c r="K35" s="114"/>
      <c r="L35" s="315"/>
      <c r="M35" s="316"/>
      <c r="N35" s="317"/>
      <c r="O35" s="58"/>
    </row>
    <row r="36" spans="2:15">
      <c r="B36" s="323"/>
      <c r="C36" s="85" t="s">
        <v>83</v>
      </c>
      <c r="D36" s="101">
        <f>SUMIFS(D5:D30,C5:C30,"检出缺陷")</f>
        <v>75</v>
      </c>
      <c r="E36" s="102">
        <v>495</v>
      </c>
      <c r="F36" s="102">
        <v>904</v>
      </c>
      <c r="G36" s="103">
        <v>0.9</v>
      </c>
      <c r="H36" s="102">
        <v>495</v>
      </c>
      <c r="I36" s="102">
        <v>904</v>
      </c>
      <c r="J36" s="103">
        <v>0.9</v>
      </c>
      <c r="K36" s="114"/>
      <c r="L36" s="315"/>
      <c r="M36" s="316"/>
      <c r="N36" s="317"/>
      <c r="O36" s="58"/>
    </row>
    <row r="37" spans="2:15">
      <c r="B37" s="323"/>
      <c r="C37" s="70" t="s">
        <v>388</v>
      </c>
      <c r="D37" s="106">
        <f>(D26+D28+D30)/(D34+D35)</f>
        <v>0.48958333333333331</v>
      </c>
      <c r="E37" s="70"/>
      <c r="F37" s="70"/>
      <c r="G37" s="70"/>
      <c r="H37" s="70"/>
      <c r="I37" s="70"/>
      <c r="J37" s="70"/>
      <c r="K37" s="70"/>
      <c r="L37" s="315"/>
      <c r="M37" s="316"/>
      <c r="N37" s="317"/>
      <c r="O37" s="58"/>
    </row>
    <row r="38" spans="2:15" ht="14.25" thickBot="1">
      <c r="B38" s="27"/>
      <c r="C38" s="27"/>
      <c r="D38" s="27"/>
      <c r="E38" s="27"/>
      <c r="F38" s="27"/>
      <c r="G38" s="27"/>
      <c r="H38" s="27"/>
      <c r="I38" s="27"/>
      <c r="J38" s="27"/>
      <c r="K38" s="27"/>
      <c r="L38" s="27"/>
      <c r="M38" s="27"/>
      <c r="N38" s="27"/>
      <c r="O38" s="58"/>
    </row>
    <row r="39" spans="2:15">
      <c r="B39" s="328" t="s">
        <v>394</v>
      </c>
      <c r="C39" s="324" t="s">
        <v>380</v>
      </c>
      <c r="D39" s="324"/>
      <c r="E39" s="324" t="s">
        <v>381</v>
      </c>
      <c r="F39" s="324"/>
      <c r="G39" s="324"/>
      <c r="H39" s="324" t="s">
        <v>382</v>
      </c>
      <c r="I39" s="324"/>
      <c r="J39" s="325"/>
      <c r="K39" s="27"/>
      <c r="L39" s="27"/>
      <c r="M39" s="27"/>
      <c r="N39" s="27"/>
      <c r="O39" s="58"/>
    </row>
    <row r="40" spans="2:15" ht="29.25" customHeight="1">
      <c r="B40" s="329"/>
      <c r="C40" s="269" t="s">
        <v>389</v>
      </c>
      <c r="D40" s="270"/>
      <c r="E40" s="271"/>
      <c r="F40" s="271"/>
      <c r="G40" s="271"/>
      <c r="H40" s="326"/>
      <c r="I40" s="326"/>
      <c r="J40" s="327"/>
      <c r="K40" s="27"/>
      <c r="L40" s="27"/>
      <c r="M40" s="27"/>
      <c r="N40" s="27"/>
      <c r="O40" s="58"/>
    </row>
    <row r="41" spans="2:15">
      <c r="B41" s="181" t="s">
        <v>170</v>
      </c>
      <c r="C41" s="277"/>
      <c r="D41" s="278"/>
      <c r="E41" s="272"/>
      <c r="F41" s="272"/>
      <c r="G41" s="272"/>
      <c r="H41" s="273"/>
      <c r="I41" s="273"/>
      <c r="J41" s="274"/>
      <c r="K41" s="27"/>
      <c r="L41" s="27"/>
      <c r="M41" s="27"/>
      <c r="N41" s="27"/>
      <c r="O41" s="58"/>
    </row>
    <row r="42" spans="2:15">
      <c r="B42" s="181" t="s">
        <v>369</v>
      </c>
      <c r="C42" s="277"/>
      <c r="D42" s="278"/>
      <c r="E42" s="272"/>
      <c r="F42" s="272"/>
      <c r="G42" s="272"/>
      <c r="H42" s="273"/>
      <c r="I42" s="273"/>
      <c r="J42" s="274"/>
      <c r="K42" s="27"/>
      <c r="L42" s="27"/>
      <c r="M42" s="27"/>
      <c r="N42" s="27"/>
      <c r="O42" s="58"/>
    </row>
    <row r="43" spans="2:15">
      <c r="B43" s="181" t="s">
        <v>83</v>
      </c>
      <c r="C43" s="277"/>
      <c r="D43" s="278"/>
      <c r="E43" s="272"/>
      <c r="F43" s="272"/>
      <c r="G43" s="272"/>
      <c r="H43" s="273"/>
      <c r="I43" s="273"/>
      <c r="J43" s="274"/>
      <c r="K43" s="27"/>
      <c r="L43" s="27"/>
      <c r="M43" s="27"/>
      <c r="N43" s="27"/>
      <c r="O43" s="58"/>
    </row>
    <row r="44" spans="2:15">
      <c r="B44" s="184" t="s">
        <v>388</v>
      </c>
      <c r="C44" s="277"/>
      <c r="D44" s="278"/>
      <c r="E44" s="272"/>
      <c r="F44" s="272"/>
      <c r="G44" s="272"/>
      <c r="H44" s="273"/>
      <c r="I44" s="273"/>
      <c r="J44" s="274"/>
      <c r="K44" s="27"/>
      <c r="L44" s="27"/>
      <c r="M44" s="27"/>
      <c r="N44" s="27"/>
      <c r="O44" s="58"/>
    </row>
    <row r="45" spans="2:15" ht="33.75" customHeight="1" thickBot="1">
      <c r="B45" s="185" t="s">
        <v>395</v>
      </c>
      <c r="C45" s="279"/>
      <c r="D45" s="280"/>
      <c r="E45" s="281"/>
      <c r="F45" s="281"/>
      <c r="G45" s="281"/>
      <c r="H45" s="275"/>
      <c r="I45" s="275"/>
      <c r="J45" s="276"/>
      <c r="K45" s="27"/>
      <c r="L45" s="27"/>
      <c r="M45" s="27"/>
      <c r="N45" s="27"/>
      <c r="O45" s="58"/>
    </row>
    <row r="46" spans="2:15" ht="14.25" thickBot="1">
      <c r="B46" s="27"/>
      <c r="C46" s="27"/>
      <c r="D46" s="27"/>
      <c r="E46" s="27"/>
      <c r="F46" s="27"/>
      <c r="G46" s="27"/>
      <c r="H46" s="27"/>
      <c r="I46" s="27"/>
      <c r="J46" s="27"/>
      <c r="K46" s="27"/>
      <c r="L46" s="27"/>
      <c r="M46" s="27"/>
      <c r="N46" s="27"/>
      <c r="O46" s="58"/>
    </row>
    <row r="47" spans="2:15" ht="240" customHeight="1">
      <c r="B47" s="309" t="s">
        <v>267</v>
      </c>
      <c r="C47" s="310"/>
      <c r="D47" s="310"/>
      <c r="E47" s="310"/>
      <c r="F47" s="310"/>
      <c r="G47" s="310"/>
      <c r="H47" s="310"/>
      <c r="I47" s="310"/>
      <c r="J47" s="310"/>
      <c r="K47" s="310"/>
      <c r="L47" s="310"/>
      <c r="M47" s="310"/>
      <c r="N47" s="27"/>
    </row>
    <row r="48" spans="2:15" ht="74.25" customHeight="1" thickBot="1">
      <c r="B48" s="312" t="s">
        <v>268</v>
      </c>
      <c r="C48" s="313"/>
      <c r="D48" s="313"/>
      <c r="E48" s="313"/>
      <c r="F48" s="313"/>
      <c r="G48" s="313"/>
      <c r="H48" s="313"/>
      <c r="I48" s="313"/>
      <c r="J48" s="313"/>
      <c r="K48" s="313"/>
      <c r="L48" s="313"/>
      <c r="M48" s="313"/>
      <c r="N48" s="27"/>
    </row>
    <row r="49" spans="2:14" ht="14.25" thickBot="1">
      <c r="B49" s="27"/>
      <c r="C49" s="27"/>
      <c r="D49" s="27"/>
      <c r="E49" s="27"/>
      <c r="F49" s="27"/>
      <c r="G49" s="27"/>
      <c r="H49" s="27"/>
      <c r="I49" s="27"/>
      <c r="J49" s="27"/>
      <c r="K49" s="27"/>
      <c r="L49" s="27"/>
      <c r="M49" s="27"/>
      <c r="N49" s="27"/>
    </row>
    <row r="50" spans="2:14" ht="227.25" customHeight="1" thickBot="1">
      <c r="B50" s="256" t="s">
        <v>270</v>
      </c>
      <c r="C50" s="257"/>
      <c r="D50" s="257"/>
      <c r="E50" s="257"/>
      <c r="F50" s="257"/>
      <c r="G50" s="257"/>
      <c r="H50" s="257"/>
      <c r="I50" s="257"/>
      <c r="J50" s="257"/>
      <c r="K50" s="257"/>
      <c r="L50" s="257"/>
      <c r="M50" s="258"/>
      <c r="N50" s="27"/>
    </row>
    <row r="51" spans="2:14" ht="79.5" customHeight="1" thickBot="1">
      <c r="B51" s="256" t="s">
        <v>269</v>
      </c>
      <c r="C51" s="257"/>
      <c r="D51" s="257"/>
      <c r="E51" s="257"/>
      <c r="F51" s="257"/>
      <c r="G51" s="257"/>
      <c r="H51" s="257"/>
      <c r="I51" s="257"/>
      <c r="J51" s="257"/>
      <c r="K51" s="257"/>
      <c r="L51" s="257"/>
      <c r="M51" s="258"/>
    </row>
  </sheetData>
  <mergeCells count="122">
    <mergeCell ref="B48:M48"/>
    <mergeCell ref="B51:M51"/>
    <mergeCell ref="B29:B30"/>
    <mergeCell ref="E29:F29"/>
    <mergeCell ref="H29:J29"/>
    <mergeCell ref="K29:K30"/>
    <mergeCell ref="M29:M30"/>
    <mergeCell ref="B47:M47"/>
    <mergeCell ref="B50:M50"/>
    <mergeCell ref="H33:I33"/>
    <mergeCell ref="C41:D41"/>
    <mergeCell ref="E41:G41"/>
    <mergeCell ref="H41:J41"/>
    <mergeCell ref="C42:D42"/>
    <mergeCell ref="E42:G42"/>
    <mergeCell ref="H42:J42"/>
    <mergeCell ref="B39:B40"/>
    <mergeCell ref="C39:D39"/>
    <mergeCell ref="E39:G39"/>
    <mergeCell ref="H39:J39"/>
    <mergeCell ref="C40:D40"/>
    <mergeCell ref="E40:G40"/>
    <mergeCell ref="H40:J40"/>
    <mergeCell ref="C45:D45"/>
    <mergeCell ref="N29:N30"/>
    <mergeCell ref="L29:L30"/>
    <mergeCell ref="L33:N33"/>
    <mergeCell ref="L34:N34"/>
    <mergeCell ref="L35:N35"/>
    <mergeCell ref="L36:N36"/>
    <mergeCell ref="L37:N37"/>
    <mergeCell ref="N7:N8"/>
    <mergeCell ref="N9:N11"/>
    <mergeCell ref="N12:N13"/>
    <mergeCell ref="N14:N16"/>
    <mergeCell ref="N17:N18"/>
    <mergeCell ref="N19:N21"/>
    <mergeCell ref="N22:N24"/>
    <mergeCell ref="N25:N26"/>
    <mergeCell ref="N27:N28"/>
    <mergeCell ref="M9:M11"/>
    <mergeCell ref="M12:M13"/>
    <mergeCell ref="M14:M16"/>
    <mergeCell ref="M19:M21"/>
    <mergeCell ref="M22:M24"/>
    <mergeCell ref="M17:M18"/>
    <mergeCell ref="L7:L8"/>
    <mergeCell ref="L9:L11"/>
    <mergeCell ref="L25:L26"/>
    <mergeCell ref="L27:L28"/>
    <mergeCell ref="H22:J22"/>
    <mergeCell ref="H19:J19"/>
    <mergeCell ref="H17:J17"/>
    <mergeCell ref="E17:F17"/>
    <mergeCell ref="B19:B21"/>
    <mergeCell ref="E19:F19"/>
    <mergeCell ref="B17:B18"/>
    <mergeCell ref="B25:B26"/>
    <mergeCell ref="E25:F25"/>
    <mergeCell ref="B27:B28"/>
    <mergeCell ref="E27:F27"/>
    <mergeCell ref="B22:B24"/>
    <mergeCell ref="E22:F22"/>
    <mergeCell ref="L17:L18"/>
    <mergeCell ref="L19:L21"/>
    <mergeCell ref="L22:L24"/>
    <mergeCell ref="M27:M28"/>
    <mergeCell ref="K14:K16"/>
    <mergeCell ref="K12:K13"/>
    <mergeCell ref="B1:O1"/>
    <mergeCell ref="B3:B4"/>
    <mergeCell ref="C3:C4"/>
    <mergeCell ref="D3:D4"/>
    <mergeCell ref="B12:B13"/>
    <mergeCell ref="E12:F12"/>
    <mergeCell ref="H3:J3"/>
    <mergeCell ref="H7:I7"/>
    <mergeCell ref="H5:J5"/>
    <mergeCell ref="H9:J9"/>
    <mergeCell ref="K3:K4"/>
    <mergeCell ref="M3:M4"/>
    <mergeCell ref="N3:N4"/>
    <mergeCell ref="K5:K6"/>
    <mergeCell ref="M5:M6"/>
    <mergeCell ref="M7:M8"/>
    <mergeCell ref="K19:K21"/>
    <mergeCell ref="K22:K24"/>
    <mergeCell ref="K25:K26"/>
    <mergeCell ref="M25:M26"/>
    <mergeCell ref="K17:K18"/>
    <mergeCell ref="N5:N6"/>
    <mergeCell ref="B14:B16"/>
    <mergeCell ref="E14:F14"/>
    <mergeCell ref="B9:B11"/>
    <mergeCell ref="E9:F9"/>
    <mergeCell ref="E3:G3"/>
    <mergeCell ref="B5:B6"/>
    <mergeCell ref="E5:F5"/>
    <mergeCell ref="B7:B8"/>
    <mergeCell ref="E7:F7"/>
    <mergeCell ref="H14:J14"/>
    <mergeCell ref="H12:J12"/>
    <mergeCell ref="L3:L4"/>
    <mergeCell ref="L5:L6"/>
    <mergeCell ref="L12:L13"/>
    <mergeCell ref="L14:L16"/>
    <mergeCell ref="E45:G45"/>
    <mergeCell ref="H45:J45"/>
    <mergeCell ref="C43:D43"/>
    <mergeCell ref="E43:G43"/>
    <mergeCell ref="H43:J43"/>
    <mergeCell ref="C44:D44"/>
    <mergeCell ref="E44:G44"/>
    <mergeCell ref="H44:J44"/>
    <mergeCell ref="K7:K8"/>
    <mergeCell ref="K9:K11"/>
    <mergeCell ref="H25:J25"/>
    <mergeCell ref="H27:J27"/>
    <mergeCell ref="K27:K28"/>
    <mergeCell ref="E33:F33"/>
    <mergeCell ref="B31:C31"/>
    <mergeCell ref="B33:B37"/>
  </mergeCells>
  <phoneticPr fontId="1" type="noConversion"/>
  <conditionalFormatting sqref="M5 M7 M9 M12 M14 M17 M22 M25 M19">
    <cfRule type="expression" dxfId="18" priority="8" stopIfTrue="1">
      <formula>$H5="执行"</formula>
    </cfRule>
  </conditionalFormatting>
  <conditionalFormatting sqref="M5 M7 M9 M12 M14 M17 M22 M25 M19">
    <cfRule type="expression" dxfId="17" priority="7" stopIfTrue="1">
      <formula>$H5="裁剪"</formula>
    </cfRule>
  </conditionalFormatting>
  <conditionalFormatting sqref="M27">
    <cfRule type="expression" dxfId="16" priority="6" stopIfTrue="1">
      <formula>$H27="执行"</formula>
    </cfRule>
  </conditionalFormatting>
  <conditionalFormatting sqref="M27">
    <cfRule type="expression" dxfId="15" priority="5" stopIfTrue="1">
      <formula>$H27="裁剪"</formula>
    </cfRule>
  </conditionalFormatting>
  <conditionalFormatting sqref="M29">
    <cfRule type="expression" dxfId="14" priority="2" stopIfTrue="1">
      <formula>$H29="执行"</formula>
    </cfRule>
  </conditionalFormatting>
  <conditionalFormatting sqref="M29">
    <cfRule type="expression" dxfId="13" priority="1" stopIfTrue="1">
      <formula>$H29="裁剪"</formula>
    </cfRule>
  </conditionalFormatting>
  <dataValidations count="2">
    <dataValidation type="list" allowBlank="1" showInputMessage="1" showErrorMessage="1" sqref="M5 M7 M9 M12 M14 M29 M22 M25 M27 M17 M19">
      <formula1>"执行,裁剪"</formula1>
    </dataValidation>
    <dataValidation type="list" allowBlank="1" showInputMessage="1" showErrorMessage="1" sqref="I2 K2">
      <formula1>"5最高,4,3,2,1最低"</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77"/>
  <sheetViews>
    <sheetView topLeftCell="J1" workbookViewId="0">
      <selection activeCell="O55" sqref="O55"/>
    </sheetView>
  </sheetViews>
  <sheetFormatPr defaultRowHeight="13.5"/>
  <cols>
    <col min="1" max="3" width="9" style="198"/>
    <col min="4" max="4" width="13.625" style="198" customWidth="1"/>
    <col min="5" max="14" width="9" style="198"/>
    <col min="15" max="15" width="14.25" style="198" customWidth="1"/>
    <col min="16" max="16" width="18.625" style="198" bestFit="1" customWidth="1"/>
    <col min="17" max="17" width="32" style="198" customWidth="1"/>
    <col min="18" max="18" width="22.25" style="199" customWidth="1"/>
    <col min="19" max="16384" width="9" style="198"/>
  </cols>
  <sheetData>
    <row r="1" spans="2:26" ht="33.75" customHeight="1">
      <c r="B1" s="350" t="s">
        <v>402</v>
      </c>
      <c r="C1" s="350"/>
      <c r="D1" s="350"/>
      <c r="E1" s="350"/>
      <c r="F1" s="350"/>
      <c r="G1" s="350"/>
      <c r="H1" s="350"/>
      <c r="I1" s="350"/>
      <c r="J1" s="350"/>
      <c r="K1" s="350"/>
      <c r="L1" s="350"/>
    </row>
    <row r="2" spans="2:26">
      <c r="B2" s="138" t="s">
        <v>403</v>
      </c>
      <c r="U2" s="353"/>
      <c r="V2" s="353"/>
      <c r="W2" s="197"/>
      <c r="X2" s="351"/>
      <c r="Y2" s="352"/>
      <c r="Z2" s="352"/>
    </row>
    <row r="3" spans="2:26">
      <c r="B3" s="138" t="s">
        <v>404</v>
      </c>
      <c r="U3" s="353"/>
      <c r="V3" s="353"/>
      <c r="W3" s="197"/>
      <c r="X3" s="196"/>
      <c r="Y3" s="196"/>
      <c r="Z3" s="196"/>
    </row>
    <row r="4" spans="2:26">
      <c r="B4" s="166"/>
      <c r="C4" s="166"/>
      <c r="D4" s="197"/>
      <c r="E4" s="167"/>
      <c r="F4" s="167"/>
      <c r="G4" s="167"/>
      <c r="N4" s="358" t="s">
        <v>405</v>
      </c>
      <c r="O4" s="358" t="s">
        <v>406</v>
      </c>
      <c r="P4" s="358" t="s">
        <v>407</v>
      </c>
      <c r="Q4" s="358" t="s">
        <v>408</v>
      </c>
      <c r="R4" s="359" t="s">
        <v>407</v>
      </c>
      <c r="S4" s="363" t="s">
        <v>409</v>
      </c>
      <c r="T4" s="369"/>
      <c r="U4" s="369"/>
      <c r="V4" s="140"/>
      <c r="W4" s="139"/>
      <c r="X4" s="141"/>
      <c r="Y4" s="141"/>
      <c r="Z4" s="141"/>
    </row>
    <row r="5" spans="2:26">
      <c r="B5" s="166"/>
      <c r="C5" s="166"/>
      <c r="D5" s="197"/>
      <c r="E5" s="196"/>
      <c r="F5" s="196"/>
      <c r="G5" s="196"/>
      <c r="N5" s="358"/>
      <c r="O5" s="358"/>
      <c r="P5" s="358"/>
      <c r="Q5" s="358"/>
      <c r="R5" s="359"/>
      <c r="S5" s="192" t="s">
        <v>411</v>
      </c>
      <c r="T5" s="192" t="s">
        <v>410</v>
      </c>
      <c r="U5" s="192" t="s">
        <v>412</v>
      </c>
      <c r="V5" s="140"/>
      <c r="X5" s="141"/>
      <c r="Y5" s="141"/>
      <c r="Z5" s="141"/>
    </row>
    <row r="6" spans="2:26" ht="13.5" customHeight="1">
      <c r="B6" s="154"/>
      <c r="C6" s="140"/>
      <c r="D6" s="139"/>
      <c r="E6" s="141"/>
      <c r="F6" s="141"/>
      <c r="G6" s="141"/>
      <c r="N6" s="366" t="s">
        <v>413</v>
      </c>
      <c r="O6" s="187" t="s">
        <v>312</v>
      </c>
      <c r="P6" s="142" t="s">
        <v>414</v>
      </c>
      <c r="Q6" s="147" t="s">
        <v>415</v>
      </c>
      <c r="R6" s="165" t="s">
        <v>320</v>
      </c>
      <c r="S6" s="143">
        <v>24</v>
      </c>
      <c r="T6" s="143">
        <v>16</v>
      </c>
      <c r="U6" s="143">
        <v>36</v>
      </c>
      <c r="V6" s="145"/>
      <c r="X6" s="141"/>
      <c r="Y6" s="141"/>
      <c r="Z6" s="141"/>
    </row>
    <row r="7" spans="2:26">
      <c r="B7" s="138" t="s">
        <v>416</v>
      </c>
      <c r="N7" s="367"/>
      <c r="O7" s="187" t="s">
        <v>313</v>
      </c>
      <c r="P7" s="142" t="s">
        <v>414</v>
      </c>
      <c r="Q7" s="147" t="s">
        <v>417</v>
      </c>
      <c r="R7" s="165" t="s">
        <v>418</v>
      </c>
      <c r="S7" s="143">
        <v>10</v>
      </c>
      <c r="T7" s="143">
        <v>6</v>
      </c>
      <c r="U7" s="143">
        <v>20</v>
      </c>
      <c r="V7" s="140"/>
      <c r="X7" s="141"/>
      <c r="Y7" s="141"/>
      <c r="Z7" s="141"/>
    </row>
    <row r="8" spans="2:26" ht="14.25" thickBot="1">
      <c r="B8" s="138" t="s">
        <v>419</v>
      </c>
      <c r="N8" s="367"/>
      <c r="O8" s="187" t="s">
        <v>313</v>
      </c>
      <c r="P8" s="146" t="s">
        <v>420</v>
      </c>
      <c r="Q8" s="147" t="s">
        <v>421</v>
      </c>
      <c r="R8" s="165" t="s">
        <v>422</v>
      </c>
      <c r="S8" s="143">
        <v>15</v>
      </c>
      <c r="T8" s="143">
        <v>7</v>
      </c>
      <c r="U8" s="143">
        <v>47</v>
      </c>
      <c r="V8" s="140"/>
      <c r="X8" s="141"/>
      <c r="Y8" s="141"/>
      <c r="Z8" s="141"/>
    </row>
    <row r="9" spans="2:26">
      <c r="B9" s="344" t="s">
        <v>103</v>
      </c>
      <c r="C9" s="346" t="s">
        <v>104</v>
      </c>
      <c r="D9" s="346" t="s">
        <v>105</v>
      </c>
      <c r="E9" s="348" t="s">
        <v>423</v>
      </c>
      <c r="F9" s="348"/>
      <c r="G9" s="348"/>
      <c r="H9" s="346" t="s">
        <v>424</v>
      </c>
      <c r="I9" s="346"/>
      <c r="J9" s="349"/>
      <c r="N9" s="367"/>
      <c r="O9" s="187" t="s">
        <v>314</v>
      </c>
      <c r="P9" s="142" t="s">
        <v>414</v>
      </c>
      <c r="Q9" s="147" t="s">
        <v>425</v>
      </c>
      <c r="R9" s="165" t="s">
        <v>321</v>
      </c>
      <c r="S9" s="143">
        <v>48</v>
      </c>
      <c r="T9" s="143">
        <v>40</v>
      </c>
      <c r="U9" s="143">
        <v>56</v>
      </c>
      <c r="V9" s="145"/>
      <c r="X9" s="141"/>
      <c r="Y9" s="141"/>
      <c r="Z9" s="141"/>
    </row>
    <row r="10" spans="2:26">
      <c r="B10" s="345"/>
      <c r="C10" s="347"/>
      <c r="D10" s="347"/>
      <c r="E10" s="149" t="s">
        <v>426</v>
      </c>
      <c r="F10" s="149" t="s">
        <v>106</v>
      </c>
      <c r="G10" s="149" t="s">
        <v>427</v>
      </c>
      <c r="H10" s="150" t="s">
        <v>426</v>
      </c>
      <c r="I10" s="150" t="s">
        <v>106</v>
      </c>
      <c r="J10" s="150" t="s">
        <v>427</v>
      </c>
      <c r="N10" s="367"/>
      <c r="O10" s="186" t="s">
        <v>315</v>
      </c>
      <c r="P10" s="142" t="s">
        <v>414</v>
      </c>
      <c r="Q10" s="147" t="s">
        <v>428</v>
      </c>
      <c r="R10" s="165" t="s">
        <v>429</v>
      </c>
      <c r="S10" s="143">
        <v>15</v>
      </c>
      <c r="T10" s="143">
        <v>8</v>
      </c>
      <c r="U10" s="143">
        <v>24</v>
      </c>
      <c r="V10" s="140"/>
      <c r="X10" s="141"/>
      <c r="Y10" s="141"/>
      <c r="Z10" s="141"/>
    </row>
    <row r="11" spans="2:26" ht="13.5" customHeight="1">
      <c r="B11" s="334" t="s">
        <v>430</v>
      </c>
      <c r="C11" s="151" t="s">
        <v>107</v>
      </c>
      <c r="D11" s="195" t="s">
        <v>431</v>
      </c>
      <c r="E11" s="152">
        <v>3.7</v>
      </c>
      <c r="F11" s="152">
        <v>0</v>
      </c>
      <c r="G11" s="152">
        <v>8.6999999999999993</v>
      </c>
      <c r="H11" s="153">
        <v>3.7</v>
      </c>
      <c r="I11" s="153">
        <v>0</v>
      </c>
      <c r="J11" s="153">
        <v>8.6999999999999993</v>
      </c>
      <c r="N11" s="367"/>
      <c r="O11" s="186" t="s">
        <v>315</v>
      </c>
      <c r="P11" s="146" t="s">
        <v>420</v>
      </c>
      <c r="Q11" s="147" t="s">
        <v>432</v>
      </c>
      <c r="R11" s="165" t="s">
        <v>433</v>
      </c>
      <c r="S11" s="143">
        <v>20</v>
      </c>
      <c r="T11" s="143">
        <v>10</v>
      </c>
      <c r="U11" s="143">
        <v>60</v>
      </c>
      <c r="V11" s="145"/>
      <c r="X11" s="141"/>
      <c r="Y11" s="141"/>
      <c r="Z11" s="141"/>
    </row>
    <row r="12" spans="2:26">
      <c r="B12" s="334"/>
      <c r="C12" s="194" t="s">
        <v>104</v>
      </c>
      <c r="D12" s="194" t="s">
        <v>108</v>
      </c>
      <c r="E12" s="356" t="s">
        <v>109</v>
      </c>
      <c r="F12" s="357"/>
      <c r="G12" s="194" t="s">
        <v>110</v>
      </c>
      <c r="H12" s="336" t="s">
        <v>111</v>
      </c>
      <c r="I12" s="336"/>
      <c r="J12" s="155" t="s">
        <v>434</v>
      </c>
      <c r="N12" s="367"/>
      <c r="O12" s="186" t="s">
        <v>315</v>
      </c>
      <c r="P12" s="142" t="s">
        <v>414</v>
      </c>
      <c r="Q12" s="147" t="s">
        <v>435</v>
      </c>
      <c r="R12" s="165" t="s">
        <v>436</v>
      </c>
      <c r="S12" s="143">
        <v>15</v>
      </c>
      <c r="T12" s="143">
        <v>8</v>
      </c>
      <c r="U12" s="143">
        <v>24</v>
      </c>
      <c r="V12" s="140"/>
      <c r="X12" s="141"/>
      <c r="Y12" s="141"/>
      <c r="Z12" s="141"/>
    </row>
    <row r="13" spans="2:26">
      <c r="B13" s="334"/>
      <c r="C13" s="337" t="s">
        <v>107</v>
      </c>
      <c r="D13" s="338" t="s">
        <v>437</v>
      </c>
      <c r="E13" s="340" t="s">
        <v>438</v>
      </c>
      <c r="F13" s="340"/>
      <c r="G13" s="156" t="s">
        <v>439</v>
      </c>
      <c r="H13" s="341" t="s">
        <v>440</v>
      </c>
      <c r="I13" s="341"/>
      <c r="J13" s="157" t="s">
        <v>441</v>
      </c>
      <c r="N13" s="367"/>
      <c r="O13" s="186" t="s">
        <v>315</v>
      </c>
      <c r="P13" s="146" t="s">
        <v>420</v>
      </c>
      <c r="Q13" s="147" t="s">
        <v>442</v>
      </c>
      <c r="R13" s="165" t="s">
        <v>443</v>
      </c>
      <c r="S13" s="143">
        <v>20</v>
      </c>
      <c r="T13" s="143">
        <v>10</v>
      </c>
      <c r="U13" s="143">
        <v>60</v>
      </c>
      <c r="V13" s="140"/>
      <c r="X13" s="141"/>
      <c r="Y13" s="141"/>
      <c r="Z13" s="141"/>
    </row>
    <row r="14" spans="2:26">
      <c r="B14" s="334"/>
      <c r="C14" s="337"/>
      <c r="D14" s="338"/>
      <c r="E14" s="340"/>
      <c r="F14" s="340"/>
      <c r="G14" s="156" t="s">
        <v>444</v>
      </c>
      <c r="H14" s="341" t="s">
        <v>445</v>
      </c>
      <c r="I14" s="341"/>
      <c r="J14" s="157" t="s">
        <v>446</v>
      </c>
      <c r="N14" s="367"/>
      <c r="O14" s="187" t="s">
        <v>316</v>
      </c>
      <c r="P14" s="142" t="s">
        <v>414</v>
      </c>
      <c r="Q14" s="144" t="s">
        <v>447</v>
      </c>
      <c r="R14" s="165" t="s">
        <v>322</v>
      </c>
      <c r="S14" s="143">
        <v>188</v>
      </c>
      <c r="T14" s="143">
        <v>140</v>
      </c>
      <c r="U14" s="143">
        <v>230</v>
      </c>
      <c r="V14" s="145"/>
      <c r="X14" s="141"/>
      <c r="Y14" s="141"/>
      <c r="Z14" s="141"/>
    </row>
    <row r="15" spans="2:26">
      <c r="B15" s="334"/>
      <c r="C15" s="337"/>
      <c r="D15" s="338"/>
      <c r="E15" s="340"/>
      <c r="F15" s="340"/>
      <c r="G15" s="156" t="s">
        <v>448</v>
      </c>
      <c r="H15" s="341" t="s">
        <v>449</v>
      </c>
      <c r="I15" s="341"/>
      <c r="J15" s="157" t="s">
        <v>450</v>
      </c>
      <c r="N15" s="367"/>
      <c r="O15" s="186" t="s">
        <v>293</v>
      </c>
      <c r="P15" s="142" t="s">
        <v>414</v>
      </c>
      <c r="Q15" s="147" t="s">
        <v>451</v>
      </c>
      <c r="R15" s="165" t="s">
        <v>323</v>
      </c>
      <c r="S15" s="143">
        <v>56</v>
      </c>
      <c r="T15" s="143">
        <v>40</v>
      </c>
      <c r="U15" s="143">
        <v>70</v>
      </c>
      <c r="V15" s="140"/>
      <c r="X15" s="141"/>
      <c r="Y15" s="141"/>
      <c r="Z15" s="141"/>
    </row>
    <row r="16" spans="2:26">
      <c r="B16" s="334"/>
      <c r="C16" s="337"/>
      <c r="D16" s="338"/>
      <c r="E16" s="340"/>
      <c r="F16" s="340"/>
      <c r="G16" s="156" t="s">
        <v>452</v>
      </c>
      <c r="H16" s="341" t="s">
        <v>453</v>
      </c>
      <c r="I16" s="341"/>
      <c r="J16" s="157" t="s">
        <v>441</v>
      </c>
      <c r="N16" s="367"/>
      <c r="O16" s="186" t="s">
        <v>293</v>
      </c>
      <c r="P16" s="146" t="s">
        <v>420</v>
      </c>
      <c r="Q16" s="147" t="s">
        <v>454</v>
      </c>
      <c r="R16" s="165" t="s">
        <v>324</v>
      </c>
      <c r="S16" s="143">
        <v>9</v>
      </c>
      <c r="T16" s="143">
        <v>0</v>
      </c>
      <c r="U16" s="143">
        <v>55</v>
      </c>
      <c r="V16" s="140"/>
      <c r="X16" s="141"/>
      <c r="Y16" s="141"/>
      <c r="Z16" s="141"/>
    </row>
    <row r="17" spans="2:26" ht="24.75" thickBot="1">
      <c r="B17" s="362"/>
      <c r="C17" s="158" t="s">
        <v>112</v>
      </c>
      <c r="D17" s="354" t="s">
        <v>455</v>
      </c>
      <c r="E17" s="354"/>
      <c r="F17" s="354"/>
      <c r="G17" s="354"/>
      <c r="H17" s="354"/>
      <c r="I17" s="354"/>
      <c r="J17" s="355"/>
      <c r="N17" s="367"/>
      <c r="O17" s="219" t="s">
        <v>317</v>
      </c>
      <c r="P17" s="220" t="s">
        <v>414</v>
      </c>
      <c r="Q17" s="222" t="s">
        <v>456</v>
      </c>
      <c r="R17" s="165" t="s">
        <v>325</v>
      </c>
      <c r="S17" s="168" t="s">
        <v>457</v>
      </c>
      <c r="T17" s="168" t="s">
        <v>457</v>
      </c>
      <c r="U17" s="168" t="s">
        <v>457</v>
      </c>
      <c r="V17" s="140"/>
      <c r="X17" s="141"/>
      <c r="Y17" s="141"/>
      <c r="Z17" s="141"/>
    </row>
    <row r="18" spans="2:26">
      <c r="B18" s="154"/>
      <c r="C18" s="140"/>
      <c r="D18" s="139"/>
      <c r="E18" s="141"/>
      <c r="F18" s="141"/>
      <c r="G18" s="141"/>
      <c r="N18" s="367"/>
      <c r="O18" s="219" t="s">
        <v>318</v>
      </c>
      <c r="P18" s="220" t="s">
        <v>414</v>
      </c>
      <c r="Q18" s="222" t="s">
        <v>458</v>
      </c>
      <c r="R18" s="165" t="s">
        <v>326</v>
      </c>
      <c r="S18" s="168" t="s">
        <v>457</v>
      </c>
      <c r="T18" s="168" t="s">
        <v>457</v>
      </c>
      <c r="U18" s="168" t="s">
        <v>457</v>
      </c>
      <c r="V18" s="140"/>
      <c r="X18" s="141"/>
      <c r="Y18" s="141"/>
      <c r="Z18" s="141"/>
    </row>
    <row r="19" spans="2:26">
      <c r="B19" s="154"/>
      <c r="C19" s="140"/>
      <c r="D19" s="139"/>
      <c r="E19" s="141"/>
      <c r="F19" s="141"/>
      <c r="G19" s="141"/>
      <c r="N19" s="367"/>
      <c r="O19" s="219" t="s">
        <v>319</v>
      </c>
      <c r="P19" s="220" t="s">
        <v>187</v>
      </c>
      <c r="Q19" s="221" t="s">
        <v>319</v>
      </c>
      <c r="R19" s="165" t="s">
        <v>327</v>
      </c>
      <c r="S19" s="168" t="s">
        <v>457</v>
      </c>
      <c r="T19" s="168" t="s">
        <v>457</v>
      </c>
      <c r="U19" s="168" t="s">
        <v>457</v>
      </c>
      <c r="V19" s="140"/>
      <c r="X19" s="141"/>
      <c r="Y19" s="141"/>
      <c r="Z19" s="141"/>
    </row>
    <row r="20" spans="2:26" ht="14.25" thickBot="1">
      <c r="B20" s="159" t="s">
        <v>459</v>
      </c>
      <c r="C20" s="160"/>
      <c r="D20" s="160"/>
      <c r="E20" s="160"/>
      <c r="F20" s="160"/>
      <c r="G20" s="160"/>
      <c r="H20" s="160"/>
      <c r="I20" s="160"/>
      <c r="J20" s="160"/>
      <c r="N20" s="366" t="s">
        <v>460</v>
      </c>
      <c r="O20" s="187" t="s">
        <v>312</v>
      </c>
      <c r="P20" s="142" t="s">
        <v>414</v>
      </c>
      <c r="Q20" s="147" t="s">
        <v>461</v>
      </c>
      <c r="R20" s="165" t="s">
        <v>328</v>
      </c>
      <c r="S20" s="143">
        <v>2</v>
      </c>
      <c r="T20" s="143">
        <v>1</v>
      </c>
      <c r="U20" s="143">
        <v>3</v>
      </c>
      <c r="V20" s="140"/>
      <c r="X20" s="141"/>
      <c r="Y20" s="141"/>
      <c r="Z20" s="141"/>
    </row>
    <row r="21" spans="2:26">
      <c r="B21" s="344" t="s">
        <v>103</v>
      </c>
      <c r="C21" s="346" t="s">
        <v>104</v>
      </c>
      <c r="D21" s="346" t="s">
        <v>105</v>
      </c>
      <c r="E21" s="348" t="s">
        <v>423</v>
      </c>
      <c r="F21" s="348"/>
      <c r="G21" s="348"/>
      <c r="H21" s="346" t="s">
        <v>424</v>
      </c>
      <c r="I21" s="346"/>
      <c r="J21" s="349"/>
      <c r="N21" s="367"/>
      <c r="O21" s="187" t="s">
        <v>313</v>
      </c>
      <c r="P21" s="142" t="s">
        <v>414</v>
      </c>
      <c r="Q21" s="144" t="s">
        <v>462</v>
      </c>
      <c r="R21" s="165" t="s">
        <v>329</v>
      </c>
      <c r="S21" s="143">
        <v>10</v>
      </c>
      <c r="T21" s="143">
        <v>6</v>
      </c>
      <c r="U21" s="143">
        <v>20</v>
      </c>
      <c r="V21" s="140"/>
      <c r="X21" s="141"/>
      <c r="Y21" s="141"/>
      <c r="Z21" s="141"/>
    </row>
    <row r="22" spans="2:26">
      <c r="B22" s="345"/>
      <c r="C22" s="347"/>
      <c r="D22" s="347"/>
      <c r="E22" s="149" t="s">
        <v>426</v>
      </c>
      <c r="F22" s="149" t="s">
        <v>463</v>
      </c>
      <c r="G22" s="149" t="s">
        <v>427</v>
      </c>
      <c r="H22" s="150" t="s">
        <v>426</v>
      </c>
      <c r="I22" s="150" t="s">
        <v>463</v>
      </c>
      <c r="J22" s="161" t="s">
        <v>427</v>
      </c>
      <c r="N22" s="367"/>
      <c r="O22" s="187" t="s">
        <v>313</v>
      </c>
      <c r="P22" s="146" t="s">
        <v>420</v>
      </c>
      <c r="Q22" s="147" t="s">
        <v>421</v>
      </c>
      <c r="R22" s="165" t="s">
        <v>330</v>
      </c>
      <c r="S22" s="143">
        <v>4</v>
      </c>
      <c r="T22" s="143">
        <v>3</v>
      </c>
      <c r="U22" s="143">
        <v>5</v>
      </c>
      <c r="V22" s="140"/>
      <c r="X22" s="141"/>
      <c r="Y22" s="141"/>
      <c r="Z22" s="141"/>
    </row>
    <row r="23" spans="2:26">
      <c r="B23" s="334" t="s">
        <v>464</v>
      </c>
      <c r="C23" s="193" t="s">
        <v>107</v>
      </c>
      <c r="D23" s="195" t="s">
        <v>431</v>
      </c>
      <c r="E23" s="162">
        <v>2.21</v>
      </c>
      <c r="F23" s="162">
        <v>0</v>
      </c>
      <c r="G23" s="162">
        <v>4.76</v>
      </c>
      <c r="H23" s="163">
        <v>2.21</v>
      </c>
      <c r="I23" s="163">
        <v>0</v>
      </c>
      <c r="J23" s="164">
        <v>4.76</v>
      </c>
      <c r="N23" s="367"/>
      <c r="O23" s="187" t="s">
        <v>314</v>
      </c>
      <c r="P23" s="142" t="s">
        <v>414</v>
      </c>
      <c r="Q23" s="144" t="s">
        <v>465</v>
      </c>
      <c r="R23" s="165" t="s">
        <v>331</v>
      </c>
      <c r="S23" s="143">
        <v>3</v>
      </c>
      <c r="T23" s="143">
        <v>2</v>
      </c>
      <c r="U23" s="143">
        <v>6</v>
      </c>
      <c r="V23" s="140"/>
      <c r="X23" s="141"/>
      <c r="Y23" s="141"/>
      <c r="Z23" s="141"/>
    </row>
    <row r="24" spans="2:26">
      <c r="B24" s="334"/>
      <c r="C24" s="194" t="s">
        <v>104</v>
      </c>
      <c r="D24" s="194" t="s">
        <v>466</v>
      </c>
      <c r="E24" s="336" t="s">
        <v>109</v>
      </c>
      <c r="F24" s="336"/>
      <c r="G24" s="194" t="s">
        <v>110</v>
      </c>
      <c r="H24" s="336" t="s">
        <v>467</v>
      </c>
      <c r="I24" s="336"/>
      <c r="J24" s="155" t="s">
        <v>434</v>
      </c>
      <c r="N24" s="367"/>
      <c r="O24" s="186" t="s">
        <v>315</v>
      </c>
      <c r="P24" s="142" t="s">
        <v>414</v>
      </c>
      <c r="Q24" s="147" t="s">
        <v>468</v>
      </c>
      <c r="R24" s="165" t="s">
        <v>332</v>
      </c>
      <c r="S24" s="143">
        <v>15</v>
      </c>
      <c r="T24" s="143">
        <v>8</v>
      </c>
      <c r="U24" s="143">
        <v>24</v>
      </c>
      <c r="V24" s="140"/>
      <c r="X24" s="141"/>
      <c r="Y24" s="141"/>
      <c r="Z24" s="141"/>
    </row>
    <row r="25" spans="2:26">
      <c r="B25" s="334"/>
      <c r="C25" s="337" t="s">
        <v>469</v>
      </c>
      <c r="D25" s="338" t="s">
        <v>437</v>
      </c>
      <c r="E25" s="340" t="s">
        <v>470</v>
      </c>
      <c r="F25" s="340"/>
      <c r="G25" s="156" t="s">
        <v>113</v>
      </c>
      <c r="H25" s="341" t="s">
        <v>471</v>
      </c>
      <c r="I25" s="341"/>
      <c r="J25" s="157" t="s">
        <v>441</v>
      </c>
      <c r="N25" s="367"/>
      <c r="O25" s="186" t="s">
        <v>315</v>
      </c>
      <c r="P25" s="146" t="s">
        <v>420</v>
      </c>
      <c r="Q25" s="147" t="s">
        <v>432</v>
      </c>
      <c r="R25" s="165" t="s">
        <v>333</v>
      </c>
      <c r="S25" s="143">
        <v>20</v>
      </c>
      <c r="T25" s="143">
        <v>10</v>
      </c>
      <c r="U25" s="143">
        <v>60</v>
      </c>
      <c r="V25" s="200"/>
      <c r="X25" s="200"/>
      <c r="Y25" s="200"/>
      <c r="Z25" s="200"/>
    </row>
    <row r="26" spans="2:26" ht="13.5" customHeight="1">
      <c r="B26" s="334"/>
      <c r="C26" s="337"/>
      <c r="D26" s="338"/>
      <c r="E26" s="340"/>
      <c r="F26" s="340"/>
      <c r="G26" s="156" t="s">
        <v>444</v>
      </c>
      <c r="H26" s="341" t="s">
        <v>472</v>
      </c>
      <c r="I26" s="341"/>
      <c r="J26" s="157" t="s">
        <v>446</v>
      </c>
      <c r="N26" s="367"/>
      <c r="O26" s="186" t="s">
        <v>315</v>
      </c>
      <c r="P26" s="142" t="s">
        <v>414</v>
      </c>
      <c r="Q26" s="147" t="s">
        <v>473</v>
      </c>
      <c r="R26" s="165" t="s">
        <v>334</v>
      </c>
      <c r="S26" s="143">
        <v>15</v>
      </c>
      <c r="T26" s="143">
        <v>8</v>
      </c>
      <c r="U26" s="143">
        <v>24</v>
      </c>
      <c r="V26" s="200"/>
      <c r="X26" s="200"/>
      <c r="Y26" s="200"/>
      <c r="Z26" s="200"/>
    </row>
    <row r="27" spans="2:26">
      <c r="B27" s="334"/>
      <c r="C27" s="337"/>
      <c r="D27" s="338"/>
      <c r="E27" s="340"/>
      <c r="F27" s="340"/>
      <c r="G27" s="156" t="s">
        <v>114</v>
      </c>
      <c r="H27" s="341" t="s">
        <v>449</v>
      </c>
      <c r="I27" s="341"/>
      <c r="J27" s="157" t="s">
        <v>450</v>
      </c>
      <c r="N27" s="367"/>
      <c r="O27" s="186" t="s">
        <v>315</v>
      </c>
      <c r="P27" s="146" t="s">
        <v>420</v>
      </c>
      <c r="Q27" s="147" t="s">
        <v>442</v>
      </c>
      <c r="R27" s="165" t="s">
        <v>335</v>
      </c>
      <c r="S27" s="143">
        <v>20</v>
      </c>
      <c r="T27" s="143">
        <v>10</v>
      </c>
      <c r="U27" s="143">
        <v>60</v>
      </c>
      <c r="V27" s="200"/>
      <c r="X27" s="200"/>
      <c r="Y27" s="200"/>
      <c r="Z27" s="200"/>
    </row>
    <row r="28" spans="2:26">
      <c r="B28" s="334"/>
      <c r="C28" s="337"/>
      <c r="D28" s="338"/>
      <c r="E28" s="340"/>
      <c r="F28" s="340"/>
      <c r="G28" s="156" t="s">
        <v>115</v>
      </c>
      <c r="H28" s="341" t="s">
        <v>453</v>
      </c>
      <c r="I28" s="341"/>
      <c r="J28" s="157" t="s">
        <v>441</v>
      </c>
      <c r="K28" s="148"/>
      <c r="N28" s="367"/>
      <c r="O28" s="187" t="s">
        <v>316</v>
      </c>
      <c r="P28" s="142" t="s">
        <v>414</v>
      </c>
      <c r="Q28" s="144" t="s">
        <v>474</v>
      </c>
      <c r="R28" s="165" t="s">
        <v>336</v>
      </c>
      <c r="S28" s="143">
        <v>188</v>
      </c>
      <c r="T28" s="143">
        <v>140</v>
      </c>
      <c r="U28" s="143">
        <v>230</v>
      </c>
      <c r="V28" s="200"/>
      <c r="X28" s="200"/>
      <c r="Y28" s="200"/>
      <c r="Z28" s="200"/>
    </row>
    <row r="29" spans="2:26" ht="13.5" customHeight="1">
      <c r="B29" s="334"/>
      <c r="C29" s="337"/>
      <c r="D29" s="339"/>
      <c r="E29" s="340"/>
      <c r="F29" s="340"/>
      <c r="G29" s="156" t="s">
        <v>116</v>
      </c>
      <c r="H29" s="341" t="s">
        <v>475</v>
      </c>
      <c r="I29" s="341"/>
      <c r="J29" s="157" t="s">
        <v>476</v>
      </c>
      <c r="K29" s="148"/>
      <c r="N29" s="367"/>
      <c r="O29" s="186" t="s">
        <v>293</v>
      </c>
      <c r="P29" s="142" t="s">
        <v>477</v>
      </c>
      <c r="Q29" s="147" t="s">
        <v>478</v>
      </c>
      <c r="R29" s="165" t="s">
        <v>337</v>
      </c>
      <c r="S29" s="143">
        <v>56</v>
      </c>
      <c r="T29" s="143">
        <v>40</v>
      </c>
      <c r="U29" s="143">
        <v>70</v>
      </c>
      <c r="V29" s="200"/>
      <c r="X29" s="200"/>
      <c r="Y29" s="200"/>
      <c r="Z29" s="200"/>
    </row>
    <row r="30" spans="2:26" ht="24.75" thickBot="1">
      <c r="B30" s="335"/>
      <c r="C30" s="158" t="s">
        <v>479</v>
      </c>
      <c r="D30" s="342" t="s">
        <v>480</v>
      </c>
      <c r="E30" s="342"/>
      <c r="F30" s="342"/>
      <c r="G30" s="342"/>
      <c r="H30" s="342"/>
      <c r="I30" s="342"/>
      <c r="J30" s="343"/>
      <c r="K30" s="148"/>
      <c r="N30" s="367"/>
      <c r="O30" s="186" t="s">
        <v>293</v>
      </c>
      <c r="P30" s="146" t="s">
        <v>481</v>
      </c>
      <c r="Q30" s="147" t="s">
        <v>482</v>
      </c>
      <c r="R30" s="165" t="s">
        <v>338</v>
      </c>
      <c r="S30" s="143">
        <v>9</v>
      </c>
      <c r="T30" s="143">
        <v>0</v>
      </c>
      <c r="U30" s="143">
        <v>55</v>
      </c>
      <c r="V30" s="200"/>
      <c r="X30" s="200"/>
      <c r="Y30" s="200"/>
      <c r="Z30" s="200"/>
    </row>
    <row r="31" spans="2:26" ht="13.5" customHeight="1">
      <c r="B31" s="148"/>
      <c r="C31" s="148"/>
      <c r="D31" s="148"/>
      <c r="E31" s="148"/>
      <c r="F31" s="148"/>
      <c r="G31" s="148"/>
      <c r="H31" s="148"/>
      <c r="I31" s="148"/>
      <c r="J31" s="148"/>
      <c r="K31" s="148"/>
      <c r="N31" s="367"/>
      <c r="O31" s="219" t="s">
        <v>317</v>
      </c>
      <c r="P31" s="220" t="s">
        <v>477</v>
      </c>
      <c r="Q31" s="221" t="s">
        <v>317</v>
      </c>
      <c r="R31" s="165" t="s">
        <v>339</v>
      </c>
      <c r="S31" s="168" t="s">
        <v>483</v>
      </c>
      <c r="T31" s="168" t="s">
        <v>483</v>
      </c>
      <c r="U31" s="168" t="s">
        <v>483</v>
      </c>
      <c r="V31" s="200"/>
      <c r="X31" s="200"/>
      <c r="Y31" s="200"/>
      <c r="Z31" s="200"/>
    </row>
    <row r="32" spans="2:26" ht="14.25" thickBot="1">
      <c r="B32" s="159" t="s">
        <v>484</v>
      </c>
      <c r="K32" s="148"/>
      <c r="N32" s="367"/>
      <c r="O32" s="219" t="s">
        <v>318</v>
      </c>
      <c r="P32" s="220" t="s">
        <v>477</v>
      </c>
      <c r="Q32" s="221" t="s">
        <v>318</v>
      </c>
      <c r="R32" s="165" t="s">
        <v>340</v>
      </c>
      <c r="S32" s="168" t="s">
        <v>483</v>
      </c>
      <c r="T32" s="168" t="s">
        <v>483</v>
      </c>
      <c r="U32" s="168" t="s">
        <v>483</v>
      </c>
      <c r="V32" s="200"/>
      <c r="X32" s="200"/>
      <c r="Y32" s="200"/>
      <c r="Z32" s="200"/>
    </row>
    <row r="33" spans="2:21" ht="13.5" customHeight="1">
      <c r="B33" s="344" t="s">
        <v>103</v>
      </c>
      <c r="C33" s="346" t="s">
        <v>104</v>
      </c>
      <c r="D33" s="346" t="s">
        <v>105</v>
      </c>
      <c r="E33" s="348" t="s">
        <v>485</v>
      </c>
      <c r="F33" s="348"/>
      <c r="G33" s="348"/>
      <c r="H33" s="346" t="s">
        <v>486</v>
      </c>
      <c r="I33" s="346"/>
      <c r="J33" s="349"/>
      <c r="K33" s="148"/>
      <c r="N33" s="367"/>
      <c r="O33" s="219" t="s">
        <v>319</v>
      </c>
      <c r="P33" s="220" t="s">
        <v>477</v>
      </c>
      <c r="Q33" s="221" t="s">
        <v>319</v>
      </c>
      <c r="R33" s="165" t="s">
        <v>341</v>
      </c>
      <c r="S33" s="168" t="s">
        <v>483</v>
      </c>
      <c r="T33" s="168" t="s">
        <v>483</v>
      </c>
      <c r="U33" s="168" t="s">
        <v>483</v>
      </c>
    </row>
    <row r="34" spans="2:21">
      <c r="B34" s="345"/>
      <c r="C34" s="347"/>
      <c r="D34" s="347"/>
      <c r="E34" s="149" t="s">
        <v>487</v>
      </c>
      <c r="F34" s="149" t="s">
        <v>488</v>
      </c>
      <c r="G34" s="149" t="s">
        <v>489</v>
      </c>
      <c r="H34" s="150" t="s">
        <v>487</v>
      </c>
      <c r="I34" s="150" t="s">
        <v>488</v>
      </c>
      <c r="J34" s="161" t="s">
        <v>489</v>
      </c>
      <c r="N34" s="190"/>
      <c r="O34" s="190"/>
      <c r="P34" s="190"/>
      <c r="Q34" s="190"/>
      <c r="R34" s="191"/>
      <c r="S34" s="363"/>
      <c r="T34" s="363"/>
      <c r="U34" s="190"/>
    </row>
    <row r="35" spans="2:21">
      <c r="B35" s="334" t="s">
        <v>490</v>
      </c>
      <c r="C35" s="193" t="s">
        <v>491</v>
      </c>
      <c r="D35" s="195" t="s">
        <v>492</v>
      </c>
      <c r="E35" s="162">
        <v>86.9</v>
      </c>
      <c r="F35" s="162">
        <v>25.1</v>
      </c>
      <c r="G35" s="162">
        <v>148.6</v>
      </c>
      <c r="H35" s="163"/>
      <c r="I35" s="163"/>
      <c r="J35" s="164"/>
      <c r="N35" s="368" t="s">
        <v>493</v>
      </c>
      <c r="O35" s="189" t="s">
        <v>356</v>
      </c>
      <c r="P35" s="85" t="s">
        <v>477</v>
      </c>
      <c r="Q35" s="172" t="s">
        <v>494</v>
      </c>
      <c r="R35" s="201" t="s">
        <v>495</v>
      </c>
      <c r="S35" s="143">
        <v>27.775292038755762</v>
      </c>
      <c r="T35" s="143">
        <v>7.99</v>
      </c>
      <c r="U35" s="143">
        <v>47.56</v>
      </c>
    </row>
    <row r="36" spans="2:21">
      <c r="B36" s="334"/>
      <c r="C36" s="194" t="s">
        <v>104</v>
      </c>
      <c r="D36" s="194" t="s">
        <v>496</v>
      </c>
      <c r="E36" s="336" t="s">
        <v>109</v>
      </c>
      <c r="F36" s="336"/>
      <c r="G36" s="194" t="s">
        <v>110</v>
      </c>
      <c r="H36" s="336" t="s">
        <v>497</v>
      </c>
      <c r="I36" s="336"/>
      <c r="J36" s="155" t="s">
        <v>498</v>
      </c>
      <c r="M36" s="202"/>
      <c r="N36" s="368"/>
      <c r="O36" s="189" t="s">
        <v>357</v>
      </c>
      <c r="P36" s="85" t="s">
        <v>477</v>
      </c>
      <c r="Q36" s="172" t="s">
        <v>499</v>
      </c>
      <c r="R36" s="201" t="s">
        <v>500</v>
      </c>
      <c r="S36" s="143">
        <v>51.059132396448213</v>
      </c>
      <c r="T36" s="143">
        <v>7.3</v>
      </c>
      <c r="U36" s="143">
        <v>94.8</v>
      </c>
    </row>
    <row r="37" spans="2:21">
      <c r="B37" s="334"/>
      <c r="C37" s="337" t="s">
        <v>501</v>
      </c>
      <c r="D37" s="338" t="s">
        <v>502</v>
      </c>
      <c r="E37" s="340" t="s">
        <v>503</v>
      </c>
      <c r="F37" s="340"/>
      <c r="G37" s="156" t="s">
        <v>113</v>
      </c>
      <c r="H37" s="341" t="s">
        <v>504</v>
      </c>
      <c r="I37" s="341"/>
      <c r="J37" s="157" t="s">
        <v>505</v>
      </c>
      <c r="M37" s="202"/>
      <c r="N37" s="368"/>
      <c r="O37" s="188" t="s">
        <v>358</v>
      </c>
      <c r="P37" s="85" t="s">
        <v>506</v>
      </c>
      <c r="Q37" s="172" t="s">
        <v>507</v>
      </c>
      <c r="R37" s="201" t="s">
        <v>508</v>
      </c>
      <c r="S37" s="143" t="s">
        <v>509</v>
      </c>
      <c r="T37" s="143" t="s">
        <v>509</v>
      </c>
      <c r="U37" s="143" t="s">
        <v>509</v>
      </c>
    </row>
    <row r="38" spans="2:21">
      <c r="B38" s="334"/>
      <c r="C38" s="337"/>
      <c r="D38" s="338"/>
      <c r="E38" s="340"/>
      <c r="F38" s="340"/>
      <c r="G38" s="156" t="s">
        <v>510</v>
      </c>
      <c r="H38" s="341" t="s">
        <v>511</v>
      </c>
      <c r="I38" s="341"/>
      <c r="J38" s="157" t="s">
        <v>512</v>
      </c>
      <c r="M38" s="170"/>
      <c r="N38" s="368"/>
      <c r="O38" s="189" t="s">
        <v>358</v>
      </c>
      <c r="P38" s="85" t="s">
        <v>513</v>
      </c>
      <c r="Q38" s="172" t="s">
        <v>514</v>
      </c>
      <c r="R38" s="201" t="s">
        <v>515</v>
      </c>
      <c r="S38" s="143">
        <v>55.3</v>
      </c>
      <c r="T38" s="143">
        <v>0</v>
      </c>
      <c r="U38" s="143">
        <v>136.30000000000001</v>
      </c>
    </row>
    <row r="39" spans="2:21">
      <c r="B39" s="334"/>
      <c r="C39" s="337"/>
      <c r="D39" s="338"/>
      <c r="E39" s="340"/>
      <c r="F39" s="340"/>
      <c r="G39" s="156" t="s">
        <v>114</v>
      </c>
      <c r="H39" s="341" t="s">
        <v>516</v>
      </c>
      <c r="I39" s="341"/>
      <c r="J39" s="157" t="s">
        <v>517</v>
      </c>
      <c r="M39" s="170"/>
      <c r="N39" s="368"/>
      <c r="O39" s="189" t="s">
        <v>351</v>
      </c>
      <c r="P39" s="85" t="s">
        <v>506</v>
      </c>
      <c r="Q39" s="171" t="s">
        <v>518</v>
      </c>
      <c r="R39" s="201" t="s">
        <v>519</v>
      </c>
      <c r="S39" s="143">
        <v>25.477910609614284</v>
      </c>
      <c r="T39" s="143">
        <v>6.34</v>
      </c>
      <c r="U39" s="143">
        <v>44.62</v>
      </c>
    </row>
    <row r="40" spans="2:21">
      <c r="B40" s="334"/>
      <c r="C40" s="337"/>
      <c r="D40" s="338"/>
      <c r="E40" s="340"/>
      <c r="F40" s="340"/>
      <c r="G40" s="156" t="s">
        <v>115</v>
      </c>
      <c r="H40" s="341" t="s">
        <v>520</v>
      </c>
      <c r="I40" s="341"/>
      <c r="J40" s="157" t="s">
        <v>476</v>
      </c>
      <c r="M40" s="170"/>
      <c r="N40" s="368"/>
      <c r="O40" s="189" t="s">
        <v>359</v>
      </c>
      <c r="P40" s="85" t="s">
        <v>477</v>
      </c>
      <c r="Q40" s="171" t="s">
        <v>521</v>
      </c>
      <c r="R40" s="201" t="s">
        <v>522</v>
      </c>
      <c r="S40" s="143" t="s">
        <v>483</v>
      </c>
      <c r="T40" s="143" t="s">
        <v>483</v>
      </c>
      <c r="U40" s="143" t="s">
        <v>483</v>
      </c>
    </row>
    <row r="41" spans="2:21">
      <c r="B41" s="334"/>
      <c r="C41" s="337"/>
      <c r="D41" s="339"/>
      <c r="E41" s="340"/>
      <c r="F41" s="340"/>
      <c r="G41" s="156"/>
      <c r="H41" s="341"/>
      <c r="I41" s="341"/>
      <c r="J41" s="157"/>
      <c r="M41" s="170"/>
      <c r="N41" s="368"/>
      <c r="O41" s="189" t="s">
        <v>359</v>
      </c>
      <c r="P41" s="90" t="s">
        <v>481</v>
      </c>
      <c r="Q41" s="171" t="s">
        <v>523</v>
      </c>
      <c r="R41" s="201" t="s">
        <v>524</v>
      </c>
      <c r="S41" s="143">
        <v>4.8899896990326628</v>
      </c>
      <c r="T41" s="143">
        <v>0</v>
      </c>
      <c r="U41" s="143">
        <v>12.22</v>
      </c>
    </row>
    <row r="42" spans="2:21" ht="79.5" customHeight="1" thickBot="1">
      <c r="B42" s="335"/>
      <c r="C42" s="158" t="s">
        <v>525</v>
      </c>
      <c r="D42" s="342" t="s">
        <v>526</v>
      </c>
      <c r="E42" s="342"/>
      <c r="F42" s="342"/>
      <c r="G42" s="342"/>
      <c r="H42" s="342"/>
      <c r="I42" s="342"/>
      <c r="J42" s="343"/>
      <c r="M42" s="148"/>
      <c r="N42" s="368"/>
      <c r="O42" s="189" t="s">
        <v>360</v>
      </c>
      <c r="P42" s="131" t="s">
        <v>477</v>
      </c>
      <c r="Q42" s="172" t="s">
        <v>527</v>
      </c>
      <c r="R42" s="201" t="s">
        <v>528</v>
      </c>
      <c r="S42" s="143">
        <v>17.305842307841132</v>
      </c>
      <c r="T42" s="143">
        <v>0</v>
      </c>
      <c r="U42" s="143">
        <v>40.07</v>
      </c>
    </row>
    <row r="43" spans="2:21">
      <c r="M43" s="148"/>
      <c r="N43" s="368"/>
      <c r="O43" s="189" t="s">
        <v>350</v>
      </c>
      <c r="P43" s="85" t="s">
        <v>477</v>
      </c>
      <c r="Q43" s="172" t="s">
        <v>529</v>
      </c>
      <c r="R43" s="201" t="s">
        <v>530</v>
      </c>
      <c r="S43" s="143">
        <v>50.586545897606904</v>
      </c>
      <c r="T43" s="143">
        <v>25.1</v>
      </c>
      <c r="U43" s="143">
        <v>95.5</v>
      </c>
    </row>
    <row r="44" spans="2:21">
      <c r="M44" s="148"/>
      <c r="N44" s="368"/>
      <c r="O44" s="189" t="s">
        <v>350</v>
      </c>
      <c r="P44" s="90" t="s">
        <v>481</v>
      </c>
      <c r="Q44" s="172" t="s">
        <v>531</v>
      </c>
      <c r="R44" s="201" t="s">
        <v>532</v>
      </c>
      <c r="S44" s="143">
        <v>7.031038328741217</v>
      </c>
      <c r="T44" s="143">
        <v>0</v>
      </c>
      <c r="U44" s="143">
        <v>17.809999999999999</v>
      </c>
    </row>
    <row r="45" spans="2:21" ht="14.25" thickBot="1">
      <c r="B45" s="159" t="s">
        <v>533</v>
      </c>
      <c r="M45" s="148"/>
      <c r="N45" s="368"/>
      <c r="O45" s="189" t="s">
        <v>361</v>
      </c>
      <c r="P45" s="85" t="s">
        <v>477</v>
      </c>
      <c r="Q45" s="172" t="s">
        <v>534</v>
      </c>
      <c r="R45" s="201" t="s">
        <v>535</v>
      </c>
      <c r="S45" s="143" t="s">
        <v>483</v>
      </c>
      <c r="T45" s="143" t="s">
        <v>483</v>
      </c>
      <c r="U45" s="143" t="s">
        <v>483</v>
      </c>
    </row>
    <row r="46" spans="2:21" ht="27" customHeight="1">
      <c r="B46" s="344" t="s">
        <v>103</v>
      </c>
      <c r="C46" s="346" t="s">
        <v>104</v>
      </c>
      <c r="D46" s="346" t="s">
        <v>105</v>
      </c>
      <c r="E46" s="348" t="s">
        <v>485</v>
      </c>
      <c r="F46" s="348"/>
      <c r="G46" s="348"/>
      <c r="H46" s="346" t="s">
        <v>486</v>
      </c>
      <c r="I46" s="346"/>
      <c r="J46" s="349"/>
      <c r="M46" s="148"/>
      <c r="N46" s="368"/>
      <c r="O46" s="189" t="s">
        <v>361</v>
      </c>
      <c r="P46" s="90" t="s">
        <v>481</v>
      </c>
      <c r="Q46" s="172" t="s">
        <v>536</v>
      </c>
      <c r="R46" s="201" t="s">
        <v>537</v>
      </c>
      <c r="S46" s="143" t="s">
        <v>483</v>
      </c>
      <c r="T46" s="143" t="s">
        <v>483</v>
      </c>
      <c r="U46" s="143" t="s">
        <v>483</v>
      </c>
    </row>
    <row r="47" spans="2:21">
      <c r="B47" s="345"/>
      <c r="C47" s="347"/>
      <c r="D47" s="347"/>
      <c r="E47" s="149" t="s">
        <v>487</v>
      </c>
      <c r="F47" s="149" t="s">
        <v>488</v>
      </c>
      <c r="G47" s="149" t="s">
        <v>489</v>
      </c>
      <c r="H47" s="150" t="s">
        <v>487</v>
      </c>
      <c r="I47" s="150" t="s">
        <v>488</v>
      </c>
      <c r="J47" s="161" t="s">
        <v>489</v>
      </c>
      <c r="M47" s="148"/>
      <c r="N47" s="368"/>
      <c r="O47" s="223" t="s">
        <v>362</v>
      </c>
      <c r="P47" s="131" t="s">
        <v>477</v>
      </c>
      <c r="Q47" s="131" t="s">
        <v>538</v>
      </c>
      <c r="R47" s="224" t="s">
        <v>539</v>
      </c>
      <c r="S47" s="143" t="s">
        <v>483</v>
      </c>
      <c r="T47" s="143" t="s">
        <v>483</v>
      </c>
      <c r="U47" s="143" t="s">
        <v>483</v>
      </c>
    </row>
    <row r="48" spans="2:21" ht="25.5">
      <c r="B48" s="334" t="s">
        <v>540</v>
      </c>
      <c r="C48" s="193" t="s">
        <v>491</v>
      </c>
      <c r="D48" s="195" t="s">
        <v>541</v>
      </c>
      <c r="E48" s="162">
        <v>334.3</v>
      </c>
      <c r="F48" s="162">
        <v>79.099999999999994</v>
      </c>
      <c r="G48" s="162">
        <v>589.5</v>
      </c>
      <c r="H48" s="163"/>
      <c r="I48" s="163"/>
      <c r="J48" s="164"/>
      <c r="M48" s="148"/>
      <c r="N48" s="368"/>
      <c r="O48" s="223" t="s">
        <v>318</v>
      </c>
      <c r="P48" s="131" t="s">
        <v>477</v>
      </c>
      <c r="Q48" s="225" t="s">
        <v>318</v>
      </c>
      <c r="R48" s="224" t="s">
        <v>542</v>
      </c>
      <c r="S48" s="143" t="s">
        <v>483</v>
      </c>
      <c r="T48" s="143" t="s">
        <v>483</v>
      </c>
      <c r="U48" s="143" t="s">
        <v>483</v>
      </c>
    </row>
    <row r="49" spans="2:21">
      <c r="B49" s="334"/>
      <c r="C49" s="194" t="s">
        <v>104</v>
      </c>
      <c r="D49" s="194" t="s">
        <v>496</v>
      </c>
      <c r="E49" s="336" t="s">
        <v>109</v>
      </c>
      <c r="F49" s="336"/>
      <c r="G49" s="194" t="s">
        <v>110</v>
      </c>
      <c r="H49" s="336" t="s">
        <v>497</v>
      </c>
      <c r="I49" s="336"/>
      <c r="J49" s="155" t="s">
        <v>498</v>
      </c>
      <c r="M49" s="148"/>
      <c r="N49" s="368"/>
      <c r="O49" s="223" t="s">
        <v>363</v>
      </c>
      <c r="P49" s="131" t="s">
        <v>477</v>
      </c>
      <c r="Q49" s="225" t="s">
        <v>363</v>
      </c>
      <c r="R49" s="224" t="s">
        <v>543</v>
      </c>
      <c r="S49" s="143" t="s">
        <v>483</v>
      </c>
      <c r="T49" s="143" t="s">
        <v>483</v>
      </c>
      <c r="U49" s="143" t="s">
        <v>483</v>
      </c>
    </row>
    <row r="50" spans="2:21">
      <c r="B50" s="334"/>
      <c r="C50" s="337" t="s">
        <v>501</v>
      </c>
      <c r="D50" s="338" t="s">
        <v>544</v>
      </c>
      <c r="E50" s="340" t="s">
        <v>545</v>
      </c>
      <c r="F50" s="340"/>
      <c r="G50" s="156" t="s">
        <v>113</v>
      </c>
      <c r="H50" s="341" t="s">
        <v>546</v>
      </c>
      <c r="I50" s="341"/>
      <c r="J50" s="157" t="s">
        <v>505</v>
      </c>
      <c r="N50" s="364" t="s">
        <v>547</v>
      </c>
      <c r="O50" s="222" t="s">
        <v>548</v>
      </c>
      <c r="P50" s="131" t="s">
        <v>549</v>
      </c>
      <c r="Q50" s="222" t="s">
        <v>550</v>
      </c>
      <c r="R50" s="226"/>
      <c r="S50" s="216" t="s">
        <v>399</v>
      </c>
      <c r="T50" s="216" t="s">
        <v>399</v>
      </c>
      <c r="U50" s="216" t="s">
        <v>399</v>
      </c>
    </row>
    <row r="51" spans="2:21">
      <c r="B51" s="334"/>
      <c r="C51" s="337"/>
      <c r="D51" s="338"/>
      <c r="E51" s="340"/>
      <c r="F51" s="340"/>
      <c r="G51" s="156" t="s">
        <v>551</v>
      </c>
      <c r="H51" s="341" t="s">
        <v>552</v>
      </c>
      <c r="I51" s="341"/>
      <c r="J51" s="157" t="s">
        <v>517</v>
      </c>
      <c r="N51" s="365"/>
      <c r="O51" s="222" t="s">
        <v>553</v>
      </c>
      <c r="P51" s="227" t="s">
        <v>513</v>
      </c>
      <c r="Q51" s="222" t="s">
        <v>554</v>
      </c>
      <c r="R51" s="226"/>
      <c r="S51" s="216">
        <v>5.0999999999999996</v>
      </c>
      <c r="T51" s="216">
        <v>0.4</v>
      </c>
      <c r="U51" s="216">
        <v>9.6999999999999993</v>
      </c>
    </row>
    <row r="52" spans="2:21">
      <c r="B52" s="334"/>
      <c r="C52" s="337"/>
      <c r="D52" s="338"/>
      <c r="E52" s="340"/>
      <c r="F52" s="340"/>
      <c r="G52" s="156" t="s">
        <v>114</v>
      </c>
      <c r="H52" s="341" t="s">
        <v>555</v>
      </c>
      <c r="I52" s="341"/>
      <c r="J52" s="157" t="s">
        <v>512</v>
      </c>
    </row>
    <row r="53" spans="2:21">
      <c r="B53" s="334"/>
      <c r="C53" s="337"/>
      <c r="D53" s="338"/>
      <c r="E53" s="340"/>
      <c r="F53" s="340"/>
      <c r="G53" s="156" t="s">
        <v>115</v>
      </c>
      <c r="H53" s="341" t="s">
        <v>556</v>
      </c>
      <c r="I53" s="341"/>
      <c r="J53" s="157" t="s">
        <v>557</v>
      </c>
    </row>
    <row r="54" spans="2:21">
      <c r="B54" s="334"/>
      <c r="C54" s="337"/>
      <c r="D54" s="339"/>
      <c r="E54" s="340"/>
      <c r="F54" s="340"/>
      <c r="G54" s="156" t="s">
        <v>558</v>
      </c>
      <c r="H54" s="341" t="s">
        <v>559</v>
      </c>
      <c r="I54" s="341"/>
      <c r="J54" s="157" t="s">
        <v>517</v>
      </c>
    </row>
    <row r="55" spans="2:21" ht="75" customHeight="1" thickBot="1">
      <c r="B55" s="335"/>
      <c r="C55" s="158" t="s">
        <v>560</v>
      </c>
      <c r="D55" s="342" t="s">
        <v>561</v>
      </c>
      <c r="E55" s="342"/>
      <c r="F55" s="342"/>
      <c r="G55" s="342"/>
      <c r="H55" s="342"/>
      <c r="I55" s="342"/>
      <c r="J55" s="343"/>
    </row>
    <row r="57" spans="2:21" ht="13.5" customHeight="1"/>
    <row r="64" spans="2:21" ht="14.25" thickBot="1"/>
    <row r="65" spans="2:12" s="198" customFormat="1">
      <c r="B65" s="360" t="s">
        <v>562</v>
      </c>
      <c r="C65" s="360"/>
      <c r="D65" s="360"/>
      <c r="E65" s="360"/>
      <c r="F65" s="360"/>
      <c r="G65" s="360"/>
      <c r="H65" s="360"/>
      <c r="I65" s="360"/>
      <c r="J65" s="360"/>
      <c r="K65" s="360"/>
      <c r="L65" s="360"/>
    </row>
    <row r="66" spans="2:12" s="198" customFormat="1">
      <c r="B66" s="361"/>
      <c r="C66" s="361"/>
      <c r="D66" s="361"/>
      <c r="E66" s="361"/>
      <c r="F66" s="361"/>
      <c r="G66" s="361"/>
      <c r="H66" s="361"/>
      <c r="I66" s="361"/>
      <c r="J66" s="361"/>
      <c r="K66" s="361"/>
      <c r="L66" s="361"/>
    </row>
    <row r="67" spans="2:12" s="198" customFormat="1">
      <c r="B67" s="361"/>
      <c r="C67" s="361"/>
      <c r="D67" s="361"/>
      <c r="E67" s="361"/>
      <c r="F67" s="361"/>
      <c r="G67" s="361"/>
      <c r="H67" s="361"/>
      <c r="I67" s="361"/>
      <c r="J67" s="361"/>
      <c r="K67" s="361"/>
      <c r="L67" s="361"/>
    </row>
    <row r="68" spans="2:12" s="198" customFormat="1">
      <c r="B68" s="361"/>
      <c r="C68" s="361"/>
      <c r="D68" s="361"/>
      <c r="E68" s="361"/>
      <c r="F68" s="361"/>
      <c r="G68" s="361"/>
      <c r="H68" s="361"/>
      <c r="I68" s="361"/>
      <c r="J68" s="361"/>
      <c r="K68" s="361"/>
      <c r="L68" s="361"/>
    </row>
    <row r="69" spans="2:12" s="198" customFormat="1">
      <c r="B69" s="361"/>
      <c r="C69" s="361"/>
      <c r="D69" s="361"/>
      <c r="E69" s="361"/>
      <c r="F69" s="361"/>
      <c r="G69" s="361"/>
      <c r="H69" s="361"/>
      <c r="I69" s="361"/>
      <c r="J69" s="361"/>
      <c r="K69" s="361"/>
      <c r="L69" s="361"/>
    </row>
    <row r="70" spans="2:12" s="198" customFormat="1">
      <c r="B70" s="361"/>
      <c r="C70" s="361"/>
      <c r="D70" s="361"/>
      <c r="E70" s="361"/>
      <c r="F70" s="361"/>
      <c r="G70" s="361"/>
      <c r="H70" s="361"/>
      <c r="I70" s="361"/>
      <c r="J70" s="361"/>
      <c r="K70" s="361"/>
      <c r="L70" s="361"/>
    </row>
    <row r="71" spans="2:12" s="198" customFormat="1">
      <c r="B71" s="361"/>
      <c r="C71" s="361"/>
      <c r="D71" s="361"/>
      <c r="E71" s="361"/>
      <c r="F71" s="361"/>
      <c r="G71" s="361"/>
      <c r="H71" s="361"/>
      <c r="I71" s="361"/>
      <c r="J71" s="361"/>
      <c r="K71" s="361"/>
      <c r="L71" s="361"/>
    </row>
    <row r="72" spans="2:12" s="198" customFormat="1">
      <c r="B72" s="361"/>
      <c r="C72" s="361"/>
      <c r="D72" s="361"/>
      <c r="E72" s="361"/>
      <c r="F72" s="361"/>
      <c r="G72" s="361"/>
      <c r="H72" s="361"/>
      <c r="I72" s="361"/>
      <c r="J72" s="361"/>
      <c r="K72" s="361"/>
      <c r="L72" s="361"/>
    </row>
    <row r="73" spans="2:12" s="198" customFormat="1">
      <c r="B73" s="361"/>
      <c r="C73" s="361"/>
      <c r="D73" s="361"/>
      <c r="E73" s="361"/>
      <c r="F73" s="361"/>
      <c r="G73" s="361"/>
      <c r="H73" s="361"/>
      <c r="I73" s="361"/>
      <c r="J73" s="361"/>
      <c r="K73" s="361"/>
      <c r="L73" s="361"/>
    </row>
    <row r="74" spans="2:12" s="198" customFormat="1">
      <c r="B74" s="361"/>
      <c r="C74" s="361"/>
      <c r="D74" s="361"/>
      <c r="E74" s="361"/>
      <c r="F74" s="361"/>
      <c r="G74" s="361"/>
      <c r="H74" s="361"/>
      <c r="I74" s="361"/>
      <c r="J74" s="361"/>
      <c r="K74" s="361"/>
      <c r="L74" s="361"/>
    </row>
    <row r="75" spans="2:12" s="198" customFormat="1">
      <c r="B75" s="361"/>
      <c r="C75" s="361"/>
      <c r="D75" s="361"/>
      <c r="E75" s="361"/>
      <c r="F75" s="361"/>
      <c r="G75" s="361"/>
      <c r="H75" s="361"/>
      <c r="I75" s="361"/>
      <c r="J75" s="361"/>
      <c r="K75" s="361"/>
      <c r="L75" s="361"/>
    </row>
    <row r="76" spans="2:12" s="198" customFormat="1">
      <c r="B76" s="361"/>
      <c r="C76" s="361"/>
      <c r="D76" s="361"/>
      <c r="E76" s="361"/>
      <c r="F76" s="361"/>
      <c r="G76" s="361"/>
      <c r="H76" s="361"/>
      <c r="I76" s="361"/>
      <c r="J76" s="361"/>
      <c r="K76" s="361"/>
      <c r="L76" s="361"/>
    </row>
    <row r="77" spans="2:12" s="198" customFormat="1">
      <c r="B77" s="361"/>
      <c r="C77" s="361"/>
      <c r="D77" s="361"/>
      <c r="E77" s="361"/>
      <c r="F77" s="361"/>
      <c r="G77" s="361"/>
      <c r="H77" s="361"/>
      <c r="I77" s="361"/>
      <c r="J77" s="361"/>
      <c r="K77" s="361"/>
      <c r="L77" s="361"/>
    </row>
  </sheetData>
  <sheetProtection formatCells="0" formatColumns="0" formatRows="0" selectLockedCells="1"/>
  <mergeCells count="83">
    <mergeCell ref="S34:T34"/>
    <mergeCell ref="N50:N51"/>
    <mergeCell ref="N4:N5"/>
    <mergeCell ref="N6:N19"/>
    <mergeCell ref="N20:N33"/>
    <mergeCell ref="N35:N49"/>
    <mergeCell ref="Q4:Q5"/>
    <mergeCell ref="S4:U4"/>
    <mergeCell ref="B65:L77"/>
    <mergeCell ref="B9:B10"/>
    <mergeCell ref="C9:C10"/>
    <mergeCell ref="B11:B17"/>
    <mergeCell ref="C13:C16"/>
    <mergeCell ref="H29:I29"/>
    <mergeCell ref="D30:J30"/>
    <mergeCell ref="B23:B30"/>
    <mergeCell ref="E24:F24"/>
    <mergeCell ref="H24:I24"/>
    <mergeCell ref="C25:C29"/>
    <mergeCell ref="D25:D29"/>
    <mergeCell ref="E25:F29"/>
    <mergeCell ref="H25:I25"/>
    <mergeCell ref="H26:I26"/>
    <mergeCell ref="H27:I27"/>
    <mergeCell ref="X2:Z2"/>
    <mergeCell ref="V2:V3"/>
    <mergeCell ref="U2:U3"/>
    <mergeCell ref="D17:J17"/>
    <mergeCell ref="D9:D10"/>
    <mergeCell ref="E9:G9"/>
    <mergeCell ref="H9:J9"/>
    <mergeCell ref="E12:F12"/>
    <mergeCell ref="H12:I12"/>
    <mergeCell ref="D13:D16"/>
    <mergeCell ref="E13:F16"/>
    <mergeCell ref="H13:I13"/>
    <mergeCell ref="O4:O5"/>
    <mergeCell ref="P4:P5"/>
    <mergeCell ref="R4:R5"/>
    <mergeCell ref="B1:L1"/>
    <mergeCell ref="H14:I14"/>
    <mergeCell ref="H15:I15"/>
    <mergeCell ref="H16:I16"/>
    <mergeCell ref="B21:B22"/>
    <mergeCell ref="C21:C22"/>
    <mergeCell ref="D21:D22"/>
    <mergeCell ref="E21:G21"/>
    <mergeCell ref="H21:J21"/>
    <mergeCell ref="H28:I28"/>
    <mergeCell ref="B33:B34"/>
    <mergeCell ref="C33:C34"/>
    <mergeCell ref="D33:D34"/>
    <mergeCell ref="E33:G33"/>
    <mergeCell ref="H33:J33"/>
    <mergeCell ref="B35:B42"/>
    <mergeCell ref="E36:F36"/>
    <mergeCell ref="H36:I36"/>
    <mergeCell ref="C37:C41"/>
    <mergeCell ref="D37:D41"/>
    <mergeCell ref="E37:F41"/>
    <mergeCell ref="H37:I37"/>
    <mergeCell ref="H38:I38"/>
    <mergeCell ref="H39:I39"/>
    <mergeCell ref="H40:I40"/>
    <mergeCell ref="H41:I41"/>
    <mergeCell ref="D42:J42"/>
    <mergeCell ref="B46:B47"/>
    <mergeCell ref="C46:C47"/>
    <mergeCell ref="D46:D47"/>
    <mergeCell ref="E46:G46"/>
    <mergeCell ref="H46:J46"/>
    <mergeCell ref="B48:B55"/>
    <mergeCell ref="E49:F49"/>
    <mergeCell ref="H49:I49"/>
    <mergeCell ref="C50:C54"/>
    <mergeCell ref="D50:D54"/>
    <mergeCell ref="E50:F54"/>
    <mergeCell ref="H50:I50"/>
    <mergeCell ref="H51:I51"/>
    <mergeCell ref="H52:I52"/>
    <mergeCell ref="H53:I53"/>
    <mergeCell ref="H54:I54"/>
    <mergeCell ref="D55:J55"/>
  </mergeCells>
  <phoneticPr fontId="1"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20"/>
  <sheetViews>
    <sheetView showGridLines="0" topLeftCell="A3" workbookViewId="0">
      <selection activeCell="E19" sqref="E19"/>
    </sheetView>
  </sheetViews>
  <sheetFormatPr defaultRowHeight="14.25"/>
  <cols>
    <col min="2" max="2" width="21.125" customWidth="1"/>
    <col min="3" max="5" width="8.875" style="51" customWidth="1"/>
    <col min="6" max="6" width="28.25" customWidth="1"/>
    <col min="7" max="7" width="23.125" customWidth="1"/>
    <col min="8" max="8" width="20.875" customWidth="1"/>
    <col min="9" max="9" width="15.375" customWidth="1"/>
  </cols>
  <sheetData>
    <row r="1" spans="2:9" ht="30.75" customHeight="1">
      <c r="B1" s="370" t="s">
        <v>171</v>
      </c>
      <c r="C1" s="370"/>
      <c r="D1" s="370"/>
      <c r="E1" s="370"/>
      <c r="F1" s="370"/>
      <c r="G1" s="370"/>
      <c r="H1" s="370"/>
      <c r="I1" s="370"/>
    </row>
    <row r="2" spans="2:9" s="66" customFormat="1" ht="15" customHeight="1">
      <c r="B2" s="250" t="s">
        <v>151</v>
      </c>
      <c r="C2" s="252" t="s">
        <v>191</v>
      </c>
      <c r="D2" s="253"/>
      <c r="E2" s="253"/>
      <c r="F2" s="250" t="s">
        <v>180</v>
      </c>
      <c r="G2" s="250" t="s">
        <v>398</v>
      </c>
      <c r="H2" s="250" t="s">
        <v>134</v>
      </c>
      <c r="I2" s="250" t="s">
        <v>135</v>
      </c>
    </row>
    <row r="3" spans="2:9" s="66" customFormat="1" ht="13.5">
      <c r="B3" s="251"/>
      <c r="C3" s="82" t="s">
        <v>58</v>
      </c>
      <c r="D3" s="82" t="s">
        <v>59</v>
      </c>
      <c r="E3" s="82" t="s">
        <v>60</v>
      </c>
      <c r="F3" s="251"/>
      <c r="G3" s="251"/>
      <c r="H3" s="251"/>
      <c r="I3" s="251"/>
    </row>
    <row r="4" spans="2:9" ht="18" customHeight="1">
      <c r="B4" s="69" t="s">
        <v>136</v>
      </c>
      <c r="C4" s="204"/>
      <c r="D4" s="203"/>
      <c r="E4" s="204"/>
      <c r="F4" s="70" t="s">
        <v>137</v>
      </c>
      <c r="G4" s="71" t="s">
        <v>138</v>
      </c>
      <c r="H4" s="72"/>
      <c r="I4" s="121"/>
    </row>
    <row r="5" spans="2:9" ht="18" customHeight="1">
      <c r="B5" s="69" t="s">
        <v>139</v>
      </c>
      <c r="C5" s="210"/>
      <c r="D5" s="210"/>
      <c r="E5" s="210"/>
      <c r="F5" s="70" t="s">
        <v>140</v>
      </c>
      <c r="G5" s="71" t="s">
        <v>138</v>
      </c>
      <c r="H5" s="72"/>
      <c r="I5" s="121"/>
    </row>
    <row r="6" spans="2:9" ht="18" customHeight="1">
      <c r="B6" s="69" t="s">
        <v>141</v>
      </c>
      <c r="C6" s="204"/>
      <c r="D6" s="204"/>
      <c r="E6" s="203"/>
      <c r="F6" s="70" t="s">
        <v>142</v>
      </c>
      <c r="G6" s="71"/>
      <c r="H6" s="72"/>
      <c r="I6" s="121"/>
    </row>
    <row r="7" spans="2:9" ht="18" customHeight="1">
      <c r="B7" s="73" t="s">
        <v>266</v>
      </c>
      <c r="C7" s="210"/>
      <c r="D7" s="210"/>
      <c r="E7" s="210"/>
      <c r="F7" s="70" t="s">
        <v>140</v>
      </c>
      <c r="G7" s="71"/>
      <c r="H7" s="72"/>
      <c r="I7" s="121"/>
    </row>
    <row r="8" spans="2:9" ht="18" customHeight="1">
      <c r="B8" s="73" t="s">
        <v>278</v>
      </c>
      <c r="C8" s="204"/>
      <c r="D8" s="204"/>
      <c r="E8" s="203"/>
      <c r="F8" s="70" t="s">
        <v>279</v>
      </c>
      <c r="G8" s="71"/>
      <c r="H8" s="72"/>
      <c r="I8" s="121"/>
    </row>
    <row r="9" spans="2:9" ht="18" customHeight="1">
      <c r="B9" s="74" t="s">
        <v>143</v>
      </c>
      <c r="C9" s="204"/>
      <c r="D9" s="204"/>
      <c r="E9" s="203"/>
      <c r="F9" s="70"/>
      <c r="G9" s="71"/>
      <c r="H9" s="72"/>
      <c r="I9" s="121"/>
    </row>
    <row r="10" spans="2:9" ht="18" customHeight="1">
      <c r="B10" s="75" t="s">
        <v>144</v>
      </c>
      <c r="C10" s="204"/>
      <c r="D10" s="204"/>
      <c r="E10" s="203"/>
      <c r="F10" s="70"/>
      <c r="G10" s="71"/>
      <c r="H10" s="72"/>
      <c r="I10" s="121"/>
    </row>
    <row r="11" spans="2:9" ht="18" customHeight="1">
      <c r="B11" s="76" t="s">
        <v>145</v>
      </c>
      <c r="C11" s="210"/>
      <c r="D11" s="210"/>
      <c r="E11" s="210"/>
      <c r="F11" s="70" t="s">
        <v>140</v>
      </c>
      <c r="G11" s="71"/>
      <c r="H11" s="72"/>
      <c r="I11" s="121"/>
    </row>
    <row r="12" spans="2:9" ht="18" customHeight="1">
      <c r="B12" s="76" t="s">
        <v>146</v>
      </c>
      <c r="C12" s="204"/>
      <c r="D12" s="204"/>
      <c r="E12" s="203"/>
      <c r="F12" s="70"/>
      <c r="G12" s="71"/>
      <c r="H12" s="72"/>
      <c r="I12" s="121"/>
    </row>
    <row r="13" spans="2:9" ht="18" customHeight="1">
      <c r="B13" s="77" t="s">
        <v>147</v>
      </c>
      <c r="C13" s="204"/>
      <c r="D13" s="204"/>
      <c r="E13" s="203"/>
      <c r="F13" s="70" t="s">
        <v>148</v>
      </c>
      <c r="G13" s="78"/>
      <c r="H13" s="72"/>
      <c r="I13" s="121"/>
    </row>
    <row r="14" spans="2:9" ht="18" customHeight="1">
      <c r="B14" s="77" t="s">
        <v>280</v>
      </c>
      <c r="C14" s="204"/>
      <c r="D14" s="204"/>
      <c r="E14" s="203"/>
      <c r="F14" s="70" t="s">
        <v>281</v>
      </c>
      <c r="G14" s="126"/>
      <c r="H14" s="72"/>
      <c r="I14" s="121"/>
    </row>
    <row r="15" spans="2:9" ht="18" customHeight="1">
      <c r="B15" s="76" t="s">
        <v>282</v>
      </c>
      <c r="C15" s="204"/>
      <c r="D15" s="204"/>
      <c r="E15" s="203"/>
      <c r="F15" s="79" t="s">
        <v>149</v>
      </c>
      <c r="G15" s="71" t="s">
        <v>150</v>
      </c>
      <c r="H15" s="72"/>
      <c r="I15" s="121"/>
    </row>
    <row r="16" spans="2:9" ht="18" customHeight="1">
      <c r="B16" s="76" t="s">
        <v>285</v>
      </c>
      <c r="C16" s="204"/>
      <c r="D16" s="204"/>
      <c r="E16" s="203"/>
      <c r="F16" s="79" t="s">
        <v>287</v>
      </c>
      <c r="G16" s="71"/>
      <c r="H16" s="72"/>
      <c r="I16" s="121"/>
    </row>
    <row r="17" spans="2:9" ht="18" customHeight="1">
      <c r="B17" s="80" t="s">
        <v>283</v>
      </c>
      <c r="C17" s="204"/>
      <c r="D17" s="204"/>
      <c r="E17" s="203"/>
      <c r="F17" s="79"/>
      <c r="G17" s="71" t="s">
        <v>150</v>
      </c>
      <c r="H17" s="72"/>
      <c r="I17" s="121"/>
    </row>
    <row r="18" spans="2:9" ht="18" customHeight="1">
      <c r="B18" s="80" t="s">
        <v>284</v>
      </c>
      <c r="C18" s="204"/>
      <c r="D18" s="204"/>
      <c r="E18" s="203"/>
      <c r="F18" s="79"/>
      <c r="G18" s="71" t="s">
        <v>150</v>
      </c>
      <c r="H18" s="72"/>
      <c r="I18" s="121"/>
    </row>
    <row r="19" spans="2:9" ht="18" customHeight="1">
      <c r="B19" s="80" t="s">
        <v>286</v>
      </c>
      <c r="C19" s="204"/>
      <c r="D19" s="204"/>
      <c r="E19" s="203"/>
      <c r="F19" s="79"/>
      <c r="G19" s="71"/>
      <c r="H19" s="72"/>
      <c r="I19" s="121"/>
    </row>
    <row r="20" spans="2:9" ht="18" customHeight="1">
      <c r="B20" s="81" t="s">
        <v>212</v>
      </c>
      <c r="C20" s="59">
        <f>SUM(C4:C17)</f>
        <v>0</v>
      </c>
      <c r="D20" s="59">
        <f>SUM(D4:D17)</f>
        <v>0</v>
      </c>
      <c r="E20" s="59">
        <f>SUM(E4:E17)</f>
        <v>0</v>
      </c>
      <c r="F20" s="1"/>
      <c r="G20" s="1"/>
      <c r="H20" s="1"/>
      <c r="I20" s="1"/>
    </row>
  </sheetData>
  <mergeCells count="7">
    <mergeCell ref="B1:I1"/>
    <mergeCell ref="C2:E2"/>
    <mergeCell ref="B2:B3"/>
    <mergeCell ref="F2:F3"/>
    <mergeCell ref="G2:G3"/>
    <mergeCell ref="H2:H3"/>
    <mergeCell ref="I2:I3"/>
  </mergeCells>
  <phoneticPr fontId="1" type="noConversion"/>
  <conditionalFormatting sqref="H4:H17">
    <cfRule type="expression" dxfId="12" priority="4" stopIfTrue="1">
      <formula>$H4="执行"</formula>
    </cfRule>
  </conditionalFormatting>
  <conditionalFormatting sqref="H4:H17">
    <cfRule type="expression" dxfId="11" priority="3" stopIfTrue="1">
      <formula>$H4="裁剪"</formula>
    </cfRule>
  </conditionalFormatting>
  <conditionalFormatting sqref="H18:H19">
    <cfRule type="expression" dxfId="10" priority="2" stopIfTrue="1">
      <formula>$H18="执行"</formula>
    </cfRule>
  </conditionalFormatting>
  <conditionalFormatting sqref="H18:H19">
    <cfRule type="expression" dxfId="9" priority="1" stopIfTrue="1">
      <formula>$H18="裁剪"</formula>
    </cfRule>
  </conditionalFormatting>
  <dataValidations count="1">
    <dataValidation type="list" allowBlank="1" showInputMessage="1" showErrorMessage="1" sqref="H4:H19">
      <formula1>"执行,裁剪"</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13"/>
  <sheetViews>
    <sheetView showGridLines="0" workbookViewId="0">
      <selection activeCell="C4" sqref="C4:E8"/>
    </sheetView>
  </sheetViews>
  <sheetFormatPr defaultRowHeight="13.5"/>
  <cols>
    <col min="2" max="2" width="26" customWidth="1"/>
    <col min="6" max="6" width="16.5" customWidth="1"/>
    <col min="7" max="7" width="18.875" customWidth="1"/>
    <col min="8" max="8" width="14.375" customWidth="1"/>
    <col min="9" max="9" width="22.875" customWidth="1"/>
  </cols>
  <sheetData>
    <row r="1" spans="2:13" ht="32.25" customHeight="1">
      <c r="B1" s="372" t="s">
        <v>376</v>
      </c>
      <c r="C1" s="372"/>
      <c r="D1" s="372"/>
      <c r="E1" s="372"/>
      <c r="F1" s="372"/>
      <c r="G1" s="372"/>
      <c r="H1" s="372"/>
      <c r="I1" s="372"/>
    </row>
    <row r="2" spans="2:13" ht="15" customHeight="1">
      <c r="B2" s="371" t="s">
        <v>151</v>
      </c>
      <c r="C2" s="252" t="s">
        <v>191</v>
      </c>
      <c r="D2" s="253"/>
      <c r="E2" s="253"/>
      <c r="F2" s="371" t="s">
        <v>180</v>
      </c>
      <c r="G2" s="371" t="s">
        <v>398</v>
      </c>
      <c r="H2" s="371" t="s">
        <v>134</v>
      </c>
      <c r="I2" s="371" t="s">
        <v>135</v>
      </c>
    </row>
    <row r="3" spans="2:13">
      <c r="B3" s="371"/>
      <c r="C3" s="82" t="s">
        <v>58</v>
      </c>
      <c r="D3" s="82" t="s">
        <v>59</v>
      </c>
      <c r="E3" s="82" t="s">
        <v>60</v>
      </c>
      <c r="F3" s="371"/>
      <c r="G3" s="371"/>
      <c r="H3" s="371"/>
      <c r="I3" s="371"/>
    </row>
    <row r="4" spans="2:13" ht="18" customHeight="1">
      <c r="B4" s="122" t="s">
        <v>126</v>
      </c>
      <c r="C4" s="207">
        <v>3</v>
      </c>
      <c r="D4" s="208">
        <v>7</v>
      </c>
      <c r="E4" s="209">
        <v>9</v>
      </c>
      <c r="F4" s="70" t="s">
        <v>244</v>
      </c>
      <c r="G4" s="1"/>
      <c r="H4" s="72"/>
      <c r="I4" s="1"/>
    </row>
    <row r="5" spans="2:13" ht="18" customHeight="1">
      <c r="B5" s="63" t="s">
        <v>127</v>
      </c>
      <c r="C5" s="210"/>
      <c r="D5" s="210"/>
      <c r="E5" s="210"/>
      <c r="F5" s="118" t="s">
        <v>224</v>
      </c>
      <c r="G5" s="1"/>
      <c r="H5" s="72"/>
      <c r="I5" s="1"/>
    </row>
    <row r="6" spans="2:13" ht="18" customHeight="1">
      <c r="B6" s="63" t="s">
        <v>128</v>
      </c>
      <c r="C6" s="207">
        <v>5</v>
      </c>
      <c r="D6" s="208">
        <v>9</v>
      </c>
      <c r="E6" s="209">
        <v>12</v>
      </c>
      <c r="F6" s="118" t="s">
        <v>245</v>
      </c>
      <c r="G6" s="1"/>
      <c r="H6" s="72"/>
      <c r="I6" s="1"/>
    </row>
    <row r="7" spans="2:13" ht="18" customHeight="1">
      <c r="B7" s="63" t="s">
        <v>129</v>
      </c>
      <c r="C7" s="210"/>
      <c r="D7" s="210"/>
      <c r="E7" s="210"/>
      <c r="F7" s="118" t="s">
        <v>224</v>
      </c>
      <c r="G7" s="1"/>
      <c r="H7" s="72"/>
      <c r="I7" s="1"/>
    </row>
    <row r="8" spans="2:13" ht="18" customHeight="1">
      <c r="B8" s="63" t="s">
        <v>130</v>
      </c>
      <c r="C8" s="207">
        <v>20</v>
      </c>
      <c r="D8" s="208">
        <v>35</v>
      </c>
      <c r="E8" s="209">
        <v>50</v>
      </c>
      <c r="F8" s="118" t="s">
        <v>246</v>
      </c>
      <c r="G8" s="1"/>
      <c r="H8" s="72"/>
      <c r="I8" s="1"/>
    </row>
    <row r="9" spans="2:13" ht="18" customHeight="1">
      <c r="B9" s="123" t="s">
        <v>211</v>
      </c>
      <c r="C9" s="117">
        <f>SUM(C4:C8)</f>
        <v>28</v>
      </c>
      <c r="D9" s="130">
        <f t="shared" ref="D9:E9" si="0">SUM(D4:D8)</f>
        <v>51</v>
      </c>
      <c r="E9" s="117">
        <f t="shared" si="0"/>
        <v>71</v>
      </c>
      <c r="F9" s="1"/>
      <c r="G9" s="1"/>
      <c r="H9" s="1"/>
      <c r="I9" s="1"/>
    </row>
    <row r="11" spans="2:13" ht="14.25" thickBot="1"/>
    <row r="12" spans="2:13" ht="213.75" customHeight="1">
      <c r="B12" s="309" t="s">
        <v>267</v>
      </c>
      <c r="C12" s="310"/>
      <c r="D12" s="310"/>
      <c r="E12" s="310"/>
      <c r="F12" s="310"/>
      <c r="G12" s="310"/>
      <c r="H12" s="310"/>
      <c r="I12" s="311"/>
      <c r="J12" s="129"/>
      <c r="K12" s="129"/>
      <c r="L12" s="129"/>
      <c r="M12" s="129"/>
    </row>
    <row r="13" spans="2:13" ht="66" customHeight="1" thickBot="1">
      <c r="B13" s="312" t="s">
        <v>268</v>
      </c>
      <c r="C13" s="313"/>
      <c r="D13" s="313"/>
      <c r="E13" s="313"/>
      <c r="F13" s="313"/>
      <c r="G13" s="313"/>
      <c r="H13" s="313"/>
      <c r="I13" s="314"/>
    </row>
  </sheetData>
  <mergeCells count="9">
    <mergeCell ref="B13:I13"/>
    <mergeCell ref="G2:G3"/>
    <mergeCell ref="H2:H3"/>
    <mergeCell ref="I2:I3"/>
    <mergeCell ref="B1:I1"/>
    <mergeCell ref="C2:E2"/>
    <mergeCell ref="B2:B3"/>
    <mergeCell ref="F2:F3"/>
    <mergeCell ref="B12:I12"/>
  </mergeCells>
  <phoneticPr fontId="1" type="noConversion"/>
  <conditionalFormatting sqref="H4:H8">
    <cfRule type="expression" dxfId="8" priority="2" stopIfTrue="1">
      <formula>$H4="执行"</formula>
    </cfRule>
  </conditionalFormatting>
  <conditionalFormatting sqref="H4:H8">
    <cfRule type="expression" dxfId="7" priority="1" stopIfTrue="1">
      <formula>$H4="裁剪"</formula>
    </cfRule>
  </conditionalFormatting>
  <dataValidations count="1">
    <dataValidation type="list" allowBlank="1" showInputMessage="1" showErrorMessage="1" sqref="H4:H8">
      <formula1>"执行,裁剪"</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13"/>
  <sheetViews>
    <sheetView showGridLines="0" workbookViewId="0">
      <selection activeCell="B12" sqref="B12:I12"/>
    </sheetView>
  </sheetViews>
  <sheetFormatPr defaultRowHeight="13.5"/>
  <cols>
    <col min="2" max="2" width="26" customWidth="1"/>
    <col min="6" max="6" width="16.5" customWidth="1"/>
    <col min="7" max="7" width="18.875" customWidth="1"/>
    <col min="8" max="8" width="14.375" customWidth="1"/>
    <col min="9" max="9" width="22.875" customWidth="1"/>
  </cols>
  <sheetData>
    <row r="1" spans="2:13" ht="32.25" customHeight="1">
      <c r="B1" s="372" t="s">
        <v>377</v>
      </c>
      <c r="C1" s="372"/>
      <c r="D1" s="372"/>
      <c r="E1" s="372"/>
      <c r="F1" s="372"/>
      <c r="G1" s="372"/>
      <c r="H1" s="372"/>
      <c r="I1" s="372"/>
    </row>
    <row r="2" spans="2:13" ht="15" customHeight="1">
      <c r="B2" s="371" t="s">
        <v>151</v>
      </c>
      <c r="C2" s="252" t="s">
        <v>191</v>
      </c>
      <c r="D2" s="253"/>
      <c r="E2" s="253"/>
      <c r="F2" s="371" t="s">
        <v>180</v>
      </c>
      <c r="G2" s="371" t="s">
        <v>398</v>
      </c>
      <c r="H2" s="371" t="s">
        <v>134</v>
      </c>
      <c r="I2" s="371" t="s">
        <v>135</v>
      </c>
    </row>
    <row r="3" spans="2:13">
      <c r="B3" s="371"/>
      <c r="C3" s="82" t="s">
        <v>58</v>
      </c>
      <c r="D3" s="82" t="s">
        <v>59</v>
      </c>
      <c r="E3" s="82" t="s">
        <v>60</v>
      </c>
      <c r="F3" s="371"/>
      <c r="G3" s="371"/>
      <c r="H3" s="371"/>
      <c r="I3" s="371"/>
    </row>
    <row r="4" spans="2:13" ht="18" customHeight="1">
      <c r="B4" s="122" t="s">
        <v>172</v>
      </c>
      <c r="C4" s="207">
        <v>3</v>
      </c>
      <c r="D4" s="208">
        <v>7</v>
      </c>
      <c r="E4" s="209">
        <v>9</v>
      </c>
      <c r="F4" s="70" t="s">
        <v>247</v>
      </c>
      <c r="G4" s="1"/>
      <c r="H4" s="72"/>
      <c r="I4" s="1"/>
    </row>
    <row r="5" spans="2:13" ht="18" customHeight="1">
      <c r="B5" s="63" t="s">
        <v>173</v>
      </c>
      <c r="C5" s="210"/>
      <c r="D5" s="210"/>
      <c r="E5" s="210"/>
      <c r="F5" s="118" t="s">
        <v>224</v>
      </c>
      <c r="G5" s="1"/>
      <c r="H5" s="72"/>
      <c r="I5" s="1"/>
    </row>
    <row r="6" spans="2:13" ht="18" customHeight="1">
      <c r="B6" s="63" t="s">
        <v>174</v>
      </c>
      <c r="C6" s="207">
        <v>5</v>
      </c>
      <c r="D6" s="208">
        <v>9</v>
      </c>
      <c r="E6" s="209">
        <v>12</v>
      </c>
      <c r="F6" s="118" t="s">
        <v>248</v>
      </c>
      <c r="G6" s="1"/>
      <c r="H6" s="72"/>
      <c r="I6" s="1"/>
    </row>
    <row r="7" spans="2:13" ht="18" customHeight="1">
      <c r="B7" s="63" t="s">
        <v>175</v>
      </c>
      <c r="C7" s="210"/>
      <c r="D7" s="210"/>
      <c r="E7" s="210"/>
      <c r="F7" s="63" t="s">
        <v>131</v>
      </c>
      <c r="G7" s="1"/>
      <c r="H7" s="72"/>
      <c r="I7" s="1"/>
    </row>
    <row r="8" spans="2:13" ht="18" customHeight="1">
      <c r="B8" s="63" t="s">
        <v>176</v>
      </c>
      <c r="C8" s="207">
        <v>20</v>
      </c>
      <c r="D8" s="208">
        <v>35</v>
      </c>
      <c r="E8" s="209">
        <v>50</v>
      </c>
      <c r="F8" s="63" t="s">
        <v>177</v>
      </c>
      <c r="G8" s="1"/>
      <c r="H8" s="72"/>
      <c r="I8" s="1"/>
    </row>
    <row r="9" spans="2:13" ht="18" customHeight="1">
      <c r="B9" s="123" t="s">
        <v>178</v>
      </c>
      <c r="C9" s="117">
        <f>SUM(C4:C8)</f>
        <v>28</v>
      </c>
      <c r="D9" s="130">
        <f t="shared" ref="D9:E9" si="0">SUM(D4:D8)</f>
        <v>51</v>
      </c>
      <c r="E9" s="117">
        <f t="shared" si="0"/>
        <v>71</v>
      </c>
      <c r="F9" s="1"/>
      <c r="G9" s="1"/>
      <c r="H9" s="1"/>
      <c r="I9" s="1"/>
    </row>
    <row r="11" spans="2:13" ht="14.25" thickBot="1"/>
    <row r="12" spans="2:13" ht="213.75" customHeight="1">
      <c r="B12" s="309" t="s">
        <v>267</v>
      </c>
      <c r="C12" s="310"/>
      <c r="D12" s="310"/>
      <c r="E12" s="310"/>
      <c r="F12" s="310"/>
      <c r="G12" s="310"/>
      <c r="H12" s="310"/>
      <c r="I12" s="311"/>
      <c r="J12" s="129"/>
      <c r="K12" s="129"/>
      <c r="L12" s="129"/>
      <c r="M12" s="129"/>
    </row>
    <row r="13" spans="2:13" ht="66" customHeight="1" thickBot="1">
      <c r="B13" s="312" t="s">
        <v>268</v>
      </c>
      <c r="C13" s="313"/>
      <c r="D13" s="313"/>
      <c r="E13" s="313"/>
      <c r="F13" s="313"/>
      <c r="G13" s="313"/>
      <c r="H13" s="313"/>
      <c r="I13" s="314"/>
    </row>
  </sheetData>
  <mergeCells count="9">
    <mergeCell ref="B12:I12"/>
    <mergeCell ref="B13:I13"/>
    <mergeCell ref="C2:E2"/>
    <mergeCell ref="B1:I1"/>
    <mergeCell ref="B2:B3"/>
    <mergeCell ref="F2:F3"/>
    <mergeCell ref="G2:G3"/>
    <mergeCell ref="H2:H3"/>
    <mergeCell ref="I2:I3"/>
  </mergeCells>
  <phoneticPr fontId="1" type="noConversion"/>
  <conditionalFormatting sqref="H4:H8">
    <cfRule type="expression" dxfId="6" priority="2" stopIfTrue="1">
      <formula>$H4="执行"</formula>
    </cfRule>
  </conditionalFormatting>
  <conditionalFormatting sqref="H4:H8">
    <cfRule type="expression" dxfId="5" priority="1" stopIfTrue="1">
      <formula>$H4="裁剪"</formula>
    </cfRule>
  </conditionalFormatting>
  <dataValidations count="1">
    <dataValidation type="list" allowBlank="1" showInputMessage="1" showErrorMessage="1" sqref="H4:H8">
      <formula1>"执行,裁剪"</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系统划分</vt:lpstr>
      <vt:lpstr>系统</vt:lpstr>
      <vt:lpstr>软件组件</vt:lpstr>
      <vt:lpstr>单板</vt:lpstr>
      <vt:lpstr>过程能力基线与模型</vt:lpstr>
      <vt:lpstr>结构</vt:lpstr>
      <vt:lpstr>软件集成及测试</vt:lpstr>
      <vt:lpstr>整机集成及测试</vt:lpstr>
      <vt:lpstr>硬件测试</vt:lpstr>
      <vt:lpstr>系统测试</vt:lpstr>
      <vt:lpstr>填写说明</vt:lpstr>
      <vt:lpstr>修订记录</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2016-07-20T11:12:48Z</dcterms:modified>
</cp:coreProperties>
</file>