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navarrosimancas\Downloads\"/>
    </mc:Choice>
  </mc:AlternateContent>
  <xr:revisionPtr revIDLastSave="0" documentId="13_ncr:1_{7E8C8D2D-82D3-4ABD-8EE3-D92E57C62B71}" xr6:coauthVersionLast="47" xr6:coauthVersionMax="47" xr10:uidLastSave="{00000000-0000-0000-0000-000000000000}"/>
  <bookViews>
    <workbookView xWindow="28680" yWindow="-120" windowWidth="29040" windowHeight="15840" xr2:uid="{08B701E5-6B73-458F-82A4-99316F261B42}"/>
  </bookViews>
  <sheets>
    <sheet name="Simulações_Jato e Poça" sheetId="9" r:id="rId1"/>
    <sheet name="CAS" sheetId="7" r:id="rId2"/>
    <sheet name="M01.JF1_comp" sheetId="3" r:id="rId3"/>
    <sheet name="M01.JF3_comp" sheetId="4" r:id="rId4"/>
    <sheet name="M01.JF4_comp" sheetId="5" r:id="rId5"/>
    <sheet name="M07.JF1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D2" i="5"/>
  <c r="D3" i="4"/>
  <c r="D4" i="4"/>
  <c r="D5" i="4"/>
  <c r="D6" i="4"/>
  <c r="D7" i="4"/>
  <c r="D8" i="4"/>
  <c r="D9" i="4"/>
  <c r="D10" i="4"/>
  <c r="D11" i="4"/>
  <c r="D12" i="4"/>
  <c r="D1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<sst xmlns="http://schemas.openxmlformats.org/spreadsheetml/2006/main" count="291" uniqueCount="95">
  <si>
    <t xml:space="preserve">Ponto de Vazamento </t>
  </si>
  <si>
    <t>Direção do Vazamento</t>
  </si>
  <si>
    <t>Cenário</t>
  </si>
  <si>
    <t>V5412001_gas</t>
  </si>
  <si>
    <t>V5412001_gas_2_x_S</t>
  </si>
  <si>
    <t>V5412001_gas_2_negy_W</t>
  </si>
  <si>
    <t>M01.JF3</t>
  </si>
  <si>
    <t>V5135001_gas</t>
  </si>
  <si>
    <t>V5135001_gas_2_x_S</t>
  </si>
  <si>
    <t>V5135001_gas_2_negx_N</t>
  </si>
  <si>
    <t>V5135001_gas_2_negx_NE</t>
  </si>
  <si>
    <t>V5135001_gas_2_negy_W</t>
  </si>
  <si>
    <t>M01.JF4</t>
  </si>
  <si>
    <t>M07.JF1</t>
  </si>
  <si>
    <t>HV1210013E_upstream_2_negx_N</t>
  </si>
  <si>
    <t>HV1210013E_upstream_2_negx_NE</t>
  </si>
  <si>
    <t>HV1210013E_upstream_2_y_NE</t>
  </si>
  <si>
    <t>HV1210013E_upstream_2_negy_W</t>
  </si>
  <si>
    <t>HV1210013E_upstream_24_negx_N</t>
  </si>
  <si>
    <t>HV1210013E_upstream_24_negx_NE</t>
  </si>
  <si>
    <t>HV1210013E_upstream_24_y_NE</t>
  </si>
  <si>
    <t>HV1210013E_upstream_24_negy_W</t>
  </si>
  <si>
    <t>HV1210013E_upstream_24_y_E</t>
  </si>
  <si>
    <t>HV1210013E_upstream_2_y_E</t>
  </si>
  <si>
    <t>SDV1233001 _downstream</t>
  </si>
  <si>
    <t>SDV1233001_downstream_2_negy_W</t>
  </si>
  <si>
    <t>SDV1233001_downstream_24_negy_W</t>
  </si>
  <si>
    <t>jet_position</t>
  </si>
  <si>
    <t>jet_flowrate</t>
  </si>
  <si>
    <t>transient_jet</t>
  </si>
  <si>
    <t>wind_angle</t>
  </si>
  <si>
    <t>(266.119,7.594,47.082)</t>
  </si>
  <si>
    <t>wind_10</t>
  </si>
  <si>
    <t>(-1,0,0)</t>
  </si>
  <si>
    <t>geometry_min</t>
  </si>
  <si>
    <t>(+1,0,0)</t>
  </si>
  <si>
    <t>geometry_max</t>
  </si>
  <si>
    <t>(0,-1,0)</t>
  </si>
  <si>
    <t>(0,+1,0)</t>
  </si>
  <si>
    <t>gridpoints</t>
  </si>
  <si>
    <t>jet_direction</t>
  </si>
  <si>
    <t>(177,-40,27)</t>
  </si>
  <si>
    <t>(340,40,110)</t>
  </si>
  <si>
    <t>(190,-40,27)</t>
  </si>
  <si>
    <t>D:\BR Team\P58\20250710\Transient Files\M01/V5412001_gas_2.dat</t>
  </si>
  <si>
    <t>(176,-40,27)</t>
  </si>
  <si>
    <t>M01.JF1</t>
  </si>
  <si>
    <t>D:\BR Team\P58\20250710\Transient Files\M01/SDV1233001_gas_2.dat</t>
  </si>
  <si>
    <t>D:\BR Team\P58\20250710\Transient Files\M01/SDV1233001_gas_24.dat</t>
  </si>
  <si>
    <t>Module</t>
  </si>
  <si>
    <t>(279.707,19.167,42.373)</t>
  </si>
  <si>
    <t>(266.639,13.022,45.619)</t>
  </si>
  <si>
    <t>6.1</t>
  </si>
  <si>
    <t>5.3</t>
  </si>
  <si>
    <t>8.1</t>
  </si>
  <si>
    <t>7.7</t>
  </si>
  <si>
    <t>HV1210013E _upstream</t>
  </si>
  <si>
    <t>(139.628,10.069,38.883)</t>
  </si>
  <si>
    <t>(-20,-40,27)</t>
  </si>
  <si>
    <t>(50,-40,27)</t>
  </si>
  <si>
    <t>(230,40,110)</t>
  </si>
  <si>
    <t>res_temperature</t>
  </si>
  <si>
    <t>jet_pressure</t>
  </si>
  <si>
    <t>D:\BR Team\P58\20250710\Transient Files\M07/HV1210013E_upstream_2.dat</t>
  </si>
  <si>
    <t>D:\BR Team\P58\20250710\Transient Files\M07/HV1210013E_upstream_24.dat</t>
  </si>
  <si>
    <t>ID</t>
  </si>
  <si>
    <t>Ponto de Vazamento</t>
  </si>
  <si>
    <t>Component</t>
  </si>
  <si>
    <t>Molar Amount</t>
  </si>
  <si>
    <t>HV1210013E_upstream</t>
  </si>
  <si>
    <t>N2</t>
  </si>
  <si>
    <t>CO2</t>
  </si>
  <si>
    <t>CH4</t>
  </si>
  <si>
    <t>C2H6</t>
  </si>
  <si>
    <t>C3H8</t>
  </si>
  <si>
    <t>C4H10</t>
  </si>
  <si>
    <t>C5H12</t>
  </si>
  <si>
    <t>C6H14</t>
  </si>
  <si>
    <t>C7H16</t>
  </si>
  <si>
    <t>C8H18</t>
  </si>
  <si>
    <t>C9H20</t>
  </si>
  <si>
    <t>C10H22</t>
  </si>
  <si>
    <t>C11H24</t>
  </si>
  <si>
    <t>C12H26</t>
  </si>
  <si>
    <t>O2</t>
  </si>
  <si>
    <t>SDV1233001_downstream</t>
  </si>
  <si>
    <t>Iso-segmento</t>
  </si>
  <si>
    <t>27e-G-M01</t>
  </si>
  <si>
    <t>26a-G-M01</t>
  </si>
  <si>
    <t>17b-G-M01</t>
  </si>
  <si>
    <t>1a-2P-N01, 1b-2P-N01, 1g-2P-N01</t>
  </si>
  <si>
    <t>diameter</t>
  </si>
  <si>
    <t>CAS number</t>
  </si>
  <si>
    <t>H2S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</si>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</sst>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DD"/>
      <color rgb="FFFFFFCC"/>
      <color rgb="FFFFBE7D"/>
      <color rgb="FFCCCCFF"/>
      <color rgb="FFE7F6FF"/>
      <color rgb="FFFFD5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78D6-D382-44E5-A58E-7B6D42AC947B}">
  <dimension ref="A1:P19"/>
  <sheetViews>
    <sheetView tabSelected="1" zoomScaleNormal="100" workbookViewId="0">
      <selection activeCell="A2" sqref="A2:A20"/>
    </sheetView>
  </sheetViews>
  <sheetFormatPr defaultRowHeight="14.5" x14ac:dyDescent="0.35"/>
  <cols>
    <col min="1" max="1" width="11.7265625" style="2" bestFit="1" customWidth="1"/>
    <col min="2" max="2" width="30.7265625" style="2" bestFit="1" customWidth="1"/>
    <col min="3" max="3" width="32.453125" style="2" bestFit="1" customWidth="1"/>
    <col min="4" max="4" width="42.26953125" style="2" customWidth="1"/>
    <col min="5" max="6" width="30.81640625" style="2" customWidth="1"/>
    <col min="7" max="7" width="28.90625" style="2" customWidth="1"/>
    <col min="8" max="8" width="24.26953125" style="2" customWidth="1"/>
    <col min="9" max="9" width="24.6328125" style="2" customWidth="1"/>
    <col min="10" max="10" width="27.90625" style="2" customWidth="1"/>
    <col min="11" max="11" width="72.81640625" style="2" customWidth="1"/>
    <col min="12" max="13" width="17.81640625" style="2" bestFit="1" customWidth="1"/>
    <col min="14" max="14" width="26.7265625" style="2" customWidth="1"/>
    <col min="15" max="15" width="24.81640625" style="2" bestFit="1" customWidth="1"/>
    <col min="16" max="16" width="18" style="2" bestFit="1" customWidth="1"/>
  </cols>
  <sheetData>
    <row r="1" spans="1:16" x14ac:dyDescent="0.35">
      <c r="A1" s="1" t="s">
        <v>49</v>
      </c>
      <c r="B1" s="1" t="s">
        <v>0</v>
      </c>
      <c r="C1" s="1" t="s">
        <v>1</v>
      </c>
      <c r="D1" s="1" t="s">
        <v>2</v>
      </c>
      <c r="E1" s="13" t="s">
        <v>27</v>
      </c>
      <c r="F1" s="13" t="s">
        <v>40</v>
      </c>
      <c r="G1" s="1" t="s">
        <v>61</v>
      </c>
      <c r="H1" s="1" t="s">
        <v>62</v>
      </c>
      <c r="I1" s="1" t="s">
        <v>28</v>
      </c>
      <c r="J1" s="1" t="s">
        <v>91</v>
      </c>
      <c r="K1" s="1" t="s">
        <v>29</v>
      </c>
      <c r="L1" s="1" t="s">
        <v>30</v>
      </c>
      <c r="M1" s="1" t="s">
        <v>32</v>
      </c>
      <c r="N1" s="1" t="s">
        <v>34</v>
      </c>
      <c r="O1" s="1" t="s">
        <v>36</v>
      </c>
      <c r="P1" s="1" t="s">
        <v>39</v>
      </c>
    </row>
    <row r="2" spans="1:16" x14ac:dyDescent="0.35">
      <c r="A2" s="5" t="s">
        <v>46</v>
      </c>
      <c r="B2" s="15" t="s">
        <v>3</v>
      </c>
      <c r="C2" s="6" t="s">
        <v>35</v>
      </c>
      <c r="D2" s="7" t="s">
        <v>4</v>
      </c>
      <c r="E2" s="3" t="s">
        <v>50</v>
      </c>
      <c r="F2" s="9" t="s">
        <v>35</v>
      </c>
      <c r="G2" s="16">
        <v>60</v>
      </c>
      <c r="H2" s="16">
        <v>3.92</v>
      </c>
      <c r="I2" s="14">
        <v>2</v>
      </c>
      <c r="J2" s="8">
        <v>5.7200000000000001E-2</v>
      </c>
      <c r="K2" s="3" t="s">
        <v>44</v>
      </c>
      <c r="L2" s="10">
        <v>180</v>
      </c>
      <c r="M2" s="3" t="s">
        <v>52</v>
      </c>
      <c r="N2" s="9" t="s">
        <v>43</v>
      </c>
      <c r="O2" s="9" t="s">
        <v>42</v>
      </c>
      <c r="P2" s="9">
        <v>150000</v>
      </c>
    </row>
    <row r="3" spans="1:16" x14ac:dyDescent="0.35">
      <c r="A3" s="5" t="s">
        <v>46</v>
      </c>
      <c r="B3" s="15" t="s">
        <v>3</v>
      </c>
      <c r="C3" s="6" t="s">
        <v>37</v>
      </c>
      <c r="D3" s="7" t="s">
        <v>5</v>
      </c>
      <c r="E3" s="3" t="s">
        <v>50</v>
      </c>
      <c r="F3" s="9" t="s">
        <v>37</v>
      </c>
      <c r="G3" s="16">
        <v>60</v>
      </c>
      <c r="H3" s="16">
        <v>3.92</v>
      </c>
      <c r="I3" s="14">
        <v>2</v>
      </c>
      <c r="J3" s="8">
        <v>5.7200000000000001E-2</v>
      </c>
      <c r="K3" s="3" t="s">
        <v>44</v>
      </c>
      <c r="L3" s="10">
        <v>270</v>
      </c>
      <c r="M3" s="3" t="s">
        <v>53</v>
      </c>
      <c r="N3" s="9" t="s">
        <v>43</v>
      </c>
      <c r="O3" s="9" t="s">
        <v>42</v>
      </c>
      <c r="P3" s="9">
        <v>150000</v>
      </c>
    </row>
    <row r="4" spans="1:16" x14ac:dyDescent="0.35">
      <c r="A4" s="5" t="s">
        <v>6</v>
      </c>
      <c r="B4" s="14" t="s">
        <v>7</v>
      </c>
      <c r="C4" s="6" t="s">
        <v>35</v>
      </c>
      <c r="D4" s="7" t="s">
        <v>8</v>
      </c>
      <c r="E4" s="3" t="s">
        <v>51</v>
      </c>
      <c r="F4" s="9" t="s">
        <v>35</v>
      </c>
      <c r="G4" s="16">
        <v>32</v>
      </c>
      <c r="H4" s="16">
        <v>46.09</v>
      </c>
      <c r="I4" s="14">
        <v>2</v>
      </c>
      <c r="J4" s="14">
        <v>1.7500000000000002E-2</v>
      </c>
      <c r="K4" s="3" t="s">
        <v>44</v>
      </c>
      <c r="L4" s="10">
        <v>180</v>
      </c>
      <c r="M4" s="3" t="s">
        <v>52</v>
      </c>
      <c r="N4" s="9" t="s">
        <v>41</v>
      </c>
      <c r="O4" s="9" t="s">
        <v>42</v>
      </c>
      <c r="P4" s="9">
        <v>150000</v>
      </c>
    </row>
    <row r="5" spans="1:16" x14ac:dyDescent="0.35">
      <c r="A5" s="5" t="s">
        <v>6</v>
      </c>
      <c r="B5" s="14" t="s">
        <v>7</v>
      </c>
      <c r="C5" s="6" t="s">
        <v>33</v>
      </c>
      <c r="D5" s="7" t="s">
        <v>9</v>
      </c>
      <c r="E5" s="3" t="s">
        <v>51</v>
      </c>
      <c r="F5" s="9" t="s">
        <v>33</v>
      </c>
      <c r="G5" s="16">
        <v>32</v>
      </c>
      <c r="H5" s="16">
        <v>46.09</v>
      </c>
      <c r="I5" s="14">
        <v>2</v>
      </c>
      <c r="J5" s="14">
        <v>1.7500000000000002E-2</v>
      </c>
      <c r="K5" s="3" t="s">
        <v>44</v>
      </c>
      <c r="L5" s="10">
        <v>0</v>
      </c>
      <c r="M5" s="3" t="s">
        <v>54</v>
      </c>
      <c r="N5" s="9" t="s">
        <v>41</v>
      </c>
      <c r="O5" s="9" t="s">
        <v>42</v>
      </c>
      <c r="P5" s="9">
        <v>150000</v>
      </c>
    </row>
    <row r="6" spans="1:16" x14ac:dyDescent="0.35">
      <c r="A6" s="5" t="s">
        <v>6</v>
      </c>
      <c r="B6" s="14" t="s">
        <v>7</v>
      </c>
      <c r="C6" s="6" t="s">
        <v>33</v>
      </c>
      <c r="D6" s="7" t="s">
        <v>10</v>
      </c>
      <c r="E6" s="3" t="s">
        <v>51</v>
      </c>
      <c r="F6" s="9" t="s">
        <v>33</v>
      </c>
      <c r="G6" s="16">
        <v>32</v>
      </c>
      <c r="H6" s="16">
        <v>46.09</v>
      </c>
      <c r="I6" s="14">
        <v>2</v>
      </c>
      <c r="J6" s="14">
        <v>1.7500000000000002E-2</v>
      </c>
      <c r="K6" s="3" t="s">
        <v>44</v>
      </c>
      <c r="L6" s="10">
        <v>45</v>
      </c>
      <c r="M6" s="3" t="s">
        <v>55</v>
      </c>
      <c r="N6" s="9" t="s">
        <v>41</v>
      </c>
      <c r="O6" s="9" t="s">
        <v>42</v>
      </c>
      <c r="P6" s="9">
        <v>150000</v>
      </c>
    </row>
    <row r="7" spans="1:16" x14ac:dyDescent="0.35">
      <c r="A7" s="5" t="s">
        <v>6</v>
      </c>
      <c r="B7" s="14" t="s">
        <v>7</v>
      </c>
      <c r="C7" s="6" t="s">
        <v>37</v>
      </c>
      <c r="D7" s="7" t="s">
        <v>11</v>
      </c>
      <c r="E7" s="3" t="s">
        <v>51</v>
      </c>
      <c r="F7" s="9" t="s">
        <v>37</v>
      </c>
      <c r="G7" s="16">
        <v>32</v>
      </c>
      <c r="H7" s="16">
        <v>46.09</v>
      </c>
      <c r="I7" s="14">
        <v>2</v>
      </c>
      <c r="J7" s="14">
        <v>1.7500000000000002E-2</v>
      </c>
      <c r="K7" s="3" t="s">
        <v>44</v>
      </c>
      <c r="L7" s="10">
        <v>270</v>
      </c>
      <c r="M7" s="3" t="s">
        <v>53</v>
      </c>
      <c r="N7" s="9" t="s">
        <v>41</v>
      </c>
      <c r="O7" s="9" t="s">
        <v>42</v>
      </c>
      <c r="P7" s="9">
        <v>150000</v>
      </c>
    </row>
    <row r="8" spans="1:16" x14ac:dyDescent="0.35">
      <c r="A8" s="5" t="s">
        <v>12</v>
      </c>
      <c r="B8" s="14" t="s">
        <v>24</v>
      </c>
      <c r="C8" s="6" t="s">
        <v>37</v>
      </c>
      <c r="D8" s="7" t="s">
        <v>25</v>
      </c>
      <c r="E8" s="3" t="s">
        <v>31</v>
      </c>
      <c r="F8" s="9" t="s">
        <v>37</v>
      </c>
      <c r="G8" s="9">
        <v>40</v>
      </c>
      <c r="H8" s="9">
        <v>63.91</v>
      </c>
      <c r="I8" s="7">
        <v>2</v>
      </c>
      <c r="J8" s="7">
        <v>1.4999999999999999E-2</v>
      </c>
      <c r="K8" s="3" t="s">
        <v>47</v>
      </c>
      <c r="L8" s="10">
        <v>270</v>
      </c>
      <c r="M8" s="3" t="s">
        <v>53</v>
      </c>
      <c r="N8" s="9" t="s">
        <v>45</v>
      </c>
      <c r="O8" s="9" t="s">
        <v>42</v>
      </c>
      <c r="P8" s="9">
        <v>150000</v>
      </c>
    </row>
    <row r="9" spans="1:16" x14ac:dyDescent="0.35">
      <c r="A9" s="8" t="s">
        <v>12</v>
      </c>
      <c r="B9" s="7" t="s">
        <v>24</v>
      </c>
      <c r="C9" s="6" t="s">
        <v>37</v>
      </c>
      <c r="D9" s="7" t="s">
        <v>26</v>
      </c>
      <c r="E9" s="3" t="s">
        <v>31</v>
      </c>
      <c r="F9" s="9" t="s">
        <v>37</v>
      </c>
      <c r="G9" s="9">
        <v>40</v>
      </c>
      <c r="H9" s="9">
        <v>63.91</v>
      </c>
      <c r="I9" s="7">
        <v>24</v>
      </c>
      <c r="J9" s="7">
        <v>5.1400000000000001E-2</v>
      </c>
      <c r="K9" s="3" t="s">
        <v>48</v>
      </c>
      <c r="L9" s="10">
        <v>45</v>
      </c>
      <c r="M9" s="3" t="s">
        <v>55</v>
      </c>
      <c r="N9" s="6" t="s">
        <v>58</v>
      </c>
      <c r="O9" s="9" t="s">
        <v>42</v>
      </c>
      <c r="P9" s="9">
        <v>300000</v>
      </c>
    </row>
    <row r="10" spans="1:16" x14ac:dyDescent="0.35">
      <c r="A10" s="8" t="s">
        <v>13</v>
      </c>
      <c r="B10" s="8" t="s">
        <v>56</v>
      </c>
      <c r="C10" s="11" t="s">
        <v>33</v>
      </c>
      <c r="D10" s="10" t="s">
        <v>14</v>
      </c>
      <c r="E10" s="4" t="s">
        <v>57</v>
      </c>
      <c r="F10" s="11" t="s">
        <v>33</v>
      </c>
      <c r="G10" s="9">
        <v>62</v>
      </c>
      <c r="H10" s="9">
        <v>181.42</v>
      </c>
      <c r="I10" s="8">
        <v>2</v>
      </c>
      <c r="J10" s="8">
        <v>5.4000000000000003E-3</v>
      </c>
      <c r="K10" s="3" t="s">
        <v>63</v>
      </c>
      <c r="L10" s="8">
        <v>0</v>
      </c>
      <c r="M10" s="3">
        <v>8.1</v>
      </c>
      <c r="N10" s="6" t="s">
        <v>59</v>
      </c>
      <c r="O10" s="6" t="s">
        <v>60</v>
      </c>
      <c r="P10" s="9">
        <v>150000</v>
      </c>
    </row>
    <row r="11" spans="1:16" x14ac:dyDescent="0.35">
      <c r="A11" s="8" t="s">
        <v>13</v>
      </c>
      <c r="B11" s="8" t="s">
        <v>56</v>
      </c>
      <c r="C11" s="11" t="s">
        <v>33</v>
      </c>
      <c r="D11" s="10" t="s">
        <v>15</v>
      </c>
      <c r="E11" s="4" t="s">
        <v>57</v>
      </c>
      <c r="F11" s="11" t="s">
        <v>33</v>
      </c>
      <c r="G11" s="9">
        <v>62</v>
      </c>
      <c r="H11" s="9">
        <v>181.42</v>
      </c>
      <c r="I11" s="8">
        <v>2</v>
      </c>
      <c r="J11" s="8">
        <v>5.4000000000000003E-3</v>
      </c>
      <c r="K11" s="3" t="s">
        <v>63</v>
      </c>
      <c r="L11" s="8">
        <v>45</v>
      </c>
      <c r="M11" s="3">
        <v>7.7</v>
      </c>
      <c r="N11" s="6" t="s">
        <v>59</v>
      </c>
      <c r="O11" s="6" t="s">
        <v>60</v>
      </c>
      <c r="P11" s="9">
        <v>150000</v>
      </c>
    </row>
    <row r="12" spans="1:16" x14ac:dyDescent="0.35">
      <c r="A12" s="8" t="s">
        <v>13</v>
      </c>
      <c r="B12" s="8" t="s">
        <v>56</v>
      </c>
      <c r="C12" s="11" t="s">
        <v>38</v>
      </c>
      <c r="D12" s="10" t="s">
        <v>23</v>
      </c>
      <c r="E12" s="4" t="s">
        <v>57</v>
      </c>
      <c r="F12" s="11" t="s">
        <v>38</v>
      </c>
      <c r="G12" s="9">
        <v>62</v>
      </c>
      <c r="H12" s="9">
        <v>181.42</v>
      </c>
      <c r="I12" s="8">
        <v>2</v>
      </c>
      <c r="J12" s="8">
        <v>5.4000000000000003E-3</v>
      </c>
      <c r="K12" s="3" t="s">
        <v>63</v>
      </c>
      <c r="L12" s="8">
        <v>90</v>
      </c>
      <c r="M12" s="3">
        <v>5.6</v>
      </c>
      <c r="N12" s="6" t="s">
        <v>59</v>
      </c>
      <c r="O12" s="6" t="s">
        <v>60</v>
      </c>
      <c r="P12" s="9">
        <v>150000</v>
      </c>
    </row>
    <row r="13" spans="1:16" x14ac:dyDescent="0.35">
      <c r="A13" s="8" t="s">
        <v>13</v>
      </c>
      <c r="B13" s="8" t="s">
        <v>56</v>
      </c>
      <c r="C13" s="11" t="s">
        <v>38</v>
      </c>
      <c r="D13" s="10" t="s">
        <v>16</v>
      </c>
      <c r="E13" s="4" t="s">
        <v>57</v>
      </c>
      <c r="F13" s="11" t="s">
        <v>38</v>
      </c>
      <c r="G13" s="9">
        <v>62</v>
      </c>
      <c r="H13" s="9">
        <v>181.42</v>
      </c>
      <c r="I13" s="8">
        <v>2</v>
      </c>
      <c r="J13" s="8">
        <v>5.4000000000000003E-3</v>
      </c>
      <c r="K13" s="3" t="s">
        <v>63</v>
      </c>
      <c r="L13" s="8">
        <v>45</v>
      </c>
      <c r="M13" s="3">
        <v>7.7</v>
      </c>
      <c r="N13" s="6" t="s">
        <v>59</v>
      </c>
      <c r="O13" s="6" t="s">
        <v>60</v>
      </c>
      <c r="P13" s="9">
        <v>150000</v>
      </c>
    </row>
    <row r="14" spans="1:16" x14ac:dyDescent="0.35">
      <c r="A14" s="8" t="s">
        <v>13</v>
      </c>
      <c r="B14" s="8" t="s">
        <v>56</v>
      </c>
      <c r="C14" s="12" t="s">
        <v>37</v>
      </c>
      <c r="D14" s="10" t="s">
        <v>17</v>
      </c>
      <c r="E14" s="4" t="s">
        <v>57</v>
      </c>
      <c r="F14" s="12" t="s">
        <v>37</v>
      </c>
      <c r="G14" s="9">
        <v>62</v>
      </c>
      <c r="H14" s="9">
        <v>181.42</v>
      </c>
      <c r="I14" s="8">
        <v>2</v>
      </c>
      <c r="J14" s="8">
        <v>5.4000000000000003E-3</v>
      </c>
      <c r="K14" s="3" t="s">
        <v>63</v>
      </c>
      <c r="L14" s="8">
        <v>270</v>
      </c>
      <c r="M14" s="3">
        <v>5.3</v>
      </c>
      <c r="N14" s="6" t="s">
        <v>59</v>
      </c>
      <c r="O14" s="6" t="s">
        <v>60</v>
      </c>
      <c r="P14" s="9">
        <v>150000</v>
      </c>
    </row>
    <row r="15" spans="1:16" x14ac:dyDescent="0.35">
      <c r="A15" s="8" t="s">
        <v>13</v>
      </c>
      <c r="B15" s="8" t="s">
        <v>56</v>
      </c>
      <c r="C15" s="11" t="s">
        <v>33</v>
      </c>
      <c r="D15" s="10" t="s">
        <v>18</v>
      </c>
      <c r="E15" s="4" t="s">
        <v>57</v>
      </c>
      <c r="F15" s="11" t="s">
        <v>33</v>
      </c>
      <c r="G15" s="9">
        <v>62</v>
      </c>
      <c r="H15" s="9">
        <v>181.42</v>
      </c>
      <c r="I15" s="8">
        <v>24</v>
      </c>
      <c r="J15" s="14">
        <v>1.8700000000000001E-2</v>
      </c>
      <c r="K15" s="3" t="s">
        <v>64</v>
      </c>
      <c r="L15" s="8">
        <v>0</v>
      </c>
      <c r="M15" s="3">
        <v>8.1</v>
      </c>
      <c r="N15" s="6" t="s">
        <v>58</v>
      </c>
      <c r="O15" s="6" t="s">
        <v>42</v>
      </c>
      <c r="P15" s="9">
        <v>300000</v>
      </c>
    </row>
    <row r="16" spans="1:16" x14ac:dyDescent="0.35">
      <c r="A16" s="8" t="s">
        <v>13</v>
      </c>
      <c r="B16" s="8" t="s">
        <v>56</v>
      </c>
      <c r="C16" s="11" t="s">
        <v>33</v>
      </c>
      <c r="D16" s="10" t="s">
        <v>19</v>
      </c>
      <c r="E16" s="4" t="s">
        <v>57</v>
      </c>
      <c r="F16" s="11" t="s">
        <v>33</v>
      </c>
      <c r="G16" s="9">
        <v>62</v>
      </c>
      <c r="H16" s="9">
        <v>181.42</v>
      </c>
      <c r="I16" s="8">
        <v>24</v>
      </c>
      <c r="J16" s="14">
        <v>1.8700000000000001E-2</v>
      </c>
      <c r="K16" s="3" t="s">
        <v>64</v>
      </c>
      <c r="L16" s="5">
        <v>45</v>
      </c>
      <c r="M16" s="3">
        <v>7.7</v>
      </c>
      <c r="N16" s="6" t="s">
        <v>58</v>
      </c>
      <c r="O16" s="6" t="s">
        <v>42</v>
      </c>
      <c r="P16" s="9">
        <v>300000</v>
      </c>
    </row>
    <row r="17" spans="1:16" x14ac:dyDescent="0.35">
      <c r="A17" s="8" t="s">
        <v>13</v>
      </c>
      <c r="B17" s="8" t="s">
        <v>56</v>
      </c>
      <c r="C17" s="11" t="s">
        <v>38</v>
      </c>
      <c r="D17" s="10" t="s">
        <v>22</v>
      </c>
      <c r="E17" s="4" t="s">
        <v>57</v>
      </c>
      <c r="F17" s="11" t="s">
        <v>38</v>
      </c>
      <c r="G17" s="9">
        <v>62</v>
      </c>
      <c r="H17" s="9">
        <v>181.42</v>
      </c>
      <c r="I17" s="8">
        <v>24</v>
      </c>
      <c r="J17" s="14">
        <v>1.8700000000000001E-2</v>
      </c>
      <c r="K17" s="3" t="s">
        <v>64</v>
      </c>
      <c r="L17" s="8">
        <v>90</v>
      </c>
      <c r="M17" s="3">
        <v>5.6</v>
      </c>
      <c r="N17" s="6" t="s">
        <v>58</v>
      </c>
      <c r="O17" s="6" t="s">
        <v>42</v>
      </c>
      <c r="P17" s="9">
        <v>300000</v>
      </c>
    </row>
    <row r="18" spans="1:16" x14ac:dyDescent="0.35">
      <c r="A18" s="8" t="s">
        <v>13</v>
      </c>
      <c r="B18" s="8" t="s">
        <v>56</v>
      </c>
      <c r="C18" s="11" t="s">
        <v>38</v>
      </c>
      <c r="D18" s="10" t="s">
        <v>20</v>
      </c>
      <c r="E18" s="4" t="s">
        <v>57</v>
      </c>
      <c r="F18" s="11" t="s">
        <v>38</v>
      </c>
      <c r="G18" s="9">
        <v>62</v>
      </c>
      <c r="H18" s="9">
        <v>181.42</v>
      </c>
      <c r="I18" s="8">
        <v>24</v>
      </c>
      <c r="J18" s="14">
        <v>1.8700000000000001E-2</v>
      </c>
      <c r="K18" s="3" t="s">
        <v>64</v>
      </c>
      <c r="L18" s="8">
        <v>45</v>
      </c>
      <c r="M18" s="3">
        <v>7.7</v>
      </c>
      <c r="N18" s="6" t="s">
        <v>58</v>
      </c>
      <c r="O18" s="6" t="s">
        <v>42</v>
      </c>
      <c r="P18" s="9">
        <v>300000</v>
      </c>
    </row>
    <row r="19" spans="1:16" x14ac:dyDescent="0.35">
      <c r="A19" s="8" t="s">
        <v>13</v>
      </c>
      <c r="B19" s="8" t="s">
        <v>56</v>
      </c>
      <c r="C19" s="11" t="s">
        <v>37</v>
      </c>
      <c r="D19" s="10" t="s">
        <v>21</v>
      </c>
      <c r="E19" s="4" t="s">
        <v>57</v>
      </c>
      <c r="F19" s="11" t="s">
        <v>37</v>
      </c>
      <c r="G19" s="9">
        <v>62</v>
      </c>
      <c r="H19" s="9">
        <v>181.42</v>
      </c>
      <c r="I19" s="8">
        <v>24</v>
      </c>
      <c r="J19" s="7">
        <v>1.8700000000000001E-2</v>
      </c>
      <c r="K19" s="3" t="s">
        <v>64</v>
      </c>
      <c r="L19" s="8">
        <v>270</v>
      </c>
      <c r="M19" s="3">
        <v>5.3</v>
      </c>
      <c r="N19" s="6" t="s">
        <v>58</v>
      </c>
      <c r="O19" s="6" t="s">
        <v>42</v>
      </c>
      <c r="P19" s="9">
        <v>300000</v>
      </c>
    </row>
  </sheetData>
  <conditionalFormatting sqref="E2:E9 K2:K9 M8 M9:N9 E20:K1048576">
    <cfRule type="cellIs" dxfId="28" priority="62" operator="equal">
      <formula>"SIm"</formula>
    </cfRule>
  </conditionalFormatting>
  <conditionalFormatting sqref="E2:E9 M9:P19 M2:M4 K2:K19 M5:O7 M8">
    <cfRule type="endsWith" dxfId="27" priority="58" operator="endsWith" text="resultado">
      <formula>RIGHT(E2,LEN("resultado"))="resultado"</formula>
    </cfRule>
  </conditionalFormatting>
  <conditionalFormatting sqref="E2:E19 E20:H1048576">
    <cfRule type="containsText" dxfId="26" priority="56" operator="containsText" text="Em andamento">
      <formula>NOT(ISERROR(SEARCH("Em andamento",E2)))</formula>
    </cfRule>
    <cfRule type="containsText" dxfId="25" priority="57" operator="containsText" text="Sim">
      <formula>NOT(ISERROR(SEARCH("Sim",E2)))</formula>
    </cfRule>
  </conditionalFormatting>
  <conditionalFormatting sqref="E2:E19">
    <cfRule type="cellIs" dxfId="24" priority="54" operator="equal">
      <formula>"Preparado"</formula>
    </cfRule>
    <cfRule type="cellIs" dxfId="23" priority="55" operator="equal">
      <formula>"Em andamento"</formula>
    </cfRule>
  </conditionalFormatting>
  <conditionalFormatting sqref="M2:M4 E2:E9 K2:K9 M5:N7 M8 M9:N9">
    <cfRule type="cellIs" dxfId="22" priority="61" operator="equal">
      <formula>"Não"</formula>
    </cfRule>
  </conditionalFormatting>
  <conditionalFormatting sqref="M2:M4 E2:E9 K2:K19 M5:O7 M8 M9:P19">
    <cfRule type="containsText" dxfId="21" priority="59" operator="containsText" text="Não">
      <formula>NOT(ISERROR(SEARCH("Não",E2)))</formula>
    </cfRule>
    <cfRule type="cellIs" dxfId="20" priority="60" operator="equal">
      <formula>"Sim"</formula>
    </cfRule>
  </conditionalFormatting>
  <conditionalFormatting sqref="M6">
    <cfRule type="cellIs" dxfId="19" priority="64" operator="equal">
      <formula>"SIm"</formula>
    </cfRule>
  </conditionalFormatting>
  <conditionalFormatting sqref="N10:N14">
    <cfRule type="cellIs" dxfId="18" priority="15" operator="equal">
      <formula>"Não"</formula>
    </cfRule>
    <cfRule type="cellIs" dxfId="17" priority="16" operator="equal">
      <formula>"SIm"</formula>
    </cfRule>
  </conditionalFormatting>
  <conditionalFormatting sqref="N11:O19">
    <cfRule type="endsWith" dxfId="16" priority="1" operator="endsWith" text="resultado">
      <formula>RIGHT(N11,LEN("resultado"))="resultado"</formula>
    </cfRule>
    <cfRule type="containsText" dxfId="15" priority="2" operator="containsText" text="Não">
      <formula>NOT(ISERROR(SEARCH("Não",N11)))</formula>
    </cfRule>
    <cfRule type="cellIs" dxfId="14" priority="3" operator="equal">
      <formula>"Sim"</formula>
    </cfRule>
  </conditionalFormatting>
  <conditionalFormatting sqref="N15:O19">
    <cfRule type="cellIs" dxfId="13" priority="4" operator="equal">
      <formula>"Não"</formula>
    </cfRule>
    <cfRule type="cellIs" dxfId="12" priority="5" operator="equal">
      <formula>"SIm"</formula>
    </cfRule>
  </conditionalFormatting>
  <conditionalFormatting sqref="N8:P10">
    <cfRule type="endsWith" dxfId="11" priority="12" operator="endsWith" text="resultado">
      <formula>RIGHT(N8,LEN("resultado"))="resultado"</formula>
    </cfRule>
    <cfRule type="containsText" dxfId="10" priority="13" operator="containsText" text="Não">
      <formula>NOT(ISERROR(SEARCH("Não",N8)))</formula>
    </cfRule>
    <cfRule type="cellIs" dxfId="9" priority="14" operator="equal">
      <formula>"Sim"</formula>
    </cfRule>
  </conditionalFormatting>
  <conditionalFormatting sqref="P2:P7">
    <cfRule type="endsWith" dxfId="8" priority="20" operator="endsWith" text="resultado">
      <formula>RIGHT(P2,LEN("resultado"))="resultado"</formula>
    </cfRule>
    <cfRule type="containsText" dxfId="7" priority="21" operator="containsText" text="Não">
      <formula>NOT(ISERROR(SEARCH("Não",P2)))</formula>
    </cfRule>
    <cfRule type="cellIs" dxfId="6" priority="22" operator="equal">
      <formula>"Sim"</formula>
    </cfRule>
  </conditionalFormatting>
  <conditionalFormatting sqref="P10">
    <cfRule type="endsWith" dxfId="5" priority="9" operator="endsWith" text="resultado">
      <formula>RIGHT(P10,LEN("resultado"))="resultado"</formula>
    </cfRule>
    <cfRule type="containsText" dxfId="4" priority="10" operator="containsText" text="Não">
      <formula>NOT(ISERROR(SEARCH("Não",P10)))</formula>
    </cfRule>
    <cfRule type="cellIs" dxfId="3" priority="11" operator="equal">
      <formula>"Sim"</formula>
    </cfRule>
  </conditionalFormatting>
  <conditionalFormatting sqref="P10:P19">
    <cfRule type="endsWith" dxfId="2" priority="6" operator="endsWith" text="resultado">
      <formula>RIGHT(P10,LEN("resultado"))="resultado"</formula>
    </cfRule>
    <cfRule type="containsText" dxfId="1" priority="7" operator="containsText" text="Não">
      <formula>NOT(ISERROR(SEARCH("Não",P10)))</formula>
    </cfRule>
    <cfRule type="cellIs" dxfId="0" priority="8" operator="equal">
      <formula>"Sim"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087F-8A35-4212-9EFE-48B5DEC10913}">
  <dimension ref="A1:B17"/>
  <sheetViews>
    <sheetView workbookViewId="0">
      <selection activeCell="B3" sqref="B3"/>
    </sheetView>
  </sheetViews>
  <sheetFormatPr defaultRowHeight="14.5" x14ac:dyDescent="0.35"/>
  <cols>
    <col min="1" max="1" width="13.54296875" customWidth="1"/>
    <col min="2" max="2" width="13.90625" customWidth="1"/>
  </cols>
  <sheetData>
    <row r="1" spans="1:2" x14ac:dyDescent="0.35">
      <c r="A1" s="20" t="s">
        <v>67</v>
      </c>
      <c r="B1" s="20" t="s">
        <v>92</v>
      </c>
    </row>
    <row r="2" spans="1:2" x14ac:dyDescent="0.35">
      <c r="A2" s="18" t="s">
        <v>70</v>
      </c>
      <c r="B2" s="18">
        <v>7727379</v>
      </c>
    </row>
    <row r="3" spans="1:2" x14ac:dyDescent="0.35">
      <c r="A3" s="18" t="s">
        <v>71</v>
      </c>
      <c r="B3" s="18">
        <v>124389</v>
      </c>
    </row>
    <row r="4" spans="1:2" x14ac:dyDescent="0.35">
      <c r="A4" s="18" t="s">
        <v>84</v>
      </c>
      <c r="B4" s="18">
        <v>7782447</v>
      </c>
    </row>
    <row r="5" spans="1:2" x14ac:dyDescent="0.35">
      <c r="A5" s="19" t="s">
        <v>72</v>
      </c>
      <c r="B5" s="18">
        <v>74828</v>
      </c>
    </row>
    <row r="6" spans="1:2" x14ac:dyDescent="0.35">
      <c r="A6" s="19" t="s">
        <v>73</v>
      </c>
      <c r="B6" s="18">
        <v>74840</v>
      </c>
    </row>
    <row r="7" spans="1:2" x14ac:dyDescent="0.35">
      <c r="A7" s="19" t="s">
        <v>74</v>
      </c>
      <c r="B7" s="18">
        <v>74986</v>
      </c>
    </row>
    <row r="8" spans="1:2" x14ac:dyDescent="0.35">
      <c r="A8" s="19" t="s">
        <v>75</v>
      </c>
      <c r="B8" s="18">
        <v>106978</v>
      </c>
    </row>
    <row r="9" spans="1:2" x14ac:dyDescent="0.35">
      <c r="A9" s="19" t="s">
        <v>76</v>
      </c>
      <c r="B9" s="18">
        <v>109660</v>
      </c>
    </row>
    <row r="10" spans="1:2" x14ac:dyDescent="0.35">
      <c r="A10" s="19" t="s">
        <v>77</v>
      </c>
      <c r="B10" s="18">
        <v>110543</v>
      </c>
    </row>
    <row r="11" spans="1:2" x14ac:dyDescent="0.35">
      <c r="A11" s="19" t="s">
        <v>78</v>
      </c>
      <c r="B11" s="18">
        <v>142825</v>
      </c>
    </row>
    <row r="12" spans="1:2" x14ac:dyDescent="0.35">
      <c r="A12" s="19" t="s">
        <v>79</v>
      </c>
      <c r="B12" s="18">
        <v>111659</v>
      </c>
    </row>
    <row r="13" spans="1:2" x14ac:dyDescent="0.35">
      <c r="A13" s="19" t="s">
        <v>80</v>
      </c>
      <c r="B13" s="18">
        <v>111842</v>
      </c>
    </row>
    <row r="14" spans="1:2" x14ac:dyDescent="0.35">
      <c r="A14" s="19" t="s">
        <v>81</v>
      </c>
      <c r="B14" s="18">
        <v>124185</v>
      </c>
    </row>
    <row r="15" spans="1:2" x14ac:dyDescent="0.35">
      <c r="A15" s="19" t="s">
        <v>82</v>
      </c>
      <c r="B15" s="18">
        <v>1120214</v>
      </c>
    </row>
    <row r="16" spans="1:2" x14ac:dyDescent="0.35">
      <c r="A16" s="19" t="s">
        <v>83</v>
      </c>
      <c r="B16" s="18">
        <v>112403</v>
      </c>
    </row>
    <row r="17" spans="1:2" x14ac:dyDescent="0.35">
      <c r="A17" s="19" t="s">
        <v>93</v>
      </c>
      <c r="B17" s="18">
        <v>7783064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AFC0-E1C7-4A0A-BD66-F295732AEBD1}">
  <dimension ref="A1:F14"/>
  <sheetViews>
    <sheetView workbookViewId="0">
      <selection activeCell="D2" sqref="D2"/>
    </sheetView>
  </sheetViews>
  <sheetFormatPr defaultRowHeight="14.5" x14ac:dyDescent="0.35"/>
  <cols>
    <col min="1" max="1" width="15.453125" customWidth="1"/>
    <col min="2" max="2" width="21.54296875" customWidth="1"/>
    <col min="3" max="4" width="16" customWidth="1"/>
    <col min="5" max="5" width="14.1796875" customWidth="1"/>
    <col min="6" max="6" width="15.453125" customWidth="1"/>
  </cols>
  <sheetData>
    <row r="1" spans="1:6" x14ac:dyDescent="0.35">
      <c r="A1" s="17" t="s">
        <v>65</v>
      </c>
      <c r="B1" s="17" t="s">
        <v>66</v>
      </c>
      <c r="C1" s="17" t="s">
        <v>67</v>
      </c>
      <c r="D1" s="17" t="s">
        <v>94</v>
      </c>
      <c r="E1" s="17" t="s">
        <v>68</v>
      </c>
      <c r="F1" s="17" t="s">
        <v>86</v>
      </c>
    </row>
    <row r="2" spans="1:6" x14ac:dyDescent="0.35">
      <c r="A2" s="24" t="s">
        <v>46</v>
      </c>
      <c r="B2" s="27" t="s">
        <v>3</v>
      </c>
      <c r="C2" s="19" t="s">
        <v>70</v>
      </c>
      <c r="D2" s="19">
        <f>VLOOKUP(C2,CAS!A2:B17,2,FALSE)</f>
        <v>7727379</v>
      </c>
      <c r="E2" s="21">
        <v>1.9890000000000001E-2</v>
      </c>
      <c r="F2" s="28" t="s">
        <v>87</v>
      </c>
    </row>
    <row r="3" spans="1:6" x14ac:dyDescent="0.35">
      <c r="A3" s="25"/>
      <c r="B3" s="27"/>
      <c r="C3" s="19" t="s">
        <v>71</v>
      </c>
      <c r="D3" s="19">
        <f>VLOOKUP(C3,CAS!A3:B18,2,FALSE)</f>
        <v>124389</v>
      </c>
      <c r="E3" s="21">
        <v>1.9099999999999999E-2</v>
      </c>
      <c r="F3" s="28"/>
    </row>
    <row r="4" spans="1:6" x14ac:dyDescent="0.35">
      <c r="A4" s="25"/>
      <c r="B4" s="27"/>
      <c r="C4" s="19" t="s">
        <v>84</v>
      </c>
      <c r="D4" s="19">
        <f>VLOOKUP(C4,CAS!A4:B19,2,FALSE)</f>
        <v>7782447</v>
      </c>
      <c r="E4" s="21">
        <v>3.5899999999999999E-3</v>
      </c>
      <c r="F4" s="28"/>
    </row>
    <row r="5" spans="1:6" x14ac:dyDescent="0.35">
      <c r="A5" s="25"/>
      <c r="B5" s="27"/>
      <c r="C5" s="19" t="s">
        <v>72</v>
      </c>
      <c r="D5" s="19">
        <f>VLOOKUP(C5,CAS!A5:B20,2,FALSE)</f>
        <v>74828</v>
      </c>
      <c r="E5" s="21">
        <v>0.76517000000000002</v>
      </c>
      <c r="F5" s="28"/>
    </row>
    <row r="6" spans="1:6" x14ac:dyDescent="0.35">
      <c r="A6" s="25"/>
      <c r="B6" s="27"/>
      <c r="C6" s="19" t="s">
        <v>73</v>
      </c>
      <c r="D6" s="19">
        <f>VLOOKUP(C6,CAS!A6:B21,2,FALSE)</f>
        <v>74840</v>
      </c>
      <c r="E6" s="21">
        <v>9.6869999999999998E-2</v>
      </c>
      <c r="F6" s="28"/>
    </row>
    <row r="7" spans="1:6" x14ac:dyDescent="0.35">
      <c r="A7" s="25"/>
      <c r="B7" s="27"/>
      <c r="C7" s="19" t="s">
        <v>74</v>
      </c>
      <c r="D7" s="19">
        <f>VLOOKUP(C7,CAS!A7:B22,2,FALSE)</f>
        <v>74986</v>
      </c>
      <c r="E7" s="21">
        <v>5.0720000000000001E-2</v>
      </c>
      <c r="F7" s="28"/>
    </row>
    <row r="8" spans="1:6" x14ac:dyDescent="0.35">
      <c r="A8" s="25"/>
      <c r="B8" s="27"/>
      <c r="C8" s="19" t="s">
        <v>75</v>
      </c>
      <c r="D8" s="19">
        <f>VLOOKUP(C8,CAS!A8:B23,2,FALSE)</f>
        <v>106978</v>
      </c>
      <c r="E8" s="21">
        <v>2.4539999999999999E-2</v>
      </c>
      <c r="F8" s="28"/>
    </row>
    <row r="9" spans="1:6" x14ac:dyDescent="0.35">
      <c r="A9" s="25"/>
      <c r="B9" s="27"/>
      <c r="C9" s="19" t="s">
        <v>76</v>
      </c>
      <c r="D9" s="19">
        <f>VLOOKUP(C9,CAS!A9:B24,2,FALSE)</f>
        <v>109660</v>
      </c>
      <c r="E9" s="21">
        <v>9.7000000000000003E-3</v>
      </c>
      <c r="F9" s="28"/>
    </row>
    <row r="10" spans="1:6" x14ac:dyDescent="0.35">
      <c r="A10" s="25"/>
      <c r="B10" s="27"/>
      <c r="C10" s="19" t="s">
        <v>77</v>
      </c>
      <c r="D10" s="19">
        <f>VLOOKUP(C10,CAS!A10:B25,2,FALSE)</f>
        <v>110543</v>
      </c>
      <c r="E10" s="21">
        <v>4.4099999999999999E-3</v>
      </c>
      <c r="F10" s="28"/>
    </row>
    <row r="11" spans="1:6" x14ac:dyDescent="0.35">
      <c r="A11" s="25"/>
      <c r="B11" s="27"/>
      <c r="C11" s="19" t="s">
        <v>78</v>
      </c>
      <c r="D11" s="19">
        <f>VLOOKUP(C11,CAS!A11:B26,2,FALSE)</f>
        <v>142825</v>
      </c>
      <c r="E11" s="21">
        <v>3.3700000000000002E-3</v>
      </c>
      <c r="F11" s="28"/>
    </row>
    <row r="12" spans="1:6" x14ac:dyDescent="0.35">
      <c r="A12" s="25"/>
      <c r="B12" s="27"/>
      <c r="C12" s="19" t="s">
        <v>79</v>
      </c>
      <c r="D12" s="19">
        <f>VLOOKUP(C12,CAS!A12:B27,2,FALSE)</f>
        <v>111659</v>
      </c>
      <c r="E12" s="21">
        <v>1.7799999999999999E-3</v>
      </c>
      <c r="F12" s="28"/>
    </row>
    <row r="13" spans="1:6" x14ac:dyDescent="0.35">
      <c r="A13" s="25"/>
      <c r="B13" s="27"/>
      <c r="C13" s="19" t="s">
        <v>80</v>
      </c>
      <c r="D13" s="19">
        <f>VLOOKUP(C13,CAS!A13:B28,2,FALSE)</f>
        <v>111842</v>
      </c>
      <c r="E13" s="21">
        <v>6.6E-4</v>
      </c>
      <c r="F13" s="28"/>
    </row>
    <row r="14" spans="1:6" x14ac:dyDescent="0.35">
      <c r="A14" s="26"/>
      <c r="B14" s="27"/>
      <c r="C14" s="19" t="s">
        <v>81</v>
      </c>
      <c r="D14" s="19">
        <f>VLOOKUP(C14,CAS!A14:B29,2,FALSE)</f>
        <v>124185</v>
      </c>
      <c r="E14" s="21">
        <v>2.1000000000000001E-4</v>
      </c>
      <c r="F14" s="28"/>
    </row>
  </sheetData>
  <mergeCells count="3">
    <mergeCell ref="A2:A14"/>
    <mergeCell ref="B2:B14"/>
    <mergeCell ref="F2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0891-52A7-4A75-8F73-C3E31E62960D}">
  <dimension ref="A1:F13"/>
  <sheetViews>
    <sheetView workbookViewId="0">
      <selection activeCell="D6" sqref="D6"/>
    </sheetView>
  </sheetViews>
  <sheetFormatPr defaultRowHeight="14.5" x14ac:dyDescent="0.35"/>
  <cols>
    <col min="1" max="1" width="15.453125" customWidth="1"/>
    <col min="2" max="2" width="21.54296875" customWidth="1"/>
    <col min="3" max="4" width="16" customWidth="1"/>
    <col min="5" max="5" width="14.1796875" customWidth="1"/>
    <col min="6" max="6" width="15.453125" customWidth="1"/>
  </cols>
  <sheetData>
    <row r="1" spans="1:6" x14ac:dyDescent="0.35">
      <c r="A1" s="17" t="s">
        <v>65</v>
      </c>
      <c r="B1" s="17" t="s">
        <v>66</v>
      </c>
      <c r="C1" s="17" t="s">
        <v>67</v>
      </c>
      <c r="D1" s="17" t="s">
        <v>94</v>
      </c>
      <c r="E1" s="17" t="s">
        <v>68</v>
      </c>
      <c r="F1" s="17" t="s">
        <v>86</v>
      </c>
    </row>
    <row r="2" spans="1:6" x14ac:dyDescent="0.35">
      <c r="A2" s="24" t="s">
        <v>6</v>
      </c>
      <c r="B2" s="29" t="s">
        <v>7</v>
      </c>
      <c r="C2" s="19" t="s">
        <v>70</v>
      </c>
      <c r="D2" s="19">
        <f>VLOOKUP(C2,CAS!A2:B17,2,FALSE)</f>
        <v>7727379</v>
      </c>
      <c r="E2" s="21">
        <v>0.72889999999999999</v>
      </c>
      <c r="F2" s="28" t="s">
        <v>88</v>
      </c>
    </row>
    <row r="3" spans="1:6" x14ac:dyDescent="0.35">
      <c r="A3" s="25"/>
      <c r="B3" s="30"/>
      <c r="C3" s="19" t="s">
        <v>71</v>
      </c>
      <c r="D3" s="19">
        <f>VLOOKUP(C3,CAS!A3:B18,2,FALSE)</f>
        <v>124389</v>
      </c>
      <c r="E3" s="21">
        <v>2.7900000000000001E-2</v>
      </c>
      <c r="F3" s="28"/>
    </row>
    <row r="4" spans="1:6" x14ac:dyDescent="0.35">
      <c r="A4" s="25"/>
      <c r="B4" s="30"/>
      <c r="C4" s="19" t="s">
        <v>72</v>
      </c>
      <c r="D4" s="19">
        <f>VLOOKUP(C4,CAS!A4:B19,2,FALSE)</f>
        <v>74828</v>
      </c>
      <c r="E4" s="21">
        <v>81.329099999999997</v>
      </c>
      <c r="F4" s="28"/>
    </row>
    <row r="5" spans="1:6" x14ac:dyDescent="0.35">
      <c r="A5" s="25"/>
      <c r="B5" s="30"/>
      <c r="C5" s="19" t="s">
        <v>73</v>
      </c>
      <c r="D5" s="19">
        <f>VLOOKUP(C5,CAS!A5:B20,2,FALSE)</f>
        <v>74840</v>
      </c>
      <c r="E5" s="21">
        <v>9.2520000000000007</v>
      </c>
      <c r="F5" s="28"/>
    </row>
    <row r="6" spans="1:6" x14ac:dyDescent="0.35">
      <c r="A6" s="25"/>
      <c r="B6" s="30"/>
      <c r="C6" s="19" t="s">
        <v>74</v>
      </c>
      <c r="D6" s="19">
        <f>VLOOKUP(C6,CAS!A6:B21,2,FALSE)</f>
        <v>74986</v>
      </c>
      <c r="E6" s="21">
        <v>5.4166999999999996</v>
      </c>
      <c r="F6" s="28"/>
    </row>
    <row r="7" spans="1:6" x14ac:dyDescent="0.35">
      <c r="A7" s="25"/>
      <c r="B7" s="30"/>
      <c r="C7" s="19" t="s">
        <v>75</v>
      </c>
      <c r="D7" s="19">
        <f>VLOOKUP(C7,CAS!A7:B22,2,FALSE)</f>
        <v>106978</v>
      </c>
      <c r="E7" s="21">
        <v>2.2623000000000002</v>
      </c>
      <c r="F7" s="28"/>
    </row>
    <row r="8" spans="1:6" x14ac:dyDescent="0.35">
      <c r="A8" s="25"/>
      <c r="B8" s="30"/>
      <c r="C8" s="19" t="s">
        <v>76</v>
      </c>
      <c r="D8" s="19">
        <f>VLOOKUP(C8,CAS!A8:B23,2,FALSE)</f>
        <v>109660</v>
      </c>
      <c r="E8" s="21">
        <v>0.56259999999999999</v>
      </c>
      <c r="F8" s="28"/>
    </row>
    <row r="9" spans="1:6" x14ac:dyDescent="0.35">
      <c r="A9" s="25"/>
      <c r="B9" s="30"/>
      <c r="C9" s="19" t="s">
        <v>77</v>
      </c>
      <c r="D9" s="19">
        <f>VLOOKUP(C9,CAS!A9:B24,2,FALSE)</f>
        <v>110543</v>
      </c>
      <c r="E9" s="21">
        <v>0.1764</v>
      </c>
      <c r="F9" s="28"/>
    </row>
    <row r="10" spans="1:6" x14ac:dyDescent="0.35">
      <c r="A10" s="25"/>
      <c r="B10" s="30"/>
      <c r="C10" s="19" t="s">
        <v>78</v>
      </c>
      <c r="D10" s="19">
        <f>VLOOKUP(C10,CAS!A10:B25,2,FALSE)</f>
        <v>142825</v>
      </c>
      <c r="E10" s="21">
        <v>0.1012</v>
      </c>
      <c r="F10" s="28"/>
    </row>
    <row r="11" spans="1:6" x14ac:dyDescent="0.35">
      <c r="A11" s="25"/>
      <c r="B11" s="30"/>
      <c r="C11" s="19" t="s">
        <v>79</v>
      </c>
      <c r="D11" s="19">
        <f>VLOOKUP(C11,CAS!A11:B26,2,FALSE)</f>
        <v>111659</v>
      </c>
      <c r="E11" s="21">
        <v>9.7100000000000006E-2</v>
      </c>
      <c r="F11" s="28"/>
    </row>
    <row r="12" spans="1:6" x14ac:dyDescent="0.35">
      <c r="A12" s="25"/>
      <c r="B12" s="30"/>
      <c r="C12" s="19" t="s">
        <v>80</v>
      </c>
      <c r="D12" s="19">
        <f>VLOOKUP(C12,CAS!A12:B27,2,FALSE)</f>
        <v>111842</v>
      </c>
      <c r="E12" s="21">
        <v>5.0999999999999997E-2</v>
      </c>
      <c r="F12" s="28"/>
    </row>
    <row r="13" spans="1:6" x14ac:dyDescent="0.35">
      <c r="A13" s="26"/>
      <c r="B13" s="31"/>
      <c r="C13" s="19" t="s">
        <v>81</v>
      </c>
      <c r="D13" s="19">
        <f>VLOOKUP(C13,CAS!A13:B28,2,FALSE)</f>
        <v>124185</v>
      </c>
      <c r="E13" s="21">
        <v>6.1000000000000004E-3</v>
      </c>
      <c r="F13" s="28"/>
    </row>
  </sheetData>
  <mergeCells count="3">
    <mergeCell ref="A2:A13"/>
    <mergeCell ref="B2:B13"/>
    <mergeCell ref="F2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80E5-4D5A-48C3-AF91-EE6A775C22F1}">
  <dimension ref="A1:F13"/>
  <sheetViews>
    <sheetView workbookViewId="0">
      <selection activeCell="D2" sqref="D2:D13"/>
    </sheetView>
  </sheetViews>
  <sheetFormatPr defaultRowHeight="14.5" x14ac:dyDescent="0.35"/>
  <cols>
    <col min="1" max="1" width="15.453125" customWidth="1"/>
    <col min="2" max="2" width="21.54296875" customWidth="1"/>
    <col min="3" max="4" width="16" customWidth="1"/>
    <col min="5" max="5" width="14.1796875" customWidth="1"/>
    <col min="6" max="6" width="15.453125" customWidth="1"/>
  </cols>
  <sheetData>
    <row r="1" spans="1:6" x14ac:dyDescent="0.35">
      <c r="A1" s="17" t="s">
        <v>65</v>
      </c>
      <c r="B1" s="17" t="s">
        <v>66</v>
      </c>
      <c r="C1" s="17" t="s">
        <v>67</v>
      </c>
      <c r="D1" s="17" t="s">
        <v>94</v>
      </c>
      <c r="E1" s="17" t="s">
        <v>68</v>
      </c>
      <c r="F1" s="17" t="s">
        <v>86</v>
      </c>
    </row>
    <row r="2" spans="1:6" x14ac:dyDescent="0.35">
      <c r="A2" s="24" t="s">
        <v>12</v>
      </c>
      <c r="B2" s="29" t="s">
        <v>85</v>
      </c>
      <c r="C2" s="19" t="s">
        <v>70</v>
      </c>
      <c r="D2" s="19">
        <f>VLOOKUP(C2,CAS!A2:B17,2,FALSE)</f>
        <v>7727379</v>
      </c>
      <c r="E2" s="22">
        <v>0.13</v>
      </c>
      <c r="F2" s="28" t="s">
        <v>89</v>
      </c>
    </row>
    <row r="3" spans="1:6" x14ac:dyDescent="0.35">
      <c r="A3" s="25"/>
      <c r="B3" s="30"/>
      <c r="C3" s="19" t="s">
        <v>71</v>
      </c>
      <c r="D3" s="19">
        <f>VLOOKUP(C3,CAS!A3:B18,2,FALSE)</f>
        <v>124389</v>
      </c>
      <c r="E3" s="22">
        <v>0.06</v>
      </c>
      <c r="F3" s="28"/>
    </row>
    <row r="4" spans="1:6" x14ac:dyDescent="0.35">
      <c r="A4" s="25"/>
      <c r="B4" s="30"/>
      <c r="C4" s="19" t="s">
        <v>72</v>
      </c>
      <c r="D4" s="19">
        <f>VLOOKUP(C4,CAS!A4:B19,2,FALSE)</f>
        <v>74828</v>
      </c>
      <c r="E4" s="22">
        <v>63.34</v>
      </c>
      <c r="F4" s="28"/>
    </row>
    <row r="5" spans="1:6" x14ac:dyDescent="0.35">
      <c r="A5" s="25"/>
      <c r="B5" s="30"/>
      <c r="C5" s="19" t="s">
        <v>73</v>
      </c>
      <c r="D5" s="19">
        <f>VLOOKUP(C5,CAS!A5:B20,2,FALSE)</f>
        <v>74840</v>
      </c>
      <c r="E5" s="22">
        <v>13.51</v>
      </c>
      <c r="F5" s="28"/>
    </row>
    <row r="6" spans="1:6" x14ac:dyDescent="0.35">
      <c r="A6" s="25"/>
      <c r="B6" s="30"/>
      <c r="C6" s="19" t="s">
        <v>74</v>
      </c>
      <c r="D6" s="19">
        <f>VLOOKUP(C6,CAS!A6:B21,2,FALSE)</f>
        <v>74986</v>
      </c>
      <c r="E6" s="22">
        <v>11.6</v>
      </c>
      <c r="F6" s="28"/>
    </row>
    <row r="7" spans="1:6" x14ac:dyDescent="0.35">
      <c r="A7" s="25"/>
      <c r="B7" s="30"/>
      <c r="C7" s="19" t="s">
        <v>75</v>
      </c>
      <c r="D7" s="19">
        <f>VLOOKUP(C7,CAS!A7:B22,2,FALSE)</f>
        <v>106978</v>
      </c>
      <c r="E7" s="22">
        <v>6.39</v>
      </c>
      <c r="F7" s="28"/>
    </row>
    <row r="8" spans="1:6" x14ac:dyDescent="0.35">
      <c r="A8" s="25"/>
      <c r="B8" s="30"/>
      <c r="C8" s="19" t="s">
        <v>76</v>
      </c>
      <c r="D8" s="19">
        <f>VLOOKUP(C8,CAS!A8:B23,2,FALSE)</f>
        <v>109660</v>
      </c>
      <c r="E8" s="22">
        <v>1.97</v>
      </c>
      <c r="F8" s="28"/>
    </row>
    <row r="9" spans="1:6" x14ac:dyDescent="0.35">
      <c r="A9" s="25"/>
      <c r="B9" s="30"/>
      <c r="C9" s="19" t="s">
        <v>77</v>
      </c>
      <c r="D9" s="19">
        <f>VLOOKUP(C9,CAS!A9:B24,2,FALSE)</f>
        <v>110543</v>
      </c>
      <c r="E9" s="23">
        <v>0.73999999989999998</v>
      </c>
      <c r="F9" s="28"/>
    </row>
    <row r="10" spans="1:6" x14ac:dyDescent="0.35">
      <c r="A10" s="25"/>
      <c r="B10" s="30"/>
      <c r="C10" s="19" t="s">
        <v>78</v>
      </c>
      <c r="D10" s="19">
        <f>VLOOKUP(C10,CAS!A10:B25,2,FALSE)</f>
        <v>142825</v>
      </c>
      <c r="E10" s="22">
        <v>0.49</v>
      </c>
      <c r="F10" s="28"/>
    </row>
    <row r="11" spans="1:6" x14ac:dyDescent="0.35">
      <c r="A11" s="25"/>
      <c r="B11" s="30"/>
      <c r="C11" s="19" t="s">
        <v>79</v>
      </c>
      <c r="D11" s="19">
        <f>VLOOKUP(C11,CAS!A11:B26,2,FALSE)</f>
        <v>111659</v>
      </c>
      <c r="E11" s="22">
        <v>0.54</v>
      </c>
      <c r="F11" s="28"/>
    </row>
    <row r="12" spans="1:6" x14ac:dyDescent="0.35">
      <c r="A12" s="25"/>
      <c r="B12" s="30"/>
      <c r="C12" s="19" t="s">
        <v>80</v>
      </c>
      <c r="D12" s="19">
        <f>VLOOKUP(C12,CAS!A12:B27,2,FALSE)</f>
        <v>111842</v>
      </c>
      <c r="E12" s="22">
        <v>0.22</v>
      </c>
      <c r="F12" s="28"/>
    </row>
    <row r="13" spans="1:6" x14ac:dyDescent="0.35">
      <c r="A13" s="26"/>
      <c r="B13" s="31"/>
      <c r="C13" s="19" t="s">
        <v>81</v>
      </c>
      <c r="D13" s="19">
        <f>VLOOKUP(C13,CAS!A13:B28,2,FALSE)</f>
        <v>124185</v>
      </c>
      <c r="E13" s="22">
        <v>0.04</v>
      </c>
      <c r="F13" s="28"/>
    </row>
  </sheetData>
  <mergeCells count="3">
    <mergeCell ref="A2:A13"/>
    <mergeCell ref="B2:B13"/>
    <mergeCell ref="F2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D3A8-958F-47FF-ACA0-0F60FCE07363}">
  <dimension ref="A1:F15"/>
  <sheetViews>
    <sheetView workbookViewId="0">
      <selection activeCell="D1" sqref="D1"/>
    </sheetView>
  </sheetViews>
  <sheetFormatPr defaultRowHeight="14.5" x14ac:dyDescent="0.35"/>
  <cols>
    <col min="1" max="1" width="15.453125" customWidth="1"/>
    <col min="2" max="2" width="21.54296875" customWidth="1"/>
    <col min="3" max="4" width="16" customWidth="1"/>
    <col min="5" max="5" width="14.1796875" customWidth="1"/>
    <col min="6" max="6" width="15.453125" customWidth="1"/>
  </cols>
  <sheetData>
    <row r="1" spans="1:6" x14ac:dyDescent="0.35">
      <c r="A1" s="17" t="s">
        <v>65</v>
      </c>
      <c r="B1" s="17" t="s">
        <v>66</v>
      </c>
      <c r="C1" s="17" t="s">
        <v>67</v>
      </c>
      <c r="D1" s="17" t="s">
        <v>94</v>
      </c>
      <c r="E1" s="17" t="s">
        <v>68</v>
      </c>
      <c r="F1" s="17" t="s">
        <v>86</v>
      </c>
    </row>
    <row r="2" spans="1:6" x14ac:dyDescent="0.35">
      <c r="A2" s="24" t="s">
        <v>13</v>
      </c>
      <c r="B2" s="32" t="s">
        <v>69</v>
      </c>
      <c r="C2" s="19" t="s">
        <v>70</v>
      </c>
      <c r="D2" s="19">
        <f>VLOOKUP(C2,CAS!A2:B17,2,FALSE)</f>
        <v>7727379</v>
      </c>
      <c r="E2" s="21">
        <v>0.14360000000000001</v>
      </c>
      <c r="F2" s="35" t="s">
        <v>90</v>
      </c>
    </row>
    <row r="3" spans="1:6" x14ac:dyDescent="0.35">
      <c r="A3" s="25"/>
      <c r="B3" s="33"/>
      <c r="C3" s="19" t="s">
        <v>71</v>
      </c>
      <c r="D3" s="19">
        <f>VLOOKUP(C3,CAS!A3:B18,2,FALSE)</f>
        <v>124389</v>
      </c>
      <c r="E3" s="21">
        <v>0.58240000000000003</v>
      </c>
      <c r="F3" s="35"/>
    </row>
    <row r="4" spans="1:6" x14ac:dyDescent="0.35">
      <c r="A4" s="25"/>
      <c r="B4" s="33"/>
      <c r="C4" s="19" t="s">
        <v>72</v>
      </c>
      <c r="D4" s="19">
        <f>VLOOKUP(C4,CAS!A4:B19,2,FALSE)</f>
        <v>74828</v>
      </c>
      <c r="E4" s="21">
        <v>16.923400000000001</v>
      </c>
      <c r="F4" s="35"/>
    </row>
    <row r="5" spans="1:6" x14ac:dyDescent="0.35">
      <c r="A5" s="25"/>
      <c r="B5" s="33"/>
      <c r="C5" s="19" t="s">
        <v>73</v>
      </c>
      <c r="D5" s="19">
        <f>VLOOKUP(C5,CAS!A5:B20,2,FALSE)</f>
        <v>74840</v>
      </c>
      <c r="E5" s="21">
        <v>1.8348</v>
      </c>
      <c r="F5" s="35"/>
    </row>
    <row r="6" spans="1:6" x14ac:dyDescent="0.35">
      <c r="A6" s="25"/>
      <c r="B6" s="33"/>
      <c r="C6" s="19" t="s">
        <v>74</v>
      </c>
      <c r="D6" s="19">
        <f>VLOOKUP(C6,CAS!A6:B21,2,FALSE)</f>
        <v>74986</v>
      </c>
      <c r="E6" s="21">
        <v>1.1343000000000001</v>
      </c>
      <c r="F6" s="35"/>
    </row>
    <row r="7" spans="1:6" x14ac:dyDescent="0.35">
      <c r="A7" s="25"/>
      <c r="B7" s="33"/>
      <c r="C7" s="19" t="s">
        <v>75</v>
      </c>
      <c r="D7" s="19">
        <f>VLOOKUP(C7,CAS!A7:B22,2,FALSE)</f>
        <v>106978</v>
      </c>
      <c r="E7" s="21">
        <v>0.56330000000000002</v>
      </c>
      <c r="F7" s="35"/>
    </row>
    <row r="8" spans="1:6" x14ac:dyDescent="0.35">
      <c r="A8" s="25"/>
      <c r="B8" s="33"/>
      <c r="C8" s="19" t="s">
        <v>76</v>
      </c>
      <c r="D8" s="19">
        <f>VLOOKUP(C8,CAS!A8:B23,2,FALSE)</f>
        <v>109660</v>
      </c>
      <c r="E8" s="21">
        <v>0.20610000000000001</v>
      </c>
      <c r="F8" s="35"/>
    </row>
    <row r="9" spans="1:6" x14ac:dyDescent="0.35">
      <c r="A9" s="25"/>
      <c r="B9" s="33"/>
      <c r="C9" s="19" t="s">
        <v>77</v>
      </c>
      <c r="D9" s="19">
        <f>VLOOKUP(C9,CAS!A9:B24,2,FALSE)</f>
        <v>110543</v>
      </c>
      <c r="E9" s="21">
        <v>0.1343</v>
      </c>
      <c r="F9" s="35"/>
    </row>
    <row r="10" spans="1:6" x14ac:dyDescent="0.35">
      <c r="A10" s="25"/>
      <c r="B10" s="33"/>
      <c r="C10" s="19" t="s">
        <v>78</v>
      </c>
      <c r="D10" s="19">
        <f>VLOOKUP(C10,CAS!A10:B25,2,FALSE)</f>
        <v>142825</v>
      </c>
      <c r="E10" s="21">
        <v>0.13350000000000001</v>
      </c>
      <c r="F10" s="35"/>
    </row>
    <row r="11" spans="1:6" x14ac:dyDescent="0.35">
      <c r="A11" s="25"/>
      <c r="B11" s="33"/>
      <c r="C11" s="19" t="s">
        <v>79</v>
      </c>
      <c r="D11" s="19">
        <f>VLOOKUP(C11,CAS!A11:B26,2,FALSE)</f>
        <v>111659</v>
      </c>
      <c r="E11" s="21">
        <v>0.27010000000000001</v>
      </c>
      <c r="F11" s="35"/>
    </row>
    <row r="12" spans="1:6" x14ac:dyDescent="0.35">
      <c r="A12" s="25"/>
      <c r="B12" s="33"/>
      <c r="C12" s="19" t="s">
        <v>80</v>
      </c>
      <c r="D12" s="19">
        <f>VLOOKUP(C12,CAS!A12:B27,2,FALSE)</f>
        <v>111842</v>
      </c>
      <c r="E12" s="21">
        <v>0.30320000000000003</v>
      </c>
      <c r="F12" s="35"/>
    </row>
    <row r="13" spans="1:6" x14ac:dyDescent="0.35">
      <c r="A13" s="25"/>
      <c r="B13" s="33"/>
      <c r="C13" s="19" t="s">
        <v>81</v>
      </c>
      <c r="D13" s="19">
        <f>VLOOKUP(C13,CAS!A13:B28,2,FALSE)</f>
        <v>124185</v>
      </c>
      <c r="E13" s="21">
        <v>0.33839999999999998</v>
      </c>
      <c r="F13" s="35"/>
    </row>
    <row r="14" spans="1:6" x14ac:dyDescent="0.35">
      <c r="A14" s="25"/>
      <c r="B14" s="33"/>
      <c r="C14" s="19" t="s">
        <v>82</v>
      </c>
      <c r="D14" s="19">
        <f>VLOOKUP(C14,CAS!A14:B29,2,FALSE)</f>
        <v>1120214</v>
      </c>
      <c r="E14" s="21">
        <v>0.30559999999999998</v>
      </c>
      <c r="F14" s="35"/>
    </row>
    <row r="15" spans="1:6" x14ac:dyDescent="0.35">
      <c r="A15" s="26"/>
      <c r="B15" s="34"/>
      <c r="C15" s="19" t="s">
        <v>83</v>
      </c>
      <c r="D15" s="19">
        <f>VLOOKUP(C15,CAS!A15:B30,2,FALSE)</f>
        <v>112403</v>
      </c>
      <c r="E15" s="21">
        <v>5.266</v>
      </c>
      <c r="F15" s="35"/>
    </row>
  </sheetData>
  <mergeCells count="3">
    <mergeCell ref="A2:A15"/>
    <mergeCell ref="B2:B15"/>
    <mergeCell ref="F2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ffb5d0-1fc2-44e9-87df-b3eebeab3b05">
      <Terms xmlns="http://schemas.microsoft.com/office/infopath/2007/PartnerControls"/>
    </lcf76f155ced4ddcb4097134ff3c332f>
    <TaxCatchAll xmlns="0f7bea86-ef06-499b-aea1-d3a828e9c7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E6A6659AC3B348AEF83B97FB2FF535" ma:contentTypeVersion="11" ma:contentTypeDescription="Create a new document." ma:contentTypeScope="" ma:versionID="9efa4485d69663298be14460200f74f0">
  <xsd:schema xmlns:xsd="http://www.w3.org/2001/XMLSchema" xmlns:xs="http://www.w3.org/2001/XMLSchema" xmlns:p="http://schemas.microsoft.com/office/2006/metadata/properties" xmlns:ns2="d5ffb5d0-1fc2-44e9-87df-b3eebeab3b05" xmlns:ns3="0f7bea86-ef06-499b-aea1-d3a828e9c70d" targetNamespace="http://schemas.microsoft.com/office/2006/metadata/properties" ma:root="true" ma:fieldsID="5b73971a092a5e3941eb2ddbada7c2a1" ns2:_="" ns3:_="">
    <xsd:import namespace="d5ffb5d0-1fc2-44e9-87df-b3eebeab3b05"/>
    <xsd:import namespace="0f7bea86-ef06-499b-aea1-d3a828e9c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fb5d0-1fc2-44e9-87df-b3eebeab3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519afc8-c1d0-427a-801f-b183866371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bea86-ef06-499b-aea1-d3a828e9c70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d0b661a-7c4f-49e9-bedc-0b8a90e68cc9}" ma:internalName="TaxCatchAll" ma:showField="CatchAllData" ma:web="0f7bea86-ef06-499b-aea1-d3a828e9c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6760F-864F-463C-926E-39EA23BD42C3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d5ffb5d0-1fc2-44e9-87df-b3eebeab3b05"/>
    <ds:schemaRef ds:uri="http://purl.org/dc/elements/1.1/"/>
    <ds:schemaRef ds:uri="http://schemas.openxmlformats.org/package/2006/metadata/core-properties"/>
    <ds:schemaRef ds:uri="0f7bea86-ef06-499b-aea1-d3a828e9c70d"/>
  </ds:schemaRefs>
</ds:datastoreItem>
</file>

<file path=customXml/itemProps2.xml><?xml version="1.0" encoding="utf-8"?>
<ds:datastoreItem xmlns:ds="http://schemas.openxmlformats.org/officeDocument/2006/customXml" ds:itemID="{F7C223A6-8D39-45C6-A119-87A9A62EC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BAC80B-3716-4EBC-8A07-13B1CFD69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fb5d0-1fc2-44e9-87df-b3eebeab3b05"/>
    <ds:schemaRef ds:uri="0f7bea86-ef06-499b-aea1-d3a828e9c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Simulações_Jato e Poça</vt:lpstr>
      <vt:lpstr>CAS</vt:lpstr>
      <vt:lpstr>M01.JF1_comp</vt:lpstr>
      <vt:lpstr>M01.JF3_comp</vt:lpstr>
      <vt:lpstr>M01.JF4_comp</vt:lpstr>
      <vt:lpstr>M07.JF1_comp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Henrique Narciso</dc:creator>
  <cp:keywords/>
  <dc:description/>
  <cp:lastModifiedBy>Nicolas Navarro Simancas</cp:lastModifiedBy>
  <cp:revision/>
  <dcterms:created xsi:type="dcterms:W3CDTF">2025-06-06T13:28:39Z</dcterms:created>
  <dcterms:modified xsi:type="dcterms:W3CDTF">2025-07-17T15:35:49Z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0x010100C7E6A6659AC3B348AEF83B97FB2FF535</vt:lpwstr>
  </property>
  <property fmtid="{D5CDD505-2E9C-101B-9397-08002B2CF9AE}" pid="3" name="MediaServiceImageTags">
    <vt:lpwstr/>
  </property>
</Properties>
</file>