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dgn\Downloads\"/>
    </mc:Choice>
  </mc:AlternateContent>
  <xr:revisionPtr revIDLastSave="0" documentId="13_ncr:1_{8FBBB982-3340-4047-8BCE-43A909F831FC}" xr6:coauthVersionLast="47" xr6:coauthVersionMax="47" xr10:uidLastSave="{00000000-0000-0000-0000-000000000000}"/>
  <bookViews>
    <workbookView xWindow="1930" yWindow="1560" windowWidth="25630" windowHeight="17800" xr2:uid="{B9A3E7C9-B38E-4C5D-B478-62826952F2F9}"/>
  </bookViews>
  <sheets>
    <sheet name="데미지 계산기" sheetId="1" r:id="rId1"/>
    <sheet name="캐릭터 테이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0" i="1"/>
  <c r="G25" i="1"/>
  <c r="I25" i="1" s="1"/>
  <c r="G24" i="1"/>
  <c r="I24" i="1" s="1"/>
  <c r="G23" i="1"/>
  <c r="I23" i="1" s="1"/>
  <c r="I22" i="1"/>
  <c r="G21" i="1"/>
  <c r="I21" i="1" s="1"/>
  <c r="I20" i="1"/>
  <c r="G19" i="1"/>
  <c r="I19" i="1" s="1"/>
  <c r="H20" i="1"/>
  <c r="H21" i="1"/>
  <c r="H22" i="1"/>
  <c r="H23" i="1"/>
  <c r="H24" i="1"/>
  <c r="H25" i="1"/>
  <c r="H19" i="1"/>
  <c r="G9" i="1"/>
  <c r="G8" i="1"/>
  <c r="G7" i="1"/>
  <c r="G10" i="1" l="1"/>
  <c r="G11" i="1" s="1"/>
  <c r="G12" i="1" l="1"/>
</calcChain>
</file>

<file path=xl/sharedStrings.xml><?xml version="1.0" encoding="utf-8"?>
<sst xmlns="http://schemas.openxmlformats.org/spreadsheetml/2006/main" count="518" uniqueCount="206">
  <si>
    <t>항목</t>
    <phoneticPr fontId="1" type="noConversion"/>
  </si>
  <si>
    <t>수치</t>
    <phoneticPr fontId="1" type="noConversion"/>
  </si>
  <si>
    <t>설명</t>
    <phoneticPr fontId="1" type="noConversion"/>
  </si>
  <si>
    <t>공격력</t>
    <phoneticPr fontId="1" type="noConversion"/>
  </si>
  <si>
    <t>탄속</t>
    <phoneticPr fontId="1" type="noConversion"/>
  </si>
  <si>
    <t>탄 수</t>
    <phoneticPr fontId="1" type="noConversion"/>
  </si>
  <si>
    <t>DPS</t>
    <phoneticPr fontId="1" type="noConversion"/>
  </si>
  <si>
    <t>1발당 데미지</t>
    <phoneticPr fontId="1" type="noConversion"/>
  </si>
  <si>
    <t>초당 발사 횟수</t>
    <phoneticPr fontId="1" type="noConversion"/>
  </si>
  <si>
    <t>결과</t>
    <phoneticPr fontId="1" type="noConversion"/>
  </si>
  <si>
    <t>1번에 발사되는 탄의 개수</t>
    <phoneticPr fontId="1" type="noConversion"/>
  </si>
  <si>
    <t>누적 데미지(10)</t>
    <phoneticPr fontId="1" type="noConversion"/>
  </si>
  <si>
    <t>누적 데미지(30)</t>
    <phoneticPr fontId="1" type="noConversion"/>
  </si>
  <si>
    <t>10초간 누적 DPS</t>
    <phoneticPr fontId="1" type="noConversion"/>
  </si>
  <si>
    <t>30초간 누적 DPS</t>
    <phoneticPr fontId="1" type="noConversion"/>
  </si>
  <si>
    <t>초당 데미지</t>
    <phoneticPr fontId="1" type="noConversion"/>
  </si>
  <si>
    <t>레이나</t>
  </si>
  <si>
    <t>레이나</t>
    <phoneticPr fontId="1" type="noConversion"/>
  </si>
  <si>
    <t>클레아</t>
  </si>
  <si>
    <t>클레아</t>
    <phoneticPr fontId="1" type="noConversion"/>
  </si>
  <si>
    <t>루나</t>
  </si>
  <si>
    <t>루나</t>
    <phoneticPr fontId="1" type="noConversion"/>
  </si>
  <si>
    <t>펜리르</t>
  </si>
  <si>
    <t>펜리르</t>
    <phoneticPr fontId="1" type="noConversion"/>
  </si>
  <si>
    <t>헬</t>
  </si>
  <si>
    <t>헬</t>
    <phoneticPr fontId="1" type="noConversion"/>
  </si>
  <si>
    <t>요르</t>
  </si>
  <si>
    <t>요르</t>
    <phoneticPr fontId="1" type="noConversion"/>
  </si>
  <si>
    <t>4성</t>
    <phoneticPr fontId="1" type="noConversion"/>
  </si>
  <si>
    <t>Char_Id</t>
  </si>
  <si>
    <t>Char_Grade</t>
  </si>
  <si>
    <t>Step_Lv</t>
  </si>
  <si>
    <t>Step_Lv_Default</t>
  </si>
  <si>
    <t>Char_Elemental</t>
  </si>
  <si>
    <t>Char_Lv</t>
  </si>
  <si>
    <t>Char_MaxLv</t>
  </si>
  <si>
    <t>Char_hp</t>
  </si>
  <si>
    <t>hp_Plus</t>
  </si>
  <si>
    <t>Char_AktType</t>
  </si>
  <si>
    <t>Char_AtkDmg</t>
  </si>
  <si>
    <t>Char_DmgPlus</t>
  </si>
  <si>
    <t>Char_AtkSpd</t>
  </si>
  <si>
    <t>Char_Spd</t>
  </si>
  <si>
    <t>Char_defens</t>
  </si>
  <si>
    <t>Char_Skill</t>
  </si>
  <si>
    <t>Ult_Lv</t>
  </si>
  <si>
    <t>Ult_Cool_Default</t>
  </si>
  <si>
    <t>Ult_Cool_Reduce</t>
  </si>
  <si>
    <t>Ult_Atk</t>
  </si>
  <si>
    <t>Ult_Lore</t>
  </si>
  <si>
    <t>Ult_Visual</t>
  </si>
  <si>
    <t>Parry</t>
  </si>
  <si>
    <t>Parry_Cool</t>
  </si>
  <si>
    <t>Parry_Lore</t>
  </si>
  <si>
    <t>Char_Img</t>
  </si>
  <si>
    <t>Char_Upgrade_Unit_Default</t>
  </si>
  <si>
    <t>Char_Upgrade_Unit_Plus</t>
  </si>
  <si>
    <t>SSR</t>
  </si>
  <si>
    <t>레이나+step</t>
  </si>
  <si>
    <t>step++</t>
  </si>
  <si>
    <t>물</t>
  </si>
  <si>
    <t>레이나 Lv1</t>
  </si>
  <si>
    <t>char_Skill +1+ step</t>
  </si>
  <si>
    <t>공격력 * [(150+25*step^2)/100]</t>
  </si>
  <si>
    <t>M/N/I</t>
  </si>
  <si>
    <t>레이나_궁극기</t>
  </si>
  <si>
    <t>방어막</t>
  </si>
  <si>
    <t>실드 3회 부여</t>
  </si>
  <si>
    <t>레이나.png</t>
  </si>
  <si>
    <t>클레아+step</t>
  </si>
  <si>
    <t>불</t>
  </si>
  <si>
    <t>클레아Lv1</t>
  </si>
  <si>
    <t>공격력* [(120+20*step)/100]</t>
  </si>
  <si>
    <t>K/L</t>
  </si>
  <si>
    <t>클레아_궁극기</t>
  </si>
  <si>
    <t>무적</t>
  </si>
  <si>
    <t>1초 무적</t>
  </si>
  <si>
    <t>클레아.png</t>
  </si>
  <si>
    <t>루나+step</t>
  </si>
  <si>
    <t>바람</t>
  </si>
  <si>
    <t>루나Lv1</t>
  </si>
  <si>
    <t>공격력*[(150+50*step) / 100]</t>
  </si>
  <si>
    <t>E</t>
  </si>
  <si>
    <t>루나_궁극기</t>
  </si>
  <si>
    <t>반사B</t>
  </si>
  <si>
    <t>탄막의 이동 방향을 반대로 바꾸며 방향이 바낀 탄막에 적이 닿을 시 데미지</t>
  </si>
  <si>
    <t>루나.png</t>
  </si>
  <si>
    <t>펜리르+step</t>
  </si>
  <si>
    <t>펜리르Lv1</t>
  </si>
  <si>
    <t>공격력*[(130+30*step)/100]</t>
  </si>
  <si>
    <t>J/I</t>
  </si>
  <si>
    <t>펜리르_궁극기</t>
  </si>
  <si>
    <t>펜리르.png</t>
  </si>
  <si>
    <t>헬+step</t>
  </si>
  <si>
    <t>헬Lv1</t>
  </si>
  <si>
    <t>공격력*[(12.5*step^2+37.5*step+150)/100]</t>
  </si>
  <si>
    <t>H/I</t>
  </si>
  <si>
    <t>헬_궁극기</t>
  </si>
  <si>
    <t>헬.png</t>
  </si>
  <si>
    <t>요르+step</t>
  </si>
  <si>
    <t>요르Lv1</t>
  </si>
  <si>
    <t>A/B/D</t>
  </si>
  <si>
    <t>요르_궁극기</t>
  </si>
  <si>
    <t>요르.png</t>
  </si>
  <si>
    <t>R</t>
  </si>
  <si>
    <t>폴터+step</t>
  </si>
  <si>
    <t>4성평타</t>
  </si>
  <si>
    <t>4성 궁극기 Lv1</t>
  </si>
  <si>
    <t>공격력*[(150+50*step)/100]</t>
  </si>
  <si>
    <t>O/I</t>
  </si>
  <si>
    <t>4성_궁극기</t>
  </si>
  <si>
    <t>-</t>
  </si>
  <si>
    <t>폴터.png</t>
  </si>
  <si>
    <t>아시도+step</t>
  </si>
  <si>
    <t>아시도.png</t>
  </si>
  <si>
    <t>릭리쳐.png</t>
  </si>
  <si>
    <t>로빈+step</t>
  </si>
  <si>
    <t>로빈.png</t>
  </si>
  <si>
    <t>리나+step</t>
  </si>
  <si>
    <t>리나.png</t>
  </si>
  <si>
    <t>이바라키+step</t>
  </si>
  <si>
    <t>이바라키.png</t>
  </si>
  <si>
    <t>이부키+step</t>
  </si>
  <si>
    <t>이부키.png</t>
  </si>
  <si>
    <t>유혜나+step</t>
  </si>
  <si>
    <t>유혜나.png</t>
  </si>
  <si>
    <t>안시연+step</t>
  </si>
  <si>
    <t>안시연.png</t>
  </si>
  <si>
    <t>도로시+step</t>
  </si>
  <si>
    <t>도로시.png</t>
  </si>
  <si>
    <t>리 메이린+step</t>
  </si>
  <si>
    <t>리메이린.png</t>
  </si>
  <si>
    <t>리우 메이+step</t>
  </si>
  <si>
    <t>리우메이.png</t>
  </si>
  <si>
    <t>크루드+step</t>
  </si>
  <si>
    <t>크루드.png</t>
  </si>
  <si>
    <t>알레그라+step</t>
  </si>
  <si>
    <t>알레그라.png</t>
  </si>
  <si>
    <t>신시아+step</t>
  </si>
  <si>
    <t>신시아.png</t>
  </si>
  <si>
    <t>아이라+step</t>
  </si>
  <si>
    <t>아이라.png</t>
  </si>
  <si>
    <t>글라+step</t>
  </si>
  <si>
    <t>글라.png</t>
  </si>
  <si>
    <t>휴 브리스+step</t>
  </si>
  <si>
    <t>휴브리스.png</t>
  </si>
  <si>
    <t>이바나치+step</t>
  </si>
  <si>
    <t>이바나치.png</t>
  </si>
  <si>
    <t>엘+step</t>
  </si>
  <si>
    <t>엘.png</t>
  </si>
  <si>
    <t>르뤼에+step</t>
  </si>
  <si>
    <t>르뤼에.png</t>
  </si>
  <si>
    <t>레벨별 데미지 공식</t>
    <phoneticPr fontId="1" type="noConversion"/>
  </si>
  <si>
    <t>체력</t>
    <phoneticPr fontId="1" type="noConversion"/>
  </si>
  <si>
    <t>초기공격력</t>
    <phoneticPr fontId="1" type="noConversion"/>
  </si>
  <si>
    <t>성창 공격력</t>
    <phoneticPr fontId="1" type="noConversion"/>
  </si>
  <si>
    <t>초기체력</t>
    <phoneticPr fontId="1" type="noConversion"/>
  </si>
  <si>
    <t>성장 체력</t>
    <phoneticPr fontId="1" type="noConversion"/>
  </si>
  <si>
    <t>궁극기</t>
    <phoneticPr fontId="1" type="noConversion"/>
  </si>
  <si>
    <t>이름</t>
    <phoneticPr fontId="1" type="noConversion"/>
  </si>
  <si>
    <t>캐릭터LV</t>
    <phoneticPr fontId="1" type="noConversion"/>
  </si>
  <si>
    <t>장비X</t>
    <phoneticPr fontId="1" type="noConversion"/>
  </si>
  <si>
    <t>장비o</t>
    <phoneticPr fontId="1" type="noConversion"/>
  </si>
  <si>
    <t>등급</t>
  </si>
  <si>
    <t>등급</t>
    <phoneticPr fontId="1" type="noConversion"/>
  </si>
  <si>
    <t>레벨</t>
    <phoneticPr fontId="1" type="noConversion"/>
  </si>
  <si>
    <t>장비x</t>
    <phoneticPr fontId="1" type="noConversion"/>
  </si>
  <si>
    <t>Legend</t>
    <phoneticPr fontId="1" type="noConversion"/>
  </si>
  <si>
    <t>Nomal</t>
    <phoneticPr fontId="1" type="noConversion"/>
  </si>
  <si>
    <t>갑옷</t>
    <phoneticPr fontId="1" type="noConversion"/>
  </si>
  <si>
    <t>무기</t>
    <phoneticPr fontId="1" type="noConversion"/>
  </si>
  <si>
    <t>무기 성장치</t>
    <phoneticPr fontId="1" type="noConversion"/>
  </si>
  <si>
    <t>갑옷 성장치</t>
    <phoneticPr fontId="1" type="noConversion"/>
  </si>
  <si>
    <t>루나&lt;클레아</t>
    <phoneticPr fontId="1" type="noConversion"/>
  </si>
  <si>
    <t>돌파</t>
    <phoneticPr fontId="1" type="noConversion"/>
  </si>
  <si>
    <t>N</t>
    <phoneticPr fontId="1" type="noConversion"/>
  </si>
  <si>
    <t>캐릭터ID</t>
  </si>
  <si>
    <t>이름</t>
  </si>
  <si>
    <t>돌파레벨</t>
  </si>
  <si>
    <t>돌파레벨 초기값</t>
  </si>
  <si>
    <t>속성</t>
  </si>
  <si>
    <t>기본값 레벨</t>
  </si>
  <si>
    <t>최대레벨</t>
  </si>
  <si>
    <t>초기 체력</t>
  </si>
  <si>
    <t>레벨 별 체력 증가 배율</t>
  </si>
  <si>
    <t>기본 공격</t>
  </si>
  <si>
    <t>초기공격력</t>
  </si>
  <si>
    <t>레벨 별 공격력 증가율</t>
  </si>
  <si>
    <t>공격속도</t>
  </si>
  <si>
    <t>이동속도</t>
  </si>
  <si>
    <t>최대 실드 수</t>
  </si>
  <si>
    <t>궁극기</t>
  </si>
  <si>
    <t>궁극기 레벨</t>
  </si>
  <si>
    <t>궁극기 쿨 초기값</t>
  </si>
  <si>
    <t>궁극기 쿨 감소</t>
  </si>
  <si>
    <t>궁극기 공격력</t>
  </si>
  <si>
    <t>궁극기 효과</t>
  </si>
  <si>
    <t>궁극기 이펙트</t>
  </si>
  <si>
    <t>패링</t>
  </si>
  <si>
    <t>패링 쿨타임</t>
  </si>
  <si>
    <t>패링 효과</t>
  </si>
  <si>
    <t>캐릭터이미지</t>
  </si>
  <si>
    <t>요구 재화 초기값</t>
  </si>
  <si>
    <t>요구 재화 증가값</t>
  </si>
  <si>
    <t>Char_Name</t>
  </si>
  <si>
    <t>릭 리쳐+step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</si>
</sst>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FEFE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5" fillId="0" borderId="10" xfId="0" applyFont="1" applyBorder="1" applyAlignment="1">
      <alignment horizontal="left" vertical="top"/>
    </xf>
    <xf numFmtId="0" fontId="7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/>
    <xf numFmtId="0" fontId="4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228F-51F7-4050-917F-1EA0D0CDA272}">
  <dimension ref="D2:AD41"/>
  <sheetViews>
    <sheetView tabSelected="1" workbookViewId="0">
      <selection activeCell="L18" sqref="L18"/>
    </sheetView>
  </sheetViews>
  <sheetFormatPr defaultRowHeight="17" x14ac:dyDescent="0.45"/>
  <cols>
    <col min="4" max="4" width="17.9140625" bestFit="1" customWidth="1"/>
    <col min="5" max="5" width="16.33203125" customWidth="1"/>
    <col min="6" max="6" width="23.4140625" bestFit="1" customWidth="1"/>
    <col min="7" max="7" width="8.25" customWidth="1"/>
    <col min="8" max="8" width="6.83203125" bestFit="1" customWidth="1"/>
    <col min="9" max="9" width="17.9140625" bestFit="1" customWidth="1"/>
    <col min="10" max="10" width="9" bestFit="1" customWidth="1"/>
    <col min="11" max="11" width="6.83203125" bestFit="1" customWidth="1"/>
    <col min="12" max="12" width="5" bestFit="1" customWidth="1"/>
    <col min="13" max="13" width="6.83203125" bestFit="1" customWidth="1"/>
    <col min="14" max="14" width="10.58203125" bestFit="1" customWidth="1"/>
    <col min="15" max="15" width="11.25" bestFit="1" customWidth="1"/>
    <col min="16" max="16" width="8.6640625" bestFit="1" customWidth="1"/>
    <col min="17" max="17" width="9.33203125" bestFit="1" customWidth="1"/>
    <col min="19" max="19" width="7.33203125" bestFit="1" customWidth="1"/>
    <col min="20" max="20" width="10.58203125" bestFit="1" customWidth="1"/>
    <col min="21" max="21" width="11.25" bestFit="1" customWidth="1"/>
    <col min="23" max="23" width="9.33203125" bestFit="1" customWidth="1"/>
    <col min="24" max="25" width="5" bestFit="1" customWidth="1"/>
    <col min="26" max="27" width="11.25" bestFit="1" customWidth="1"/>
  </cols>
  <sheetData>
    <row r="2" spans="4:30" x14ac:dyDescent="0.45">
      <c r="S2" s="5"/>
    </row>
    <row r="4" spans="4:30" x14ac:dyDescent="0.45">
      <c r="W4" s="6"/>
      <c r="X4" s="6"/>
      <c r="Y4" s="6"/>
      <c r="Z4" s="6"/>
      <c r="AA4" s="6"/>
      <c r="AB4" s="6"/>
      <c r="AC4" s="6"/>
      <c r="AD4" s="6"/>
    </row>
    <row r="5" spans="4:30" ht="17.5" thickBot="1" x14ac:dyDescent="0.5">
      <c r="M5" t="s">
        <v>166</v>
      </c>
      <c r="S5" t="s">
        <v>167</v>
      </c>
      <c r="W5" s="6"/>
      <c r="X5" s="6"/>
      <c r="Y5" s="6"/>
      <c r="Z5" s="6"/>
      <c r="AA5" s="6"/>
      <c r="AB5" s="6"/>
      <c r="AC5" s="6"/>
      <c r="AD5" s="6"/>
    </row>
    <row r="6" spans="4:30" ht="17.5" thickBot="1" x14ac:dyDescent="0.5">
      <c r="D6" s="1" t="s">
        <v>0</v>
      </c>
      <c r="E6" s="1" t="s">
        <v>1</v>
      </c>
      <c r="F6" s="1" t="s">
        <v>2</v>
      </c>
      <c r="G6" s="1" t="s">
        <v>9</v>
      </c>
      <c r="J6" s="31"/>
      <c r="K6" s="31"/>
      <c r="L6" s="31"/>
      <c r="M6" s="21" t="s">
        <v>159</v>
      </c>
      <c r="N6" s="25" t="s">
        <v>154</v>
      </c>
      <c r="O6" s="1" t="s">
        <v>155</v>
      </c>
      <c r="P6" s="1" t="s">
        <v>156</v>
      </c>
      <c r="Q6" s="1" t="s">
        <v>157</v>
      </c>
      <c r="S6" s="21" t="s">
        <v>159</v>
      </c>
      <c r="T6" s="25" t="s">
        <v>154</v>
      </c>
      <c r="U6" s="1" t="s">
        <v>155</v>
      </c>
      <c r="V6" s="1" t="s">
        <v>156</v>
      </c>
      <c r="W6" s="1" t="s">
        <v>157</v>
      </c>
      <c r="X6" s="1" t="s">
        <v>170</v>
      </c>
      <c r="Y6" s="1" t="s">
        <v>169</v>
      </c>
      <c r="Z6" s="1" t="s">
        <v>171</v>
      </c>
      <c r="AA6" s="1" t="s">
        <v>172</v>
      </c>
      <c r="AB6" s="6"/>
      <c r="AC6" s="6"/>
      <c r="AD6" s="6"/>
    </row>
    <row r="7" spans="4:30" ht="17.5" thickBot="1" x14ac:dyDescent="0.5">
      <c r="D7" s="7" t="s">
        <v>3</v>
      </c>
      <c r="E7" s="6">
        <v>1</v>
      </c>
      <c r="F7" s="6" t="s">
        <v>7</v>
      </c>
      <c r="G7" s="8">
        <f>SUM(E7+0)</f>
        <v>1</v>
      </c>
      <c r="I7" s="5"/>
      <c r="J7" s="6"/>
      <c r="K7" s="6"/>
      <c r="L7" s="6"/>
      <c r="M7" s="12" t="s">
        <v>17</v>
      </c>
      <c r="N7" s="26">
        <v>20</v>
      </c>
      <c r="O7" s="19">
        <v>10</v>
      </c>
      <c r="P7" s="18">
        <v>201</v>
      </c>
      <c r="Q7" s="19">
        <v>10</v>
      </c>
      <c r="S7" s="12" t="s">
        <v>17</v>
      </c>
      <c r="T7" s="26">
        <v>20</v>
      </c>
      <c r="U7" s="19">
        <v>10</v>
      </c>
      <c r="V7" s="18">
        <v>201</v>
      </c>
      <c r="W7" s="19">
        <v>10</v>
      </c>
      <c r="X7" s="15">
        <v>20</v>
      </c>
      <c r="Y7" s="15">
        <v>100</v>
      </c>
      <c r="Z7" s="15">
        <v>10</v>
      </c>
      <c r="AA7" s="15">
        <v>6</v>
      </c>
      <c r="AB7" s="6"/>
      <c r="AC7" s="6"/>
      <c r="AD7" s="6"/>
    </row>
    <row r="8" spans="4:30" ht="17.5" thickBot="1" x14ac:dyDescent="0.5">
      <c r="D8" s="7" t="s">
        <v>4</v>
      </c>
      <c r="E8" s="6">
        <v>1</v>
      </c>
      <c r="F8" s="6" t="s">
        <v>8</v>
      </c>
      <c r="G8" s="8">
        <f>SUM(E8+0)</f>
        <v>1</v>
      </c>
      <c r="I8" s="5"/>
      <c r="J8" s="6"/>
      <c r="K8" s="6"/>
      <c r="L8" s="6"/>
      <c r="M8" s="13" t="s">
        <v>19</v>
      </c>
      <c r="N8" s="22">
        <v>40</v>
      </c>
      <c r="O8" s="19">
        <v>10</v>
      </c>
      <c r="P8" s="18">
        <v>201</v>
      </c>
      <c r="Q8" s="19">
        <v>10</v>
      </c>
      <c r="S8" s="13" t="s">
        <v>19</v>
      </c>
      <c r="T8" s="22">
        <v>40</v>
      </c>
      <c r="U8" s="19">
        <v>10</v>
      </c>
      <c r="V8" s="18">
        <v>201</v>
      </c>
      <c r="W8" s="19">
        <v>10</v>
      </c>
      <c r="X8" s="16">
        <v>20</v>
      </c>
      <c r="Y8" s="16">
        <v>100</v>
      </c>
      <c r="Z8" s="16">
        <v>10</v>
      </c>
      <c r="AA8" s="16">
        <v>6</v>
      </c>
      <c r="AB8" s="6"/>
      <c r="AC8" s="6"/>
      <c r="AD8" s="6"/>
    </row>
    <row r="9" spans="4:30" ht="17.5" thickBot="1" x14ac:dyDescent="0.5">
      <c r="D9" s="7" t="s">
        <v>5</v>
      </c>
      <c r="E9" s="6">
        <v>1</v>
      </c>
      <c r="F9" s="6" t="s">
        <v>10</v>
      </c>
      <c r="G9" s="8">
        <f>SUM(E9+0)</f>
        <v>1</v>
      </c>
      <c r="I9" s="5"/>
      <c r="J9" s="6"/>
      <c r="K9" s="6"/>
      <c r="L9" s="6"/>
      <c r="M9" s="13" t="s">
        <v>21</v>
      </c>
      <c r="N9" s="22">
        <v>20</v>
      </c>
      <c r="O9" s="19">
        <v>10</v>
      </c>
      <c r="P9" s="18">
        <v>201</v>
      </c>
      <c r="Q9" s="19">
        <v>10</v>
      </c>
      <c r="S9" s="13" t="s">
        <v>21</v>
      </c>
      <c r="T9" s="22">
        <v>20</v>
      </c>
      <c r="U9" s="19">
        <v>10</v>
      </c>
      <c r="V9" s="18">
        <v>201</v>
      </c>
      <c r="W9" s="19">
        <v>10</v>
      </c>
      <c r="X9" s="16">
        <v>20</v>
      </c>
      <c r="Y9" s="16">
        <v>100</v>
      </c>
      <c r="Z9" s="16">
        <v>10</v>
      </c>
      <c r="AA9" s="16">
        <v>6</v>
      </c>
      <c r="AB9" s="6"/>
      <c r="AC9" s="6"/>
      <c r="AD9" s="6"/>
    </row>
    <row r="10" spans="4:30" ht="17.5" thickBot="1" x14ac:dyDescent="0.5">
      <c r="D10" s="7" t="s">
        <v>6</v>
      </c>
      <c r="E10" s="6"/>
      <c r="F10" s="6" t="s">
        <v>15</v>
      </c>
      <c r="G10" s="8">
        <f>SUM(G7*G8*G9)</f>
        <v>1</v>
      </c>
      <c r="I10" s="5"/>
      <c r="J10" s="6"/>
      <c r="K10" s="6"/>
      <c r="L10" s="6"/>
      <c r="M10" s="13" t="s">
        <v>23</v>
      </c>
      <c r="N10" s="22">
        <v>30</v>
      </c>
      <c r="O10" s="19">
        <v>10</v>
      </c>
      <c r="P10" s="18">
        <v>201</v>
      </c>
      <c r="Q10" s="19">
        <v>10</v>
      </c>
      <c r="S10" s="13" t="s">
        <v>23</v>
      </c>
      <c r="T10" s="22">
        <v>30</v>
      </c>
      <c r="U10" s="19">
        <v>10</v>
      </c>
      <c r="V10" s="18">
        <v>201</v>
      </c>
      <c r="W10" s="19">
        <v>10</v>
      </c>
      <c r="X10" s="16">
        <v>20</v>
      </c>
      <c r="Y10" s="16">
        <v>100</v>
      </c>
      <c r="Z10" s="16">
        <v>10</v>
      </c>
      <c r="AA10" s="16">
        <v>6</v>
      </c>
      <c r="AB10" s="6"/>
      <c r="AC10" s="6"/>
      <c r="AD10" s="6"/>
    </row>
    <row r="11" spans="4:30" ht="17.5" thickBot="1" x14ac:dyDescent="0.5">
      <c r="D11" s="7" t="s">
        <v>11</v>
      </c>
      <c r="E11" s="6"/>
      <c r="F11" s="6" t="s">
        <v>13</v>
      </c>
      <c r="G11" s="8">
        <f>SUM(G10*10)</f>
        <v>10</v>
      </c>
      <c r="I11" s="5"/>
      <c r="J11" s="6"/>
      <c r="K11" s="6"/>
      <c r="L11" s="6"/>
      <c r="M11" s="13" t="s">
        <v>25</v>
      </c>
      <c r="N11" s="22">
        <v>20</v>
      </c>
      <c r="O11" s="19">
        <v>10</v>
      </c>
      <c r="P11" s="18">
        <v>201</v>
      </c>
      <c r="Q11" s="19">
        <v>10</v>
      </c>
      <c r="S11" s="13" t="s">
        <v>25</v>
      </c>
      <c r="T11" s="22">
        <v>20</v>
      </c>
      <c r="U11" s="19">
        <v>10</v>
      </c>
      <c r="V11" s="18">
        <v>201</v>
      </c>
      <c r="W11" s="19">
        <v>10</v>
      </c>
      <c r="X11" s="16">
        <v>20</v>
      </c>
      <c r="Y11" s="16">
        <v>100</v>
      </c>
      <c r="Z11" s="16">
        <v>10</v>
      </c>
      <c r="AA11" s="16">
        <v>6</v>
      </c>
      <c r="AB11" s="6"/>
      <c r="AC11" s="6"/>
      <c r="AD11" s="6"/>
    </row>
    <row r="12" spans="4:30" ht="17.5" thickBot="1" x14ac:dyDescent="0.5">
      <c r="D12" s="9" t="s">
        <v>12</v>
      </c>
      <c r="E12" s="10"/>
      <c r="F12" s="10" t="s">
        <v>14</v>
      </c>
      <c r="G12" s="11">
        <f>SUM(G10*30)</f>
        <v>30</v>
      </c>
      <c r="I12" s="5"/>
      <c r="J12" s="30"/>
      <c r="K12" s="6"/>
      <c r="L12" s="6"/>
      <c r="M12" s="13" t="s">
        <v>27</v>
      </c>
      <c r="N12" s="22">
        <v>20</v>
      </c>
      <c r="O12" s="19">
        <v>10</v>
      </c>
      <c r="P12" s="18">
        <v>201</v>
      </c>
      <c r="Q12" s="19">
        <v>10</v>
      </c>
      <c r="S12" s="13" t="s">
        <v>27</v>
      </c>
      <c r="T12" s="22">
        <v>20</v>
      </c>
      <c r="U12" s="19">
        <v>10</v>
      </c>
      <c r="V12" s="18">
        <v>201</v>
      </c>
      <c r="W12" s="19">
        <v>10</v>
      </c>
      <c r="X12" s="16">
        <v>20</v>
      </c>
      <c r="Y12" s="16">
        <v>100</v>
      </c>
      <c r="Z12" s="16">
        <v>10</v>
      </c>
      <c r="AA12" s="16">
        <v>6</v>
      </c>
      <c r="AB12" s="6"/>
      <c r="AC12" s="6"/>
      <c r="AD12" s="6"/>
    </row>
    <row r="13" spans="4:30" ht="17.5" thickBot="1" x14ac:dyDescent="0.5">
      <c r="I13" s="5"/>
      <c r="J13" s="6"/>
      <c r="K13" s="6"/>
      <c r="L13" s="6"/>
      <c r="M13" s="14" t="s">
        <v>28</v>
      </c>
      <c r="N13" s="27">
        <v>10</v>
      </c>
      <c r="O13" s="20">
        <v>5</v>
      </c>
      <c r="P13" s="20">
        <v>100</v>
      </c>
      <c r="Q13" s="20">
        <v>5</v>
      </c>
      <c r="S13" s="14" t="s">
        <v>28</v>
      </c>
      <c r="T13" s="27">
        <v>10</v>
      </c>
      <c r="U13" s="20">
        <v>5</v>
      </c>
      <c r="V13" s="20">
        <v>100</v>
      </c>
      <c r="W13" s="20">
        <v>5</v>
      </c>
      <c r="X13" s="17">
        <v>20</v>
      </c>
      <c r="Y13" s="17">
        <v>100</v>
      </c>
      <c r="Z13" s="17">
        <v>10</v>
      </c>
      <c r="AA13" s="17">
        <v>6</v>
      </c>
      <c r="AB13" s="6"/>
      <c r="AC13" s="6"/>
      <c r="AD13" s="6"/>
    </row>
    <row r="14" spans="4:30" x14ac:dyDescent="0.45">
      <c r="W14" s="6"/>
      <c r="X14" s="6"/>
      <c r="Y14" s="6"/>
      <c r="Z14" s="6"/>
      <c r="AA14" s="6"/>
      <c r="AB14" s="6"/>
      <c r="AC14" s="6"/>
      <c r="AD14" s="6"/>
    </row>
    <row r="15" spans="4:30" x14ac:dyDescent="0.45">
      <c r="D15" s="5"/>
      <c r="E15" s="6"/>
      <c r="F15" s="6"/>
      <c r="G15" s="6"/>
      <c r="W15" s="6"/>
      <c r="X15" s="6"/>
      <c r="Y15" s="6"/>
      <c r="Z15" s="6"/>
      <c r="AA15" s="6"/>
      <c r="AB15" s="6"/>
      <c r="AC15" s="6"/>
      <c r="AD15" s="6"/>
    </row>
    <row r="16" spans="4:30" ht="17.5" thickBot="1" x14ac:dyDescent="0.5">
      <c r="D16" s="5"/>
      <c r="E16" s="5"/>
      <c r="F16" s="6"/>
      <c r="H16" t="s">
        <v>173</v>
      </c>
      <c r="S16" s="5" t="s">
        <v>168</v>
      </c>
      <c r="W16" s="6"/>
      <c r="X16" s="6"/>
      <c r="Y16" s="6"/>
      <c r="Z16" s="6"/>
      <c r="AA16" s="6"/>
      <c r="AB16" s="6"/>
      <c r="AC16" s="6"/>
      <c r="AD16" s="6"/>
    </row>
    <row r="17" spans="4:30" ht="17.5" thickBot="1" x14ac:dyDescent="0.5">
      <c r="D17" s="2" t="s">
        <v>161</v>
      </c>
      <c r="E17" s="5"/>
      <c r="F17" s="5"/>
      <c r="G17" s="6"/>
      <c r="S17" s="21" t="s">
        <v>159</v>
      </c>
      <c r="T17" s="25" t="s">
        <v>154</v>
      </c>
      <c r="U17" s="1" t="s">
        <v>155</v>
      </c>
      <c r="V17" s="1" t="s">
        <v>156</v>
      </c>
      <c r="W17" s="1" t="s">
        <v>157</v>
      </c>
      <c r="X17" s="1" t="s">
        <v>170</v>
      </c>
      <c r="Y17" s="1" t="s">
        <v>169</v>
      </c>
      <c r="Z17" s="1" t="s">
        <v>171</v>
      </c>
      <c r="AA17" s="1" t="s">
        <v>172</v>
      </c>
      <c r="AB17" s="6"/>
      <c r="AC17" s="6"/>
      <c r="AD17" s="6"/>
    </row>
    <row r="18" spans="4:30" ht="17.5" thickBot="1" x14ac:dyDescent="0.5">
      <c r="D18" s="21" t="s">
        <v>152</v>
      </c>
      <c r="E18" s="21" t="s">
        <v>160</v>
      </c>
      <c r="F18" s="33" t="s">
        <v>174</v>
      </c>
      <c r="G18" s="1" t="s">
        <v>3</v>
      </c>
      <c r="H18" s="23" t="s">
        <v>153</v>
      </c>
      <c r="I18" s="1" t="s">
        <v>158</v>
      </c>
      <c r="S18" s="12" t="s">
        <v>17</v>
      </c>
      <c r="T18" s="26">
        <v>20</v>
      </c>
      <c r="U18" s="19">
        <v>10</v>
      </c>
      <c r="V18" s="18">
        <v>201</v>
      </c>
      <c r="W18" s="19">
        <v>10</v>
      </c>
      <c r="X18" s="15">
        <v>10</v>
      </c>
      <c r="Y18" s="15">
        <v>50</v>
      </c>
      <c r="Z18" s="16">
        <v>5</v>
      </c>
      <c r="AA18" s="16">
        <v>3</v>
      </c>
      <c r="AB18" s="6"/>
      <c r="AC18" s="6"/>
      <c r="AD18" s="6"/>
    </row>
    <row r="19" spans="4:30" ht="17.5" thickBot="1" x14ac:dyDescent="0.5">
      <c r="D19" s="2" t="s">
        <v>17</v>
      </c>
      <c r="E19" s="15">
        <v>60</v>
      </c>
      <c r="F19" s="15">
        <v>5</v>
      </c>
      <c r="G19" s="15">
        <f>SUM(N7+O7*(E19-1))</f>
        <v>610</v>
      </c>
      <c r="H19" s="24">
        <f t="shared" ref="H19:H25" si="0">SUM(P7+Q7*(F19-1))</f>
        <v>241</v>
      </c>
      <c r="I19" s="15">
        <f>SUM(G19*((150+25*F19^2)/100))</f>
        <v>4727.5</v>
      </c>
      <c r="S19" s="13" t="s">
        <v>19</v>
      </c>
      <c r="T19" s="22">
        <v>40</v>
      </c>
      <c r="U19" s="19">
        <v>10</v>
      </c>
      <c r="V19" s="18">
        <v>201</v>
      </c>
      <c r="W19" s="19">
        <v>10</v>
      </c>
      <c r="X19" s="16">
        <v>10</v>
      </c>
      <c r="Y19" s="16">
        <v>50</v>
      </c>
      <c r="Z19" s="16">
        <v>5</v>
      </c>
      <c r="AA19" s="16">
        <v>3</v>
      </c>
      <c r="AB19" s="6"/>
      <c r="AC19" s="6"/>
      <c r="AD19" s="6"/>
    </row>
    <row r="20" spans="4:30" ht="17.5" thickBot="1" x14ac:dyDescent="0.5">
      <c r="D20" s="2" t="s">
        <v>19</v>
      </c>
      <c r="E20" s="15">
        <v>60</v>
      </c>
      <c r="F20" s="15">
        <v>5</v>
      </c>
      <c r="G20" s="15">
        <f>SUM(N8+O8*(E20-1)*0.75)</f>
        <v>482.5</v>
      </c>
      <c r="H20" s="24">
        <f t="shared" si="0"/>
        <v>241</v>
      </c>
      <c r="I20" s="16">
        <f>SUM(G20*((120+20*F20)/100))</f>
        <v>1061.5</v>
      </c>
      <c r="J20" s="6"/>
      <c r="K20" s="6"/>
      <c r="S20" s="13" t="s">
        <v>21</v>
      </c>
      <c r="T20" s="22">
        <v>20</v>
      </c>
      <c r="U20" s="19">
        <v>10</v>
      </c>
      <c r="V20" s="18">
        <v>201</v>
      </c>
      <c r="W20" s="19">
        <v>10</v>
      </c>
      <c r="X20" s="16">
        <v>10</v>
      </c>
      <c r="Y20" s="16">
        <v>50</v>
      </c>
      <c r="Z20" s="16">
        <v>5</v>
      </c>
      <c r="AA20" s="16">
        <v>3</v>
      </c>
      <c r="AB20" s="6"/>
      <c r="AC20" s="6"/>
      <c r="AD20" s="6"/>
    </row>
    <row r="21" spans="4:30" ht="17.5" thickBot="1" x14ac:dyDescent="0.3">
      <c r="D21" s="2" t="s">
        <v>21</v>
      </c>
      <c r="E21" s="15">
        <v>60</v>
      </c>
      <c r="F21" s="15">
        <v>5</v>
      </c>
      <c r="G21" s="15">
        <f t="shared" ref="G21:G24" si="1">SUM(N9+O9*(E21-1))</f>
        <v>610</v>
      </c>
      <c r="H21" s="24">
        <f t="shared" si="0"/>
        <v>241</v>
      </c>
      <c r="I21" s="16">
        <f>SUM(G21*((150+50*F21)/100))</f>
        <v>2440</v>
      </c>
      <c r="J21" s="28"/>
      <c r="S21" s="13" t="s">
        <v>23</v>
      </c>
      <c r="T21" s="22">
        <v>30</v>
      </c>
      <c r="U21" s="19">
        <v>10</v>
      </c>
      <c r="V21" s="18">
        <v>201</v>
      </c>
      <c r="W21" s="19">
        <v>10</v>
      </c>
      <c r="X21" s="16">
        <v>10</v>
      </c>
      <c r="Y21" s="16">
        <v>50</v>
      </c>
      <c r="Z21" s="16">
        <v>5</v>
      </c>
      <c r="AA21" s="16">
        <v>3</v>
      </c>
      <c r="AB21" s="6"/>
      <c r="AC21" s="6"/>
      <c r="AD21" s="6"/>
    </row>
    <row r="22" spans="4:30" ht="17.5" thickBot="1" x14ac:dyDescent="0.3">
      <c r="D22" s="2" t="s">
        <v>23</v>
      </c>
      <c r="E22" s="15">
        <v>60</v>
      </c>
      <c r="F22" s="15">
        <v>5</v>
      </c>
      <c r="G22" s="15">
        <f>SUM(N10+O10*(E22-1)*0.75)</f>
        <v>472.5</v>
      </c>
      <c r="H22" s="24">
        <f t="shared" si="0"/>
        <v>241</v>
      </c>
      <c r="I22" s="16">
        <f>SUM(G22*((12.5*F22^2+37.5*F22+150)/100))</f>
        <v>3071.25</v>
      </c>
      <c r="J22" s="28"/>
      <c r="S22" s="13" t="s">
        <v>25</v>
      </c>
      <c r="T22" s="22">
        <v>20</v>
      </c>
      <c r="U22" s="19">
        <v>10</v>
      </c>
      <c r="V22" s="18">
        <v>201</v>
      </c>
      <c r="W22" s="19">
        <v>10</v>
      </c>
      <c r="X22" s="16">
        <v>10</v>
      </c>
      <c r="Y22" s="16">
        <v>50</v>
      </c>
      <c r="Z22" s="16">
        <v>5</v>
      </c>
      <c r="AA22" s="16">
        <v>3</v>
      </c>
      <c r="AB22" s="6"/>
      <c r="AC22" s="6"/>
      <c r="AD22" s="6"/>
    </row>
    <row r="23" spans="4:30" ht="17.5" thickBot="1" x14ac:dyDescent="0.3">
      <c r="D23" s="2" t="s">
        <v>25</v>
      </c>
      <c r="E23" s="15">
        <v>60</v>
      </c>
      <c r="F23" s="15">
        <v>5</v>
      </c>
      <c r="G23" s="15">
        <f t="shared" si="1"/>
        <v>610</v>
      </c>
      <c r="H23" s="24">
        <f t="shared" si="0"/>
        <v>241</v>
      </c>
      <c r="I23" s="16">
        <f>SUM(G23*((12.5*F23^2+37.5*F23+150)/100))</f>
        <v>3965</v>
      </c>
      <c r="J23" s="28"/>
      <c r="S23" s="13" t="s">
        <v>27</v>
      </c>
      <c r="T23" s="22">
        <v>20</v>
      </c>
      <c r="U23" s="19">
        <v>10</v>
      </c>
      <c r="V23" s="18">
        <v>201</v>
      </c>
      <c r="W23" s="19">
        <v>10</v>
      </c>
      <c r="X23" s="16">
        <v>10</v>
      </c>
      <c r="Y23" s="16">
        <v>50</v>
      </c>
      <c r="Z23" s="16">
        <v>5</v>
      </c>
      <c r="AA23" s="16">
        <v>3</v>
      </c>
      <c r="AB23" s="6"/>
      <c r="AC23" s="6"/>
      <c r="AD23" s="6"/>
    </row>
    <row r="24" spans="4:30" ht="17.5" thickBot="1" x14ac:dyDescent="0.3">
      <c r="D24" s="2" t="s">
        <v>27</v>
      </c>
      <c r="E24" s="15">
        <v>60</v>
      </c>
      <c r="F24" s="15">
        <v>5</v>
      </c>
      <c r="G24" s="15">
        <f t="shared" si="1"/>
        <v>610</v>
      </c>
      <c r="H24" s="24">
        <f t="shared" si="0"/>
        <v>241</v>
      </c>
      <c r="I24" s="16">
        <f>SUM(G24*((12.5*F24^2+37.5*F24+150)/100))</f>
        <v>3965</v>
      </c>
      <c r="J24" s="28"/>
      <c r="S24" s="14" t="s">
        <v>28</v>
      </c>
      <c r="T24" s="27">
        <v>10</v>
      </c>
      <c r="U24" s="20">
        <v>5</v>
      </c>
      <c r="V24" s="20">
        <v>100</v>
      </c>
      <c r="W24" s="20">
        <v>5</v>
      </c>
      <c r="X24" s="17">
        <v>10</v>
      </c>
      <c r="Y24" s="17">
        <v>50</v>
      </c>
      <c r="Z24" s="17">
        <v>5</v>
      </c>
      <c r="AA24" s="17">
        <v>3</v>
      </c>
      <c r="AB24" s="6"/>
      <c r="AC24" s="6"/>
      <c r="AD24" s="6"/>
    </row>
    <row r="25" spans="4:30" ht="17.5" thickBot="1" x14ac:dyDescent="0.3">
      <c r="D25" s="2" t="s">
        <v>175</v>
      </c>
      <c r="E25" s="3">
        <v>60</v>
      </c>
      <c r="F25" s="3">
        <v>5</v>
      </c>
      <c r="G25" s="3">
        <f>SUM(N13+O13*(E25-1))</f>
        <v>305</v>
      </c>
      <c r="H25" s="32">
        <f t="shared" si="0"/>
        <v>120</v>
      </c>
      <c r="I25" s="3">
        <f>SUM(G25*((150+50*F25)/100))</f>
        <v>1220</v>
      </c>
      <c r="J25" s="29"/>
      <c r="W25" s="6"/>
      <c r="X25" s="6"/>
      <c r="Y25" s="6"/>
      <c r="Z25" s="6"/>
      <c r="AA25" s="6"/>
      <c r="AB25" s="6"/>
      <c r="AC25" s="6"/>
      <c r="AD25" s="6"/>
    </row>
    <row r="26" spans="4:30" x14ac:dyDescent="0.25">
      <c r="J26" s="29"/>
      <c r="W26" s="6"/>
      <c r="X26" s="6"/>
      <c r="Y26" s="6"/>
      <c r="Z26" s="6"/>
      <c r="AA26" s="6"/>
      <c r="AB26" s="6"/>
      <c r="AC26" s="6"/>
      <c r="AD26" s="6"/>
    </row>
    <row r="27" spans="4:30" x14ac:dyDescent="0.25">
      <c r="J27" s="28"/>
      <c r="W27" s="6"/>
      <c r="X27" s="6"/>
      <c r="Y27" s="6"/>
      <c r="Z27" s="6"/>
      <c r="AA27" s="6"/>
      <c r="AB27" s="6"/>
      <c r="AC27" s="6"/>
      <c r="AD27" s="6"/>
    </row>
    <row r="28" spans="4:30" ht="17.5" thickBot="1" x14ac:dyDescent="0.5">
      <c r="D28" s="36"/>
      <c r="E28" s="31"/>
      <c r="F28" s="31"/>
      <c r="G28" s="31"/>
      <c r="H28" s="31"/>
      <c r="I28" s="31"/>
      <c r="J28" s="31"/>
      <c r="K28" s="31"/>
      <c r="L28" s="31"/>
      <c r="W28" s="6"/>
      <c r="X28" s="6"/>
      <c r="Y28" s="6"/>
      <c r="Z28" s="6"/>
      <c r="AA28" s="6"/>
      <c r="AB28" s="6"/>
      <c r="AC28" s="6"/>
      <c r="AD28" s="6"/>
    </row>
    <row r="29" spans="4:30" ht="17.5" thickBot="1" x14ac:dyDescent="0.5">
      <c r="D29" s="2" t="s">
        <v>162</v>
      </c>
      <c r="E29" s="6"/>
      <c r="F29" s="6"/>
      <c r="G29" s="6"/>
      <c r="H29" s="6"/>
      <c r="J29" s="34"/>
      <c r="K29" s="35"/>
      <c r="L29" s="34"/>
    </row>
    <row r="30" spans="4:30" ht="17.5" thickBot="1" x14ac:dyDescent="0.5">
      <c r="D30" s="2" t="s">
        <v>164</v>
      </c>
      <c r="E30" s="3"/>
      <c r="F30" s="6"/>
      <c r="G30" s="6"/>
      <c r="H30" s="6"/>
      <c r="I30" s="35"/>
      <c r="J30" s="34"/>
      <c r="K30" s="35"/>
      <c r="L30" s="34"/>
    </row>
    <row r="31" spans="4:30" ht="17.5" thickBot="1" x14ac:dyDescent="0.5">
      <c r="D31" s="37" t="s">
        <v>165</v>
      </c>
      <c r="E31" s="2"/>
      <c r="F31" s="6"/>
      <c r="G31" s="6"/>
      <c r="H31" s="6"/>
      <c r="I31" s="35"/>
      <c r="J31" s="34"/>
      <c r="K31" s="35"/>
      <c r="L31" s="34"/>
    </row>
    <row r="32" spans="4:30" ht="17.5" thickBot="1" x14ac:dyDescent="0.5">
      <c r="D32" s="2" t="s">
        <v>17</v>
      </c>
      <c r="E32" s="5"/>
      <c r="F32" s="6"/>
      <c r="G32" s="6"/>
      <c r="H32" s="6"/>
      <c r="I32" s="35"/>
      <c r="J32" s="34"/>
      <c r="K32" s="35"/>
      <c r="L32" s="34"/>
    </row>
    <row r="33" spans="4:12" ht="17.5" thickBot="1" x14ac:dyDescent="0.5">
      <c r="D33" s="2" t="s">
        <v>19</v>
      </c>
      <c r="E33" s="5"/>
      <c r="F33" s="6"/>
      <c r="G33" s="6"/>
      <c r="H33" s="6"/>
      <c r="I33" s="35"/>
      <c r="J33" s="34"/>
      <c r="K33" s="35"/>
      <c r="L33" s="34"/>
    </row>
    <row r="34" spans="4:12" ht="17.5" thickBot="1" x14ac:dyDescent="0.5">
      <c r="D34" s="2" t="s">
        <v>21</v>
      </c>
      <c r="E34" s="5"/>
      <c r="F34" s="6"/>
      <c r="G34" s="6"/>
      <c r="H34" s="6"/>
      <c r="I34" s="35"/>
      <c r="J34" s="34"/>
      <c r="K34" s="35"/>
      <c r="L34" s="34"/>
    </row>
    <row r="35" spans="4:12" ht="17.5" thickBot="1" x14ac:dyDescent="0.5">
      <c r="D35" s="2" t="s">
        <v>23</v>
      </c>
      <c r="E35" s="5"/>
      <c r="F35" s="6"/>
      <c r="G35" s="6"/>
      <c r="H35" s="6"/>
      <c r="I35" s="35"/>
      <c r="J35" s="34"/>
      <c r="K35" s="34"/>
      <c r="L35" s="34"/>
    </row>
    <row r="36" spans="4:12" ht="17.5" thickBot="1" x14ac:dyDescent="0.5">
      <c r="D36" s="2" t="s">
        <v>25</v>
      </c>
      <c r="E36" s="5"/>
      <c r="F36" s="6"/>
      <c r="G36" s="6"/>
      <c r="H36" s="6"/>
      <c r="I36" s="35"/>
      <c r="J36" s="34"/>
    </row>
    <row r="37" spans="4:12" ht="17.5" thickBot="1" x14ac:dyDescent="0.5">
      <c r="D37" s="2" t="s">
        <v>27</v>
      </c>
      <c r="E37" s="5"/>
      <c r="F37" s="6"/>
      <c r="G37" s="6"/>
      <c r="H37" s="6"/>
      <c r="I37" s="35"/>
      <c r="J37" s="34"/>
    </row>
    <row r="38" spans="4:12" ht="17.5" thickBot="1" x14ac:dyDescent="0.5">
      <c r="D38" s="2" t="s">
        <v>175</v>
      </c>
    </row>
    <row r="39" spans="4:12" x14ac:dyDescent="0.45">
      <c r="D39" s="5"/>
      <c r="E39" s="5"/>
    </row>
    <row r="40" spans="4:12" x14ac:dyDescent="0.45">
      <c r="D40" s="5"/>
      <c r="E40" s="5"/>
    </row>
    <row r="41" spans="4:12" x14ac:dyDescent="0.45">
      <c r="D41" s="5"/>
      <c r="E41" s="5"/>
    </row>
  </sheetData>
  <phoneticPr fontId="1" type="noConversion"/>
  <conditionalFormatting sqref="G19:G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{F9FF934E-07C0-4A27-9A29-453DAA51FCCB}</x14:id>
        </ext>
      </extLst>
    </cfRule>
  </conditionalFormatting>
  <conditionalFormatting sqref="H19:H2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{EF1B277A-C5C5-4416-BA7D-7E93D6CD9AE9}</x14:id>
        </ext>
      </extLst>
    </cfRule>
  </conditionalFormatting>
  <conditionalFormatting sqref="I19:I2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{F2C7C6CE-E2BB-4479-A10D-20BDEAF834BF}</x14:id>
        </ext>
      </extLst>
    </cfRule>
  </conditionalFormatting>
  <dataValidations count="1">
    <dataValidation type="list" allowBlank="1" showInputMessage="1" showErrorMessage="1" sqref="E30" xr:uid="{32883361-3A68-4474-B65F-07A0D7F59D63}">
      <formula1>$S$1:$S$2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FF934E-07C0-4A27-9A29-453DAA51FC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G19:G25</xm:sqref>
        </x14:conditionalFormatting>
        <x14:conditionalFormatting xmlns:xm="http://schemas.microsoft.com/office/excel/2006/main">
          <x14:cfRule type="dataBar" id="{EF1B277A-C5C5-4416-BA7D-7E93D6CD9A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H19:H25</xm:sqref>
        </x14:conditionalFormatting>
        <x14:conditionalFormatting xmlns:xm="http://schemas.microsoft.com/office/excel/2006/main">
          <x14:cfRule type="dataBar" id="{F2C7C6CE-E2BB-4479-A10D-20BDEAF834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I19:I25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8403-64A8-4809-8E7E-ADF3F351AA2D}">
  <dimension ref="A1:AC31"/>
  <sheetViews>
    <sheetView workbookViewId="0">
      <selection activeCell="C46" sqref="C46"/>
    </sheetView>
  </sheetViews>
  <sheetFormatPr defaultRowHeight="17" x14ac:dyDescent="0.45"/>
  <cols>
    <col min="1" max="1" width="7.83203125" bestFit="1" customWidth="1"/>
    <col min="2" max="2" width="10.25" bestFit="1" customWidth="1"/>
    <col min="3" max="3" width="12.6640625" bestFit="1" customWidth="1"/>
    <col min="4" max="4" width="7.83203125" bestFit="1" customWidth="1"/>
    <col min="5" max="5" width="13.58203125" bestFit="1" customWidth="1"/>
    <col min="6" max="6" width="13" bestFit="1" customWidth="1"/>
    <col min="7" max="7" width="10" bestFit="1" customWidth="1"/>
    <col min="8" max="8" width="10.4140625" bestFit="1" customWidth="1"/>
    <col min="9" max="9" width="8.33203125" bestFit="1" customWidth="1"/>
    <col min="10" max="10" width="18.75" bestFit="1" customWidth="1"/>
    <col min="11" max="11" width="11.83203125" bestFit="1" customWidth="1"/>
    <col min="12" max="12" width="11.5" bestFit="1" customWidth="1"/>
    <col min="13" max="13" width="18.25" bestFit="1" customWidth="1"/>
    <col min="14" max="14" width="11" bestFit="1" customWidth="1"/>
    <col min="15" max="15" width="8.5" bestFit="1" customWidth="1"/>
    <col min="16" max="16" width="10.58203125" bestFit="1" customWidth="1"/>
    <col min="17" max="17" width="12.5" bestFit="1" customWidth="1"/>
    <col min="18" max="18" width="15.6640625" bestFit="1" customWidth="1"/>
    <col min="19" max="20" width="14.1640625" bestFit="1" customWidth="1"/>
    <col min="21" max="21" width="34.4140625" bestFit="1" customWidth="1"/>
    <col min="22" max="22" width="10" bestFit="1" customWidth="1"/>
    <col min="23" max="23" width="12.25" bestFit="1" customWidth="1"/>
    <col min="24" max="24" width="6.1640625" bestFit="1" customWidth="1"/>
    <col min="25" max="25" width="10" bestFit="1" customWidth="1"/>
    <col min="26" max="26" width="60.08203125" bestFit="1" customWidth="1"/>
    <col min="27" max="27" width="11.25" bestFit="1" customWidth="1"/>
    <col min="28" max="28" width="22.4140625" bestFit="1" customWidth="1"/>
    <col min="29" max="29" width="20.25" bestFit="1" customWidth="1"/>
  </cols>
  <sheetData>
    <row r="1" spans="1:29" s="4" customFormat="1" ht="17.5" thickBot="1" x14ac:dyDescent="0.5">
      <c r="A1" s="38" t="s">
        <v>176</v>
      </c>
      <c r="B1" s="38" t="s">
        <v>163</v>
      </c>
      <c r="C1" s="38" t="s">
        <v>177</v>
      </c>
      <c r="D1" s="38" t="s">
        <v>178</v>
      </c>
      <c r="E1" s="38" t="s">
        <v>179</v>
      </c>
      <c r="F1" s="38" t="s">
        <v>180</v>
      </c>
      <c r="G1" s="38" t="s">
        <v>181</v>
      </c>
      <c r="H1" s="38" t="s">
        <v>182</v>
      </c>
      <c r="I1" s="38" t="s">
        <v>183</v>
      </c>
      <c r="J1" s="38" t="s">
        <v>184</v>
      </c>
      <c r="K1" s="38" t="s">
        <v>185</v>
      </c>
      <c r="L1" s="38" t="s">
        <v>186</v>
      </c>
      <c r="M1" s="38" t="s">
        <v>187</v>
      </c>
      <c r="N1" s="38" t="s">
        <v>188</v>
      </c>
      <c r="O1" s="38" t="s">
        <v>189</v>
      </c>
      <c r="P1" s="38" t="s">
        <v>190</v>
      </c>
      <c r="Q1" s="38" t="s">
        <v>191</v>
      </c>
      <c r="R1" s="38" t="s">
        <v>192</v>
      </c>
      <c r="S1" s="38" t="s">
        <v>193</v>
      </c>
      <c r="T1" s="38" t="s">
        <v>194</v>
      </c>
      <c r="U1" s="38" t="s">
        <v>195</v>
      </c>
      <c r="V1" s="38" t="s">
        <v>196</v>
      </c>
      <c r="W1" s="38" t="s">
        <v>197</v>
      </c>
      <c r="X1" s="38" t="s">
        <v>198</v>
      </c>
      <c r="Y1" s="38" t="s">
        <v>199</v>
      </c>
      <c r="Z1" s="38" t="s">
        <v>200</v>
      </c>
      <c r="AA1" s="38" t="s">
        <v>201</v>
      </c>
      <c r="AB1" s="38" t="s">
        <v>202</v>
      </c>
      <c r="AC1" s="38" t="s">
        <v>203</v>
      </c>
    </row>
    <row r="2" spans="1:29" ht="17.5" thickBot="1" x14ac:dyDescent="0.5">
      <c r="A2" s="39" t="s">
        <v>29</v>
      </c>
      <c r="B2" s="39" t="s">
        <v>30</v>
      </c>
      <c r="C2" s="39" t="s">
        <v>204</v>
      </c>
      <c r="D2" s="39" t="s">
        <v>31</v>
      </c>
      <c r="E2" s="39" t="s">
        <v>32</v>
      </c>
      <c r="F2" s="39" t="s">
        <v>33</v>
      </c>
      <c r="G2" s="39" t="s">
        <v>34</v>
      </c>
      <c r="H2" s="39" t="s">
        <v>35</v>
      </c>
      <c r="I2" s="39" t="s">
        <v>36</v>
      </c>
      <c r="J2" s="39" t="s">
        <v>37</v>
      </c>
      <c r="K2" s="39" t="s">
        <v>38</v>
      </c>
      <c r="L2" s="39" t="s">
        <v>39</v>
      </c>
      <c r="M2" s="39" t="s">
        <v>40</v>
      </c>
      <c r="N2" s="39" t="s">
        <v>41</v>
      </c>
      <c r="O2" s="39" t="s">
        <v>42</v>
      </c>
      <c r="P2" s="39" t="s">
        <v>43</v>
      </c>
      <c r="Q2" s="39" t="s">
        <v>44</v>
      </c>
      <c r="R2" s="39" t="s">
        <v>45</v>
      </c>
      <c r="S2" s="39" t="s">
        <v>46</v>
      </c>
      <c r="T2" s="39" t="s">
        <v>47</v>
      </c>
      <c r="U2" s="39" t="s">
        <v>48</v>
      </c>
      <c r="V2" s="39" t="s">
        <v>49</v>
      </c>
      <c r="W2" s="39" t="s">
        <v>50</v>
      </c>
      <c r="X2" s="39" t="s">
        <v>51</v>
      </c>
      <c r="Y2" s="39" t="s">
        <v>52</v>
      </c>
      <c r="Z2" s="39" t="s">
        <v>53</v>
      </c>
      <c r="AA2" s="39" t="s">
        <v>54</v>
      </c>
      <c r="AB2" s="39" t="s">
        <v>55</v>
      </c>
      <c r="AC2" s="39" t="s">
        <v>56</v>
      </c>
    </row>
    <row r="3" spans="1:29" ht="17.5" thickBot="1" x14ac:dyDescent="0.3">
      <c r="A3" s="40">
        <v>10001</v>
      </c>
      <c r="B3" s="40" t="s">
        <v>57</v>
      </c>
      <c r="C3" s="40" t="s">
        <v>58</v>
      </c>
      <c r="D3" s="40" t="s">
        <v>59</v>
      </c>
      <c r="E3" s="40">
        <v>0</v>
      </c>
      <c r="F3" s="40" t="s">
        <v>60</v>
      </c>
      <c r="G3" s="40">
        <v>1</v>
      </c>
      <c r="H3" s="40">
        <v>30</v>
      </c>
      <c r="I3" s="41">
        <v>201</v>
      </c>
      <c r="J3" s="40">
        <v>10</v>
      </c>
      <c r="K3" s="40" t="s">
        <v>16</v>
      </c>
      <c r="L3" s="41">
        <v>20</v>
      </c>
      <c r="M3" s="40">
        <v>10</v>
      </c>
      <c r="N3" s="41">
        <v>1</v>
      </c>
      <c r="O3" s="41">
        <v>100</v>
      </c>
      <c r="P3" s="40">
        <v>2</v>
      </c>
      <c r="Q3" s="40" t="s">
        <v>61</v>
      </c>
      <c r="R3" s="40" t="s">
        <v>62</v>
      </c>
      <c r="S3" s="40">
        <v>80</v>
      </c>
      <c r="T3" s="40">
        <v>10</v>
      </c>
      <c r="U3" s="42" t="s">
        <v>63</v>
      </c>
      <c r="V3" s="40" t="s">
        <v>64</v>
      </c>
      <c r="W3" s="42" t="s">
        <v>65</v>
      </c>
      <c r="X3" s="42" t="s">
        <v>66</v>
      </c>
      <c r="Y3" s="42">
        <v>10</v>
      </c>
      <c r="Z3" s="43" t="s">
        <v>67</v>
      </c>
      <c r="AA3" s="40" t="s">
        <v>68</v>
      </c>
      <c r="AB3" s="40">
        <v>5000</v>
      </c>
      <c r="AC3" s="40">
        <v>5000</v>
      </c>
    </row>
    <row r="4" spans="1:29" ht="17.5" thickBot="1" x14ac:dyDescent="0.3">
      <c r="A4" s="40">
        <v>10002</v>
      </c>
      <c r="B4" s="40" t="s">
        <v>57</v>
      </c>
      <c r="C4" s="40" t="s">
        <v>69</v>
      </c>
      <c r="D4" s="40" t="s">
        <v>59</v>
      </c>
      <c r="E4" s="40">
        <v>0</v>
      </c>
      <c r="F4" s="40" t="s">
        <v>70</v>
      </c>
      <c r="G4" s="40">
        <v>1</v>
      </c>
      <c r="H4" s="40">
        <v>30</v>
      </c>
      <c r="I4" s="41">
        <v>201</v>
      </c>
      <c r="J4" s="40">
        <v>10</v>
      </c>
      <c r="K4" s="41" t="s">
        <v>18</v>
      </c>
      <c r="L4" s="41">
        <v>40</v>
      </c>
      <c r="M4" s="40">
        <v>10</v>
      </c>
      <c r="N4" s="41">
        <v>0.75</v>
      </c>
      <c r="O4" s="41">
        <v>100</v>
      </c>
      <c r="P4" s="40">
        <v>2</v>
      </c>
      <c r="Q4" s="40" t="s">
        <v>71</v>
      </c>
      <c r="R4" s="40" t="s">
        <v>62</v>
      </c>
      <c r="S4" s="42">
        <v>80</v>
      </c>
      <c r="T4" s="40">
        <v>10</v>
      </c>
      <c r="U4" s="42" t="s">
        <v>72</v>
      </c>
      <c r="V4" s="40" t="s">
        <v>73</v>
      </c>
      <c r="W4" s="42" t="s">
        <v>74</v>
      </c>
      <c r="X4" s="42" t="s">
        <v>75</v>
      </c>
      <c r="Y4" s="42">
        <v>3</v>
      </c>
      <c r="Z4" s="43" t="s">
        <v>76</v>
      </c>
      <c r="AA4" s="40" t="s">
        <v>77</v>
      </c>
      <c r="AB4" s="40">
        <v>5000</v>
      </c>
      <c r="AC4" s="40">
        <v>5000</v>
      </c>
    </row>
    <row r="5" spans="1:29" ht="17.5" thickBot="1" x14ac:dyDescent="0.3">
      <c r="A5" s="40">
        <v>10003</v>
      </c>
      <c r="B5" s="40" t="s">
        <v>57</v>
      </c>
      <c r="C5" s="40" t="s">
        <v>78</v>
      </c>
      <c r="D5" s="40" t="s">
        <v>59</v>
      </c>
      <c r="E5" s="40">
        <v>0</v>
      </c>
      <c r="F5" s="40" t="s">
        <v>79</v>
      </c>
      <c r="G5" s="40">
        <v>1</v>
      </c>
      <c r="H5" s="40">
        <v>30</v>
      </c>
      <c r="I5" s="41">
        <v>201</v>
      </c>
      <c r="J5" s="40">
        <v>10</v>
      </c>
      <c r="K5" s="41" t="s">
        <v>20</v>
      </c>
      <c r="L5" s="41">
        <v>20</v>
      </c>
      <c r="M5" s="40">
        <v>10</v>
      </c>
      <c r="N5" s="41">
        <v>1</v>
      </c>
      <c r="O5" s="41">
        <v>100</v>
      </c>
      <c r="P5" s="40">
        <v>2</v>
      </c>
      <c r="Q5" s="40" t="s">
        <v>80</v>
      </c>
      <c r="R5" s="40" t="s">
        <v>62</v>
      </c>
      <c r="S5" s="40">
        <v>100</v>
      </c>
      <c r="T5" s="40">
        <v>10</v>
      </c>
      <c r="U5" s="42" t="s">
        <v>81</v>
      </c>
      <c r="V5" s="40" t="s">
        <v>82</v>
      </c>
      <c r="W5" s="42" t="s">
        <v>83</v>
      </c>
      <c r="X5" s="42" t="s">
        <v>84</v>
      </c>
      <c r="Y5" s="42">
        <v>5</v>
      </c>
      <c r="Z5" s="43" t="s">
        <v>85</v>
      </c>
      <c r="AA5" s="40" t="s">
        <v>86</v>
      </c>
      <c r="AB5" s="40">
        <v>5000</v>
      </c>
      <c r="AC5" s="40">
        <v>5000</v>
      </c>
    </row>
    <row r="6" spans="1:29" ht="17.5" thickBot="1" x14ac:dyDescent="0.3">
      <c r="A6" s="40">
        <v>10004</v>
      </c>
      <c r="B6" s="40" t="s">
        <v>57</v>
      </c>
      <c r="C6" s="40" t="s">
        <v>87</v>
      </c>
      <c r="D6" s="40" t="s">
        <v>59</v>
      </c>
      <c r="E6" s="40">
        <v>0</v>
      </c>
      <c r="F6" s="40" t="s">
        <v>70</v>
      </c>
      <c r="G6" s="40">
        <v>1</v>
      </c>
      <c r="H6" s="40">
        <v>30</v>
      </c>
      <c r="I6" s="41">
        <v>201</v>
      </c>
      <c r="J6" s="40">
        <v>10</v>
      </c>
      <c r="K6" s="41" t="s">
        <v>22</v>
      </c>
      <c r="L6" s="41">
        <v>30</v>
      </c>
      <c r="M6" s="40">
        <v>10</v>
      </c>
      <c r="N6" s="41">
        <v>0.75</v>
      </c>
      <c r="O6" s="41">
        <v>100</v>
      </c>
      <c r="P6" s="40">
        <v>2</v>
      </c>
      <c r="Q6" s="40" t="s">
        <v>88</v>
      </c>
      <c r="R6" s="40" t="s">
        <v>62</v>
      </c>
      <c r="S6" s="40">
        <v>80</v>
      </c>
      <c r="T6" s="40">
        <v>10</v>
      </c>
      <c r="U6" s="42" t="s">
        <v>89</v>
      </c>
      <c r="V6" s="40" t="s">
        <v>90</v>
      </c>
      <c r="W6" s="42" t="s">
        <v>91</v>
      </c>
      <c r="X6" s="42" t="s">
        <v>75</v>
      </c>
      <c r="Y6" s="42">
        <v>3</v>
      </c>
      <c r="Z6" s="43" t="s">
        <v>76</v>
      </c>
      <c r="AA6" s="40" t="s">
        <v>92</v>
      </c>
      <c r="AB6" s="40">
        <v>5000</v>
      </c>
      <c r="AC6" s="40">
        <v>5000</v>
      </c>
    </row>
    <row r="7" spans="1:29" ht="17.5" thickBot="1" x14ac:dyDescent="0.3">
      <c r="A7" s="40">
        <v>10005</v>
      </c>
      <c r="B7" s="40" t="s">
        <v>57</v>
      </c>
      <c r="C7" s="40" t="s">
        <v>93</v>
      </c>
      <c r="D7" s="40" t="s">
        <v>59</v>
      </c>
      <c r="E7" s="40">
        <v>0</v>
      </c>
      <c r="F7" s="40" t="s">
        <v>79</v>
      </c>
      <c r="G7" s="40">
        <v>1</v>
      </c>
      <c r="H7" s="40">
        <v>30</v>
      </c>
      <c r="I7" s="41">
        <v>201</v>
      </c>
      <c r="J7" s="40">
        <v>10</v>
      </c>
      <c r="K7" s="41" t="s">
        <v>24</v>
      </c>
      <c r="L7" s="41">
        <v>20</v>
      </c>
      <c r="M7" s="40">
        <v>10</v>
      </c>
      <c r="N7" s="41">
        <v>1</v>
      </c>
      <c r="O7" s="41">
        <v>100</v>
      </c>
      <c r="P7" s="40">
        <v>2</v>
      </c>
      <c r="Q7" s="40" t="s">
        <v>94</v>
      </c>
      <c r="R7" s="40" t="s">
        <v>62</v>
      </c>
      <c r="S7" s="40">
        <v>60</v>
      </c>
      <c r="T7" s="40">
        <v>10</v>
      </c>
      <c r="U7" s="44" t="s">
        <v>95</v>
      </c>
      <c r="V7" s="40" t="s">
        <v>96</v>
      </c>
      <c r="W7" s="42" t="s">
        <v>97</v>
      </c>
      <c r="X7" s="42" t="s">
        <v>84</v>
      </c>
      <c r="Y7" s="42">
        <v>5</v>
      </c>
      <c r="Z7" s="43" t="s">
        <v>85</v>
      </c>
      <c r="AA7" s="40" t="s">
        <v>98</v>
      </c>
      <c r="AB7" s="40">
        <v>5000</v>
      </c>
      <c r="AC7" s="40">
        <v>5000</v>
      </c>
    </row>
    <row r="8" spans="1:29" ht="17.5" thickBot="1" x14ac:dyDescent="0.3">
      <c r="A8" s="40">
        <v>10006</v>
      </c>
      <c r="B8" s="40" t="s">
        <v>57</v>
      </c>
      <c r="C8" s="40" t="s">
        <v>99</v>
      </c>
      <c r="D8" s="40" t="s">
        <v>59</v>
      </c>
      <c r="E8" s="40">
        <v>0</v>
      </c>
      <c r="F8" s="40" t="s">
        <v>60</v>
      </c>
      <c r="G8" s="40">
        <v>1</v>
      </c>
      <c r="H8" s="40">
        <v>30</v>
      </c>
      <c r="I8" s="41">
        <v>201</v>
      </c>
      <c r="J8" s="40">
        <v>10</v>
      </c>
      <c r="K8" s="41" t="s">
        <v>26</v>
      </c>
      <c r="L8" s="41">
        <v>20</v>
      </c>
      <c r="M8" s="40">
        <v>10</v>
      </c>
      <c r="N8" s="41">
        <v>1</v>
      </c>
      <c r="O8" s="41">
        <v>100</v>
      </c>
      <c r="P8" s="40">
        <v>2</v>
      </c>
      <c r="Q8" s="40" t="s">
        <v>100</v>
      </c>
      <c r="R8" s="40" t="s">
        <v>62</v>
      </c>
      <c r="S8" s="40">
        <v>70</v>
      </c>
      <c r="T8" s="40">
        <v>10</v>
      </c>
      <c r="U8" s="44" t="s">
        <v>95</v>
      </c>
      <c r="V8" s="40" t="s">
        <v>101</v>
      </c>
      <c r="W8" s="40" t="s">
        <v>102</v>
      </c>
      <c r="X8" s="42" t="s">
        <v>66</v>
      </c>
      <c r="Y8" s="42">
        <v>10</v>
      </c>
      <c r="Z8" s="43" t="s">
        <v>67</v>
      </c>
      <c r="AA8" s="40" t="s">
        <v>103</v>
      </c>
      <c r="AB8" s="40">
        <v>5000</v>
      </c>
      <c r="AC8" s="40">
        <v>5000</v>
      </c>
    </row>
    <row r="9" spans="1:29" ht="17.5" thickBot="1" x14ac:dyDescent="0.3">
      <c r="A9" s="40">
        <v>10007</v>
      </c>
      <c r="B9" s="40" t="s">
        <v>104</v>
      </c>
      <c r="C9" s="40" t="s">
        <v>105</v>
      </c>
      <c r="D9" s="40" t="s">
        <v>59</v>
      </c>
      <c r="E9" s="40">
        <v>0</v>
      </c>
      <c r="F9" s="40" t="s">
        <v>70</v>
      </c>
      <c r="G9" s="40">
        <v>1</v>
      </c>
      <c r="H9" s="40">
        <v>30</v>
      </c>
      <c r="I9" s="40">
        <v>100</v>
      </c>
      <c r="J9" s="40">
        <v>5</v>
      </c>
      <c r="K9" s="41" t="s">
        <v>106</v>
      </c>
      <c r="L9" s="41">
        <v>10</v>
      </c>
      <c r="M9" s="40">
        <v>5</v>
      </c>
      <c r="N9" s="41">
        <v>1</v>
      </c>
      <c r="O9" s="41">
        <v>100</v>
      </c>
      <c r="P9" s="40">
        <v>1</v>
      </c>
      <c r="Q9" s="40" t="s">
        <v>107</v>
      </c>
      <c r="R9" s="40" t="s">
        <v>62</v>
      </c>
      <c r="S9" s="40">
        <v>100</v>
      </c>
      <c r="T9" s="40">
        <v>10</v>
      </c>
      <c r="U9" s="42" t="s">
        <v>108</v>
      </c>
      <c r="V9" s="40" t="s">
        <v>109</v>
      </c>
      <c r="W9" s="40" t="s">
        <v>110</v>
      </c>
      <c r="X9" s="45" t="s">
        <v>111</v>
      </c>
      <c r="Y9" s="45" t="s">
        <v>111</v>
      </c>
      <c r="Z9" s="45" t="s">
        <v>111</v>
      </c>
      <c r="AA9" s="40" t="s">
        <v>112</v>
      </c>
      <c r="AB9" s="40">
        <v>2500</v>
      </c>
      <c r="AC9" s="40">
        <v>2500</v>
      </c>
    </row>
    <row r="10" spans="1:29" ht="17.5" thickBot="1" x14ac:dyDescent="0.3">
      <c r="A10" s="40">
        <v>10008</v>
      </c>
      <c r="B10" s="40" t="s">
        <v>104</v>
      </c>
      <c r="C10" s="40" t="s">
        <v>113</v>
      </c>
      <c r="D10" s="40" t="s">
        <v>59</v>
      </c>
      <c r="E10" s="40">
        <v>0</v>
      </c>
      <c r="F10" s="40" t="s">
        <v>79</v>
      </c>
      <c r="G10" s="40">
        <v>1</v>
      </c>
      <c r="H10" s="40">
        <v>30</v>
      </c>
      <c r="I10" s="40">
        <v>100</v>
      </c>
      <c r="J10" s="40">
        <v>5</v>
      </c>
      <c r="K10" s="41" t="s">
        <v>106</v>
      </c>
      <c r="L10" s="41">
        <v>10</v>
      </c>
      <c r="M10" s="40">
        <v>5</v>
      </c>
      <c r="N10" s="41">
        <v>1</v>
      </c>
      <c r="O10" s="41">
        <v>100</v>
      </c>
      <c r="P10" s="40">
        <v>1</v>
      </c>
      <c r="Q10" s="40" t="s">
        <v>107</v>
      </c>
      <c r="R10" s="40" t="s">
        <v>62</v>
      </c>
      <c r="S10" s="40">
        <v>100</v>
      </c>
      <c r="T10" s="40">
        <v>10</v>
      </c>
      <c r="U10" s="42" t="s">
        <v>108</v>
      </c>
      <c r="V10" s="40" t="s">
        <v>109</v>
      </c>
      <c r="W10" s="40" t="s">
        <v>110</v>
      </c>
      <c r="X10" s="45" t="s">
        <v>111</v>
      </c>
      <c r="Y10" s="45" t="s">
        <v>111</v>
      </c>
      <c r="Z10" s="45" t="s">
        <v>111</v>
      </c>
      <c r="AA10" s="40" t="s">
        <v>114</v>
      </c>
      <c r="AB10" s="40">
        <v>2500</v>
      </c>
      <c r="AC10" s="40">
        <v>2500</v>
      </c>
    </row>
    <row r="11" spans="1:29" ht="17.5" thickBot="1" x14ac:dyDescent="0.3">
      <c r="A11" s="40">
        <v>10009</v>
      </c>
      <c r="B11" s="40" t="s">
        <v>104</v>
      </c>
      <c r="C11" s="40" t="s">
        <v>205</v>
      </c>
      <c r="D11" s="40" t="s">
        <v>59</v>
      </c>
      <c r="E11" s="40">
        <v>0</v>
      </c>
      <c r="F11" s="40" t="s">
        <v>60</v>
      </c>
      <c r="G11" s="40">
        <v>1</v>
      </c>
      <c r="H11" s="40">
        <v>30</v>
      </c>
      <c r="I11" s="40">
        <v>100</v>
      </c>
      <c r="J11" s="40">
        <v>5</v>
      </c>
      <c r="K11" s="41" t="s">
        <v>106</v>
      </c>
      <c r="L11" s="41">
        <v>10</v>
      </c>
      <c r="M11" s="40">
        <v>5</v>
      </c>
      <c r="N11" s="41">
        <v>1</v>
      </c>
      <c r="O11" s="41">
        <v>100</v>
      </c>
      <c r="P11" s="40">
        <v>1</v>
      </c>
      <c r="Q11" s="40" t="s">
        <v>107</v>
      </c>
      <c r="R11" s="40" t="s">
        <v>62</v>
      </c>
      <c r="S11" s="40">
        <v>100</v>
      </c>
      <c r="T11" s="40">
        <v>10</v>
      </c>
      <c r="U11" s="42" t="s">
        <v>108</v>
      </c>
      <c r="V11" s="40" t="s">
        <v>109</v>
      </c>
      <c r="W11" s="40" t="s">
        <v>110</v>
      </c>
      <c r="X11" s="45" t="s">
        <v>111</v>
      </c>
      <c r="Y11" s="45" t="s">
        <v>111</v>
      </c>
      <c r="Z11" s="45" t="s">
        <v>111</v>
      </c>
      <c r="AA11" s="40" t="s">
        <v>115</v>
      </c>
      <c r="AB11" s="40">
        <v>2500</v>
      </c>
      <c r="AC11" s="40">
        <v>2500</v>
      </c>
    </row>
    <row r="12" spans="1:29" ht="17.5" thickBot="1" x14ac:dyDescent="0.3">
      <c r="A12" s="40">
        <v>10010</v>
      </c>
      <c r="B12" s="40" t="s">
        <v>104</v>
      </c>
      <c r="C12" s="40" t="s">
        <v>116</v>
      </c>
      <c r="D12" s="40" t="s">
        <v>59</v>
      </c>
      <c r="E12" s="40">
        <v>0</v>
      </c>
      <c r="F12" s="40" t="s">
        <v>70</v>
      </c>
      <c r="G12" s="40">
        <v>1</v>
      </c>
      <c r="H12" s="40">
        <v>30</v>
      </c>
      <c r="I12" s="40">
        <v>100</v>
      </c>
      <c r="J12" s="40">
        <v>5</v>
      </c>
      <c r="K12" s="41" t="s">
        <v>106</v>
      </c>
      <c r="L12" s="41">
        <v>10</v>
      </c>
      <c r="M12" s="40">
        <v>5</v>
      </c>
      <c r="N12" s="41">
        <v>1</v>
      </c>
      <c r="O12" s="41">
        <v>100</v>
      </c>
      <c r="P12" s="40">
        <v>1</v>
      </c>
      <c r="Q12" s="40" t="s">
        <v>107</v>
      </c>
      <c r="R12" s="40" t="s">
        <v>62</v>
      </c>
      <c r="S12" s="40">
        <v>100</v>
      </c>
      <c r="T12" s="40">
        <v>10</v>
      </c>
      <c r="U12" s="42" t="s">
        <v>108</v>
      </c>
      <c r="V12" s="40" t="s">
        <v>109</v>
      </c>
      <c r="W12" s="40" t="s">
        <v>110</v>
      </c>
      <c r="X12" s="45" t="s">
        <v>111</v>
      </c>
      <c r="Y12" s="45" t="s">
        <v>111</v>
      </c>
      <c r="Z12" s="45" t="s">
        <v>111</v>
      </c>
      <c r="AA12" s="40" t="s">
        <v>117</v>
      </c>
      <c r="AB12" s="40">
        <v>2500</v>
      </c>
      <c r="AC12" s="40">
        <v>2500</v>
      </c>
    </row>
    <row r="13" spans="1:29" ht="17.5" thickBot="1" x14ac:dyDescent="0.3">
      <c r="A13" s="40">
        <v>10011</v>
      </c>
      <c r="B13" s="40" t="s">
        <v>104</v>
      </c>
      <c r="C13" s="40" t="s">
        <v>118</v>
      </c>
      <c r="D13" s="40" t="s">
        <v>59</v>
      </c>
      <c r="E13" s="40">
        <v>0</v>
      </c>
      <c r="F13" s="40" t="s">
        <v>79</v>
      </c>
      <c r="G13" s="40">
        <v>1</v>
      </c>
      <c r="H13" s="40">
        <v>30</v>
      </c>
      <c r="I13" s="40">
        <v>100</v>
      </c>
      <c r="J13" s="40">
        <v>5</v>
      </c>
      <c r="K13" s="41" t="s">
        <v>106</v>
      </c>
      <c r="L13" s="41">
        <v>10</v>
      </c>
      <c r="M13" s="40">
        <v>5</v>
      </c>
      <c r="N13" s="41">
        <v>1</v>
      </c>
      <c r="O13" s="41">
        <v>100</v>
      </c>
      <c r="P13" s="40">
        <v>1</v>
      </c>
      <c r="Q13" s="40" t="s">
        <v>107</v>
      </c>
      <c r="R13" s="40" t="s">
        <v>62</v>
      </c>
      <c r="S13" s="40">
        <v>100</v>
      </c>
      <c r="T13" s="40">
        <v>10</v>
      </c>
      <c r="U13" s="42" t="s">
        <v>108</v>
      </c>
      <c r="V13" s="40" t="s">
        <v>109</v>
      </c>
      <c r="W13" s="40" t="s">
        <v>110</v>
      </c>
      <c r="X13" s="45" t="s">
        <v>111</v>
      </c>
      <c r="Y13" s="45" t="s">
        <v>111</v>
      </c>
      <c r="Z13" s="45" t="s">
        <v>111</v>
      </c>
      <c r="AA13" s="40" t="s">
        <v>119</v>
      </c>
      <c r="AB13" s="40">
        <v>2500</v>
      </c>
      <c r="AC13" s="40">
        <v>2500</v>
      </c>
    </row>
    <row r="14" spans="1:29" ht="17.5" thickBot="1" x14ac:dyDescent="0.3">
      <c r="A14" s="40">
        <v>10012</v>
      </c>
      <c r="B14" s="40" t="s">
        <v>104</v>
      </c>
      <c r="C14" s="40" t="s">
        <v>120</v>
      </c>
      <c r="D14" s="40" t="s">
        <v>59</v>
      </c>
      <c r="E14" s="40">
        <v>0</v>
      </c>
      <c r="F14" s="40" t="s">
        <v>60</v>
      </c>
      <c r="G14" s="40">
        <v>1</v>
      </c>
      <c r="H14" s="40">
        <v>30</v>
      </c>
      <c r="I14" s="40">
        <v>100</v>
      </c>
      <c r="J14" s="40">
        <v>5</v>
      </c>
      <c r="K14" s="41" t="s">
        <v>106</v>
      </c>
      <c r="L14" s="41">
        <v>10</v>
      </c>
      <c r="M14" s="40">
        <v>5</v>
      </c>
      <c r="N14" s="41">
        <v>1</v>
      </c>
      <c r="O14" s="41">
        <v>100</v>
      </c>
      <c r="P14" s="40">
        <v>1</v>
      </c>
      <c r="Q14" s="40" t="s">
        <v>107</v>
      </c>
      <c r="R14" s="40" t="s">
        <v>62</v>
      </c>
      <c r="S14" s="40">
        <v>100</v>
      </c>
      <c r="T14" s="40">
        <v>10</v>
      </c>
      <c r="U14" s="42" t="s">
        <v>108</v>
      </c>
      <c r="V14" s="40" t="s">
        <v>109</v>
      </c>
      <c r="W14" s="40" t="s">
        <v>110</v>
      </c>
      <c r="X14" s="45" t="s">
        <v>111</v>
      </c>
      <c r="Y14" s="45" t="s">
        <v>111</v>
      </c>
      <c r="Z14" s="45" t="s">
        <v>111</v>
      </c>
      <c r="AA14" s="40" t="s">
        <v>121</v>
      </c>
      <c r="AB14" s="40">
        <v>2500</v>
      </c>
      <c r="AC14" s="40">
        <v>2500</v>
      </c>
    </row>
    <row r="15" spans="1:29" ht="17.5" thickBot="1" x14ac:dyDescent="0.3">
      <c r="A15" s="40">
        <v>10013</v>
      </c>
      <c r="B15" s="40" t="s">
        <v>104</v>
      </c>
      <c r="C15" s="40" t="s">
        <v>122</v>
      </c>
      <c r="D15" s="40" t="s">
        <v>59</v>
      </c>
      <c r="E15" s="40">
        <v>0</v>
      </c>
      <c r="F15" s="40" t="s">
        <v>70</v>
      </c>
      <c r="G15" s="40">
        <v>1</v>
      </c>
      <c r="H15" s="40">
        <v>30</v>
      </c>
      <c r="I15" s="40">
        <v>100</v>
      </c>
      <c r="J15" s="40">
        <v>5</v>
      </c>
      <c r="K15" s="41" t="s">
        <v>106</v>
      </c>
      <c r="L15" s="41">
        <v>10</v>
      </c>
      <c r="M15" s="40">
        <v>5</v>
      </c>
      <c r="N15" s="41">
        <v>1</v>
      </c>
      <c r="O15" s="41">
        <v>100</v>
      </c>
      <c r="P15" s="40">
        <v>1</v>
      </c>
      <c r="Q15" s="40" t="s">
        <v>107</v>
      </c>
      <c r="R15" s="40" t="s">
        <v>62</v>
      </c>
      <c r="S15" s="40">
        <v>100</v>
      </c>
      <c r="T15" s="40">
        <v>10</v>
      </c>
      <c r="U15" s="42" t="s">
        <v>108</v>
      </c>
      <c r="V15" s="40" t="s">
        <v>109</v>
      </c>
      <c r="W15" s="40" t="s">
        <v>110</v>
      </c>
      <c r="X15" s="45" t="s">
        <v>111</v>
      </c>
      <c r="Y15" s="45" t="s">
        <v>111</v>
      </c>
      <c r="Z15" s="45" t="s">
        <v>111</v>
      </c>
      <c r="AA15" s="40" t="s">
        <v>123</v>
      </c>
      <c r="AB15" s="40">
        <v>2500</v>
      </c>
      <c r="AC15" s="40">
        <v>2500</v>
      </c>
    </row>
    <row r="16" spans="1:29" ht="17.5" thickBot="1" x14ac:dyDescent="0.3">
      <c r="A16" s="40">
        <v>10014</v>
      </c>
      <c r="B16" s="40" t="s">
        <v>104</v>
      </c>
      <c r="C16" s="40" t="s">
        <v>124</v>
      </c>
      <c r="D16" s="40" t="s">
        <v>59</v>
      </c>
      <c r="E16" s="40">
        <v>0</v>
      </c>
      <c r="F16" s="40" t="s">
        <v>79</v>
      </c>
      <c r="G16" s="40">
        <v>1</v>
      </c>
      <c r="H16" s="40">
        <v>30</v>
      </c>
      <c r="I16" s="40">
        <v>100</v>
      </c>
      <c r="J16" s="40">
        <v>5</v>
      </c>
      <c r="K16" s="41" t="s">
        <v>106</v>
      </c>
      <c r="L16" s="41">
        <v>10</v>
      </c>
      <c r="M16" s="40">
        <v>5</v>
      </c>
      <c r="N16" s="41">
        <v>1</v>
      </c>
      <c r="O16" s="41">
        <v>100</v>
      </c>
      <c r="P16" s="40">
        <v>1</v>
      </c>
      <c r="Q16" s="40" t="s">
        <v>107</v>
      </c>
      <c r="R16" s="40" t="s">
        <v>62</v>
      </c>
      <c r="S16" s="40">
        <v>100</v>
      </c>
      <c r="T16" s="40">
        <v>10</v>
      </c>
      <c r="U16" s="42" t="s">
        <v>108</v>
      </c>
      <c r="V16" s="40" t="s">
        <v>109</v>
      </c>
      <c r="W16" s="40" t="s">
        <v>110</v>
      </c>
      <c r="X16" s="45" t="s">
        <v>111</v>
      </c>
      <c r="Y16" s="45" t="s">
        <v>111</v>
      </c>
      <c r="Z16" s="45" t="s">
        <v>111</v>
      </c>
      <c r="AA16" s="40" t="s">
        <v>125</v>
      </c>
      <c r="AB16" s="40">
        <v>2500</v>
      </c>
      <c r="AC16" s="40">
        <v>2500</v>
      </c>
    </row>
    <row r="17" spans="1:29" ht="17.5" thickBot="1" x14ac:dyDescent="0.3">
      <c r="A17" s="40">
        <v>10015</v>
      </c>
      <c r="B17" s="40" t="s">
        <v>104</v>
      </c>
      <c r="C17" s="40" t="s">
        <v>126</v>
      </c>
      <c r="D17" s="40" t="s">
        <v>59</v>
      </c>
      <c r="E17" s="40">
        <v>0</v>
      </c>
      <c r="F17" s="40" t="s">
        <v>60</v>
      </c>
      <c r="G17" s="40">
        <v>1</v>
      </c>
      <c r="H17" s="40">
        <v>30</v>
      </c>
      <c r="I17" s="40">
        <v>100</v>
      </c>
      <c r="J17" s="40">
        <v>5</v>
      </c>
      <c r="K17" s="41" t="s">
        <v>106</v>
      </c>
      <c r="L17" s="41">
        <v>10</v>
      </c>
      <c r="M17" s="40">
        <v>5</v>
      </c>
      <c r="N17" s="41">
        <v>1</v>
      </c>
      <c r="O17" s="41">
        <v>100</v>
      </c>
      <c r="P17" s="40">
        <v>1</v>
      </c>
      <c r="Q17" s="40" t="s">
        <v>107</v>
      </c>
      <c r="R17" s="40" t="s">
        <v>62</v>
      </c>
      <c r="S17" s="40">
        <v>100</v>
      </c>
      <c r="T17" s="40">
        <v>10</v>
      </c>
      <c r="U17" s="42" t="s">
        <v>108</v>
      </c>
      <c r="V17" s="40" t="s">
        <v>109</v>
      </c>
      <c r="W17" s="40" t="s">
        <v>110</v>
      </c>
      <c r="X17" s="45" t="s">
        <v>111</v>
      </c>
      <c r="Y17" s="45" t="s">
        <v>111</v>
      </c>
      <c r="Z17" s="45" t="s">
        <v>111</v>
      </c>
      <c r="AA17" s="40" t="s">
        <v>127</v>
      </c>
      <c r="AB17" s="40">
        <v>2500</v>
      </c>
      <c r="AC17" s="40">
        <v>2500</v>
      </c>
    </row>
    <row r="18" spans="1:29" ht="17.5" thickBot="1" x14ac:dyDescent="0.3">
      <c r="A18" s="40">
        <v>10016</v>
      </c>
      <c r="B18" s="40" t="s">
        <v>104</v>
      </c>
      <c r="C18" s="40" t="s">
        <v>128</v>
      </c>
      <c r="D18" s="40" t="s">
        <v>59</v>
      </c>
      <c r="E18" s="40">
        <v>0</v>
      </c>
      <c r="F18" s="40" t="s">
        <v>70</v>
      </c>
      <c r="G18" s="40">
        <v>1</v>
      </c>
      <c r="H18" s="40">
        <v>30</v>
      </c>
      <c r="I18" s="40">
        <v>100</v>
      </c>
      <c r="J18" s="40">
        <v>5</v>
      </c>
      <c r="K18" s="41" t="s">
        <v>106</v>
      </c>
      <c r="L18" s="41">
        <v>10</v>
      </c>
      <c r="M18" s="40">
        <v>5</v>
      </c>
      <c r="N18" s="41">
        <v>1</v>
      </c>
      <c r="O18" s="41">
        <v>100</v>
      </c>
      <c r="P18" s="40">
        <v>1</v>
      </c>
      <c r="Q18" s="40" t="s">
        <v>107</v>
      </c>
      <c r="R18" s="40" t="s">
        <v>62</v>
      </c>
      <c r="S18" s="40">
        <v>100</v>
      </c>
      <c r="T18" s="40">
        <v>10</v>
      </c>
      <c r="U18" s="42" t="s">
        <v>108</v>
      </c>
      <c r="V18" s="40" t="s">
        <v>109</v>
      </c>
      <c r="W18" s="40" t="s">
        <v>110</v>
      </c>
      <c r="X18" s="45" t="s">
        <v>111</v>
      </c>
      <c r="Y18" s="45" t="s">
        <v>111</v>
      </c>
      <c r="Z18" s="45" t="s">
        <v>111</v>
      </c>
      <c r="AA18" s="40" t="s">
        <v>129</v>
      </c>
      <c r="AB18" s="40">
        <v>2500</v>
      </c>
      <c r="AC18" s="40">
        <v>2500</v>
      </c>
    </row>
    <row r="19" spans="1:29" ht="17.5" thickBot="1" x14ac:dyDescent="0.3">
      <c r="A19" s="40">
        <v>10017</v>
      </c>
      <c r="B19" s="40" t="s">
        <v>104</v>
      </c>
      <c r="C19" s="40" t="s">
        <v>130</v>
      </c>
      <c r="D19" s="40" t="s">
        <v>59</v>
      </c>
      <c r="E19" s="40">
        <v>0</v>
      </c>
      <c r="F19" s="40" t="s">
        <v>79</v>
      </c>
      <c r="G19" s="40">
        <v>1</v>
      </c>
      <c r="H19" s="40">
        <v>30</v>
      </c>
      <c r="I19" s="40">
        <v>100</v>
      </c>
      <c r="J19" s="40">
        <v>5</v>
      </c>
      <c r="K19" s="41" t="s">
        <v>106</v>
      </c>
      <c r="L19" s="41">
        <v>10</v>
      </c>
      <c r="M19" s="40">
        <v>5</v>
      </c>
      <c r="N19" s="41">
        <v>1</v>
      </c>
      <c r="O19" s="41">
        <v>100</v>
      </c>
      <c r="P19" s="40">
        <v>1</v>
      </c>
      <c r="Q19" s="40" t="s">
        <v>107</v>
      </c>
      <c r="R19" s="40" t="s">
        <v>62</v>
      </c>
      <c r="S19" s="40">
        <v>100</v>
      </c>
      <c r="T19" s="40">
        <v>10</v>
      </c>
      <c r="U19" s="42" t="s">
        <v>108</v>
      </c>
      <c r="V19" s="40" t="s">
        <v>109</v>
      </c>
      <c r="W19" s="40" t="s">
        <v>110</v>
      </c>
      <c r="X19" s="45" t="s">
        <v>111</v>
      </c>
      <c r="Y19" s="45" t="s">
        <v>111</v>
      </c>
      <c r="Z19" s="45" t="s">
        <v>111</v>
      </c>
      <c r="AA19" s="40" t="s">
        <v>131</v>
      </c>
      <c r="AB19" s="40">
        <v>2500</v>
      </c>
      <c r="AC19" s="40">
        <v>2500</v>
      </c>
    </row>
    <row r="20" spans="1:29" ht="17.5" thickBot="1" x14ac:dyDescent="0.3">
      <c r="A20" s="40">
        <v>10018</v>
      </c>
      <c r="B20" s="40" t="s">
        <v>104</v>
      </c>
      <c r="C20" s="40" t="s">
        <v>132</v>
      </c>
      <c r="D20" s="40" t="s">
        <v>59</v>
      </c>
      <c r="E20" s="40">
        <v>0</v>
      </c>
      <c r="F20" s="40" t="s">
        <v>60</v>
      </c>
      <c r="G20" s="40">
        <v>1</v>
      </c>
      <c r="H20" s="40">
        <v>30</v>
      </c>
      <c r="I20" s="40">
        <v>100</v>
      </c>
      <c r="J20" s="40">
        <v>5</v>
      </c>
      <c r="K20" s="41" t="s">
        <v>106</v>
      </c>
      <c r="L20" s="41">
        <v>10</v>
      </c>
      <c r="M20" s="40">
        <v>5</v>
      </c>
      <c r="N20" s="41">
        <v>1</v>
      </c>
      <c r="O20" s="41">
        <v>100</v>
      </c>
      <c r="P20" s="40">
        <v>1</v>
      </c>
      <c r="Q20" s="40" t="s">
        <v>107</v>
      </c>
      <c r="R20" s="40" t="s">
        <v>62</v>
      </c>
      <c r="S20" s="40">
        <v>100</v>
      </c>
      <c r="T20" s="40">
        <v>10</v>
      </c>
      <c r="U20" s="42" t="s">
        <v>108</v>
      </c>
      <c r="V20" s="40" t="s">
        <v>109</v>
      </c>
      <c r="W20" s="40" t="s">
        <v>110</v>
      </c>
      <c r="X20" s="45" t="s">
        <v>111</v>
      </c>
      <c r="Y20" s="45" t="s">
        <v>111</v>
      </c>
      <c r="Z20" s="45" t="s">
        <v>111</v>
      </c>
      <c r="AA20" s="40" t="s">
        <v>133</v>
      </c>
      <c r="AB20" s="40">
        <v>2500</v>
      </c>
      <c r="AC20" s="40">
        <v>2500</v>
      </c>
    </row>
    <row r="21" spans="1:29" ht="17.5" thickBot="1" x14ac:dyDescent="0.3">
      <c r="A21" s="40">
        <v>10019</v>
      </c>
      <c r="B21" s="40" t="s">
        <v>104</v>
      </c>
      <c r="C21" s="40" t="s">
        <v>134</v>
      </c>
      <c r="D21" s="40" t="s">
        <v>59</v>
      </c>
      <c r="E21" s="40">
        <v>0</v>
      </c>
      <c r="F21" s="40" t="s">
        <v>70</v>
      </c>
      <c r="G21" s="40">
        <v>1</v>
      </c>
      <c r="H21" s="40">
        <v>30</v>
      </c>
      <c r="I21" s="40">
        <v>100</v>
      </c>
      <c r="J21" s="40">
        <v>5</v>
      </c>
      <c r="K21" s="41" t="s">
        <v>106</v>
      </c>
      <c r="L21" s="41">
        <v>10</v>
      </c>
      <c r="M21" s="40">
        <v>5</v>
      </c>
      <c r="N21" s="41">
        <v>1</v>
      </c>
      <c r="O21" s="41">
        <v>100</v>
      </c>
      <c r="P21" s="40">
        <v>1</v>
      </c>
      <c r="Q21" s="40" t="s">
        <v>107</v>
      </c>
      <c r="R21" s="40" t="s">
        <v>62</v>
      </c>
      <c r="S21" s="40">
        <v>100</v>
      </c>
      <c r="T21" s="40">
        <v>10</v>
      </c>
      <c r="U21" s="42" t="s">
        <v>108</v>
      </c>
      <c r="V21" s="40" t="s">
        <v>109</v>
      </c>
      <c r="W21" s="40" t="s">
        <v>110</v>
      </c>
      <c r="X21" s="45" t="s">
        <v>111</v>
      </c>
      <c r="Y21" s="45" t="s">
        <v>111</v>
      </c>
      <c r="Z21" s="45" t="s">
        <v>111</v>
      </c>
      <c r="AA21" s="40" t="s">
        <v>135</v>
      </c>
      <c r="AB21" s="40">
        <v>2500</v>
      </c>
      <c r="AC21" s="40">
        <v>2500</v>
      </c>
    </row>
    <row r="22" spans="1:29" ht="17.5" thickBot="1" x14ac:dyDescent="0.3">
      <c r="A22" s="40">
        <v>10020</v>
      </c>
      <c r="B22" s="40" t="s">
        <v>104</v>
      </c>
      <c r="C22" s="40" t="s">
        <v>136</v>
      </c>
      <c r="D22" s="40" t="s">
        <v>59</v>
      </c>
      <c r="E22" s="40">
        <v>0</v>
      </c>
      <c r="F22" s="40" t="s">
        <v>79</v>
      </c>
      <c r="G22" s="40">
        <v>1</v>
      </c>
      <c r="H22" s="40">
        <v>30</v>
      </c>
      <c r="I22" s="40">
        <v>100</v>
      </c>
      <c r="J22" s="40">
        <v>5</v>
      </c>
      <c r="K22" s="41" t="s">
        <v>106</v>
      </c>
      <c r="L22" s="41">
        <v>10</v>
      </c>
      <c r="M22" s="40">
        <v>5</v>
      </c>
      <c r="N22" s="41">
        <v>1</v>
      </c>
      <c r="O22" s="41">
        <v>100</v>
      </c>
      <c r="P22" s="40">
        <v>1</v>
      </c>
      <c r="Q22" s="40" t="s">
        <v>107</v>
      </c>
      <c r="R22" s="40" t="s">
        <v>62</v>
      </c>
      <c r="S22" s="40">
        <v>100</v>
      </c>
      <c r="T22" s="40">
        <v>10</v>
      </c>
      <c r="U22" s="42" t="s">
        <v>108</v>
      </c>
      <c r="V22" s="40" t="s">
        <v>109</v>
      </c>
      <c r="W22" s="40" t="s">
        <v>110</v>
      </c>
      <c r="X22" s="45" t="s">
        <v>111</v>
      </c>
      <c r="Y22" s="45" t="s">
        <v>111</v>
      </c>
      <c r="Z22" s="45" t="s">
        <v>111</v>
      </c>
      <c r="AA22" s="40" t="s">
        <v>137</v>
      </c>
      <c r="AB22" s="40">
        <v>2500</v>
      </c>
      <c r="AC22" s="40">
        <v>2500</v>
      </c>
    </row>
    <row r="23" spans="1:29" ht="17.5" thickBot="1" x14ac:dyDescent="0.3">
      <c r="A23" s="40">
        <v>10021</v>
      </c>
      <c r="B23" s="40" t="s">
        <v>104</v>
      </c>
      <c r="C23" s="40" t="s">
        <v>138</v>
      </c>
      <c r="D23" s="40" t="s">
        <v>59</v>
      </c>
      <c r="E23" s="40">
        <v>0</v>
      </c>
      <c r="F23" s="40" t="s">
        <v>60</v>
      </c>
      <c r="G23" s="40">
        <v>1</v>
      </c>
      <c r="H23" s="40">
        <v>30</v>
      </c>
      <c r="I23" s="40">
        <v>100</v>
      </c>
      <c r="J23" s="40">
        <v>5</v>
      </c>
      <c r="K23" s="41" t="s">
        <v>106</v>
      </c>
      <c r="L23" s="41">
        <v>10</v>
      </c>
      <c r="M23" s="40">
        <v>5</v>
      </c>
      <c r="N23" s="41">
        <v>1</v>
      </c>
      <c r="O23" s="41">
        <v>100</v>
      </c>
      <c r="P23" s="40">
        <v>1</v>
      </c>
      <c r="Q23" s="40" t="s">
        <v>107</v>
      </c>
      <c r="R23" s="40" t="s">
        <v>62</v>
      </c>
      <c r="S23" s="40">
        <v>100</v>
      </c>
      <c r="T23" s="40">
        <v>10</v>
      </c>
      <c r="U23" s="42" t="s">
        <v>108</v>
      </c>
      <c r="V23" s="40" t="s">
        <v>109</v>
      </c>
      <c r="W23" s="40" t="s">
        <v>110</v>
      </c>
      <c r="X23" s="45" t="s">
        <v>111</v>
      </c>
      <c r="Y23" s="45" t="s">
        <v>111</v>
      </c>
      <c r="Z23" s="45" t="s">
        <v>111</v>
      </c>
      <c r="AA23" s="40" t="s">
        <v>139</v>
      </c>
      <c r="AB23" s="40">
        <v>2500</v>
      </c>
      <c r="AC23" s="40">
        <v>2500</v>
      </c>
    </row>
    <row r="24" spans="1:29" ht="17.5" thickBot="1" x14ac:dyDescent="0.3">
      <c r="A24" s="40">
        <v>10022</v>
      </c>
      <c r="B24" s="40" t="s">
        <v>104</v>
      </c>
      <c r="C24" s="40" t="s">
        <v>140</v>
      </c>
      <c r="D24" s="40" t="s">
        <v>59</v>
      </c>
      <c r="E24" s="40">
        <v>0</v>
      </c>
      <c r="F24" s="40" t="s">
        <v>70</v>
      </c>
      <c r="G24" s="40">
        <v>1</v>
      </c>
      <c r="H24" s="40">
        <v>30</v>
      </c>
      <c r="I24" s="40">
        <v>100</v>
      </c>
      <c r="J24" s="40">
        <v>5</v>
      </c>
      <c r="K24" s="41" t="s">
        <v>106</v>
      </c>
      <c r="L24" s="41">
        <v>10</v>
      </c>
      <c r="M24" s="40">
        <v>5</v>
      </c>
      <c r="N24" s="41">
        <v>1</v>
      </c>
      <c r="O24" s="41">
        <v>100</v>
      </c>
      <c r="P24" s="40">
        <v>1</v>
      </c>
      <c r="Q24" s="40" t="s">
        <v>107</v>
      </c>
      <c r="R24" s="40" t="s">
        <v>62</v>
      </c>
      <c r="S24" s="40">
        <v>100</v>
      </c>
      <c r="T24" s="40">
        <v>10</v>
      </c>
      <c r="U24" s="42" t="s">
        <v>108</v>
      </c>
      <c r="V24" s="40" t="s">
        <v>109</v>
      </c>
      <c r="W24" s="40" t="s">
        <v>110</v>
      </c>
      <c r="X24" s="45" t="s">
        <v>111</v>
      </c>
      <c r="Y24" s="45" t="s">
        <v>111</v>
      </c>
      <c r="Z24" s="45" t="s">
        <v>111</v>
      </c>
      <c r="AA24" s="40" t="s">
        <v>141</v>
      </c>
      <c r="AB24" s="40">
        <v>2500</v>
      </c>
      <c r="AC24" s="40">
        <v>2500</v>
      </c>
    </row>
    <row r="25" spans="1:29" ht="17.5" thickBot="1" x14ac:dyDescent="0.3">
      <c r="A25" s="40">
        <v>10023</v>
      </c>
      <c r="B25" s="40" t="s">
        <v>104</v>
      </c>
      <c r="C25" s="40" t="s">
        <v>142</v>
      </c>
      <c r="D25" s="40" t="s">
        <v>59</v>
      </c>
      <c r="E25" s="40">
        <v>0</v>
      </c>
      <c r="F25" s="40" t="s">
        <v>79</v>
      </c>
      <c r="G25" s="40">
        <v>1</v>
      </c>
      <c r="H25" s="40">
        <v>30</v>
      </c>
      <c r="I25" s="40">
        <v>100</v>
      </c>
      <c r="J25" s="40">
        <v>5</v>
      </c>
      <c r="K25" s="41" t="s">
        <v>106</v>
      </c>
      <c r="L25" s="41">
        <v>10</v>
      </c>
      <c r="M25" s="40">
        <v>5</v>
      </c>
      <c r="N25" s="41">
        <v>1</v>
      </c>
      <c r="O25" s="41">
        <v>100</v>
      </c>
      <c r="P25" s="40">
        <v>1</v>
      </c>
      <c r="Q25" s="40" t="s">
        <v>107</v>
      </c>
      <c r="R25" s="40" t="s">
        <v>62</v>
      </c>
      <c r="S25" s="40">
        <v>100</v>
      </c>
      <c r="T25" s="40">
        <v>10</v>
      </c>
      <c r="U25" s="42" t="s">
        <v>108</v>
      </c>
      <c r="V25" s="40" t="s">
        <v>109</v>
      </c>
      <c r="W25" s="40" t="s">
        <v>110</v>
      </c>
      <c r="X25" s="45" t="s">
        <v>111</v>
      </c>
      <c r="Y25" s="45" t="s">
        <v>111</v>
      </c>
      <c r="Z25" s="45" t="s">
        <v>111</v>
      </c>
      <c r="AA25" s="40" t="s">
        <v>143</v>
      </c>
      <c r="AB25" s="40">
        <v>2500</v>
      </c>
      <c r="AC25" s="40">
        <v>2500</v>
      </c>
    </row>
    <row r="26" spans="1:29" ht="17.5" thickBot="1" x14ac:dyDescent="0.3">
      <c r="A26" s="40">
        <v>10024</v>
      </c>
      <c r="B26" s="40" t="s">
        <v>104</v>
      </c>
      <c r="C26" s="40" t="s">
        <v>144</v>
      </c>
      <c r="D26" s="40" t="s">
        <v>59</v>
      </c>
      <c r="E26" s="40">
        <v>0</v>
      </c>
      <c r="F26" s="40" t="s">
        <v>60</v>
      </c>
      <c r="G26" s="40">
        <v>1</v>
      </c>
      <c r="H26" s="40">
        <v>30</v>
      </c>
      <c r="I26" s="40">
        <v>100</v>
      </c>
      <c r="J26" s="40">
        <v>5</v>
      </c>
      <c r="K26" s="41" t="s">
        <v>106</v>
      </c>
      <c r="L26" s="41">
        <v>10</v>
      </c>
      <c r="M26" s="40">
        <v>5</v>
      </c>
      <c r="N26" s="41">
        <v>1</v>
      </c>
      <c r="O26" s="41">
        <v>100</v>
      </c>
      <c r="P26" s="40">
        <v>1</v>
      </c>
      <c r="Q26" s="40" t="s">
        <v>107</v>
      </c>
      <c r="R26" s="40" t="s">
        <v>62</v>
      </c>
      <c r="S26" s="40">
        <v>100</v>
      </c>
      <c r="T26" s="40">
        <v>10</v>
      </c>
      <c r="U26" s="42" t="s">
        <v>108</v>
      </c>
      <c r="V26" s="40" t="s">
        <v>109</v>
      </c>
      <c r="W26" s="40" t="s">
        <v>110</v>
      </c>
      <c r="X26" s="45" t="s">
        <v>111</v>
      </c>
      <c r="Y26" s="45" t="s">
        <v>111</v>
      </c>
      <c r="Z26" s="45" t="s">
        <v>111</v>
      </c>
      <c r="AA26" s="40" t="s">
        <v>145</v>
      </c>
      <c r="AB26" s="40">
        <v>2500</v>
      </c>
      <c r="AC26" s="40">
        <v>2500</v>
      </c>
    </row>
    <row r="27" spans="1:29" ht="17.5" thickBot="1" x14ac:dyDescent="0.3">
      <c r="A27" s="40">
        <v>10025</v>
      </c>
      <c r="B27" s="40" t="s">
        <v>104</v>
      </c>
      <c r="C27" s="40" t="s">
        <v>146</v>
      </c>
      <c r="D27" s="40" t="s">
        <v>59</v>
      </c>
      <c r="E27" s="40">
        <v>0</v>
      </c>
      <c r="F27" s="40" t="s">
        <v>70</v>
      </c>
      <c r="G27" s="40">
        <v>1</v>
      </c>
      <c r="H27" s="40">
        <v>30</v>
      </c>
      <c r="I27" s="40">
        <v>100</v>
      </c>
      <c r="J27" s="40">
        <v>5</v>
      </c>
      <c r="K27" s="41" t="s">
        <v>106</v>
      </c>
      <c r="L27" s="41">
        <v>10</v>
      </c>
      <c r="M27" s="40">
        <v>5</v>
      </c>
      <c r="N27" s="41">
        <v>1</v>
      </c>
      <c r="O27" s="41">
        <v>100</v>
      </c>
      <c r="P27" s="40">
        <v>1</v>
      </c>
      <c r="Q27" s="40" t="s">
        <v>107</v>
      </c>
      <c r="R27" s="40" t="s">
        <v>62</v>
      </c>
      <c r="S27" s="40">
        <v>100</v>
      </c>
      <c r="T27" s="40">
        <v>10</v>
      </c>
      <c r="U27" s="42" t="s">
        <v>108</v>
      </c>
      <c r="V27" s="40" t="s">
        <v>109</v>
      </c>
      <c r="W27" s="40" t="s">
        <v>110</v>
      </c>
      <c r="X27" s="45" t="s">
        <v>111</v>
      </c>
      <c r="Y27" s="45" t="s">
        <v>111</v>
      </c>
      <c r="Z27" s="45" t="s">
        <v>111</v>
      </c>
      <c r="AA27" s="40" t="s">
        <v>147</v>
      </c>
      <c r="AB27" s="40">
        <v>2500</v>
      </c>
      <c r="AC27" s="40">
        <v>2500</v>
      </c>
    </row>
    <row r="28" spans="1:29" ht="17.5" thickBot="1" x14ac:dyDescent="0.3">
      <c r="A28" s="40">
        <v>10026</v>
      </c>
      <c r="B28" s="40" t="s">
        <v>104</v>
      </c>
      <c r="C28" s="40" t="s">
        <v>148</v>
      </c>
      <c r="D28" s="40" t="s">
        <v>59</v>
      </c>
      <c r="E28" s="40">
        <v>0</v>
      </c>
      <c r="F28" s="40" t="s">
        <v>79</v>
      </c>
      <c r="G28" s="40">
        <v>1</v>
      </c>
      <c r="H28" s="40">
        <v>30</v>
      </c>
      <c r="I28" s="40">
        <v>100</v>
      </c>
      <c r="J28" s="40">
        <v>5</v>
      </c>
      <c r="K28" s="41" t="s">
        <v>106</v>
      </c>
      <c r="L28" s="41">
        <v>10</v>
      </c>
      <c r="M28" s="40">
        <v>5</v>
      </c>
      <c r="N28" s="41">
        <v>1</v>
      </c>
      <c r="O28" s="41">
        <v>100</v>
      </c>
      <c r="P28" s="40">
        <v>1</v>
      </c>
      <c r="Q28" s="40" t="s">
        <v>107</v>
      </c>
      <c r="R28" s="40" t="s">
        <v>62</v>
      </c>
      <c r="S28" s="40">
        <v>100</v>
      </c>
      <c r="T28" s="40">
        <v>10</v>
      </c>
      <c r="U28" s="42" t="s">
        <v>108</v>
      </c>
      <c r="V28" s="40" t="s">
        <v>109</v>
      </c>
      <c r="W28" s="40" t="s">
        <v>110</v>
      </c>
      <c r="X28" s="45" t="s">
        <v>111</v>
      </c>
      <c r="Y28" s="45" t="s">
        <v>111</v>
      </c>
      <c r="Z28" s="45" t="s">
        <v>111</v>
      </c>
      <c r="AA28" s="40" t="s">
        <v>149</v>
      </c>
      <c r="AB28" s="40">
        <v>2500</v>
      </c>
      <c r="AC28" s="40">
        <v>2500</v>
      </c>
    </row>
    <row r="29" spans="1:29" ht="17.5" thickBot="1" x14ac:dyDescent="0.3">
      <c r="A29" s="40">
        <v>10027</v>
      </c>
      <c r="B29" s="40" t="s">
        <v>104</v>
      </c>
      <c r="C29" s="40" t="s">
        <v>150</v>
      </c>
      <c r="D29" s="40" t="s">
        <v>59</v>
      </c>
      <c r="E29" s="40">
        <v>0</v>
      </c>
      <c r="F29" s="40" t="s">
        <v>60</v>
      </c>
      <c r="G29" s="40">
        <v>1</v>
      </c>
      <c r="H29" s="40">
        <v>30</v>
      </c>
      <c r="I29" s="40">
        <v>100</v>
      </c>
      <c r="J29" s="40">
        <v>5</v>
      </c>
      <c r="K29" s="41" t="s">
        <v>106</v>
      </c>
      <c r="L29" s="41">
        <v>10</v>
      </c>
      <c r="M29" s="40">
        <v>5</v>
      </c>
      <c r="N29" s="41">
        <v>1</v>
      </c>
      <c r="O29" s="41">
        <v>100</v>
      </c>
      <c r="P29" s="40">
        <v>1</v>
      </c>
      <c r="Q29" s="40" t="s">
        <v>107</v>
      </c>
      <c r="R29" s="40" t="s">
        <v>62</v>
      </c>
      <c r="S29" s="40">
        <v>100</v>
      </c>
      <c r="T29" s="40">
        <v>10</v>
      </c>
      <c r="U29" s="42" t="s">
        <v>108</v>
      </c>
      <c r="V29" s="40" t="s">
        <v>109</v>
      </c>
      <c r="W29" s="40" t="s">
        <v>110</v>
      </c>
      <c r="X29" s="45" t="s">
        <v>111</v>
      </c>
      <c r="Y29" s="45" t="s">
        <v>111</v>
      </c>
      <c r="Z29" s="45" t="s">
        <v>111</v>
      </c>
      <c r="AA29" s="40" t="s">
        <v>151</v>
      </c>
      <c r="AB29" s="40">
        <v>2500</v>
      </c>
      <c r="AC29" s="40">
        <v>2500</v>
      </c>
    </row>
    <row r="30" spans="1:29" ht="17.5" thickBot="1" x14ac:dyDescent="0.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</row>
    <row r="31" spans="1:29" ht="17.5" thickBot="1" x14ac:dyDescent="0.5">
      <c r="A31" s="40">
        <v>0</v>
      </c>
      <c r="B31" s="40">
        <v>1</v>
      </c>
      <c r="C31" s="40">
        <v>2</v>
      </c>
      <c r="D31" s="40">
        <v>3</v>
      </c>
      <c r="E31" s="40">
        <v>4</v>
      </c>
      <c r="F31" s="40">
        <v>5</v>
      </c>
      <c r="G31" s="40">
        <v>6</v>
      </c>
      <c r="H31" s="40">
        <v>7</v>
      </c>
      <c r="I31" s="40">
        <v>8</v>
      </c>
      <c r="J31" s="40">
        <v>9</v>
      </c>
      <c r="K31" s="40">
        <v>10</v>
      </c>
      <c r="L31" s="40">
        <v>11</v>
      </c>
      <c r="M31" s="40">
        <v>12</v>
      </c>
      <c r="N31" s="40">
        <v>13</v>
      </c>
      <c r="O31" s="40">
        <v>14</v>
      </c>
      <c r="P31" s="40">
        <v>15</v>
      </c>
      <c r="Q31" s="40">
        <v>16</v>
      </c>
      <c r="R31" s="40">
        <v>17</v>
      </c>
      <c r="S31" s="40">
        <v>18</v>
      </c>
      <c r="T31" s="40">
        <v>19</v>
      </c>
      <c r="U31" s="40">
        <v>20</v>
      </c>
      <c r="V31" s="40">
        <v>21</v>
      </c>
      <c r="W31" s="40">
        <v>22</v>
      </c>
      <c r="X31" s="40">
        <v>23</v>
      </c>
      <c r="Y31" s="40">
        <v>24</v>
      </c>
      <c r="Z31" s="40">
        <v>25</v>
      </c>
      <c r="AA31" s="40">
        <v>26</v>
      </c>
      <c r="AB31" s="40">
        <v>27</v>
      </c>
      <c r="AC31" s="40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데미지 계산기</vt:lpstr>
      <vt:lpstr>캐릭터 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jenghun cha</dc:creator>
  <cp:lastModifiedBy>jenghun cha</cp:lastModifiedBy>
  <dcterms:created xsi:type="dcterms:W3CDTF">2025-07-03T01:35:31Z</dcterms:created>
  <dcterms:modified xsi:type="dcterms:W3CDTF">2025-07-06T10:28:49Z</dcterms:modified>
</cp:coreProperties>
</file>