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jdgn\OneDrive\문서\GitHub\Project_SkyPower\Project_Design\차정훈\"/>
    </mc:Choice>
  </mc:AlternateContent>
  <xr:revisionPtr revIDLastSave="0" documentId="13_ncr:1_{F937CBDB-4205-40A3-B352-577689253AD8}" xr6:coauthVersionLast="47" xr6:coauthVersionMax="47" xr10:uidLastSave="{00000000-0000-0000-0000-000000000000}"/>
  <bookViews>
    <workbookView xWindow="2830" yWindow="1800" windowWidth="30400" windowHeight="19010" activeTab="2" xr2:uid="{B3FFBA47-E46B-4D64-A546-025BC2657261}"/>
  </bookViews>
  <sheets>
    <sheet name="개요" sheetId="1" r:id="rId1"/>
    <sheet name="TC" sheetId="2" r:id="rId2"/>
    <sheet name="결과 보고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" i="2" l="1"/>
  <c r="J10" i="3" s="1"/>
  <c r="P7" i="2"/>
  <c r="J9" i="3" s="1"/>
  <c r="P6" i="2"/>
  <c r="J8" i="3" s="1"/>
  <c r="P5" i="2"/>
  <c r="J7" i="3" s="1"/>
  <c r="J8" i="2"/>
  <c r="F10" i="3" s="1"/>
  <c r="J7" i="2"/>
  <c r="F9" i="3" s="1"/>
  <c r="J6" i="2"/>
  <c r="F8" i="3" s="1"/>
  <c r="J5" i="2"/>
  <c r="F7" i="3" s="1"/>
  <c r="C8" i="2"/>
  <c r="B10" i="3" s="1"/>
  <c r="C7" i="2"/>
  <c r="B9" i="3" s="1"/>
  <c r="C6" i="2"/>
  <c r="B8" i="3" s="1"/>
  <c r="C5" i="2"/>
  <c r="B7" i="3" s="1"/>
  <c r="B13" i="2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L8" i="3" l="1"/>
  <c r="L9" i="3"/>
  <c r="F11" i="3"/>
  <c r="H7" i="3" s="1"/>
  <c r="H11" i="3" s="1"/>
  <c r="H8" i="3"/>
  <c r="H9" i="3"/>
  <c r="H10" i="3"/>
  <c r="L7" i="3"/>
  <c r="L11" i="3" s="1"/>
  <c r="J11" i="3"/>
  <c r="L10" i="3"/>
  <c r="B11" i="3"/>
  <c r="D8" i="3" s="1"/>
  <c r="P9" i="2"/>
  <c r="J9" i="2"/>
  <c r="C9" i="2"/>
  <c r="D9" i="3" l="1"/>
  <c r="D10" i="3"/>
  <c r="D7" i="3"/>
  <c r="D11" i="3" l="1"/>
</calcChain>
</file>

<file path=xl/sharedStrings.xml><?xml version="1.0" encoding="utf-8"?>
<sst xmlns="http://schemas.openxmlformats.org/spreadsheetml/2006/main" count="105" uniqueCount="65">
  <si>
    <t>장르</t>
  </si>
  <si>
    <t>제작사</t>
  </si>
  <si>
    <t>유통사</t>
  </si>
  <si>
    <t>플랫폼</t>
  </si>
  <si>
    <t>엔진</t>
  </si>
  <si>
    <t>버전 정보</t>
  </si>
  <si>
    <t>테스트 정보</t>
  </si>
  <si>
    <t>목적</t>
  </si>
  <si>
    <t>기간</t>
  </si>
  <si>
    <t>환경 세팅</t>
  </si>
  <si>
    <t>내 기기</t>
  </si>
  <si>
    <t>Sky Power</t>
    <phoneticPr fontId="19" type="noConversion"/>
  </si>
  <si>
    <t>슈팅 탄막</t>
    <phoneticPr fontId="19" type="noConversion"/>
  </si>
  <si>
    <t>-</t>
    <phoneticPr fontId="19" type="noConversion"/>
  </si>
  <si>
    <t>PC</t>
    <phoneticPr fontId="19" type="noConversion"/>
  </si>
  <si>
    <t>Unity</t>
    <phoneticPr fontId="19" type="noConversion"/>
  </si>
  <si>
    <t>출시 전 버그테스트와 밸런스 조절</t>
    <phoneticPr fontId="19" type="noConversion"/>
  </si>
  <si>
    <t>확인</t>
  </si>
  <si>
    <t>중요도</t>
  </si>
  <si>
    <t>우선순위</t>
  </si>
  <si>
    <t>QA 담당자</t>
  </si>
  <si>
    <t>개수</t>
  </si>
  <si>
    <t>설명</t>
  </si>
  <si>
    <t>우선 순위</t>
  </si>
  <si>
    <t>Pass</t>
  </si>
  <si>
    <t>사양과 구현사항이 일치함</t>
  </si>
  <si>
    <t>Critical</t>
  </si>
  <si>
    <t>가장 높음 핵심 케이스, 버그 &amp; 진행불가</t>
  </si>
  <si>
    <t>Urgent</t>
  </si>
  <si>
    <t>Fail</t>
  </si>
  <si>
    <t>사양과 구현사항이 일치하지 않음</t>
  </si>
  <si>
    <t>Major</t>
  </si>
  <si>
    <t>부분 진행불가 및 부분 오류</t>
  </si>
  <si>
    <t>High</t>
  </si>
  <si>
    <t>N/A</t>
  </si>
  <si>
    <t>버그, 시스템 등의 이슈로 확인할수 없는 항목</t>
  </si>
  <si>
    <t>Minor</t>
  </si>
  <si>
    <t>사용빈도수가 낮은 부분 오류</t>
  </si>
  <si>
    <t>Normal</t>
  </si>
  <si>
    <t>Block</t>
  </si>
  <si>
    <t>스펙 변경, 차후구현 등으로 확인할 수 없는 항목</t>
  </si>
  <si>
    <t>Trivial</t>
  </si>
  <si>
    <t>거의 사용하지않는 부분</t>
  </si>
  <si>
    <t>Low</t>
  </si>
  <si>
    <t>Total</t>
  </si>
  <si>
    <t>합계</t>
  </si>
  <si>
    <t>NO.</t>
  </si>
  <si>
    <t>Depth 1</t>
  </si>
  <si>
    <t>Depths 2</t>
  </si>
  <si>
    <t>Action(수행)</t>
  </si>
  <si>
    <t>Expected results(기대 결과)</t>
  </si>
  <si>
    <t>비고</t>
  </si>
  <si>
    <r>
      <t>Precondition(</t>
    </r>
    <r>
      <rPr>
        <b/>
        <sz val="9"/>
        <color rgb="FF000000"/>
        <rFont val="바탕"/>
        <family val="1"/>
        <charset val="129"/>
      </rPr>
      <t>사전조건</t>
    </r>
    <r>
      <rPr>
        <b/>
        <sz val="9"/>
        <color rgb="FF000000"/>
        <rFont val="Roboto"/>
      </rPr>
      <t>)</t>
    </r>
    <phoneticPr fontId="19" type="noConversion"/>
  </si>
  <si>
    <t>[게임명] 결과 보고서</t>
  </si>
  <si>
    <t>테스트 결과</t>
  </si>
  <si>
    <t>비율</t>
  </si>
  <si>
    <t>테스트 결과 및 특이사항</t>
  </si>
  <si>
    <t>N/A</t>
    <phoneticPr fontId="19" type="noConversion"/>
  </si>
  <si>
    <r>
      <rPr>
        <b/>
        <sz val="9"/>
        <color rgb="FF000000"/>
        <rFont val="Roboto"/>
      </rPr>
      <t>확인</t>
    </r>
  </si>
  <si>
    <r>
      <rPr>
        <b/>
        <sz val="9"/>
        <color rgb="FF000000"/>
        <rFont val="돋움"/>
        <family val="3"/>
        <charset val="129"/>
      </rPr>
      <t>중요도</t>
    </r>
  </si>
  <si>
    <r>
      <rPr>
        <b/>
        <sz val="9"/>
        <color rgb="FF000000"/>
        <rFont val="돋움"/>
        <family val="3"/>
        <charset val="129"/>
      </rPr>
      <t>우선순위</t>
    </r>
  </si>
  <si>
    <r>
      <rPr>
        <b/>
        <sz val="9"/>
        <color rgb="FF000000"/>
        <rFont val="돋움"/>
        <family val="3"/>
        <charset val="129"/>
      </rPr>
      <t>담당자</t>
    </r>
  </si>
  <si>
    <t>중요도</t>
    <phoneticPr fontId="19" type="noConversion"/>
  </si>
  <si>
    <r>
      <t>[Sky Power</t>
    </r>
    <r>
      <rPr>
        <b/>
        <sz val="14"/>
        <color rgb="FFFFFFFF"/>
        <rFont val="&quot;Malgun Gothic&quot;"/>
        <family val="2"/>
      </rPr>
      <t xml:space="preserve">] </t>
    </r>
    <r>
      <rPr>
        <b/>
        <sz val="14"/>
        <color rgb="FFFFFFFF"/>
        <rFont val="맑은 고딕"/>
        <family val="3"/>
        <charset val="129"/>
      </rPr>
      <t>기본기능</t>
    </r>
    <r>
      <rPr>
        <b/>
        <sz val="14"/>
        <color rgb="FFFFFFFF"/>
        <rFont val="&quot;Malgun Gothic&quot;"/>
        <family val="2"/>
      </rPr>
      <t xml:space="preserve"> CheckList</t>
    </r>
    <phoneticPr fontId="19" type="noConversion"/>
  </si>
  <si>
    <t>Major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</si>
</sst>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rgb="FF000000"/>
      <name val="맑은 고딕"/>
      <scheme val="minor"/>
    </font>
    <font>
      <sz val="11"/>
      <color rgb="FF000000"/>
      <name val="&quot;맑은 고딕&quot;"/>
      <family val="3"/>
      <charset val="129"/>
    </font>
    <font>
      <b/>
      <sz val="14"/>
      <color rgb="FFFFFFFF"/>
      <name val="&quot;Malgun Gothic&quot;"/>
    </font>
    <font>
      <sz val="10"/>
      <name val="Arial"/>
      <family val="2"/>
    </font>
    <font>
      <b/>
      <sz val="10"/>
      <color rgb="FF000000"/>
      <name val="&quot;맑은 고딕&quot;"/>
      <family val="3"/>
      <charset val="129"/>
    </font>
    <font>
      <b/>
      <sz val="11"/>
      <color rgb="FFFFFFFF"/>
      <name val="&quot;맑은 고딕&quot;"/>
      <family val="3"/>
      <charset val="129"/>
    </font>
    <font>
      <sz val="9"/>
      <color rgb="FF000000"/>
      <name val="Roboto"/>
    </font>
    <font>
      <sz val="10"/>
      <color theme="1"/>
      <name val="Calibri"/>
      <family val="2"/>
    </font>
    <font>
      <b/>
      <sz val="9"/>
      <color rgb="FF000000"/>
      <name val="&quot;Malgun Gothic&quot;"/>
    </font>
    <font>
      <sz val="9"/>
      <color rgb="FF000000"/>
      <name val="&quot;Malgun Gothic&quot;"/>
    </font>
    <font>
      <b/>
      <sz val="9"/>
      <color rgb="FF0070C0"/>
      <name val="&quot;Malgun Gothic&quot;"/>
    </font>
    <font>
      <b/>
      <sz val="9"/>
      <color rgb="FFFF0000"/>
      <name val="&quot;Malgun Gothic&quot;"/>
    </font>
    <font>
      <b/>
      <sz val="9"/>
      <color rgb="FF9900FF"/>
      <name val="&quot;Malgun Gothic&quot;"/>
    </font>
    <font>
      <b/>
      <sz val="9"/>
      <color rgb="FF00B050"/>
      <name val="&quot;Malgun Gothic&quot;"/>
    </font>
    <font>
      <b/>
      <sz val="9"/>
      <color rgb="FF000000"/>
      <name val="Roboto"/>
    </font>
    <font>
      <b/>
      <sz val="9"/>
      <color rgb="FF000000"/>
      <name val="돋움"/>
      <family val="3"/>
      <charset val="129"/>
    </font>
    <font>
      <sz val="10"/>
      <color rgb="FF000000"/>
      <name val="맑은 고딕"/>
      <family val="2"/>
      <scheme val="minor"/>
    </font>
    <font>
      <sz val="8"/>
      <name val="맑은 고딕"/>
      <family val="2"/>
      <charset val="129"/>
      <scheme val="minor"/>
    </font>
    <font>
      <b/>
      <sz val="14"/>
      <color rgb="FFFFFFFF"/>
      <name val="맑은 고딕"/>
      <family val="3"/>
      <charset val="129"/>
    </font>
    <font>
      <b/>
      <sz val="10"/>
      <name val="Arial"/>
      <family val="2"/>
    </font>
    <font>
      <b/>
      <sz val="9"/>
      <color rgb="FF000000"/>
      <name val="바탕"/>
      <family val="1"/>
      <charset val="129"/>
    </font>
    <font>
      <b/>
      <sz val="9"/>
      <color theme="1"/>
      <name val="&quot;Malgun Gothic&quot;"/>
    </font>
    <font>
      <sz val="10"/>
      <color theme="1"/>
      <name val="&quot;Malgun Gothic&quot;"/>
    </font>
    <font>
      <sz val="11"/>
      <color rgb="FF000000"/>
      <name val="&quot;Malgun Gothic&quot;"/>
    </font>
    <font>
      <b/>
      <sz val="9"/>
      <color theme="1"/>
      <name val="&quot;Malgun Gothic&quot;"/>
      <family val="2"/>
    </font>
    <font>
      <b/>
      <sz val="11"/>
      <color theme="1"/>
      <name val="&quot;Malgun Gothic&quot;"/>
      <family val="2"/>
    </font>
    <font>
      <sz val="9"/>
      <color theme="1"/>
      <name val="&quot;Malgun Gothic&quot;"/>
    </font>
    <font>
      <b/>
      <sz val="9"/>
      <color rgb="FF000000"/>
      <name val="&quot;Malgun Gothic&quot;"/>
      <family val="2"/>
    </font>
    <font>
      <sz val="10"/>
      <color rgb="FF000000"/>
      <name val="&quot;Malgun Gothic&quot;"/>
    </font>
    <font>
      <sz val="11"/>
      <color theme="1"/>
      <name val="&quot;Malgun Gothic&quot;"/>
    </font>
    <font>
      <sz val="11"/>
      <color rgb="FF000000"/>
      <name val="&quot;Malgun Gothic&quot;"/>
      <family val="2"/>
    </font>
    <font>
      <sz val="11"/>
      <color theme="1"/>
      <name val="&quot;Malgun Gothic&quot;"/>
      <family val="2"/>
    </font>
    <font>
      <b/>
      <sz val="14"/>
      <color rgb="FFFFFFFF"/>
      <name val="&quot;Malgun Gothic&quot;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203764"/>
        <bgColor rgb="FF203764"/>
      </patternFill>
    </fill>
    <fill>
      <patternFill patternType="solid">
        <fgColor rgb="FFE2EFDA"/>
        <bgColor rgb="FFE2EFDA"/>
      </patternFill>
    </fill>
    <fill>
      <patternFill patternType="solid">
        <fgColor rgb="FFD9E1F2"/>
        <bgColor rgb="FFD9E1F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FF2CC"/>
      </patternFill>
    </fill>
    <fill>
      <patternFill patternType="solid">
        <fgColor theme="4" tint="-0.499984740745262"/>
        <bgColor rgb="FF002060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499984740745262"/>
        <bgColor rgb="FF203764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6" tint="0.39997558519241921"/>
        <bgColor rgb="FFFFFFFF"/>
      </patternFill>
    </fill>
    <fill>
      <patternFill patternType="solid">
        <fgColor theme="5" tint="0.39997558519241921"/>
        <bgColor rgb="FFFFFFFF"/>
      </patternFill>
    </fill>
    <fill>
      <patternFill patternType="solid">
        <fgColor theme="7" tint="0.59999389629810485"/>
        <bgColor rgb="FFFFFFFF"/>
      </patternFill>
    </fill>
  </fills>
  <borders count="39">
    <border>
      <left/>
      <right/>
      <top/>
      <bottom/>
      <diagonal/>
    </border>
    <border>
      <left/>
      <right/>
      <top/>
      <bottom style="thin">
        <color rgb="FFFFC000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/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/>
      <right/>
      <top style="thin">
        <color rgb="FFBFBFBF"/>
      </top>
      <bottom style="double">
        <color rgb="FFBFBFBF"/>
      </bottom>
      <diagonal/>
    </border>
    <border>
      <left/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BFBFBF"/>
      </bottom>
      <diagonal/>
    </border>
    <border>
      <left style="medium">
        <color indexed="64"/>
      </left>
      <right style="medium">
        <color indexed="64"/>
      </right>
      <top/>
      <bottom style="thin">
        <color rgb="FFBFBFBF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BFBFBF"/>
      </left>
      <right/>
      <top style="double">
        <color rgb="FFBFBFBF"/>
      </top>
      <bottom style="thin">
        <color rgb="FFBFBFBF"/>
      </bottom>
      <diagonal/>
    </border>
    <border>
      <left/>
      <right/>
      <top style="double">
        <color rgb="FFBFBFBF"/>
      </top>
      <bottom style="thin">
        <color rgb="FFBFBFBF"/>
      </bottom>
      <diagonal/>
    </border>
    <border>
      <left/>
      <right style="thin">
        <color rgb="FFBFBFBF"/>
      </right>
      <top style="double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double">
        <color rgb="FFBFBFBF"/>
      </bottom>
      <diagonal/>
    </border>
    <border>
      <left style="thin">
        <color indexed="64"/>
      </left>
      <right/>
      <top style="thin">
        <color rgb="FFBFBFBF"/>
      </top>
      <bottom style="thin">
        <color rgb="FFBFBFBF"/>
      </bottom>
      <diagonal/>
    </border>
    <border>
      <left style="thin">
        <color indexed="64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 style="thin">
        <color rgb="FFBFBFBF"/>
      </right>
      <top/>
      <bottom style="thin">
        <color rgb="FFBFBFBF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/>
    <xf numFmtId="0" fontId="18" fillId="0" borderId="0"/>
  </cellStyleXfs>
  <cellXfs count="112">
    <xf numFmtId="0" fontId="0" fillId="0" borderId="0" xfId="0">
      <alignment vertical="center"/>
    </xf>
    <xf numFmtId="0" fontId="3" fillId="2" borderId="2" xfId="3" applyFont="1" applyFill="1" applyBorder="1" applyAlignment="1">
      <alignment horizontal="center"/>
    </xf>
    <xf numFmtId="0" fontId="5" fillId="0" borderId="3" xfId="3" applyFont="1" applyBorder="1"/>
    <xf numFmtId="0" fontId="5" fillId="0" borderId="4" xfId="3" applyFont="1" applyBorder="1"/>
    <xf numFmtId="0" fontId="5" fillId="0" borderId="5" xfId="3" applyFont="1" applyBorder="1"/>
    <xf numFmtId="0" fontId="18" fillId="0" borderId="0" xfId="3"/>
    <xf numFmtId="0" fontId="5" fillId="0" borderId="6" xfId="3" applyFont="1" applyBorder="1"/>
    <xf numFmtId="0" fontId="5" fillId="0" borderId="7" xfId="3" applyFont="1" applyBorder="1"/>
    <xf numFmtId="0" fontId="5" fillId="0" borderId="8" xfId="3" applyFont="1" applyBorder="1"/>
    <xf numFmtId="0" fontId="5" fillId="0" borderId="9" xfId="3" applyFont="1" applyBorder="1"/>
    <xf numFmtId="0" fontId="0" fillId="8" borderId="0" xfId="0" applyFill="1" applyBorder="1">
      <alignment vertical="center"/>
    </xf>
    <xf numFmtId="0" fontId="3" fillId="9" borderId="19" xfId="3" applyFont="1" applyFill="1" applyBorder="1" applyAlignment="1">
      <alignment horizontal="center"/>
    </xf>
    <xf numFmtId="0" fontId="7" fillId="13" borderId="24" xfId="3" applyFont="1" applyFill="1" applyBorder="1" applyAlignment="1">
      <alignment vertical="center"/>
    </xf>
    <xf numFmtId="0" fontId="5" fillId="12" borderId="25" xfId="3" applyFont="1" applyFill="1" applyBorder="1" applyAlignment="1">
      <alignment vertical="center"/>
    </xf>
    <xf numFmtId="0" fontId="7" fillId="13" borderId="25" xfId="3" applyFont="1" applyFill="1" applyBorder="1" applyAlignment="1">
      <alignment vertical="center"/>
    </xf>
    <xf numFmtId="0" fontId="7" fillId="13" borderId="26" xfId="3" applyFont="1" applyFill="1" applyBorder="1" applyAlignment="1">
      <alignment vertical="center"/>
    </xf>
    <xf numFmtId="0" fontId="6" fillId="14" borderId="18" xfId="3" applyFont="1" applyFill="1" applyBorder="1" applyAlignment="1">
      <alignment horizontal="center" vertical="center"/>
    </xf>
    <xf numFmtId="0" fontId="4" fillId="11" borderId="24" xfId="3" applyFont="1" applyFill="1" applyBorder="1" applyAlignment="1">
      <alignment vertical="center"/>
    </xf>
    <xf numFmtId="0" fontId="4" fillId="11" borderId="25" xfId="3" applyFont="1" applyFill="1" applyBorder="1" applyAlignment="1">
      <alignment vertical="center"/>
    </xf>
    <xf numFmtId="0" fontId="4" fillId="11" borderId="26" xfId="3" applyFont="1" applyFill="1" applyBorder="1" applyAlignment="1">
      <alignment vertical="center"/>
    </xf>
    <xf numFmtId="0" fontId="3" fillId="9" borderId="0" xfId="3" applyFont="1" applyFill="1" applyBorder="1" applyAlignment="1">
      <alignment vertical="center"/>
    </xf>
    <xf numFmtId="0" fontId="5" fillId="8" borderId="20" xfId="3" applyFont="1" applyFill="1" applyBorder="1" applyAlignment="1"/>
    <xf numFmtId="0" fontId="5" fillId="8" borderId="21" xfId="3" applyFont="1" applyFill="1" applyBorder="1" applyAlignment="1"/>
    <xf numFmtId="0" fontId="5" fillId="8" borderId="22" xfId="3" applyFont="1" applyFill="1" applyBorder="1" applyAlignment="1"/>
    <xf numFmtId="0" fontId="18" fillId="8" borderId="0" xfId="3" applyFill="1" applyBorder="1" applyAlignment="1"/>
    <xf numFmtId="0" fontId="5" fillId="8" borderId="23" xfId="3" applyFont="1" applyFill="1" applyBorder="1" applyAlignment="1"/>
    <xf numFmtId="0" fontId="5" fillId="8" borderId="0" xfId="3" applyFont="1" applyFill="1" applyBorder="1" applyAlignment="1"/>
    <xf numFmtId="0" fontId="6" fillId="9" borderId="24" xfId="3" applyFont="1" applyFill="1" applyBorder="1" applyAlignment="1">
      <alignment horizontal="center" vertical="center"/>
    </xf>
    <xf numFmtId="0" fontId="21" fillId="8" borderId="25" xfId="3" applyFont="1" applyFill="1" applyBorder="1" applyAlignment="1">
      <alignment vertical="center"/>
    </xf>
    <xf numFmtId="0" fontId="21" fillId="8" borderId="26" xfId="3" applyFont="1" applyFill="1" applyBorder="1" applyAlignment="1">
      <alignment vertical="center"/>
    </xf>
    <xf numFmtId="0" fontId="17" fillId="4" borderId="11" xfId="3" applyFont="1" applyFill="1" applyBorder="1" applyAlignment="1">
      <alignment horizontal="center"/>
    </xf>
    <xf numFmtId="0" fontId="16" fillId="4" borderId="11" xfId="3" applyFont="1" applyFill="1" applyBorder="1" applyAlignment="1">
      <alignment horizontal="center"/>
    </xf>
    <xf numFmtId="0" fontId="11" fillId="0" borderId="11" xfId="3" applyFont="1" applyBorder="1" applyAlignment="1">
      <alignment horizontal="center"/>
    </xf>
    <xf numFmtId="0" fontId="11" fillId="0" borderId="16" xfId="3" applyFont="1" applyBorder="1" applyAlignment="1">
      <alignment horizontal="center"/>
    </xf>
    <xf numFmtId="0" fontId="7" fillId="5" borderId="8" xfId="3" applyFont="1" applyFill="1" applyBorder="1" applyAlignment="1">
      <alignment horizontal="center"/>
    </xf>
    <xf numFmtId="0" fontId="7" fillId="5" borderId="13" xfId="3" applyFont="1" applyFill="1" applyBorder="1" applyAlignment="1">
      <alignment horizontal="center"/>
    </xf>
    <xf numFmtId="0" fontId="10" fillId="4" borderId="11" xfId="3" applyFont="1" applyFill="1" applyBorder="1" applyAlignment="1">
      <alignment horizontal="center"/>
    </xf>
    <xf numFmtId="0" fontId="7" fillId="5" borderId="0" xfId="3" applyFont="1" applyFill="1"/>
    <xf numFmtId="0" fontId="7" fillId="5" borderId="7" xfId="3" applyFont="1" applyFill="1" applyBorder="1" applyAlignment="1">
      <alignment horizontal="center"/>
    </xf>
    <xf numFmtId="0" fontId="17" fillId="10" borderId="14" xfId="3" applyFont="1" applyFill="1" applyBorder="1" applyAlignment="1">
      <alignment horizontal="center"/>
    </xf>
    <xf numFmtId="0" fontId="18" fillId="0" borderId="0" xfId="3"/>
    <xf numFmtId="0" fontId="3" fillId="2" borderId="0" xfId="3" applyFont="1" applyFill="1"/>
    <xf numFmtId="0" fontId="4" fillId="3" borderId="1" xfId="3" applyFont="1" applyFill="1" applyBorder="1"/>
    <xf numFmtId="0" fontId="8" fillId="2" borderId="0" xfId="3" applyFont="1" applyFill="1"/>
    <xf numFmtId="0" fontId="9" fillId="3" borderId="1" xfId="3" applyFont="1" applyFill="1" applyBorder="1"/>
    <xf numFmtId="0" fontId="10" fillId="4" borderId="10" xfId="3" applyFont="1" applyFill="1" applyBorder="1" applyAlignment="1">
      <alignment horizontal="center"/>
    </xf>
    <xf numFmtId="0" fontId="10" fillId="4" borderId="9" xfId="3" applyFont="1" applyFill="1" applyBorder="1" applyAlignment="1">
      <alignment horizontal="center"/>
    </xf>
    <xf numFmtId="0" fontId="11" fillId="0" borderId="10" xfId="3" applyFont="1" applyBorder="1" applyAlignment="1">
      <alignment horizontal="center"/>
    </xf>
    <xf numFmtId="0" fontId="12" fillId="0" borderId="9" xfId="3" applyFont="1" applyBorder="1" applyAlignment="1">
      <alignment horizontal="center"/>
    </xf>
    <xf numFmtId="0" fontId="13" fillId="0" borderId="9" xfId="3" applyFont="1" applyBorder="1" applyAlignment="1">
      <alignment horizontal="center"/>
    </xf>
    <xf numFmtId="0" fontId="14" fillId="0" borderId="9" xfId="3" applyFont="1" applyBorder="1" applyAlignment="1">
      <alignment horizontal="center"/>
    </xf>
    <xf numFmtId="0" fontId="10" fillId="0" borderId="9" xfId="3" applyFont="1" applyBorder="1" applyAlignment="1">
      <alignment horizontal="center"/>
    </xf>
    <xf numFmtId="0" fontId="10" fillId="0" borderId="15" xfId="3" applyFont="1" applyBorder="1" applyAlignment="1">
      <alignment horizontal="center"/>
    </xf>
    <xf numFmtId="0" fontId="15" fillId="0" borderId="15" xfId="3" applyFont="1" applyBorder="1" applyAlignment="1">
      <alignment horizontal="center"/>
    </xf>
    <xf numFmtId="0" fontId="16" fillId="4" borderId="12" xfId="3" applyFont="1" applyFill="1" applyBorder="1" applyAlignment="1">
      <alignment horizontal="center"/>
    </xf>
    <xf numFmtId="0" fontId="7" fillId="5" borderId="0" xfId="3" applyFont="1" applyFill="1"/>
    <xf numFmtId="0" fontId="17" fillId="10" borderId="12" xfId="3" applyFont="1" applyFill="1" applyBorder="1" applyAlignment="1">
      <alignment horizontal="center"/>
    </xf>
    <xf numFmtId="0" fontId="6" fillId="4" borderId="18" xfId="3" applyFont="1" applyFill="1" applyBorder="1" applyAlignment="1">
      <alignment horizontal="center"/>
    </xf>
    <xf numFmtId="0" fontId="24" fillId="3" borderId="1" xfId="3" applyFont="1" applyFill="1" applyBorder="1"/>
    <xf numFmtId="0" fontId="25" fillId="2" borderId="0" xfId="3" applyFont="1" applyFill="1"/>
    <xf numFmtId="0" fontId="10" fillId="4" borderId="12" xfId="3" applyFont="1" applyFill="1" applyBorder="1" applyAlignment="1">
      <alignment horizontal="center"/>
    </xf>
    <xf numFmtId="0" fontId="28" fillId="3" borderId="1" xfId="3" applyFont="1" applyFill="1" applyBorder="1"/>
    <xf numFmtId="0" fontId="11" fillId="2" borderId="0" xfId="3" applyFont="1" applyFill="1"/>
    <xf numFmtId="0" fontId="26" fillId="0" borderId="0" xfId="0" applyFont="1">
      <alignment vertical="center"/>
    </xf>
    <xf numFmtId="0" fontId="23" fillId="2" borderId="0" xfId="3" applyFont="1" applyFill="1"/>
    <xf numFmtId="0" fontId="29" fillId="4" borderId="11" xfId="3" applyFont="1" applyFill="1" applyBorder="1" applyAlignment="1">
      <alignment horizontal="center"/>
    </xf>
    <xf numFmtId="0" fontId="30" fillId="6" borderId="28" xfId="3" applyFont="1" applyFill="1" applyBorder="1" applyAlignment="1">
      <alignment horizontal="center"/>
    </xf>
    <xf numFmtId="0" fontId="30" fillId="7" borderId="29" xfId="3" applyFont="1" applyFill="1" applyBorder="1" applyAlignment="1">
      <alignment horizontal="center"/>
    </xf>
    <xf numFmtId="0" fontId="31" fillId="15" borderId="30" xfId="3" applyFont="1" applyFill="1" applyBorder="1"/>
    <xf numFmtId="0" fontId="25" fillId="17" borderId="30" xfId="3" applyFont="1" applyFill="1" applyBorder="1"/>
    <xf numFmtId="0" fontId="25" fillId="16" borderId="27" xfId="3" applyFont="1" applyFill="1" applyBorder="1"/>
    <xf numFmtId="0" fontId="10" fillId="4" borderId="14" xfId="3" applyFont="1" applyFill="1" applyBorder="1" applyAlignment="1">
      <alignment horizontal="center"/>
    </xf>
    <xf numFmtId="0" fontId="33" fillId="0" borderId="0" xfId="0" applyFont="1">
      <alignment vertical="center"/>
    </xf>
    <xf numFmtId="0" fontId="32" fillId="2" borderId="0" xfId="3" applyFont="1" applyFill="1"/>
    <xf numFmtId="0" fontId="29" fillId="4" borderId="14" xfId="3" applyFont="1" applyFill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7" fillId="5" borderId="13" xfId="3" applyFont="1" applyFill="1" applyBorder="1" applyAlignment="1"/>
    <xf numFmtId="0" fontId="16" fillId="4" borderId="12" xfId="3" applyFont="1" applyFill="1" applyBorder="1" applyAlignment="1">
      <alignment horizontal="center"/>
    </xf>
    <xf numFmtId="0" fontId="16" fillId="4" borderId="13" xfId="3" applyFont="1" applyFill="1" applyBorder="1" applyAlignment="1">
      <alignment horizontal="center"/>
    </xf>
    <xf numFmtId="0" fontId="11" fillId="0" borderId="31" xfId="3" applyFont="1" applyBorder="1" applyAlignment="1">
      <alignment horizontal="center"/>
    </xf>
    <xf numFmtId="0" fontId="11" fillId="0" borderId="32" xfId="3" applyFont="1" applyBorder="1" applyAlignment="1">
      <alignment horizontal="center"/>
    </xf>
    <xf numFmtId="0" fontId="11" fillId="0" borderId="33" xfId="3" applyFont="1" applyBorder="1" applyAlignment="1">
      <alignment horizontal="center"/>
    </xf>
    <xf numFmtId="0" fontId="17" fillId="4" borderId="13" xfId="3" applyFont="1" applyFill="1" applyBorder="1" applyAlignment="1">
      <alignment horizontal="center"/>
    </xf>
    <xf numFmtId="0" fontId="17" fillId="4" borderId="12" xfId="3" applyFont="1" applyFill="1" applyBorder="1" applyAlignment="1">
      <alignment horizontal="center"/>
    </xf>
    <xf numFmtId="0" fontId="11" fillId="0" borderId="34" xfId="3" applyFont="1" applyBorder="1" applyAlignment="1">
      <alignment horizontal="center"/>
    </xf>
    <xf numFmtId="0" fontId="11" fillId="0" borderId="17" xfId="3" applyFont="1" applyBorder="1" applyAlignment="1">
      <alignment horizontal="center"/>
    </xf>
    <xf numFmtId="0" fontId="11" fillId="0" borderId="13" xfId="3" applyFont="1" applyBorder="1" applyAlignment="1">
      <alignment horizontal="center"/>
    </xf>
    <xf numFmtId="0" fontId="11" fillId="0" borderId="12" xfId="3" applyFont="1" applyBorder="1" applyAlignment="1">
      <alignment horizontal="center"/>
    </xf>
    <xf numFmtId="0" fontId="10" fillId="4" borderId="13" xfId="3" applyFont="1" applyFill="1" applyBorder="1" applyAlignment="1">
      <alignment horizontal="center"/>
    </xf>
    <xf numFmtId="0" fontId="10" fillId="4" borderId="12" xfId="3" applyFont="1" applyFill="1" applyBorder="1" applyAlignment="1">
      <alignment horizontal="center"/>
    </xf>
    <xf numFmtId="0" fontId="7" fillId="5" borderId="11" xfId="3" applyFont="1" applyFill="1" applyBorder="1" applyAlignment="1">
      <alignment horizontal="center"/>
    </xf>
    <xf numFmtId="0" fontId="7" fillId="5" borderId="12" xfId="3" applyFont="1" applyFill="1" applyBorder="1" applyAlignment="1">
      <alignment horizontal="center"/>
    </xf>
    <xf numFmtId="0" fontId="27" fillId="2" borderId="7" xfId="3" applyFont="1" applyFill="1" applyBorder="1" applyAlignment="1">
      <alignment horizontal="center"/>
    </xf>
    <xf numFmtId="0" fontId="3" fillId="2" borderId="14" xfId="3" applyFont="1" applyFill="1" applyBorder="1"/>
    <xf numFmtId="0" fontId="26" fillId="0" borderId="14" xfId="3" applyFont="1" applyBorder="1" applyAlignment="1">
      <alignment horizontal="center"/>
    </xf>
    <xf numFmtId="0" fontId="26" fillId="2" borderId="14" xfId="3" applyFont="1" applyFill="1" applyBorder="1" applyAlignment="1">
      <alignment horizontal="center"/>
    </xf>
    <xf numFmtId="0" fontId="0" fillId="0" borderId="14" xfId="0" applyBorder="1">
      <alignment vertical="center"/>
    </xf>
    <xf numFmtId="0" fontId="26" fillId="0" borderId="14" xfId="0" applyFont="1" applyBorder="1">
      <alignment vertical="center"/>
    </xf>
    <xf numFmtId="0" fontId="7" fillId="5" borderId="11" xfId="3" applyFont="1" applyFill="1" applyBorder="1" applyAlignment="1"/>
    <xf numFmtId="0" fontId="7" fillId="5" borderId="12" xfId="3" applyFont="1" applyFill="1" applyBorder="1" applyAlignment="1"/>
    <xf numFmtId="0" fontId="3" fillId="2" borderId="13" xfId="3" applyFont="1" applyFill="1" applyBorder="1" applyAlignment="1">
      <alignment horizontal="center"/>
    </xf>
    <xf numFmtId="0" fontId="3" fillId="2" borderId="11" xfId="3" applyFont="1" applyFill="1" applyBorder="1" applyAlignment="1">
      <alignment horizontal="center"/>
    </xf>
    <xf numFmtId="0" fontId="3" fillId="2" borderId="12" xfId="3" applyFont="1" applyFill="1" applyBorder="1" applyAlignment="1">
      <alignment horizontal="center"/>
    </xf>
    <xf numFmtId="0" fontId="16" fillId="4" borderId="35" xfId="3" applyFont="1" applyFill="1" applyBorder="1" applyAlignment="1">
      <alignment horizontal="center"/>
    </xf>
    <xf numFmtId="0" fontId="32" fillId="2" borderId="13" xfId="3" applyFont="1" applyFill="1" applyBorder="1" applyAlignment="1">
      <alignment horizontal="center"/>
    </xf>
    <xf numFmtId="0" fontId="33" fillId="0" borderId="13" xfId="0" applyFont="1" applyBorder="1">
      <alignment vertical="center"/>
    </xf>
    <xf numFmtId="0" fontId="3" fillId="2" borderId="36" xfId="3" applyFont="1" applyFill="1" applyBorder="1" applyAlignment="1">
      <alignment horizontal="center"/>
    </xf>
    <xf numFmtId="0" fontId="3" fillId="2" borderId="37" xfId="3" applyFont="1" applyFill="1" applyBorder="1" applyAlignment="1">
      <alignment horizontal="center"/>
    </xf>
    <xf numFmtId="0" fontId="0" fillId="0" borderId="38" xfId="0" applyBorder="1">
      <alignment vertical="center"/>
    </xf>
    <xf numFmtId="0" fontId="3" fillId="2" borderId="35" xfId="3" applyFont="1" applyFill="1" applyBorder="1" applyAlignment="1">
      <alignment horizontal="center"/>
    </xf>
    <xf numFmtId="0" fontId="0" fillId="0" borderId="35" xfId="0" applyBorder="1">
      <alignment vertical="center"/>
    </xf>
    <xf numFmtId="9" fontId="11" fillId="0" borderId="9" xfId="1" applyFont="1" applyBorder="1" applyAlignment="1">
      <alignment horizontal="center"/>
    </xf>
  </cellXfs>
  <cellStyles count="4">
    <cellStyle name="백분율" xfId="1" builtinId="5"/>
    <cellStyle name="표준" xfId="0" builtinId="0"/>
    <cellStyle name="표준 2" xfId="2" xr:uid="{30B175F6-142E-4487-89CD-E5F79F170963}"/>
    <cellStyle name="표준 3" xfId="3" xr:uid="{6BC48E0D-D5A8-437A-9747-6070C30FE90F}"/>
  </cellStyles>
  <dxfs count="12"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</font>
    </dxf>
    <dxf>
      <font>
        <b/>
        <i val="0"/>
        <color rgb="FF33CC33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</font>
    </dxf>
    <dxf>
      <font>
        <b/>
        <i val="0"/>
        <color rgb="FF33CC33"/>
      </font>
    </dxf>
    <dxf>
      <font>
        <b/>
        <i val="0"/>
        <strike val="0"/>
        <color theme="1"/>
      </font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strike val="0"/>
        <color rgb="FF7030A0"/>
      </font>
    </dxf>
  </dxfs>
  <tableStyles count="0" defaultTableStyle="TableStyleMedium2" defaultPivotStyle="PivotStyleLight16"/>
  <colors>
    <mruColors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1</xdr:rowOff>
    </xdr:from>
    <xdr:to>
      <xdr:col>7</xdr:col>
      <xdr:colOff>35693</xdr:colOff>
      <xdr:row>10</xdr:row>
      <xdr:rowOff>158750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5A3BB452-DA77-4D64-A44A-19632EF9E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400" y="673101"/>
          <a:ext cx="4874393" cy="32702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7146F-B475-4833-847E-925C6FA350B2}">
  <dimension ref="B2:G22"/>
  <sheetViews>
    <sheetView workbookViewId="0">
      <selection activeCell="I9" sqref="I9"/>
    </sheetView>
  </sheetViews>
  <sheetFormatPr defaultRowHeight="17"/>
  <cols>
    <col min="1" max="1" width="8.6640625" style="10"/>
    <col min="2" max="7" width="10.58203125" style="10" customWidth="1"/>
    <col min="8" max="16384" width="8.6640625" style="10"/>
  </cols>
  <sheetData>
    <row r="2" spans="2:7" ht="17.5" thickBot="1"/>
    <row r="3" spans="2:7" ht="18.5" thickBot="1">
      <c r="B3" s="17" t="s">
        <v>11</v>
      </c>
      <c r="C3" s="13"/>
      <c r="D3" s="18"/>
      <c r="E3" s="18"/>
      <c r="F3" s="18"/>
      <c r="G3" s="19"/>
    </row>
    <row r="4" spans="2:7" ht="35" customHeight="1">
      <c r="B4" s="11"/>
      <c r="C4" s="21"/>
      <c r="D4" s="21"/>
      <c r="E4" s="21"/>
      <c r="F4" s="21"/>
      <c r="G4" s="22"/>
    </row>
    <row r="5" spans="2:7" ht="35" customHeight="1">
      <c r="B5" s="23"/>
      <c r="C5" s="24"/>
      <c r="D5" s="24"/>
      <c r="E5" s="24"/>
      <c r="F5" s="24"/>
      <c r="G5" s="25"/>
    </row>
    <row r="6" spans="2:7" ht="35" customHeight="1">
      <c r="B6" s="23"/>
      <c r="C6" s="24"/>
      <c r="D6" s="24"/>
      <c r="E6" s="24"/>
      <c r="F6" s="24"/>
      <c r="G6" s="25"/>
    </row>
    <row r="7" spans="2:7" ht="35" customHeight="1">
      <c r="B7" s="23"/>
      <c r="C7" s="24"/>
      <c r="D7" s="24"/>
      <c r="E7" s="24"/>
      <c r="F7" s="24"/>
      <c r="G7" s="25"/>
    </row>
    <row r="8" spans="2:7" ht="35" customHeight="1">
      <c r="B8" s="23"/>
      <c r="C8" s="24"/>
      <c r="D8" s="24"/>
      <c r="E8" s="24"/>
      <c r="F8" s="24"/>
      <c r="G8" s="25"/>
    </row>
    <row r="9" spans="2:7" ht="35" customHeight="1">
      <c r="B9" s="23"/>
      <c r="C9" s="24"/>
      <c r="D9" s="24"/>
      <c r="E9" s="24"/>
      <c r="F9" s="24"/>
      <c r="G9" s="25"/>
    </row>
    <row r="10" spans="2:7" ht="35" customHeight="1">
      <c r="B10" s="23"/>
      <c r="C10" s="24"/>
      <c r="D10" s="24"/>
      <c r="E10" s="24"/>
      <c r="F10" s="24"/>
      <c r="G10" s="25"/>
    </row>
    <row r="11" spans="2:7" ht="35" customHeight="1" thickBot="1">
      <c r="B11" s="23"/>
      <c r="C11" s="26"/>
      <c r="D11" s="26"/>
      <c r="E11" s="26"/>
      <c r="F11" s="26"/>
      <c r="G11" s="25"/>
    </row>
    <row r="12" spans="2:7" ht="17.5" thickBot="1">
      <c r="B12" s="16" t="s">
        <v>0</v>
      </c>
      <c r="C12" s="27" t="s">
        <v>12</v>
      </c>
      <c r="D12" s="28"/>
      <c r="E12" s="28"/>
      <c r="F12" s="28"/>
      <c r="G12" s="29"/>
    </row>
    <row r="13" spans="2:7" ht="17.5" thickBot="1">
      <c r="B13" s="16" t="s">
        <v>1</v>
      </c>
      <c r="C13" s="27" t="s">
        <v>13</v>
      </c>
      <c r="D13" s="28"/>
      <c r="E13" s="28"/>
      <c r="F13" s="28"/>
      <c r="G13" s="29"/>
    </row>
    <row r="14" spans="2:7" ht="17.5" thickBot="1">
      <c r="B14" s="16" t="s">
        <v>2</v>
      </c>
      <c r="C14" s="27" t="s">
        <v>13</v>
      </c>
      <c r="D14" s="28"/>
      <c r="E14" s="28"/>
      <c r="F14" s="28"/>
      <c r="G14" s="29"/>
    </row>
    <row r="15" spans="2:7" ht="17.5" thickBot="1">
      <c r="B15" s="16" t="s">
        <v>3</v>
      </c>
      <c r="C15" s="27" t="s">
        <v>14</v>
      </c>
      <c r="D15" s="28"/>
      <c r="E15" s="28"/>
      <c r="F15" s="28"/>
      <c r="G15" s="29"/>
    </row>
    <row r="16" spans="2:7" ht="17.5" thickBot="1">
      <c r="B16" s="16" t="s">
        <v>4</v>
      </c>
      <c r="C16" s="27" t="s">
        <v>15</v>
      </c>
      <c r="D16" s="28"/>
      <c r="E16" s="28"/>
      <c r="F16" s="28"/>
      <c r="G16" s="29"/>
    </row>
    <row r="17" spans="2:7" ht="17.5" thickBot="1">
      <c r="B17" s="16" t="s">
        <v>5</v>
      </c>
      <c r="C17" s="27" t="s">
        <v>13</v>
      </c>
      <c r="D17" s="28"/>
      <c r="E17" s="28"/>
      <c r="F17" s="28"/>
      <c r="G17" s="29"/>
    </row>
    <row r="18" spans="2:7" ht="17.5" thickBot="1">
      <c r="B18" s="20"/>
      <c r="C18" s="20"/>
      <c r="D18" s="20"/>
      <c r="E18" s="20"/>
      <c r="F18" s="20"/>
      <c r="G18" s="20"/>
    </row>
    <row r="19" spans="2:7" ht="17.5" thickBot="1">
      <c r="B19" s="12" t="s">
        <v>6</v>
      </c>
      <c r="C19" s="13"/>
      <c r="D19" s="14"/>
      <c r="E19" s="14"/>
      <c r="F19" s="14"/>
      <c r="G19" s="15"/>
    </row>
    <row r="20" spans="2:7" ht="17.5" thickBot="1">
      <c r="B20" s="16" t="s">
        <v>7</v>
      </c>
      <c r="C20" s="27" t="s">
        <v>16</v>
      </c>
      <c r="D20" s="28"/>
      <c r="E20" s="28"/>
      <c r="F20" s="28"/>
      <c r="G20" s="29"/>
    </row>
    <row r="21" spans="2:7" ht="17.5" thickBot="1">
      <c r="B21" s="16" t="s">
        <v>8</v>
      </c>
      <c r="C21" s="27" t="s">
        <v>13</v>
      </c>
      <c r="D21" s="28"/>
      <c r="E21" s="28"/>
      <c r="F21" s="28"/>
      <c r="G21" s="29"/>
    </row>
    <row r="22" spans="2:7" ht="17.5" thickBot="1">
      <c r="B22" s="16" t="s">
        <v>9</v>
      </c>
      <c r="C22" s="27" t="s">
        <v>10</v>
      </c>
      <c r="D22" s="28"/>
      <c r="E22" s="28"/>
      <c r="F22" s="28"/>
      <c r="G22" s="29"/>
    </row>
  </sheetData>
  <mergeCells count="12">
    <mergeCell ref="B3:C3"/>
    <mergeCell ref="B4:G11"/>
    <mergeCell ref="C12:G12"/>
    <mergeCell ref="C13:G13"/>
    <mergeCell ref="C14:G14"/>
    <mergeCell ref="B19:C19"/>
    <mergeCell ref="C20:G20"/>
    <mergeCell ref="C21:G21"/>
    <mergeCell ref="C22:G22"/>
    <mergeCell ref="C15:G15"/>
    <mergeCell ref="C16:G16"/>
    <mergeCell ref="C17:G17"/>
  </mergeCells>
  <phoneticPr fontId="19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A5123-8FC2-456D-AF71-B0FBB8933102}">
  <dimension ref="A1:X80"/>
  <sheetViews>
    <sheetView zoomScaleNormal="100" workbookViewId="0">
      <pane ySplit="9" topLeftCell="A10" activePane="bottomLeft" state="frozen"/>
      <selection pane="bottomLeft" activeCell="R16" sqref="R16"/>
    </sheetView>
  </sheetViews>
  <sheetFormatPr defaultRowHeight="17"/>
  <cols>
    <col min="1" max="1" width="2.83203125" customWidth="1"/>
    <col min="2" max="2" width="5.4140625" style="75" customWidth="1"/>
    <col min="5" max="5" width="8.6640625" style="100"/>
    <col min="6" max="6" width="8.6640625" style="101"/>
    <col min="7" max="7" width="8.6640625" style="102"/>
    <col min="8" max="8" width="8.6640625" style="100"/>
    <col min="9" max="10" width="8.6640625" style="101"/>
    <col min="11" max="11" width="8.6640625" style="102"/>
    <col min="12" max="12" width="8.6640625" style="100"/>
    <col min="13" max="13" width="8.6640625" style="101"/>
    <col min="14" max="14" width="8.6640625" style="102"/>
    <col min="15" max="15" width="8.6640625" style="63"/>
    <col min="16" max="16" width="8.6640625" style="100"/>
    <col min="17" max="17" width="8.6640625" style="101"/>
    <col min="18" max="18" width="8.6640625" style="102"/>
    <col min="19" max="20" width="8.6640625" style="63"/>
    <col min="21" max="21" width="8.6640625" style="72"/>
    <col min="22" max="23" width="8.6640625" style="108"/>
  </cols>
  <sheetData>
    <row r="1" spans="1:24" ht="21">
      <c r="A1" s="43"/>
      <c r="B1" s="42" t="s">
        <v>63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61"/>
      <c r="P1" s="44"/>
      <c r="Q1" s="44"/>
      <c r="R1" s="44"/>
      <c r="S1" s="61"/>
      <c r="T1" s="61"/>
      <c r="U1" s="58"/>
      <c r="V1" s="44"/>
      <c r="W1" s="44"/>
      <c r="X1" s="43"/>
    </row>
    <row r="2" spans="1:24" ht="17.5" thickBot="1">
      <c r="A2" s="41"/>
      <c r="B2" s="73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62"/>
      <c r="P2" s="41"/>
      <c r="Q2" s="41"/>
      <c r="R2" s="41"/>
      <c r="S2" s="62"/>
      <c r="T2" s="62"/>
      <c r="U2" s="59"/>
      <c r="V2" s="41"/>
      <c r="W2" s="41"/>
      <c r="X2" s="41"/>
    </row>
    <row r="3" spans="1:24" ht="17.5" thickBot="1">
      <c r="A3" s="41"/>
      <c r="B3" s="73"/>
      <c r="C3" s="34" t="s">
        <v>17</v>
      </c>
      <c r="D3" s="34"/>
      <c r="E3" s="34"/>
      <c r="F3" s="34"/>
      <c r="G3" s="34"/>
      <c r="H3" s="34"/>
      <c r="I3" s="41"/>
      <c r="J3" s="76" t="s">
        <v>62</v>
      </c>
      <c r="K3" s="98"/>
      <c r="L3" s="98"/>
      <c r="M3" s="98"/>
      <c r="N3" s="99"/>
      <c r="O3" s="62"/>
      <c r="P3" s="35" t="s">
        <v>19</v>
      </c>
      <c r="Q3" s="90"/>
      <c r="R3" s="90"/>
      <c r="S3" s="90"/>
      <c r="T3" s="90"/>
      <c r="U3" s="91"/>
      <c r="V3" s="41"/>
      <c r="W3" s="57" t="s">
        <v>20</v>
      </c>
      <c r="X3" s="41"/>
    </row>
    <row r="4" spans="1:24">
      <c r="A4" s="41"/>
      <c r="B4" s="73"/>
      <c r="C4" s="45" t="s">
        <v>21</v>
      </c>
      <c r="D4" s="46" t="s">
        <v>17</v>
      </c>
      <c r="E4" s="88" t="s">
        <v>22</v>
      </c>
      <c r="F4" s="36"/>
      <c r="G4" s="36"/>
      <c r="H4" s="89"/>
      <c r="I4" s="41"/>
      <c r="J4" s="45" t="s">
        <v>21</v>
      </c>
      <c r="K4" s="46" t="s">
        <v>18</v>
      </c>
      <c r="L4" s="88" t="s">
        <v>22</v>
      </c>
      <c r="M4" s="36"/>
      <c r="N4" s="89"/>
      <c r="O4" s="62"/>
      <c r="P4" s="45" t="s">
        <v>21</v>
      </c>
      <c r="Q4" s="46" t="s">
        <v>23</v>
      </c>
      <c r="R4" s="88" t="s">
        <v>22</v>
      </c>
      <c r="S4" s="36"/>
      <c r="T4" s="36"/>
      <c r="U4" s="89"/>
      <c r="V4" s="41"/>
      <c r="W4" s="66"/>
      <c r="X4" s="41"/>
    </row>
    <row r="5" spans="1:24">
      <c r="A5" s="41"/>
      <c r="B5" s="73"/>
      <c r="C5" s="47">
        <f>COUNTIF(O:O,"=Pass")</f>
        <v>0</v>
      </c>
      <c r="D5" s="48" t="s">
        <v>24</v>
      </c>
      <c r="E5" s="86" t="s">
        <v>25</v>
      </c>
      <c r="F5" s="32"/>
      <c r="G5" s="32"/>
      <c r="H5" s="87"/>
      <c r="I5" s="41"/>
      <c r="J5" s="47">
        <f>COUNTIF(S:S,"=Critical")</f>
        <v>0</v>
      </c>
      <c r="K5" s="49" t="s">
        <v>26</v>
      </c>
      <c r="L5" s="86" t="s">
        <v>27</v>
      </c>
      <c r="M5" s="32"/>
      <c r="N5" s="87"/>
      <c r="O5" s="62"/>
      <c r="P5" s="47">
        <f>COUNTIF(T:T,"=Urgent")</f>
        <v>0</v>
      </c>
      <c r="Q5" s="49" t="s">
        <v>28</v>
      </c>
      <c r="R5" s="86" t="s">
        <v>27</v>
      </c>
      <c r="S5" s="32"/>
      <c r="T5" s="32"/>
      <c r="U5" s="87"/>
      <c r="V5" s="41"/>
      <c r="W5" s="67"/>
      <c r="X5" s="41"/>
    </row>
    <row r="6" spans="1:24">
      <c r="A6" s="41"/>
      <c r="B6" s="73"/>
      <c r="C6" s="47">
        <f>COUNTIF(O:O,"=Fail")</f>
        <v>0</v>
      </c>
      <c r="D6" s="49" t="s">
        <v>29</v>
      </c>
      <c r="E6" s="86" t="s">
        <v>30</v>
      </c>
      <c r="F6" s="32"/>
      <c r="G6" s="32"/>
      <c r="H6" s="87"/>
      <c r="I6" s="41"/>
      <c r="J6" s="47">
        <f>COUNTIF(S:S,"=Major")</f>
        <v>0</v>
      </c>
      <c r="K6" s="50" t="s">
        <v>64</v>
      </c>
      <c r="L6" s="86" t="s">
        <v>32</v>
      </c>
      <c r="M6" s="32"/>
      <c r="N6" s="87"/>
      <c r="O6" s="62"/>
      <c r="P6" s="47">
        <f>COUNTIF(T:T,"=High")</f>
        <v>0</v>
      </c>
      <c r="Q6" s="50" t="s">
        <v>33</v>
      </c>
      <c r="R6" s="86" t="s">
        <v>32</v>
      </c>
      <c r="S6" s="32"/>
      <c r="T6" s="32"/>
      <c r="U6" s="87"/>
      <c r="V6" s="41"/>
      <c r="W6" s="68"/>
      <c r="X6" s="41"/>
    </row>
    <row r="7" spans="1:24">
      <c r="A7" s="41"/>
      <c r="B7" s="73"/>
      <c r="C7" s="47">
        <f>COUNTIF(O:O,"=N/A")</f>
        <v>0</v>
      </c>
      <c r="D7" s="50" t="s">
        <v>57</v>
      </c>
      <c r="E7" s="86" t="s">
        <v>35</v>
      </c>
      <c r="F7" s="32"/>
      <c r="G7" s="32"/>
      <c r="H7" s="87"/>
      <c r="I7" s="41"/>
      <c r="J7" s="47">
        <f>COUNTIF(S:S,"=Minor")</f>
        <v>0</v>
      </c>
      <c r="K7" s="51" t="s">
        <v>36</v>
      </c>
      <c r="L7" s="86" t="s">
        <v>37</v>
      </c>
      <c r="M7" s="32"/>
      <c r="N7" s="87"/>
      <c r="O7" s="62"/>
      <c r="P7" s="47">
        <f>COUNTIF(T:T,"=Normal")</f>
        <v>0</v>
      </c>
      <c r="Q7" s="51" t="s">
        <v>38</v>
      </c>
      <c r="R7" s="86" t="s">
        <v>37</v>
      </c>
      <c r="S7" s="32"/>
      <c r="T7" s="32"/>
      <c r="U7" s="87"/>
      <c r="V7" s="41"/>
      <c r="W7" s="69"/>
      <c r="X7" s="41"/>
    </row>
    <row r="8" spans="1:24" ht="17.5" thickBot="1">
      <c r="A8" s="41"/>
      <c r="B8" s="73"/>
      <c r="C8" s="47">
        <f>COUNTIF(O:O,"=Block")</f>
        <v>0</v>
      </c>
      <c r="D8" s="52" t="s">
        <v>39</v>
      </c>
      <c r="E8" s="84" t="s">
        <v>40</v>
      </c>
      <c r="F8" s="33"/>
      <c r="G8" s="33"/>
      <c r="H8" s="85"/>
      <c r="I8" s="41"/>
      <c r="J8" s="47">
        <f>COUNTIF(S:S,"=Trivial")</f>
        <v>0</v>
      </c>
      <c r="K8" s="53" t="s">
        <v>41</v>
      </c>
      <c r="L8" s="84" t="s">
        <v>42</v>
      </c>
      <c r="M8" s="33"/>
      <c r="N8" s="85"/>
      <c r="O8" s="62"/>
      <c r="P8" s="47">
        <f>COUNTIF(T:T,"=Low")</f>
        <v>0</v>
      </c>
      <c r="Q8" s="53" t="s">
        <v>43</v>
      </c>
      <c r="R8" s="84" t="s">
        <v>42</v>
      </c>
      <c r="S8" s="33"/>
      <c r="T8" s="33"/>
      <c r="U8" s="85"/>
      <c r="V8" s="41"/>
      <c r="W8" s="70"/>
      <c r="X8" s="41"/>
    </row>
    <row r="9" spans="1:24" ht="17.5" thickTop="1">
      <c r="A9" s="41"/>
      <c r="B9" s="73"/>
      <c r="C9" s="47">
        <f>SUM(C5:C8)</f>
        <v>0</v>
      </c>
      <c r="D9" s="51" t="s">
        <v>44</v>
      </c>
      <c r="E9" s="79" t="s">
        <v>45</v>
      </c>
      <c r="F9" s="80"/>
      <c r="G9" s="80"/>
      <c r="H9" s="81"/>
      <c r="I9" s="41"/>
      <c r="J9" s="47">
        <f>SUM(J5:J8)</f>
        <v>0</v>
      </c>
      <c r="K9" s="51" t="s">
        <v>44</v>
      </c>
      <c r="L9" s="79" t="s">
        <v>45</v>
      </c>
      <c r="M9" s="80"/>
      <c r="N9" s="81"/>
      <c r="O9" s="62"/>
      <c r="P9" s="47">
        <f>SUM(P5:P8)</f>
        <v>0</v>
      </c>
      <c r="Q9" s="51" t="s">
        <v>44</v>
      </c>
      <c r="R9" s="79" t="s">
        <v>45</v>
      </c>
      <c r="S9" s="80"/>
      <c r="T9" s="80"/>
      <c r="U9" s="81"/>
      <c r="V9" s="41"/>
      <c r="W9" s="41"/>
      <c r="X9" s="41"/>
    </row>
    <row r="10" spans="1:24">
      <c r="A10" s="41"/>
      <c r="B10" s="73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62"/>
      <c r="P10" s="41"/>
      <c r="Q10" s="41"/>
      <c r="R10" s="41"/>
      <c r="S10" s="64"/>
      <c r="T10" s="62"/>
      <c r="U10" s="59"/>
      <c r="V10" s="41"/>
      <c r="W10" s="41"/>
      <c r="X10" s="41"/>
    </row>
    <row r="11" spans="1:24">
      <c r="A11" s="41"/>
      <c r="B11" s="74" t="s">
        <v>46</v>
      </c>
      <c r="C11" s="54" t="s">
        <v>47</v>
      </c>
      <c r="D11" s="54" t="s">
        <v>48</v>
      </c>
      <c r="E11" s="78" t="s">
        <v>52</v>
      </c>
      <c r="F11" s="31"/>
      <c r="G11" s="77"/>
      <c r="H11" s="78" t="s">
        <v>49</v>
      </c>
      <c r="I11" s="31"/>
      <c r="J11" s="31"/>
      <c r="K11" s="31"/>
      <c r="L11" s="103" t="s">
        <v>50</v>
      </c>
      <c r="M11" s="31"/>
      <c r="N11" s="77"/>
      <c r="O11" s="60" t="s">
        <v>58</v>
      </c>
      <c r="P11" s="82" t="s">
        <v>51</v>
      </c>
      <c r="Q11" s="30"/>
      <c r="R11" s="83"/>
      <c r="S11" s="60" t="s">
        <v>59</v>
      </c>
      <c r="T11" s="65" t="s">
        <v>60</v>
      </c>
      <c r="U11" s="71" t="s">
        <v>61</v>
      </c>
      <c r="V11" s="39"/>
      <c r="W11" s="56"/>
      <c r="X11" s="40"/>
    </row>
    <row r="12" spans="1:24">
      <c r="A12" s="41"/>
      <c r="B12" s="92">
        <v>1</v>
      </c>
      <c r="C12" s="93"/>
      <c r="D12" s="93"/>
      <c r="O12" s="94"/>
      <c r="S12" s="94"/>
      <c r="T12" s="94"/>
      <c r="U12" s="104"/>
      <c r="V12" s="109"/>
      <c r="W12" s="106"/>
      <c r="X12" s="40"/>
    </row>
    <row r="13" spans="1:24">
      <c r="A13" s="41"/>
      <c r="B13" s="92">
        <f>SUM(B12+1)</f>
        <v>2</v>
      </c>
      <c r="C13" s="93"/>
      <c r="D13" s="93"/>
      <c r="O13" s="94"/>
      <c r="S13" s="94"/>
      <c r="T13" s="94"/>
      <c r="U13" s="104"/>
      <c r="V13" s="109"/>
      <c r="W13" s="107"/>
      <c r="X13" s="40"/>
    </row>
    <row r="14" spans="1:24">
      <c r="A14" s="41"/>
      <c r="B14" s="92">
        <f t="shared" ref="B14:B77" si="0">SUM(B13+1)</f>
        <v>3</v>
      </c>
      <c r="C14" s="93"/>
      <c r="D14" s="93"/>
      <c r="O14" s="94"/>
      <c r="S14" s="94"/>
      <c r="T14" s="94"/>
      <c r="U14" s="104"/>
      <c r="V14" s="109"/>
      <c r="W14" s="107"/>
      <c r="X14" s="40"/>
    </row>
    <row r="15" spans="1:24">
      <c r="A15" s="41"/>
      <c r="B15" s="92">
        <f t="shared" si="0"/>
        <v>4</v>
      </c>
      <c r="C15" s="93"/>
      <c r="D15" s="93"/>
      <c r="O15" s="94"/>
      <c r="S15" s="94"/>
      <c r="T15" s="94"/>
      <c r="U15" s="104"/>
      <c r="V15" s="109"/>
      <c r="W15" s="107"/>
      <c r="X15" s="40"/>
    </row>
    <row r="16" spans="1:24">
      <c r="A16" s="41"/>
      <c r="B16" s="92">
        <f t="shared" si="0"/>
        <v>5</v>
      </c>
      <c r="C16" s="93"/>
      <c r="D16" s="93"/>
      <c r="O16" s="95"/>
      <c r="S16" s="95"/>
      <c r="T16" s="95"/>
      <c r="U16" s="104"/>
      <c r="V16" s="109"/>
      <c r="W16" s="107"/>
      <c r="X16" s="40"/>
    </row>
    <row r="17" spans="1:23">
      <c r="A17" s="41"/>
      <c r="B17" s="92">
        <f t="shared" si="0"/>
        <v>6</v>
      </c>
      <c r="C17" s="93"/>
      <c r="D17" s="93"/>
      <c r="O17" s="95"/>
      <c r="S17" s="95"/>
      <c r="T17" s="95"/>
      <c r="U17" s="104"/>
      <c r="V17" s="109"/>
      <c r="W17" s="107"/>
    </row>
    <row r="18" spans="1:23">
      <c r="A18" s="41"/>
      <c r="B18" s="92">
        <f t="shared" si="0"/>
        <v>7</v>
      </c>
      <c r="C18" s="93"/>
      <c r="D18" s="93"/>
      <c r="O18" s="95"/>
      <c r="S18" s="95"/>
      <c r="T18" s="95"/>
      <c r="U18" s="104"/>
      <c r="V18" s="109"/>
      <c r="W18" s="107"/>
    </row>
    <row r="19" spans="1:23">
      <c r="A19" s="41"/>
      <c r="B19" s="92">
        <f t="shared" si="0"/>
        <v>8</v>
      </c>
      <c r="C19" s="93"/>
      <c r="D19" s="93"/>
      <c r="O19" s="95"/>
      <c r="S19" s="95"/>
      <c r="T19" s="95"/>
      <c r="U19" s="104"/>
      <c r="V19" s="109"/>
      <c r="W19" s="107"/>
    </row>
    <row r="20" spans="1:23">
      <c r="A20" s="41"/>
      <c r="B20" s="92">
        <f t="shared" si="0"/>
        <v>9</v>
      </c>
      <c r="C20" s="93"/>
      <c r="D20" s="93"/>
      <c r="O20" s="95"/>
      <c r="S20" s="95"/>
      <c r="T20" s="95"/>
      <c r="U20" s="104"/>
      <c r="V20" s="109"/>
      <c r="W20" s="107"/>
    </row>
    <row r="21" spans="1:23">
      <c r="A21" s="41"/>
      <c r="B21" s="92">
        <f t="shared" si="0"/>
        <v>10</v>
      </c>
      <c r="C21" s="93"/>
      <c r="D21" s="93"/>
      <c r="O21" s="95"/>
      <c r="S21" s="95"/>
      <c r="T21" s="95"/>
      <c r="U21" s="104"/>
      <c r="V21" s="109"/>
      <c r="W21" s="107"/>
    </row>
    <row r="22" spans="1:23">
      <c r="A22" s="41"/>
      <c r="B22" s="92">
        <f t="shared" si="0"/>
        <v>11</v>
      </c>
      <c r="C22" s="93"/>
      <c r="D22" s="93"/>
      <c r="O22" s="95"/>
      <c r="S22" s="95"/>
      <c r="T22" s="95"/>
      <c r="U22" s="104"/>
      <c r="V22" s="109"/>
      <c r="W22" s="107"/>
    </row>
    <row r="23" spans="1:23">
      <c r="A23" s="41"/>
      <c r="B23" s="92">
        <f t="shared" si="0"/>
        <v>12</v>
      </c>
      <c r="C23" s="93"/>
      <c r="D23" s="93"/>
      <c r="O23" s="95"/>
      <c r="S23" s="95"/>
      <c r="T23" s="95"/>
      <c r="U23" s="104"/>
      <c r="V23" s="109"/>
      <c r="W23" s="107"/>
    </row>
    <row r="24" spans="1:23">
      <c r="A24" s="41"/>
      <c r="B24" s="92">
        <f t="shared" si="0"/>
        <v>13</v>
      </c>
      <c r="C24" s="93"/>
      <c r="D24" s="93"/>
      <c r="O24" s="95"/>
      <c r="S24" s="95"/>
      <c r="T24" s="95"/>
      <c r="U24" s="104"/>
      <c r="V24" s="109"/>
      <c r="W24" s="107"/>
    </row>
    <row r="25" spans="1:23">
      <c r="A25" s="41"/>
      <c r="B25" s="92">
        <f t="shared" si="0"/>
        <v>14</v>
      </c>
      <c r="C25" s="93"/>
      <c r="D25" s="93"/>
      <c r="O25" s="95"/>
      <c r="S25" s="95"/>
      <c r="T25" s="95"/>
      <c r="U25" s="104"/>
      <c r="V25" s="109"/>
      <c r="W25" s="107"/>
    </row>
    <row r="26" spans="1:23">
      <c r="B26" s="92">
        <f t="shared" si="0"/>
        <v>15</v>
      </c>
      <c r="C26" s="96"/>
      <c r="D26" s="96"/>
      <c r="O26" s="97"/>
      <c r="S26" s="97"/>
      <c r="T26" s="97"/>
      <c r="U26" s="105"/>
      <c r="V26" s="110"/>
    </row>
    <row r="27" spans="1:23">
      <c r="B27" s="92">
        <f t="shared" si="0"/>
        <v>16</v>
      </c>
      <c r="C27" s="96"/>
      <c r="D27" s="96"/>
      <c r="O27" s="97"/>
      <c r="S27" s="97"/>
      <c r="T27" s="97"/>
      <c r="U27" s="105"/>
      <c r="V27" s="110"/>
    </row>
    <row r="28" spans="1:23">
      <c r="B28" s="92">
        <f t="shared" si="0"/>
        <v>17</v>
      </c>
      <c r="C28" s="96"/>
      <c r="D28" s="96"/>
      <c r="O28" s="97"/>
      <c r="S28" s="97"/>
      <c r="T28" s="97"/>
      <c r="U28" s="105"/>
      <c r="V28" s="110"/>
    </row>
    <row r="29" spans="1:23">
      <c r="B29" s="92">
        <f t="shared" si="0"/>
        <v>18</v>
      </c>
      <c r="C29" s="96"/>
      <c r="D29" s="96"/>
      <c r="O29" s="97"/>
      <c r="S29" s="97"/>
      <c r="T29" s="97"/>
      <c r="U29" s="105"/>
      <c r="V29" s="110"/>
    </row>
    <row r="30" spans="1:23">
      <c r="B30" s="92">
        <f t="shared" si="0"/>
        <v>19</v>
      </c>
      <c r="C30" s="96"/>
      <c r="D30" s="96"/>
      <c r="O30" s="97"/>
      <c r="S30" s="97"/>
      <c r="T30" s="97"/>
      <c r="U30" s="105"/>
      <c r="V30" s="110"/>
    </row>
    <row r="31" spans="1:23">
      <c r="B31" s="92">
        <f t="shared" si="0"/>
        <v>20</v>
      </c>
      <c r="C31" s="96"/>
      <c r="D31" s="96"/>
      <c r="O31" s="97"/>
      <c r="S31" s="97"/>
      <c r="T31" s="97"/>
      <c r="U31" s="105"/>
      <c r="V31" s="110"/>
    </row>
    <row r="32" spans="1:23">
      <c r="B32" s="92">
        <f t="shared" si="0"/>
        <v>21</v>
      </c>
      <c r="C32" s="96"/>
      <c r="D32" s="96"/>
      <c r="O32" s="97"/>
      <c r="S32" s="97"/>
      <c r="T32" s="97"/>
      <c r="U32" s="105"/>
      <c r="V32" s="110"/>
    </row>
    <row r="33" spans="2:22">
      <c r="B33" s="92">
        <f t="shared" si="0"/>
        <v>22</v>
      </c>
      <c r="C33" s="96"/>
      <c r="D33" s="96"/>
      <c r="O33" s="97"/>
      <c r="S33" s="97"/>
      <c r="T33" s="97"/>
      <c r="U33" s="105"/>
      <c r="V33" s="110"/>
    </row>
    <row r="34" spans="2:22">
      <c r="B34" s="92">
        <f t="shared" si="0"/>
        <v>23</v>
      </c>
      <c r="C34" s="96"/>
      <c r="D34" s="96"/>
      <c r="O34" s="97"/>
      <c r="S34" s="97"/>
      <c r="T34" s="97"/>
      <c r="U34" s="105"/>
      <c r="V34" s="110"/>
    </row>
    <row r="35" spans="2:22">
      <c r="B35" s="92">
        <f t="shared" si="0"/>
        <v>24</v>
      </c>
      <c r="C35" s="96"/>
      <c r="D35" s="96"/>
      <c r="O35" s="97"/>
      <c r="S35" s="97"/>
      <c r="T35" s="97"/>
      <c r="U35" s="105"/>
      <c r="V35" s="110"/>
    </row>
    <row r="36" spans="2:22">
      <c r="B36" s="92">
        <f t="shared" si="0"/>
        <v>25</v>
      </c>
      <c r="C36" s="96"/>
      <c r="D36" s="96"/>
      <c r="O36" s="97"/>
      <c r="S36" s="97"/>
      <c r="T36" s="97"/>
      <c r="U36" s="105"/>
      <c r="V36" s="110"/>
    </row>
    <row r="37" spans="2:22">
      <c r="B37" s="92">
        <f t="shared" si="0"/>
        <v>26</v>
      </c>
      <c r="C37" s="96"/>
      <c r="D37" s="96"/>
      <c r="O37" s="97"/>
      <c r="S37" s="97"/>
      <c r="T37" s="97"/>
      <c r="U37" s="105"/>
      <c r="V37" s="110"/>
    </row>
    <row r="38" spans="2:22">
      <c r="B38" s="92">
        <f t="shared" si="0"/>
        <v>27</v>
      </c>
      <c r="C38" s="96"/>
      <c r="D38" s="96"/>
      <c r="O38" s="97"/>
      <c r="S38" s="97"/>
      <c r="T38" s="97"/>
      <c r="U38" s="105"/>
      <c r="V38" s="110"/>
    </row>
    <row r="39" spans="2:22">
      <c r="B39" s="92">
        <f t="shared" si="0"/>
        <v>28</v>
      </c>
      <c r="C39" s="96"/>
      <c r="D39" s="96"/>
      <c r="O39" s="97"/>
      <c r="S39" s="97"/>
      <c r="T39" s="97"/>
      <c r="U39" s="105"/>
      <c r="V39" s="110"/>
    </row>
    <row r="40" spans="2:22">
      <c r="B40" s="92">
        <f t="shared" si="0"/>
        <v>29</v>
      </c>
      <c r="C40" s="96"/>
      <c r="D40" s="96"/>
      <c r="O40" s="97"/>
      <c r="S40" s="97"/>
      <c r="T40" s="97"/>
      <c r="U40" s="105"/>
      <c r="V40" s="110"/>
    </row>
    <row r="41" spans="2:22">
      <c r="B41" s="92">
        <f t="shared" si="0"/>
        <v>30</v>
      </c>
      <c r="C41" s="96"/>
      <c r="D41" s="96"/>
      <c r="O41" s="97"/>
      <c r="S41" s="97"/>
      <c r="T41" s="97"/>
      <c r="U41" s="105"/>
      <c r="V41" s="110"/>
    </row>
    <row r="42" spans="2:22">
      <c r="B42" s="92">
        <f t="shared" si="0"/>
        <v>31</v>
      </c>
      <c r="C42" s="96"/>
      <c r="D42" s="96"/>
      <c r="O42" s="97"/>
      <c r="S42" s="97"/>
      <c r="T42" s="97"/>
      <c r="U42" s="105"/>
      <c r="V42" s="110"/>
    </row>
    <row r="43" spans="2:22">
      <c r="B43" s="92">
        <f t="shared" si="0"/>
        <v>32</v>
      </c>
      <c r="C43" s="96"/>
      <c r="D43" s="96"/>
      <c r="O43" s="97"/>
      <c r="S43" s="97"/>
      <c r="T43" s="97"/>
      <c r="U43" s="105"/>
      <c r="V43" s="110"/>
    </row>
    <row r="44" spans="2:22">
      <c r="B44" s="92">
        <f t="shared" si="0"/>
        <v>33</v>
      </c>
      <c r="C44" s="96"/>
      <c r="D44" s="96"/>
      <c r="O44" s="97"/>
      <c r="S44" s="97"/>
      <c r="T44" s="97"/>
      <c r="U44" s="105"/>
      <c r="V44" s="110"/>
    </row>
    <row r="45" spans="2:22">
      <c r="B45" s="92">
        <f t="shared" si="0"/>
        <v>34</v>
      </c>
      <c r="C45" s="96"/>
      <c r="D45" s="96"/>
      <c r="O45" s="97"/>
      <c r="S45" s="97"/>
      <c r="T45" s="97"/>
      <c r="U45" s="105"/>
      <c r="V45" s="110"/>
    </row>
    <row r="46" spans="2:22">
      <c r="B46" s="92">
        <f t="shared" si="0"/>
        <v>35</v>
      </c>
      <c r="C46" s="96"/>
      <c r="D46" s="96"/>
      <c r="O46" s="97"/>
      <c r="S46" s="97"/>
      <c r="T46" s="97"/>
      <c r="U46" s="105"/>
      <c r="V46" s="110"/>
    </row>
    <row r="47" spans="2:22">
      <c r="B47" s="92">
        <f t="shared" si="0"/>
        <v>36</v>
      </c>
      <c r="C47" s="96"/>
      <c r="D47" s="96"/>
      <c r="O47" s="97"/>
      <c r="S47" s="97"/>
      <c r="T47" s="97"/>
      <c r="U47" s="105"/>
      <c r="V47" s="110"/>
    </row>
    <row r="48" spans="2:22">
      <c r="B48" s="92">
        <f t="shared" si="0"/>
        <v>37</v>
      </c>
      <c r="C48" s="96"/>
      <c r="D48" s="96"/>
      <c r="O48" s="97"/>
      <c r="S48" s="97"/>
      <c r="T48" s="97"/>
      <c r="U48" s="105"/>
      <c r="V48" s="110"/>
    </row>
    <row r="49" spans="2:22">
      <c r="B49" s="92">
        <f t="shared" si="0"/>
        <v>38</v>
      </c>
      <c r="C49" s="96"/>
      <c r="D49" s="96"/>
      <c r="O49" s="97"/>
      <c r="S49" s="97"/>
      <c r="T49" s="97"/>
      <c r="U49" s="105"/>
      <c r="V49" s="110"/>
    </row>
    <row r="50" spans="2:22">
      <c r="B50" s="92">
        <f t="shared" si="0"/>
        <v>39</v>
      </c>
      <c r="C50" s="96"/>
      <c r="D50" s="96"/>
      <c r="O50" s="97"/>
      <c r="S50" s="97"/>
      <c r="T50" s="97"/>
      <c r="U50" s="105"/>
      <c r="V50" s="110"/>
    </row>
    <row r="51" spans="2:22">
      <c r="B51" s="92">
        <f t="shared" si="0"/>
        <v>40</v>
      </c>
      <c r="C51" s="96"/>
      <c r="D51" s="96"/>
      <c r="O51" s="97"/>
      <c r="S51" s="97"/>
      <c r="T51" s="97"/>
      <c r="U51" s="105"/>
      <c r="V51" s="110"/>
    </row>
    <row r="52" spans="2:22">
      <c r="B52" s="92">
        <f t="shared" si="0"/>
        <v>41</v>
      </c>
      <c r="C52" s="96"/>
      <c r="D52" s="96"/>
      <c r="O52" s="97"/>
      <c r="S52" s="97"/>
      <c r="T52" s="97"/>
      <c r="U52" s="105"/>
      <c r="V52" s="110"/>
    </row>
    <row r="53" spans="2:22">
      <c r="B53" s="92">
        <f t="shared" si="0"/>
        <v>42</v>
      </c>
      <c r="C53" s="96"/>
      <c r="D53" s="96"/>
      <c r="O53" s="97"/>
      <c r="S53" s="97"/>
      <c r="T53" s="97"/>
      <c r="U53" s="105"/>
      <c r="V53" s="110"/>
    </row>
    <row r="54" spans="2:22">
      <c r="B54" s="92">
        <f t="shared" si="0"/>
        <v>43</v>
      </c>
      <c r="C54" s="96"/>
      <c r="D54" s="96"/>
      <c r="O54" s="97"/>
      <c r="S54" s="97"/>
      <c r="T54" s="97"/>
      <c r="U54" s="105"/>
      <c r="V54" s="110"/>
    </row>
    <row r="55" spans="2:22">
      <c r="B55" s="92">
        <f t="shared" si="0"/>
        <v>44</v>
      </c>
      <c r="C55" s="96"/>
      <c r="D55" s="96"/>
      <c r="O55" s="97"/>
      <c r="S55" s="97"/>
      <c r="T55" s="97"/>
      <c r="U55" s="105"/>
      <c r="V55" s="110"/>
    </row>
    <row r="56" spans="2:22">
      <c r="B56" s="92">
        <f t="shared" si="0"/>
        <v>45</v>
      </c>
      <c r="C56" s="96"/>
      <c r="D56" s="96"/>
      <c r="O56" s="97"/>
      <c r="S56" s="97"/>
      <c r="T56" s="97"/>
      <c r="U56" s="105"/>
      <c r="V56" s="110"/>
    </row>
    <row r="57" spans="2:22">
      <c r="B57" s="92">
        <f t="shared" si="0"/>
        <v>46</v>
      </c>
      <c r="C57" s="96"/>
      <c r="D57" s="96"/>
      <c r="O57" s="97"/>
      <c r="S57" s="97"/>
      <c r="T57" s="97"/>
      <c r="U57" s="105"/>
      <c r="V57" s="110"/>
    </row>
    <row r="58" spans="2:22">
      <c r="B58" s="92">
        <f t="shared" si="0"/>
        <v>47</v>
      </c>
      <c r="C58" s="96"/>
      <c r="D58" s="96"/>
      <c r="O58" s="97"/>
      <c r="S58" s="97"/>
      <c r="T58" s="97"/>
      <c r="U58" s="105"/>
      <c r="V58" s="110"/>
    </row>
    <row r="59" spans="2:22">
      <c r="B59" s="92">
        <f t="shared" si="0"/>
        <v>48</v>
      </c>
      <c r="C59" s="96"/>
      <c r="D59" s="96"/>
      <c r="O59" s="97"/>
      <c r="S59" s="97"/>
      <c r="T59" s="97"/>
      <c r="U59" s="105"/>
      <c r="V59" s="110"/>
    </row>
    <row r="60" spans="2:22">
      <c r="B60" s="92">
        <f t="shared" si="0"/>
        <v>49</v>
      </c>
      <c r="C60" s="96"/>
      <c r="D60" s="96"/>
      <c r="O60" s="97"/>
      <c r="S60" s="97"/>
      <c r="T60" s="97"/>
      <c r="U60" s="105"/>
      <c r="V60" s="110"/>
    </row>
    <row r="61" spans="2:22">
      <c r="B61" s="92">
        <f t="shared" si="0"/>
        <v>50</v>
      </c>
      <c r="C61" s="96"/>
      <c r="D61" s="96"/>
      <c r="O61" s="97"/>
      <c r="S61" s="97"/>
      <c r="T61" s="97"/>
      <c r="U61" s="105"/>
      <c r="V61" s="110"/>
    </row>
    <row r="62" spans="2:22">
      <c r="B62" s="92">
        <f t="shared" si="0"/>
        <v>51</v>
      </c>
      <c r="C62" s="96"/>
      <c r="D62" s="96"/>
      <c r="O62" s="97"/>
      <c r="S62" s="97"/>
      <c r="T62" s="97"/>
      <c r="U62" s="105"/>
      <c r="V62" s="110"/>
    </row>
    <row r="63" spans="2:22">
      <c r="B63" s="92">
        <f t="shared" si="0"/>
        <v>52</v>
      </c>
      <c r="C63" s="96"/>
      <c r="D63" s="96"/>
      <c r="O63" s="97"/>
      <c r="S63" s="97"/>
      <c r="T63" s="97"/>
      <c r="U63" s="105"/>
      <c r="V63" s="110"/>
    </row>
    <row r="64" spans="2:22">
      <c r="B64" s="92">
        <f t="shared" si="0"/>
        <v>53</v>
      </c>
      <c r="C64" s="96"/>
      <c r="D64" s="96"/>
      <c r="O64" s="97"/>
      <c r="S64" s="97"/>
      <c r="T64" s="97"/>
      <c r="U64" s="105"/>
      <c r="V64" s="110"/>
    </row>
    <row r="65" spans="2:22">
      <c r="B65" s="92">
        <f t="shared" si="0"/>
        <v>54</v>
      </c>
      <c r="C65" s="96"/>
      <c r="D65" s="96"/>
      <c r="O65" s="97"/>
      <c r="S65" s="97"/>
      <c r="T65" s="97"/>
      <c r="U65" s="105"/>
      <c r="V65" s="110"/>
    </row>
    <row r="66" spans="2:22">
      <c r="B66" s="92">
        <f t="shared" si="0"/>
        <v>55</v>
      </c>
      <c r="C66" s="96"/>
      <c r="D66" s="96"/>
      <c r="O66" s="97"/>
      <c r="S66" s="97"/>
      <c r="T66" s="97"/>
      <c r="U66" s="105"/>
      <c r="V66" s="110"/>
    </row>
    <row r="67" spans="2:22">
      <c r="B67" s="92">
        <f t="shared" si="0"/>
        <v>56</v>
      </c>
      <c r="C67" s="96"/>
      <c r="D67" s="96"/>
      <c r="O67" s="97"/>
      <c r="S67" s="97"/>
      <c r="T67" s="97"/>
      <c r="U67" s="105"/>
      <c r="V67" s="110"/>
    </row>
    <row r="68" spans="2:22">
      <c r="B68" s="92">
        <f t="shared" si="0"/>
        <v>57</v>
      </c>
      <c r="C68" s="96"/>
      <c r="D68" s="96"/>
      <c r="O68" s="97"/>
      <c r="S68" s="97"/>
      <c r="T68" s="97"/>
      <c r="U68" s="105"/>
      <c r="V68" s="110"/>
    </row>
    <row r="69" spans="2:22">
      <c r="B69" s="92">
        <f t="shared" si="0"/>
        <v>58</v>
      </c>
      <c r="C69" s="96"/>
      <c r="D69" s="96"/>
      <c r="O69" s="97"/>
      <c r="S69" s="97"/>
      <c r="T69" s="97"/>
      <c r="U69" s="105"/>
      <c r="V69" s="110"/>
    </row>
    <row r="70" spans="2:22">
      <c r="B70" s="92">
        <f t="shared" si="0"/>
        <v>59</v>
      </c>
      <c r="C70" s="96"/>
      <c r="D70" s="96"/>
      <c r="O70" s="97"/>
      <c r="S70" s="97"/>
      <c r="T70" s="97"/>
      <c r="U70" s="105"/>
      <c r="V70" s="110"/>
    </row>
    <row r="71" spans="2:22">
      <c r="B71" s="92">
        <f t="shared" si="0"/>
        <v>60</v>
      </c>
      <c r="C71" s="96"/>
      <c r="D71" s="96"/>
      <c r="O71" s="97"/>
      <c r="S71" s="97"/>
      <c r="T71" s="97"/>
      <c r="U71" s="105"/>
      <c r="V71" s="110"/>
    </row>
    <row r="72" spans="2:22">
      <c r="B72" s="92">
        <f t="shared" si="0"/>
        <v>61</v>
      </c>
      <c r="C72" s="96"/>
      <c r="D72" s="96"/>
      <c r="O72" s="97"/>
      <c r="S72" s="97"/>
      <c r="T72" s="97"/>
      <c r="U72" s="105"/>
      <c r="V72" s="110"/>
    </row>
    <row r="73" spans="2:22">
      <c r="B73" s="92">
        <f t="shared" si="0"/>
        <v>62</v>
      </c>
      <c r="C73" s="96"/>
      <c r="D73" s="96"/>
      <c r="O73" s="97"/>
      <c r="S73" s="97"/>
      <c r="T73" s="97"/>
      <c r="U73" s="105"/>
      <c r="V73" s="110"/>
    </row>
    <row r="74" spans="2:22">
      <c r="B74" s="92">
        <f t="shared" si="0"/>
        <v>63</v>
      </c>
      <c r="C74" s="96"/>
      <c r="D74" s="96"/>
      <c r="O74" s="97"/>
      <c r="S74" s="97"/>
      <c r="T74" s="97"/>
      <c r="U74" s="105"/>
      <c r="V74" s="110"/>
    </row>
    <row r="75" spans="2:22">
      <c r="B75" s="92">
        <f t="shared" si="0"/>
        <v>64</v>
      </c>
      <c r="C75" s="96"/>
      <c r="D75" s="96"/>
      <c r="O75" s="97"/>
      <c r="S75" s="97"/>
      <c r="T75" s="97"/>
      <c r="U75" s="105"/>
      <c r="V75" s="110"/>
    </row>
    <row r="76" spans="2:22">
      <c r="B76" s="92">
        <f t="shared" si="0"/>
        <v>65</v>
      </c>
      <c r="C76" s="96"/>
      <c r="D76" s="96"/>
      <c r="O76" s="97"/>
      <c r="S76" s="97"/>
      <c r="T76" s="97"/>
      <c r="U76" s="105"/>
      <c r="V76" s="110"/>
    </row>
    <row r="77" spans="2:22">
      <c r="B77" s="92">
        <f t="shared" si="0"/>
        <v>66</v>
      </c>
      <c r="C77" s="96"/>
      <c r="D77" s="96"/>
      <c r="O77" s="97"/>
      <c r="S77" s="97"/>
      <c r="T77" s="97"/>
      <c r="U77" s="105"/>
      <c r="V77" s="110"/>
    </row>
    <row r="78" spans="2:22">
      <c r="B78" s="92">
        <f t="shared" ref="B78:B79" si="1">SUM(B77+1)</f>
        <v>67</v>
      </c>
      <c r="C78" s="96"/>
      <c r="D78" s="96"/>
      <c r="O78" s="97"/>
      <c r="S78" s="97"/>
      <c r="T78" s="97"/>
      <c r="U78" s="105"/>
      <c r="V78" s="110"/>
    </row>
    <row r="79" spans="2:22">
      <c r="B79" s="92">
        <f t="shared" si="1"/>
        <v>68</v>
      </c>
      <c r="C79" s="96"/>
      <c r="D79" s="96"/>
      <c r="O79" s="97"/>
      <c r="S79" s="97"/>
      <c r="T79" s="97"/>
      <c r="U79" s="105"/>
      <c r="V79" s="110"/>
    </row>
    <row r="80" spans="2:22">
      <c r="C80" s="96"/>
      <c r="D80" s="96"/>
      <c r="O80" s="97"/>
      <c r="S80" s="97"/>
      <c r="T80" s="97"/>
      <c r="U80" s="105"/>
      <c r="V80" s="110"/>
    </row>
  </sheetData>
  <mergeCells count="24">
    <mergeCell ref="C3:H3"/>
    <mergeCell ref="P3:U3"/>
    <mergeCell ref="E4:H4"/>
    <mergeCell ref="L4:N4"/>
    <mergeCell ref="R4:U4"/>
    <mergeCell ref="E5:H5"/>
    <mergeCell ref="R6:U6"/>
    <mergeCell ref="E6:H6"/>
    <mergeCell ref="E7:H7"/>
    <mergeCell ref="E8:H8"/>
    <mergeCell ref="R5:U5"/>
    <mergeCell ref="R7:U7"/>
    <mergeCell ref="R8:U8"/>
    <mergeCell ref="L5:N5"/>
    <mergeCell ref="L6:N6"/>
    <mergeCell ref="L7:N7"/>
    <mergeCell ref="L8:N8"/>
    <mergeCell ref="L9:N9"/>
    <mergeCell ref="R9:U9"/>
    <mergeCell ref="P11:R11"/>
    <mergeCell ref="E9:H9"/>
    <mergeCell ref="E11:G11"/>
    <mergeCell ref="H11:K11"/>
    <mergeCell ref="L11:N11"/>
  </mergeCells>
  <phoneticPr fontId="19" type="noConversion"/>
  <conditionalFormatting sqref="O1:O1048576">
    <cfRule type="expression" dxfId="11" priority="10">
      <formula>$O1="N/A"</formula>
    </cfRule>
    <cfRule type="expression" dxfId="10" priority="11">
      <formula>$O1="Fail"</formula>
    </cfRule>
    <cfRule type="expression" dxfId="9" priority="12">
      <formula>$O1="Pass"</formula>
    </cfRule>
  </conditionalFormatting>
  <conditionalFormatting sqref="O13">
    <cfRule type="expression" dxfId="8" priority="9">
      <formula>$O1="Block"</formula>
    </cfRule>
  </conditionalFormatting>
  <conditionalFormatting sqref="S1:S1048576">
    <cfRule type="expression" dxfId="7" priority="5">
      <formula>$S1="Trivial"</formula>
    </cfRule>
    <cfRule type="expression" dxfId="6" priority="6">
      <formula>$S1="Minor"</formula>
    </cfRule>
    <cfRule type="expression" dxfId="5" priority="7">
      <formula>$S1="Major"</formula>
    </cfRule>
    <cfRule type="expression" dxfId="4" priority="8">
      <formula>$S1="Critical"</formula>
    </cfRule>
  </conditionalFormatting>
  <conditionalFormatting sqref="T1:T1048576">
    <cfRule type="expression" dxfId="3" priority="1">
      <formula>$T1="Low"</formula>
    </cfRule>
    <cfRule type="expression" dxfId="2" priority="2">
      <formula>$T1="Normal"</formula>
    </cfRule>
    <cfRule type="expression" dxfId="1" priority="3">
      <formula>$T1="High"</formula>
    </cfRule>
    <cfRule type="expression" dxfId="0" priority="4">
      <formula>$T1="Urgent"</formula>
    </cfRule>
  </conditionalFormatting>
  <dataValidations count="4">
    <dataValidation type="list" allowBlank="1" showInputMessage="1" showErrorMessage="1" sqref="S12:S1048576" xr:uid="{89167D73-7D68-40F1-BB47-366D46EF1589}">
      <formula1>$K$5:$K$8</formula1>
    </dataValidation>
    <dataValidation type="list" allowBlank="1" showInputMessage="1" showErrorMessage="1" sqref="O12:O1048576" xr:uid="{E7800328-05F2-4824-9F56-DD2AC8C77078}">
      <formula1>$D$5:$D$8</formula1>
    </dataValidation>
    <dataValidation type="list" allowBlank="1" showInputMessage="1" showErrorMessage="1" sqref="T12:T1048576" xr:uid="{DEEF0B39-95E6-4068-A00D-1B880EAD09CF}">
      <formula1>$Q$5:$Q$8</formula1>
    </dataValidation>
    <dataValidation type="list" allowBlank="1" showInputMessage="1" showErrorMessage="1" sqref="U12:U1048576" xr:uid="{C2F0303C-0690-4884-944A-E733C4A3DDB0}">
      <formula1>$W$4:$W$8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A9D07-07F7-4ED9-9D39-64C0B7E4BD01}">
  <dimension ref="A1:L26"/>
  <sheetViews>
    <sheetView tabSelected="1" workbookViewId="0">
      <selection activeCell="G26" sqref="G26"/>
    </sheetView>
  </sheetViews>
  <sheetFormatPr defaultRowHeight="17"/>
  <cols>
    <col min="1" max="1" width="4.4140625" customWidth="1"/>
  </cols>
  <sheetData>
    <row r="1" spans="1:12" ht="18">
      <c r="A1" s="41"/>
      <c r="B1" s="42" t="s">
        <v>53</v>
      </c>
      <c r="C1" s="44"/>
      <c r="D1" s="44"/>
      <c r="E1" s="44"/>
      <c r="F1" s="44"/>
      <c r="G1" s="44"/>
      <c r="H1" s="44"/>
      <c r="I1" s="44"/>
      <c r="J1" s="44"/>
      <c r="K1" s="44"/>
      <c r="L1" s="44"/>
    </row>
    <row r="2" spans="1:12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</row>
    <row r="3" spans="1:12">
      <c r="A3" s="41"/>
      <c r="B3" s="37" t="s">
        <v>54</v>
      </c>
      <c r="C3" s="5"/>
      <c r="D3" s="55"/>
      <c r="E3" s="55"/>
      <c r="F3" s="55"/>
      <c r="G3" s="55"/>
      <c r="H3" s="55"/>
      <c r="I3" s="55"/>
      <c r="J3" s="55"/>
      <c r="K3" s="55"/>
      <c r="L3" s="55"/>
    </row>
    <row r="4" spans="1:12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</row>
    <row r="5" spans="1:12">
      <c r="A5" s="41"/>
      <c r="B5" s="34" t="s">
        <v>17</v>
      </c>
      <c r="C5" s="8"/>
      <c r="D5" s="8"/>
      <c r="E5" s="41"/>
      <c r="F5" s="38" t="s">
        <v>18</v>
      </c>
      <c r="G5" s="8"/>
      <c r="H5" s="8"/>
      <c r="I5" s="41"/>
      <c r="J5" s="38" t="s">
        <v>19</v>
      </c>
      <c r="K5" s="8"/>
      <c r="L5" s="8"/>
    </row>
    <row r="6" spans="1:12">
      <c r="A6" s="41"/>
      <c r="B6" s="45" t="s">
        <v>21</v>
      </c>
      <c r="C6" s="46" t="s">
        <v>17</v>
      </c>
      <c r="D6" s="46" t="s">
        <v>55</v>
      </c>
      <c r="E6" s="41"/>
      <c r="F6" s="45" t="s">
        <v>21</v>
      </c>
      <c r="G6" s="46" t="s">
        <v>18</v>
      </c>
      <c r="H6" s="46" t="s">
        <v>55</v>
      </c>
      <c r="I6" s="41"/>
      <c r="J6" s="45" t="s">
        <v>21</v>
      </c>
      <c r="K6" s="46" t="s">
        <v>23</v>
      </c>
      <c r="L6" s="46" t="s">
        <v>55</v>
      </c>
    </row>
    <row r="7" spans="1:12">
      <c r="A7" s="41"/>
      <c r="B7" s="47">
        <f>TC!C5</f>
        <v>0</v>
      </c>
      <c r="C7" s="48" t="s">
        <v>24</v>
      </c>
      <c r="D7" s="111" t="e">
        <f>B7/B11</f>
        <v>#DIV/0!</v>
      </c>
      <c r="E7" s="41"/>
      <c r="F7" s="47">
        <f>TC!J5</f>
        <v>0</v>
      </c>
      <c r="G7" s="49" t="s">
        <v>26</v>
      </c>
      <c r="H7" s="111" t="e">
        <f>SUM(F7/F11)</f>
        <v>#DIV/0!</v>
      </c>
      <c r="I7" s="41"/>
      <c r="J7" s="47">
        <f>TC!P5</f>
        <v>0</v>
      </c>
      <c r="K7" s="49" t="s">
        <v>28</v>
      </c>
      <c r="L7" s="111" t="e">
        <f>SUM(J7/J11)</f>
        <v>#DIV/0!</v>
      </c>
    </row>
    <row r="8" spans="1:12">
      <c r="A8" s="41"/>
      <c r="B8" s="47">
        <f>TC!C6</f>
        <v>0</v>
      </c>
      <c r="C8" s="49" t="s">
        <v>29</v>
      </c>
      <c r="D8" s="111" t="e">
        <f>B8/B11</f>
        <v>#DIV/0!</v>
      </c>
      <c r="E8" s="41"/>
      <c r="F8" s="47">
        <f>TC!J6</f>
        <v>0</v>
      </c>
      <c r="G8" s="50" t="s">
        <v>31</v>
      </c>
      <c r="H8" s="111" t="e">
        <f>SUM(F8/F11)</f>
        <v>#DIV/0!</v>
      </c>
      <c r="I8" s="41"/>
      <c r="J8" s="47">
        <f>TC!P6</f>
        <v>0</v>
      </c>
      <c r="K8" s="50" t="s">
        <v>33</v>
      </c>
      <c r="L8" s="111" t="e">
        <f>SUM(J8/J11)</f>
        <v>#DIV/0!</v>
      </c>
    </row>
    <row r="9" spans="1:12">
      <c r="A9" s="41"/>
      <c r="B9" s="47">
        <f>TC!C7</f>
        <v>0</v>
      </c>
      <c r="C9" s="50" t="s">
        <v>34</v>
      </c>
      <c r="D9" s="111" t="e">
        <f>B9/B11</f>
        <v>#DIV/0!</v>
      </c>
      <c r="E9" s="41"/>
      <c r="F9" s="47">
        <f>TC!J7</f>
        <v>0</v>
      </c>
      <c r="G9" s="51" t="s">
        <v>36</v>
      </c>
      <c r="H9" s="111" t="e">
        <f>SUM(F9/F11)</f>
        <v>#DIV/0!</v>
      </c>
      <c r="I9" s="41"/>
      <c r="J9" s="47">
        <f>TC!P7</f>
        <v>0</v>
      </c>
      <c r="K9" s="51" t="s">
        <v>38</v>
      </c>
      <c r="L9" s="111" t="e">
        <f>SUM(J9/J11)</f>
        <v>#DIV/0!</v>
      </c>
    </row>
    <row r="10" spans="1:12" ht="17.5" thickBot="1">
      <c r="A10" s="41"/>
      <c r="B10" s="47">
        <f>TC!C8</f>
        <v>0</v>
      </c>
      <c r="C10" s="52" t="s">
        <v>39</v>
      </c>
      <c r="D10" s="111" t="e">
        <f>B10/B11</f>
        <v>#DIV/0!</v>
      </c>
      <c r="E10" s="41"/>
      <c r="F10" s="47">
        <f>TC!J8</f>
        <v>0</v>
      </c>
      <c r="G10" s="53" t="s">
        <v>41</v>
      </c>
      <c r="H10" s="111" t="e">
        <f>SUM(F10/F11)</f>
        <v>#DIV/0!</v>
      </c>
      <c r="I10" s="41"/>
      <c r="J10" s="47">
        <f>TC!P8</f>
        <v>0</v>
      </c>
      <c r="K10" s="53" t="s">
        <v>43</v>
      </c>
      <c r="L10" s="111" t="e">
        <f>SUM(J10/J11)</f>
        <v>#DIV/0!</v>
      </c>
    </row>
    <row r="11" spans="1:12" ht="17.5" thickTop="1">
      <c r="A11" s="41"/>
      <c r="B11" s="47">
        <f>SUM(B7:B10)</f>
        <v>0</v>
      </c>
      <c r="C11" s="51" t="s">
        <v>44</v>
      </c>
      <c r="D11" s="111" t="e">
        <f>SUM(D7+D8+D9+D10)</f>
        <v>#DIV/0!</v>
      </c>
      <c r="E11" s="41"/>
      <c r="F11" s="47">
        <f>SUM(F7:F10)</f>
        <v>0</v>
      </c>
      <c r="G11" s="51" t="s">
        <v>44</v>
      </c>
      <c r="H11" s="111" t="e">
        <f>SUM(H7+H8+H9+H10)</f>
        <v>#DIV/0!</v>
      </c>
      <c r="I11" s="41"/>
      <c r="J11" s="47">
        <f>SUM(J7:J10)</f>
        <v>0</v>
      </c>
      <c r="K11" s="51" t="s">
        <v>44</v>
      </c>
      <c r="L11" s="111" t="e">
        <f>SUM(L7+L8+L9+L10)</f>
        <v>#DIV/0!</v>
      </c>
    </row>
    <row r="12" spans="1:12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</row>
    <row r="13" spans="1:12">
      <c r="A13" s="41"/>
      <c r="B13" s="37" t="s">
        <v>56</v>
      </c>
      <c r="C13" s="5"/>
      <c r="D13" s="5"/>
      <c r="E13" s="55"/>
      <c r="F13" s="55"/>
      <c r="G13" s="55"/>
      <c r="H13" s="55"/>
      <c r="I13" s="55"/>
      <c r="J13" s="55"/>
      <c r="K13" s="55"/>
      <c r="L13" s="55"/>
    </row>
    <row r="14" spans="1:12">
      <c r="A14" s="41"/>
      <c r="B14" s="1"/>
      <c r="C14" s="2"/>
      <c r="D14" s="2"/>
      <c r="E14" s="2"/>
      <c r="F14" s="2"/>
      <c r="G14" s="2"/>
      <c r="H14" s="2"/>
      <c r="I14" s="2"/>
      <c r="J14" s="2"/>
      <c r="K14" s="2"/>
      <c r="L14" s="3"/>
    </row>
    <row r="15" spans="1:12">
      <c r="A15" s="41"/>
      <c r="B15" s="4"/>
      <c r="C15" s="5"/>
      <c r="D15" s="5"/>
      <c r="E15" s="5"/>
      <c r="F15" s="5"/>
      <c r="G15" s="5"/>
      <c r="H15" s="5"/>
      <c r="I15" s="5"/>
      <c r="J15" s="5"/>
      <c r="K15" s="5"/>
      <c r="L15" s="6"/>
    </row>
    <row r="16" spans="1:12">
      <c r="A16" s="41"/>
      <c r="B16" s="4"/>
      <c r="C16" s="5"/>
      <c r="D16" s="5"/>
      <c r="E16" s="5"/>
      <c r="F16" s="5"/>
      <c r="G16" s="5"/>
      <c r="H16" s="5"/>
      <c r="I16" s="5"/>
      <c r="J16" s="5"/>
      <c r="K16" s="5"/>
      <c r="L16" s="6"/>
    </row>
    <row r="17" spans="1:12">
      <c r="A17" s="41"/>
      <c r="B17" s="4"/>
      <c r="C17" s="5"/>
      <c r="D17" s="5"/>
      <c r="E17" s="5"/>
      <c r="F17" s="5"/>
      <c r="G17" s="5"/>
      <c r="H17" s="5"/>
      <c r="I17" s="5"/>
      <c r="J17" s="5"/>
      <c r="K17" s="5"/>
      <c r="L17" s="6"/>
    </row>
    <row r="18" spans="1:12">
      <c r="A18" s="41"/>
      <c r="B18" s="4"/>
      <c r="C18" s="5"/>
      <c r="D18" s="5"/>
      <c r="E18" s="5"/>
      <c r="F18" s="5"/>
      <c r="G18" s="5"/>
      <c r="H18" s="5"/>
      <c r="I18" s="5"/>
      <c r="J18" s="5"/>
      <c r="K18" s="5"/>
      <c r="L18" s="6"/>
    </row>
    <row r="19" spans="1:12">
      <c r="A19" s="41"/>
      <c r="B19" s="4"/>
      <c r="C19" s="5"/>
      <c r="D19" s="5"/>
      <c r="E19" s="5"/>
      <c r="F19" s="5"/>
      <c r="G19" s="5"/>
      <c r="H19" s="5"/>
      <c r="I19" s="5"/>
      <c r="J19" s="5"/>
      <c r="K19" s="5"/>
      <c r="L19" s="6"/>
    </row>
    <row r="20" spans="1:12">
      <c r="A20" s="41"/>
      <c r="B20" s="4"/>
      <c r="C20" s="5"/>
      <c r="D20" s="5"/>
      <c r="E20" s="5"/>
      <c r="F20" s="5"/>
      <c r="G20" s="5"/>
      <c r="H20" s="5"/>
      <c r="I20" s="5"/>
      <c r="J20" s="5"/>
      <c r="K20" s="5"/>
      <c r="L20" s="6"/>
    </row>
    <row r="21" spans="1:12">
      <c r="A21" s="41"/>
      <c r="B21" s="4"/>
      <c r="C21" s="5"/>
      <c r="D21" s="5"/>
      <c r="E21" s="5"/>
      <c r="F21" s="5"/>
      <c r="G21" s="5"/>
      <c r="H21" s="5"/>
      <c r="I21" s="5"/>
      <c r="J21" s="5"/>
      <c r="K21" s="5"/>
      <c r="L21" s="6"/>
    </row>
    <row r="22" spans="1:12">
      <c r="A22" s="41"/>
      <c r="B22" s="7"/>
      <c r="C22" s="8"/>
      <c r="D22" s="8"/>
      <c r="E22" s="8"/>
      <c r="F22" s="8"/>
      <c r="G22" s="8"/>
      <c r="H22" s="8"/>
      <c r="I22" s="8"/>
      <c r="J22" s="8"/>
      <c r="K22" s="8"/>
      <c r="L22" s="9"/>
    </row>
    <row r="23" spans="1:12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</row>
    <row r="24" spans="1:12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</row>
    <row r="25" spans="1:12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</row>
    <row r="26" spans="1:12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</row>
  </sheetData>
  <mergeCells count="6">
    <mergeCell ref="B14:L22"/>
    <mergeCell ref="B3:C3"/>
    <mergeCell ref="B5:D5"/>
    <mergeCell ref="F5:H5"/>
    <mergeCell ref="J5:L5"/>
    <mergeCell ref="B13:D13"/>
  </mergeCells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개요</vt:lpstr>
      <vt:lpstr>TC</vt:lpstr>
      <vt:lpstr>결과 보고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jenghun cha</dc:creator>
  <cp:lastModifiedBy>jenghun cha</cp:lastModifiedBy>
  <dcterms:created xsi:type="dcterms:W3CDTF">2025-07-06T10:40:35Z</dcterms:created>
  <dcterms:modified xsi:type="dcterms:W3CDTF">2025-07-06T13:11:23Z</dcterms:modified>
</cp:coreProperties>
</file>