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760" activeTab="7"/>
  </bookViews>
  <sheets>
    <sheet name="Цель 1" sheetId="1" r:id="rId1"/>
    <sheet name="Цель 2" sheetId="6" r:id="rId2"/>
    <sheet name="Цель 3" sheetId="7" r:id="rId3"/>
    <sheet name="Метод главного критерия" sheetId="8" r:id="rId4"/>
    <sheet name="метод Нэша" sheetId="9" r:id="rId5"/>
    <sheet name="Утопичная точка" sheetId="11" r:id="rId6"/>
    <sheet name="Эффективная граница" sheetId="13" r:id="rId7"/>
    <sheet name="Сводная таблица" sheetId="14" r:id="rId8"/>
  </sheets>
  <definedNames>
    <definedName name="solver_adj" localSheetId="3" hidden="1">'Метод главного критерия'!$B$9:$D$9</definedName>
    <definedName name="solver_adj" localSheetId="4" hidden="1">'метод Нэша'!$B$9:$D$9</definedName>
    <definedName name="solver_adj" localSheetId="5" hidden="1">'Утопичная точка'!$B$9:$D$9</definedName>
    <definedName name="solver_adj" localSheetId="0" hidden="1">'Цель 1'!$B$8:$D$8</definedName>
    <definedName name="solver_adj" localSheetId="1" hidden="1">'Цель 2'!$B$8:$D$8</definedName>
    <definedName name="solver_adj" localSheetId="2" hidden="1">'Цель 3'!$B$8:$D$8</definedName>
    <definedName name="solver_adj" localSheetId="6" hidden="1">'Эффективная граница'!$B$8:$D$8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lhs0" localSheetId="3" hidden="1">'Метод главного критерия'!$E$2</definedName>
    <definedName name="solver_lhs0" localSheetId="4" hidden="1">'метод Нэша'!$E$2</definedName>
    <definedName name="solver_lhs0" localSheetId="5" hidden="1">'Утопичная точка'!$E$2</definedName>
    <definedName name="solver_lhs0" localSheetId="0" hidden="1">'Цель 1'!$E$2</definedName>
    <definedName name="solver_lhs0" localSheetId="1" hidden="1">'Цель 2'!$E$2</definedName>
    <definedName name="solver_lhs0" localSheetId="2" hidden="1">'Цель 3'!$E$2</definedName>
    <definedName name="solver_lhs0" localSheetId="6" hidden="1">'Эффективная граница'!$E$2</definedName>
    <definedName name="solver_lhs1" localSheetId="3" hidden="1">'Метод главного критерия'!$B$9</definedName>
    <definedName name="solver_lhs1" localSheetId="4" hidden="1">'метод Нэша'!$B$9</definedName>
    <definedName name="solver_lhs1" localSheetId="5" hidden="1">'Утопичная точка'!$B$9</definedName>
    <definedName name="solver_lhs1" localSheetId="0" hidden="1">'Цель 1'!$B$8</definedName>
    <definedName name="solver_lhs1" localSheetId="1" hidden="1">'Цель 2'!$B$8</definedName>
    <definedName name="solver_lhs1" localSheetId="2" hidden="1">'Цель 3'!$B$8</definedName>
    <definedName name="solver_lhs1" localSheetId="6" hidden="1">'Эффективная граница'!$B$8</definedName>
    <definedName name="solver_lhs10" localSheetId="3" hidden="1">'Метод главного критерия'!$E$9</definedName>
    <definedName name="solver_lhs11" localSheetId="3" hidden="1">'Метод главного критерия'!$E$9</definedName>
    <definedName name="solver_lhs2" localSheetId="3" hidden="1">'Метод главного критерия'!$C$9</definedName>
    <definedName name="solver_lhs2" localSheetId="4" hidden="1">'метод Нэша'!$C$9</definedName>
    <definedName name="solver_lhs2" localSheetId="5" hidden="1">'Утопичная точка'!$C$9</definedName>
    <definedName name="solver_lhs2" localSheetId="0" hidden="1">'Цель 1'!$C$8</definedName>
    <definedName name="solver_lhs2" localSheetId="1" hidden="1">'Цель 2'!$C$8</definedName>
    <definedName name="solver_lhs2" localSheetId="2" hidden="1">'Цель 3'!$C$8</definedName>
    <definedName name="solver_lhs2" localSheetId="6" hidden="1">'Эффективная граница'!$C$8</definedName>
    <definedName name="solver_lhs3" localSheetId="3" hidden="1">'Метод главного критерия'!$D$9</definedName>
    <definedName name="solver_lhs3" localSheetId="4" hidden="1">'метод Нэша'!$D$9</definedName>
    <definedName name="solver_lhs3" localSheetId="5" hidden="1">'Утопичная точка'!$D$9</definedName>
    <definedName name="solver_lhs3" localSheetId="0" hidden="1">'Цель 1'!$D$8</definedName>
    <definedName name="solver_lhs3" localSheetId="1" hidden="1">'Цель 2'!$D$8</definedName>
    <definedName name="solver_lhs3" localSheetId="2" hidden="1">'Цель 3'!$D$8</definedName>
    <definedName name="solver_lhs3" localSheetId="6" hidden="1">'Эффективная граница'!$D$8</definedName>
    <definedName name="solver_lhs4" localSheetId="3" hidden="1">'Метод главного критерия'!$E$11</definedName>
    <definedName name="solver_lhs4" localSheetId="4" hidden="1">'метод Нэша'!$E$11</definedName>
    <definedName name="solver_lhs4" localSheetId="5" hidden="1">'Утопичная точка'!$E$11</definedName>
    <definedName name="solver_lhs4" localSheetId="0" hidden="1">'Цель 1'!$E$2</definedName>
    <definedName name="solver_lhs4" localSheetId="1" hidden="1">'Цель 2'!$E$2</definedName>
    <definedName name="solver_lhs4" localSheetId="2" hidden="1">'Цель 3'!$E$2</definedName>
    <definedName name="solver_lhs4" localSheetId="6" hidden="1">'Эффективная граница'!$E$2</definedName>
    <definedName name="solver_lhs5" localSheetId="3" hidden="1">'Метод главного критерия'!$E$11</definedName>
    <definedName name="solver_lhs5" localSheetId="4" hidden="1">'метод Нэша'!$E$2</definedName>
    <definedName name="solver_lhs5" localSheetId="5" hidden="1">'Утопичная точка'!$E$2</definedName>
    <definedName name="solver_lhs5" localSheetId="0" hidden="1">'Цель 1'!$E$3</definedName>
    <definedName name="solver_lhs5" localSheetId="1" hidden="1">'Цель 2'!$E$3</definedName>
    <definedName name="solver_lhs5" localSheetId="2" hidden="1">'Цель 3'!$E$3</definedName>
    <definedName name="solver_lhs5" localSheetId="6" hidden="1">'Эффективная граница'!$E$3</definedName>
    <definedName name="solver_lhs6" localSheetId="3" hidden="1">'Метод главного критерия'!$E$2</definedName>
    <definedName name="solver_lhs6" localSheetId="4" hidden="1">'метод Нэша'!$E$3</definedName>
    <definedName name="solver_lhs6" localSheetId="5" hidden="1">'Утопичная точка'!$E$3</definedName>
    <definedName name="solver_lhs6" localSheetId="0" hidden="1">'Цель 1'!$E$4</definedName>
    <definedName name="solver_lhs6" localSheetId="1" hidden="1">'Цель 2'!$E$4</definedName>
    <definedName name="solver_lhs6" localSheetId="2" hidden="1">'Цель 3'!$E$4</definedName>
    <definedName name="solver_lhs6" localSheetId="6" hidden="1">'Эффективная граница'!$E$4</definedName>
    <definedName name="solver_lhs7" localSheetId="3" hidden="1">'Метод главного критерия'!$E$3</definedName>
    <definedName name="solver_lhs7" localSheetId="4" hidden="1">'метод Нэша'!$E$4</definedName>
    <definedName name="solver_lhs7" localSheetId="5" hidden="1">'Утопичная точка'!$E$4</definedName>
    <definedName name="solver_lhs7" localSheetId="0" hidden="1">'Цель 1'!$E$4</definedName>
    <definedName name="solver_lhs7" localSheetId="1" hidden="1">'Цель 2'!$E$4</definedName>
    <definedName name="solver_lhs7" localSheetId="2" hidden="1">'Цель 3'!$E$4</definedName>
    <definedName name="solver_lhs7" localSheetId="6" hidden="1">'Эффективная граница'!$E$4</definedName>
    <definedName name="solver_lhs8" localSheetId="3" hidden="1">'Метод главного критерия'!$E$4</definedName>
    <definedName name="solver_lhs8" localSheetId="4" hidden="1">'метод Нэша'!$E$7</definedName>
    <definedName name="solver_lhs8" localSheetId="5" hidden="1">'Утопичная точка'!$E$7</definedName>
    <definedName name="solver_lhs9" localSheetId="3" hidden="1">'Метод главного критерия'!$E$7</definedName>
    <definedName name="solver_lhs9" localSheetId="4" hidden="1">'метод Нэша'!$E$9</definedName>
    <definedName name="solver_lhs9" localSheetId="5" hidden="1">'Утопичная точка'!$E$9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0" hidden="1">1</definedName>
    <definedName name="solver_neg" localSheetId="1" hidden="1">2</definedName>
    <definedName name="solver_neg" localSheetId="2" hidden="1">2</definedName>
    <definedName name="solver_neg" localSheetId="6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um" localSheetId="3" hidden="1">11</definedName>
    <definedName name="solver_num" localSheetId="4" hidden="1">9</definedName>
    <definedName name="solver_num" localSheetId="5" hidden="1">9</definedName>
    <definedName name="solver_num" localSheetId="0" hidden="1">6</definedName>
    <definedName name="solver_num" localSheetId="1" hidden="1">6</definedName>
    <definedName name="solver_num" localSheetId="2" hidden="1">6</definedName>
    <definedName name="solver_num" localSheetId="6" hidden="1">7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opt" localSheetId="3" hidden="1">'Метод главного критерия'!$E$7</definedName>
    <definedName name="solver_opt" localSheetId="4" hidden="1">'метод Нэша'!$H$7</definedName>
    <definedName name="solver_opt" localSheetId="5" hidden="1">'Утопичная точка'!$H$7</definedName>
    <definedName name="solver_opt" localSheetId="0" hidden="1">'Цель 1'!$E$6</definedName>
    <definedName name="solver_opt" localSheetId="1" hidden="1">'Цель 2'!$E$8</definedName>
    <definedName name="solver_opt" localSheetId="2" hidden="1">'Цель 3'!$E$10</definedName>
    <definedName name="solver_opt" localSheetId="6" hidden="1">'Эффективная граница'!$E$6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6" hidden="1">1</definedName>
    <definedName name="solver_rel0" localSheetId="3" hidden="1">1</definedName>
    <definedName name="solver_rel0" localSheetId="4" hidden="1">1</definedName>
    <definedName name="solver_rel0" localSheetId="5" hidden="1">1</definedName>
    <definedName name="solver_rel0" localSheetId="0" hidden="1">1</definedName>
    <definedName name="solver_rel0" localSheetId="1" hidden="1">1</definedName>
    <definedName name="solver_rel0" localSheetId="2" hidden="1">1</definedName>
    <definedName name="solver_rel0" localSheetId="6" hidden="1">1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6" hidden="1">3</definedName>
    <definedName name="solver_rel10" localSheetId="3" hidden="1">2</definedName>
    <definedName name="solver_rel11" localSheetId="3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6" hidden="1">3</definedName>
    <definedName name="solver_rel4" localSheetId="3" hidden="1">2</definedName>
    <definedName name="solver_rel4" localSheetId="4" hidden="1">3</definedName>
    <definedName name="solver_rel4" localSheetId="5" hidden="1">3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6" hidden="1">1</definedName>
    <definedName name="solver_rel5" localSheetId="3" hidden="1">3</definedName>
    <definedName name="solver_rel5" localSheetId="4" hidden="1">1</definedName>
    <definedName name="solver_rel5" localSheetId="5" hidden="1">1</definedName>
    <definedName name="solver_rel5" localSheetId="0" hidden="1">1</definedName>
    <definedName name="solver_rel5" localSheetId="1" hidden="1">1</definedName>
    <definedName name="solver_rel5" localSheetId="2" hidden="1">1</definedName>
    <definedName name="solver_rel5" localSheetId="6" hidden="1">1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6" localSheetId="0" hidden="1">1</definedName>
    <definedName name="solver_rel6" localSheetId="1" hidden="1">1</definedName>
    <definedName name="solver_rel6" localSheetId="2" hidden="1">1</definedName>
    <definedName name="solver_rel6" localSheetId="6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7" localSheetId="0" hidden="1">1</definedName>
    <definedName name="solver_rel7" localSheetId="1" hidden="1">1</definedName>
    <definedName name="solver_rel7" localSheetId="2" hidden="1">1</definedName>
    <definedName name="solver_rel7" localSheetId="6" hidden="1">2</definedName>
    <definedName name="solver_rel8" localSheetId="3" hidden="1">1</definedName>
    <definedName name="solver_rel8" localSheetId="4" hidden="1">3</definedName>
    <definedName name="solver_rel8" localSheetId="5" hidden="1">3</definedName>
    <definedName name="solver_rel9" localSheetId="3" hidden="1">2</definedName>
    <definedName name="solver_rel9" localSheetId="4" hidden="1">3</definedName>
    <definedName name="solver_rel9" localSheetId="5" hidden="1">3</definedName>
    <definedName name="solver_rhs0" localSheetId="3" hidden="1">'Метод главного критерия'!$F$2</definedName>
    <definedName name="solver_rhs0" localSheetId="4" hidden="1">'метод Нэша'!$F$2</definedName>
    <definedName name="solver_rhs0" localSheetId="5" hidden="1">'Утопичная точка'!$F$2</definedName>
    <definedName name="solver_rhs0" localSheetId="0" hidden="1">'Цель 1'!$F$2</definedName>
    <definedName name="solver_rhs0" localSheetId="1" hidden="1">'Цель 2'!$F$2</definedName>
    <definedName name="solver_rhs0" localSheetId="2" hidden="1">'Цель 3'!$F$2</definedName>
    <definedName name="solver_rhs0" localSheetId="6" hidden="1">'Эффективная граница'!$F$2</definedName>
    <definedName name="solver_rhs1" localSheetId="3" hidden="1">'Метод главного критерия'!$B$11</definedName>
    <definedName name="solver_rhs1" localSheetId="4" hidden="1">'метод Нэша'!$B$11</definedName>
    <definedName name="solver_rhs1" localSheetId="5" hidden="1">'Утопичная точка'!$B$11</definedName>
    <definedName name="solver_rhs1" localSheetId="0" hidden="1">'Цель 1'!$B$10</definedName>
    <definedName name="solver_rhs1" localSheetId="1" hidden="1">'Цель 2'!$B$10</definedName>
    <definedName name="solver_rhs1" localSheetId="2" hidden="1">'Цель 3'!$B$10</definedName>
    <definedName name="solver_rhs1" localSheetId="6" hidden="1">'Эффективная граница'!$B$10</definedName>
    <definedName name="solver_rhs10" localSheetId="3" hidden="1">'Метод главного критерия'!$F$9</definedName>
    <definedName name="solver_rhs11" localSheetId="3" hidden="1">'Метод главного критерия'!$F$9</definedName>
    <definedName name="solver_rhs2" localSheetId="3" hidden="1">'Метод главного критерия'!$C$11</definedName>
    <definedName name="solver_rhs2" localSheetId="4" hidden="1">'метод Нэша'!$C$11</definedName>
    <definedName name="solver_rhs2" localSheetId="5" hidden="1">'Утопичная точка'!$C$11</definedName>
    <definedName name="solver_rhs2" localSheetId="0" hidden="1">'Цель 1'!$C$10</definedName>
    <definedName name="solver_rhs2" localSheetId="1" hidden="1">'Цель 2'!$C$10</definedName>
    <definedName name="solver_rhs2" localSheetId="2" hidden="1">'Цель 3'!$C$10</definedName>
    <definedName name="solver_rhs2" localSheetId="6" hidden="1">'Эффективная граница'!$C$10</definedName>
    <definedName name="solver_rhs3" localSheetId="3" hidden="1">'Метод главного критерия'!$D$11</definedName>
    <definedName name="solver_rhs3" localSheetId="4" hidden="1">'метод Нэша'!$D$11</definedName>
    <definedName name="solver_rhs3" localSheetId="5" hidden="1">'Утопичная точка'!$D$11</definedName>
    <definedName name="solver_rhs3" localSheetId="0" hidden="1">'Цель 1'!$D$10</definedName>
    <definedName name="solver_rhs3" localSheetId="1" hidden="1">'Цель 2'!$D$10</definedName>
    <definedName name="solver_rhs3" localSheetId="2" hidden="1">'Цель 3'!$D$10</definedName>
    <definedName name="solver_rhs3" localSheetId="6" hidden="1">'Эффективная граница'!$D$10</definedName>
    <definedName name="solver_rhs4" localSheetId="3" hidden="1">'Метод главного критерия'!$F$11</definedName>
    <definedName name="solver_rhs4" localSheetId="4" hidden="1">'метод Нэша'!$F$11</definedName>
    <definedName name="solver_rhs4" localSheetId="5" hidden="1">'Утопичная точка'!$F$11</definedName>
    <definedName name="solver_rhs4" localSheetId="0" hidden="1">'Цель 1'!$F$2</definedName>
    <definedName name="solver_rhs4" localSheetId="1" hidden="1">'Цель 2'!$F$2</definedName>
    <definedName name="solver_rhs4" localSheetId="2" hidden="1">'Цель 3'!$F$2</definedName>
    <definedName name="solver_rhs4" localSheetId="6" hidden="1">'Эффективная граница'!$F$2</definedName>
    <definedName name="solver_rhs5" localSheetId="3" hidden="1">'Метод главного критерия'!$F$11</definedName>
    <definedName name="solver_rhs5" localSheetId="4" hidden="1">'метод Нэша'!$F$2</definedName>
    <definedName name="solver_rhs5" localSheetId="5" hidden="1">'Утопичная точка'!$F$2</definedName>
    <definedName name="solver_rhs5" localSheetId="0" hidden="1">'Цель 1'!$F$3</definedName>
    <definedName name="solver_rhs5" localSheetId="1" hidden="1">'Цель 2'!$F$3</definedName>
    <definedName name="solver_rhs5" localSheetId="2" hidden="1">'Цель 3'!$F$3</definedName>
    <definedName name="solver_rhs5" localSheetId="6" hidden="1">'Эффективная граница'!$F$3</definedName>
    <definedName name="solver_rhs6" localSheetId="3" hidden="1">'Метод главного критерия'!$F$2</definedName>
    <definedName name="solver_rhs6" localSheetId="4" hidden="1">'метод Нэша'!$F$3</definedName>
    <definedName name="solver_rhs6" localSheetId="5" hidden="1">'Утопичная точка'!$F$3</definedName>
    <definedName name="solver_rhs6" localSheetId="0" hidden="1">'Цель 1'!$F$4</definedName>
    <definedName name="solver_rhs6" localSheetId="1" hidden="1">'Цель 2'!$F$4</definedName>
    <definedName name="solver_rhs6" localSheetId="2" hidden="1">'Цель 3'!$F$4</definedName>
    <definedName name="solver_rhs6" localSheetId="6" hidden="1">'Эффективная граница'!$F$4</definedName>
    <definedName name="solver_rhs7" localSheetId="3" hidden="1">'Метод главного критерия'!$F$3</definedName>
    <definedName name="solver_rhs7" localSheetId="4" hidden="1">'метод Нэша'!$F$4</definedName>
    <definedName name="solver_rhs7" localSheetId="5" hidden="1">'Утопичная точка'!$F$4</definedName>
    <definedName name="solver_rhs7" localSheetId="0" hidden="1">'Цель 1'!$F$4</definedName>
    <definedName name="solver_rhs7" localSheetId="1" hidden="1">'Цель 2'!$F$4</definedName>
    <definedName name="solver_rhs7" localSheetId="2" hidden="1">'Цель 3'!$F$4</definedName>
    <definedName name="solver_rhs7" localSheetId="6" hidden="1">'Эффективная граница'!$L$12</definedName>
    <definedName name="solver_rhs8" localSheetId="3" hidden="1">'Метод главного критерия'!$F$4</definedName>
    <definedName name="solver_rhs8" localSheetId="4" hidden="1">'метод Нэша'!$F$7</definedName>
    <definedName name="solver_rhs8" localSheetId="5" hidden="1">'Утопичная точка'!$F$7</definedName>
    <definedName name="solver_rhs9" localSheetId="3" hidden="1">'Метод главного критерия'!$F$7</definedName>
    <definedName name="solver_rhs9" localSheetId="4" hidden="1">'метод Нэша'!$F$9</definedName>
    <definedName name="solver_rhs9" localSheetId="5" hidden="1">'Утопичная точка'!$F$9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6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6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4" l="1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B9" i="14"/>
  <c r="G2" i="14"/>
  <c r="F2" i="14"/>
  <c r="E2" i="14"/>
  <c r="E2" i="1" l="1"/>
  <c r="E4" i="1"/>
  <c r="E6" i="13"/>
  <c r="E4" i="13"/>
  <c r="E3" i="13"/>
  <c r="E2" i="13"/>
  <c r="E9" i="11"/>
  <c r="E7" i="11"/>
  <c r="E4" i="11"/>
  <c r="E11" i="11" s="1"/>
  <c r="E3" i="11"/>
  <c r="E2" i="11"/>
  <c r="E9" i="9"/>
  <c r="E7" i="9"/>
  <c r="E4" i="9"/>
  <c r="E11" i="9" s="1"/>
  <c r="E3" i="9"/>
  <c r="E2" i="9"/>
  <c r="E9" i="8"/>
  <c r="E7" i="8"/>
  <c r="E4" i="8"/>
  <c r="E11" i="8" s="1"/>
  <c r="E3" i="8"/>
  <c r="E2" i="8"/>
  <c r="E8" i="7"/>
  <c r="E6" i="7"/>
  <c r="E4" i="7"/>
  <c r="E10" i="7" s="1"/>
  <c r="E3" i="7"/>
  <c r="E2" i="7"/>
  <c r="E8" i="6"/>
  <c r="E4" i="6"/>
  <c r="E2" i="6"/>
  <c r="E3" i="6"/>
  <c r="E6" i="6"/>
  <c r="I2" i="13" l="1"/>
  <c r="H7" i="11"/>
  <c r="H7" i="9"/>
  <c r="E6" i="1"/>
  <c r="E3" i="1"/>
  <c r="L10" i="13" l="1"/>
  <c r="L8" i="13"/>
  <c r="L11" i="13"/>
  <c r="L7" i="13"/>
  <c r="L12" i="13"/>
  <c r="L3" i="13"/>
  <c r="L4" i="13"/>
  <c r="L5" i="13"/>
  <c r="L6" i="13"/>
  <c r="L9" i="13"/>
</calcChain>
</file>

<file path=xl/sharedStrings.xml><?xml version="1.0" encoding="utf-8"?>
<sst xmlns="http://schemas.openxmlformats.org/spreadsheetml/2006/main" count="149" uniqueCount="38">
  <si>
    <t>Молоко</t>
  </si>
  <si>
    <t>Кефир</t>
  </si>
  <si>
    <t>Сметана</t>
  </si>
  <si>
    <t>Тип ресурсов</t>
  </si>
  <si>
    <t>Всего доступно</t>
  </si>
  <si>
    <t>Всего затрачено</t>
  </si>
  <si>
    <t>машино-ч</t>
  </si>
  <si>
    <t>спец автоматы</t>
  </si>
  <si>
    <t>Прибыль</t>
  </si>
  <si>
    <t>Суммарная прибыль</t>
  </si>
  <si>
    <t>Лимит</t>
  </si>
  <si>
    <t>Объем производства</t>
  </si>
  <si>
    <t>&gt;=</t>
  </si>
  <si>
    <t>Суммарный объем производства</t>
  </si>
  <si>
    <t>Суммарные затраты на упаковку сметаны</t>
  </si>
  <si>
    <t>Точка SQ</t>
  </si>
  <si>
    <t>Формула Нэша</t>
  </si>
  <si>
    <t>Утопичная точка</t>
  </si>
  <si>
    <t>Расстояние до утопичной точки</t>
  </si>
  <si>
    <t>Текущее значение</t>
  </si>
  <si>
    <t>Текущие значения</t>
  </si>
  <si>
    <t>∆</t>
  </si>
  <si>
    <t>k</t>
  </si>
  <si>
    <t>прибыль</t>
  </si>
  <si>
    <r>
      <t>Время на расфасовку сметаны k</t>
    </r>
    <r>
      <rPr>
        <sz val="11"/>
        <color theme="1"/>
        <rFont val="Calibri"/>
        <family val="2"/>
        <charset val="204"/>
      </rPr>
      <t>∆</t>
    </r>
  </si>
  <si>
    <t>x_1</t>
  </si>
  <si>
    <t>x_2</t>
  </si>
  <si>
    <t>x_3</t>
  </si>
  <si>
    <t>H1</t>
  </si>
  <si>
    <t>H2</t>
  </si>
  <si>
    <t>H3</t>
  </si>
  <si>
    <t>Оптимальное для цели 1</t>
  </si>
  <si>
    <t>Оптимальное для цели 2</t>
  </si>
  <si>
    <t>Оптимальное для цели 3</t>
  </si>
  <si>
    <t>Метод главного критерия</t>
  </si>
  <si>
    <t>Метод Нэша</t>
  </si>
  <si>
    <t>Метод минимизации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</si>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</sst>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77" formatCode="0.000"/>
    <numFmt numFmtId="180" formatCode="0.000000"/>
    <numFmt numFmtId="182" formatCode="_-* #,##0\ _₽_-;\-* #,##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2" xfId="0" applyFill="1" applyBorder="1"/>
    <xf numFmtId="0" fontId="0" fillId="0" borderId="0" xfId="0" applyFill="1"/>
    <xf numFmtId="0" fontId="1" fillId="0" borderId="0" xfId="0" applyFont="1" applyAlignment="1">
      <alignment horizontal="left"/>
    </xf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180" fontId="0" fillId="0" borderId="0" xfId="0" applyNumberFormat="1"/>
    <xf numFmtId="18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26" xfId="0" applyFill="1" applyBorder="1"/>
    <xf numFmtId="0" fontId="0" fillId="2" borderId="27" xfId="0" applyFill="1" applyBorder="1"/>
    <xf numFmtId="0" fontId="0" fillId="2" borderId="24" xfId="0" applyFill="1" applyBorder="1"/>
    <xf numFmtId="0" fontId="0" fillId="0" borderId="27" xfId="0" applyBorder="1"/>
    <xf numFmtId="0" fontId="0" fillId="0" borderId="20" xfId="0" applyFill="1" applyBorder="1"/>
    <xf numFmtId="0" fontId="3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Эффективная кривая</c:v>
          </c:tx>
          <c:marker>
            <c:symbol val="none"/>
          </c:marker>
          <c:cat>
            <c:numRef>
              <c:f>'Эффективная граница'!$L$3:$L$12</c:f>
              <c:numCache>
                <c:formatCode>General</c:formatCode>
                <c:ptCount val="10"/>
                <c:pt idx="0">
                  <c:v>5.4758966564576115</c:v>
                </c:pt>
                <c:pt idx="1">
                  <c:v>4.9283069908118504</c:v>
                </c:pt>
                <c:pt idx="2">
                  <c:v>4.3807173251660894</c:v>
                </c:pt>
                <c:pt idx="3">
                  <c:v>3.8331276595203283</c:v>
                </c:pt>
                <c:pt idx="4">
                  <c:v>3.2855379938745672</c:v>
                </c:pt>
                <c:pt idx="5">
                  <c:v>2.7379483282288057</c:v>
                </c:pt>
                <c:pt idx="6">
                  <c:v>2.1903586625830447</c:v>
                </c:pt>
                <c:pt idx="7">
                  <c:v>1.6427689969372836</c:v>
                </c:pt>
                <c:pt idx="8">
                  <c:v>1.0951793312915223</c:v>
                </c:pt>
                <c:pt idx="9">
                  <c:v>0.54758966564576117</c:v>
                </c:pt>
              </c:numCache>
            </c:numRef>
          </c:cat>
          <c:val>
            <c:numRef>
              <c:f>'Эффективная граница'!$K$3:$K$12</c:f>
              <c:numCache>
                <c:formatCode>General</c:formatCode>
                <c:ptCount val="10"/>
                <c:pt idx="0">
                  <c:v>3795.8118698020676</c:v>
                </c:pt>
                <c:pt idx="1">
                  <c:v>3772.8973592052544</c:v>
                </c:pt>
                <c:pt idx="2">
                  <c:v>3749.9828378120778</c:v>
                </c:pt>
                <c:pt idx="3">
                  <c:v>3727.0683164189013</c:v>
                </c:pt>
                <c:pt idx="4">
                  <c:v>3704.1537950257248</c:v>
                </c:pt>
                <c:pt idx="5">
                  <c:v>3681.2392736325482</c:v>
                </c:pt>
                <c:pt idx="6">
                  <c:v>3658.3247522393722</c:v>
                </c:pt>
                <c:pt idx="7">
                  <c:v>3635.4102308461956</c:v>
                </c:pt>
                <c:pt idx="8">
                  <c:v>3612.4957094530191</c:v>
                </c:pt>
                <c:pt idx="9">
                  <c:v>3589.5811880598426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06176"/>
        <c:axId val="174282944"/>
      </c:lineChart>
      <c:catAx>
        <c:axId val="1379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282944"/>
        <c:crosses val="autoZero"/>
        <c:auto val="1"/>
        <c:lblAlgn val="ctr"/>
        <c:lblOffset val="100"/>
        <c:noMultiLvlLbl val="0"/>
      </c:catAx>
      <c:valAx>
        <c:axId val="1742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90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10</xdr:row>
      <xdr:rowOff>148590</xdr:rowOff>
    </xdr:from>
    <xdr:to>
      <xdr:col>7</xdr:col>
      <xdr:colOff>502920</xdr:colOff>
      <xdr:row>28</xdr:row>
      <xdr:rowOff>148590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6" sqref="E6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26.109375" customWidth="1"/>
    <col min="6" max="6" width="14.33203125" bestFit="1" customWidth="1"/>
    <col min="7" max="7" width="8.77734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3">
      <c r="A2" t="s">
        <v>0</v>
      </c>
      <c r="B2" s="6">
        <v>1.01</v>
      </c>
      <c r="C2" s="7">
        <v>1.01</v>
      </c>
      <c r="D2" s="8">
        <v>9.4499999999999993</v>
      </c>
      <c r="E2">
        <f>SUMPRODUCT(B2:D2,B8:D8)</f>
        <v>136</v>
      </c>
      <c r="F2" s="18">
        <v>136</v>
      </c>
    </row>
    <row r="3" spans="1:6" x14ac:dyDescent="0.3">
      <c r="A3" s="5" t="s">
        <v>6</v>
      </c>
      <c r="B3" s="9">
        <v>0.18</v>
      </c>
      <c r="C3" s="10">
        <v>0.19</v>
      </c>
      <c r="D3" s="11">
        <v>0</v>
      </c>
      <c r="E3">
        <f>SUMPRODUCT(B3:D3,B8:D8)</f>
        <v>21.399999999999995</v>
      </c>
      <c r="F3" s="19">
        <v>21.4</v>
      </c>
    </row>
    <row r="4" spans="1:6" x14ac:dyDescent="0.3">
      <c r="A4" t="s">
        <v>7</v>
      </c>
      <c r="B4" s="12">
        <v>0</v>
      </c>
      <c r="C4" s="13">
        <v>0</v>
      </c>
      <c r="D4" s="14">
        <v>3.25</v>
      </c>
      <c r="E4">
        <f>SUMPRODUCT(B4:D4,B8:D8)</f>
        <v>5.47589653145209</v>
      </c>
      <c r="F4" s="20">
        <v>16.25</v>
      </c>
    </row>
    <row r="5" spans="1:6" x14ac:dyDescent="0.3">
      <c r="E5" t="s">
        <v>9</v>
      </c>
    </row>
    <row r="6" spans="1:6" x14ac:dyDescent="0.3">
      <c r="A6" t="s">
        <v>8</v>
      </c>
      <c r="B6" s="15">
        <v>30</v>
      </c>
      <c r="C6" s="16">
        <v>22</v>
      </c>
      <c r="D6" s="17">
        <v>136</v>
      </c>
      <c r="E6">
        <f>SUMPRODUCT(B6:D6,B8:D8)</f>
        <v>3795.8118753674303</v>
      </c>
    </row>
    <row r="7" spans="1:6" x14ac:dyDescent="0.3">
      <c r="B7" s="1"/>
      <c r="C7" s="1"/>
      <c r="D7" s="1"/>
    </row>
    <row r="8" spans="1:6" x14ac:dyDescent="0.3">
      <c r="A8" s="3" t="s">
        <v>11</v>
      </c>
      <c r="B8" s="4">
        <v>118.88888888888887</v>
      </c>
      <c r="C8" s="2">
        <v>0</v>
      </c>
      <c r="D8" s="2">
        <v>1.6848912404467971</v>
      </c>
    </row>
    <row r="9" spans="1:6" x14ac:dyDescent="0.3">
      <c r="B9" t="s">
        <v>12</v>
      </c>
      <c r="C9" t="s">
        <v>12</v>
      </c>
      <c r="D9" t="s">
        <v>12</v>
      </c>
    </row>
    <row r="10" spans="1:6" x14ac:dyDescent="0.3">
      <c r="A10" t="s">
        <v>10</v>
      </c>
      <c r="B10" s="15">
        <v>100</v>
      </c>
      <c r="C10" s="16">
        <v>0</v>
      </c>
      <c r="D10" s="17">
        <v>0</v>
      </c>
    </row>
    <row r="13" spans="1:6" x14ac:dyDescent="0.3">
      <c r="B13" s="22"/>
    </row>
    <row r="14" spans="1:6" hidden="1" outlineLevel="1" x14ac:dyDescent="0.3"/>
    <row r="15" spans="1:6" hidden="1" outlineLevel="1" x14ac:dyDescent="0.3">
      <c r="B15" s="5"/>
    </row>
    <row r="16" spans="1:6" hidden="1" outlineLevel="1" x14ac:dyDescent="0.3"/>
    <row r="17" spans="3:3" collapsed="1" x14ac:dyDescent="0.3"/>
    <row r="19" spans="3:3" x14ac:dyDescent="0.3">
      <c r="C19" s="2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8" sqref="B8:D8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26.109375" customWidth="1"/>
    <col min="6" max="6" width="14.33203125" bestFit="1" customWidth="1"/>
    <col min="7" max="7" width="8.77734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3">
      <c r="A2" t="s">
        <v>0</v>
      </c>
      <c r="B2" s="6">
        <v>1.01</v>
      </c>
      <c r="C2" s="7">
        <v>1.01</v>
      </c>
      <c r="D2" s="8">
        <v>9.4499999999999993</v>
      </c>
      <c r="E2">
        <f>SUMPRODUCT(B2:D2,B8:D8)</f>
        <v>136</v>
      </c>
      <c r="F2" s="18">
        <v>136</v>
      </c>
    </row>
    <row r="3" spans="1:6" x14ac:dyDescent="0.3">
      <c r="A3" s="5" t="s">
        <v>6</v>
      </c>
      <c r="B3" s="9">
        <v>0.18</v>
      </c>
      <c r="C3" s="10">
        <v>0.19</v>
      </c>
      <c r="D3" s="11">
        <v>0</v>
      </c>
      <c r="E3">
        <f>SUMPRODUCT(B3:D3,B8:D8)</f>
        <v>21.399999999999995</v>
      </c>
      <c r="F3" s="19">
        <v>21.4</v>
      </c>
    </row>
    <row r="4" spans="1:6" x14ac:dyDescent="0.3">
      <c r="A4" t="s">
        <v>7</v>
      </c>
      <c r="B4" s="12">
        <v>0</v>
      </c>
      <c r="C4" s="13">
        <v>0</v>
      </c>
      <c r="D4" s="14">
        <v>3.25</v>
      </c>
      <c r="E4">
        <f>SUMPRODUCT(B4:D4,B8:D8)</f>
        <v>5.4758965314520953</v>
      </c>
      <c r="F4" s="20">
        <v>16.25</v>
      </c>
    </row>
    <row r="5" spans="1:6" x14ac:dyDescent="0.3">
      <c r="E5" t="s">
        <v>9</v>
      </c>
    </row>
    <row r="6" spans="1:6" x14ac:dyDescent="0.3">
      <c r="A6" t="s">
        <v>8</v>
      </c>
      <c r="B6" s="15">
        <v>30</v>
      </c>
      <c r="C6" s="16">
        <v>22</v>
      </c>
      <c r="D6" s="17">
        <v>136</v>
      </c>
      <c r="E6">
        <f>SUMPRODUCT(B6:D6,B8:D8)</f>
        <v>3795.8118753674307</v>
      </c>
    </row>
    <row r="7" spans="1:6" x14ac:dyDescent="0.3">
      <c r="B7" s="1"/>
      <c r="C7" s="1"/>
      <c r="D7" s="1"/>
      <c r="E7" t="s">
        <v>13</v>
      </c>
    </row>
    <row r="8" spans="1:6" x14ac:dyDescent="0.3">
      <c r="A8" s="3" t="s">
        <v>11</v>
      </c>
      <c r="B8" s="4">
        <v>118.88888888888887</v>
      </c>
      <c r="C8" s="2">
        <v>0</v>
      </c>
      <c r="D8" s="2">
        <v>1.6848912404467986</v>
      </c>
      <c r="E8">
        <f>SUM(B8:D8)</f>
        <v>120.57378012933567</v>
      </c>
    </row>
    <row r="9" spans="1:6" x14ac:dyDescent="0.3">
      <c r="B9" t="s">
        <v>12</v>
      </c>
      <c r="C9" t="s">
        <v>12</v>
      </c>
      <c r="D9" t="s">
        <v>12</v>
      </c>
    </row>
    <row r="10" spans="1:6" x14ac:dyDescent="0.3">
      <c r="A10" t="s">
        <v>10</v>
      </c>
      <c r="B10" s="15">
        <v>100</v>
      </c>
      <c r="C10" s="16">
        <v>0</v>
      </c>
      <c r="D10" s="17">
        <v>0</v>
      </c>
    </row>
    <row r="13" spans="1:6" x14ac:dyDescent="0.3">
      <c r="B13" s="22"/>
    </row>
    <row r="14" spans="1:6" hidden="1" outlineLevel="1" x14ac:dyDescent="0.3"/>
    <row r="15" spans="1:6" hidden="1" outlineLevel="1" x14ac:dyDescent="0.3">
      <c r="B15" s="5"/>
    </row>
    <row r="16" spans="1:6" hidden="1" outlineLevel="1" x14ac:dyDescent="0.3"/>
    <row r="17" spans="3:3" collapsed="1" x14ac:dyDescent="0.3"/>
    <row r="19" spans="3:3" x14ac:dyDescent="0.3">
      <c r="C19" s="2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8" sqref="B8:D8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26.109375" customWidth="1"/>
    <col min="6" max="6" width="14.33203125" bestFit="1" customWidth="1"/>
    <col min="7" max="7" width="8.77734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3">
      <c r="A2" t="s">
        <v>0</v>
      </c>
      <c r="B2" s="6">
        <v>1.01</v>
      </c>
      <c r="C2" s="7">
        <v>1.01</v>
      </c>
      <c r="D2" s="8">
        <v>9.4499999999999993</v>
      </c>
      <c r="E2">
        <f>SUMPRODUCT(B2:D2,B8:D8)</f>
        <v>101</v>
      </c>
      <c r="F2" s="18">
        <v>136</v>
      </c>
    </row>
    <row r="3" spans="1:6" x14ac:dyDescent="0.3">
      <c r="A3" s="5" t="s">
        <v>6</v>
      </c>
      <c r="B3" s="9">
        <v>0.18</v>
      </c>
      <c r="C3" s="10">
        <v>0.19</v>
      </c>
      <c r="D3" s="11">
        <v>0</v>
      </c>
      <c r="E3">
        <f>SUMPRODUCT(B3:D3,B8:D8)</f>
        <v>18</v>
      </c>
      <c r="F3" s="19">
        <v>21.4</v>
      </c>
    </row>
    <row r="4" spans="1:6" x14ac:dyDescent="0.3">
      <c r="A4" t="s">
        <v>7</v>
      </c>
      <c r="B4" s="12">
        <v>0</v>
      </c>
      <c r="C4" s="13">
        <v>0</v>
      </c>
      <c r="D4" s="14">
        <v>3.25</v>
      </c>
      <c r="E4">
        <f>SUMPRODUCT(B4:D4,B8:D8)</f>
        <v>0</v>
      </c>
      <c r="F4" s="20">
        <v>16.25</v>
      </c>
    </row>
    <row r="5" spans="1:6" x14ac:dyDescent="0.3">
      <c r="E5" t="s">
        <v>9</v>
      </c>
    </row>
    <row r="6" spans="1:6" x14ac:dyDescent="0.3">
      <c r="A6" t="s">
        <v>8</v>
      </c>
      <c r="B6" s="15">
        <v>30</v>
      </c>
      <c r="C6" s="16">
        <v>22</v>
      </c>
      <c r="D6" s="17">
        <v>136</v>
      </c>
      <c r="E6">
        <f>SUMPRODUCT(B6:D6,B8:D8)</f>
        <v>3000</v>
      </c>
    </row>
    <row r="7" spans="1:6" x14ac:dyDescent="0.3">
      <c r="B7" s="1"/>
      <c r="C7" s="1"/>
      <c r="D7" s="1"/>
      <c r="E7" t="s">
        <v>13</v>
      </c>
    </row>
    <row r="8" spans="1:6" x14ac:dyDescent="0.3">
      <c r="A8" s="3" t="s">
        <v>11</v>
      </c>
      <c r="B8" s="4">
        <v>100</v>
      </c>
      <c r="C8" s="2">
        <v>0</v>
      </c>
      <c r="D8" s="2">
        <v>0</v>
      </c>
      <c r="E8">
        <f>SUM(B8:D8)</f>
        <v>100</v>
      </c>
    </row>
    <row r="9" spans="1:6" x14ac:dyDescent="0.3">
      <c r="B9" t="s">
        <v>12</v>
      </c>
      <c r="C9" t="s">
        <v>12</v>
      </c>
      <c r="D9" t="s">
        <v>12</v>
      </c>
      <c r="E9" t="s">
        <v>14</v>
      </c>
    </row>
    <row r="10" spans="1:6" x14ac:dyDescent="0.3">
      <c r="A10" t="s">
        <v>10</v>
      </c>
      <c r="B10" s="15">
        <v>100</v>
      </c>
      <c r="C10" s="16">
        <v>0</v>
      </c>
      <c r="D10" s="17">
        <v>0</v>
      </c>
      <c r="E10">
        <f>E4</f>
        <v>0</v>
      </c>
    </row>
    <row r="13" spans="1:6" x14ac:dyDescent="0.3">
      <c r="B13" s="22"/>
    </row>
    <row r="14" spans="1:6" hidden="1" outlineLevel="1" x14ac:dyDescent="0.3"/>
    <row r="15" spans="1:6" hidden="1" outlineLevel="1" x14ac:dyDescent="0.3">
      <c r="B15" s="5"/>
    </row>
    <row r="16" spans="1:6" hidden="1" outlineLevel="1" x14ac:dyDescent="0.3"/>
    <row r="17" spans="3:3" collapsed="1" x14ac:dyDescent="0.3"/>
    <row r="19" spans="3:3" x14ac:dyDescent="0.3">
      <c r="C19" s="2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9" sqref="B9:D9"/>
    </sheetView>
  </sheetViews>
  <sheetFormatPr defaultRowHeight="14.4" outlineLevelRow="1" x14ac:dyDescent="0.3"/>
  <cols>
    <col min="1" max="1" width="19.5546875" bestFit="1" customWidth="1"/>
    <col min="2" max="2" width="12" bestFit="1" customWidth="1"/>
    <col min="3" max="3" width="6.44140625" bestFit="1" customWidth="1"/>
    <col min="4" max="4" width="11" bestFit="1" customWidth="1"/>
    <col min="5" max="5" width="37.5546875" bestFit="1" customWidth="1"/>
    <col min="6" max="6" width="14.33203125" bestFit="1" customWidth="1"/>
    <col min="7" max="7" width="8.777343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6" x14ac:dyDescent="0.3">
      <c r="A2" t="s">
        <v>0</v>
      </c>
      <c r="B2" s="6">
        <v>1.01</v>
      </c>
      <c r="C2" s="7">
        <v>1.01</v>
      </c>
      <c r="D2" s="8">
        <v>9.4499999999999993</v>
      </c>
      <c r="E2" s="24">
        <f>SUMPRODUCT(B2:D2,B9:D9)</f>
        <v>136.00000025161719</v>
      </c>
      <c r="F2" s="18">
        <v>136</v>
      </c>
    </row>
    <row r="3" spans="1:6" x14ac:dyDescent="0.3">
      <c r="A3" s="5" t="s">
        <v>6</v>
      </c>
      <c r="B3" s="9">
        <v>0.18</v>
      </c>
      <c r="C3" s="10">
        <v>0.19</v>
      </c>
      <c r="D3" s="11">
        <v>0</v>
      </c>
      <c r="E3" s="24">
        <f>SUMPRODUCT(B3:D3,B9:D9)</f>
        <v>21.399999980064479</v>
      </c>
      <c r="F3" s="19">
        <v>21.4</v>
      </c>
    </row>
    <row r="4" spans="1:6" ht="15" thickBot="1" x14ac:dyDescent="0.35">
      <c r="A4" t="s">
        <v>7</v>
      </c>
      <c r="B4" s="12">
        <v>0</v>
      </c>
      <c r="C4" s="13">
        <v>0</v>
      </c>
      <c r="D4" s="14">
        <v>3.25</v>
      </c>
      <c r="E4" s="26">
        <f>SUMPRODUCT(B4:D4,B9:D9)</f>
        <v>5.4758966564576115</v>
      </c>
      <c r="F4" s="19">
        <v>16.25</v>
      </c>
    </row>
    <row r="5" spans="1:6" x14ac:dyDescent="0.3">
      <c r="B5" s="29"/>
      <c r="C5" s="29"/>
      <c r="D5" s="29"/>
      <c r="E5" s="44" t="s">
        <v>20</v>
      </c>
      <c r="F5" s="33" t="s">
        <v>15</v>
      </c>
    </row>
    <row r="6" spans="1:6" x14ac:dyDescent="0.3">
      <c r="E6" s="34" t="s">
        <v>9</v>
      </c>
      <c r="F6" s="36"/>
    </row>
    <row r="7" spans="1:6" x14ac:dyDescent="0.3">
      <c r="A7" t="s">
        <v>8</v>
      </c>
      <c r="B7" s="15">
        <v>30</v>
      </c>
      <c r="C7" s="16">
        <v>22</v>
      </c>
      <c r="D7" s="16">
        <v>136</v>
      </c>
      <c r="E7" s="37">
        <f>SUMPRODUCT(B7:D7,B9:D9)</f>
        <v>3795.8118772758448</v>
      </c>
      <c r="F7" s="42">
        <v>3540</v>
      </c>
    </row>
    <row r="8" spans="1:6" x14ac:dyDescent="0.3">
      <c r="B8" s="1"/>
      <c r="C8" s="1"/>
      <c r="D8" s="1"/>
      <c r="E8" s="34" t="s">
        <v>13</v>
      </c>
      <c r="F8" s="36"/>
    </row>
    <row r="9" spans="1:6" x14ac:dyDescent="0.3">
      <c r="A9" s="3" t="s">
        <v>11</v>
      </c>
      <c r="B9" s="4">
        <v>118.88888877813601</v>
      </c>
      <c r="C9" s="2">
        <v>0</v>
      </c>
      <c r="D9" s="30">
        <v>1.6848912789100343</v>
      </c>
      <c r="E9" s="37">
        <f>SUM(B9:D9)</f>
        <v>120.57378005704604</v>
      </c>
      <c r="F9" s="42">
        <v>109</v>
      </c>
    </row>
    <row r="10" spans="1:6" x14ac:dyDescent="0.3">
      <c r="B10" t="s">
        <v>12</v>
      </c>
      <c r="C10" t="s">
        <v>12</v>
      </c>
      <c r="D10" t="s">
        <v>12</v>
      </c>
      <c r="E10" s="34" t="s">
        <v>14</v>
      </c>
      <c r="F10" s="36"/>
    </row>
    <row r="11" spans="1:6" ht="15" thickBot="1" x14ac:dyDescent="0.35">
      <c r="A11" t="s">
        <v>10</v>
      </c>
      <c r="B11" s="15">
        <v>100</v>
      </c>
      <c r="C11" s="16">
        <v>0</v>
      </c>
      <c r="D11" s="16">
        <v>0</v>
      </c>
      <c r="E11" s="39">
        <f>-E4</f>
        <v>-5.4758966564576115</v>
      </c>
      <c r="F11" s="41">
        <v>-9.75</v>
      </c>
    </row>
    <row r="14" spans="1:6" x14ac:dyDescent="0.3">
      <c r="B14" s="22"/>
    </row>
    <row r="15" spans="1:6" hidden="1" outlineLevel="1" x14ac:dyDescent="0.3"/>
    <row r="16" spans="1:6" hidden="1" outlineLevel="1" x14ac:dyDescent="0.3">
      <c r="B16" s="5"/>
    </row>
    <row r="17" spans="3:3" hidden="1" outlineLevel="1" x14ac:dyDescent="0.3"/>
    <row r="18" spans="3:3" collapsed="1" x14ac:dyDescent="0.3"/>
    <row r="20" spans="3:3" x14ac:dyDescent="0.3">
      <c r="C20" s="21"/>
    </row>
  </sheetData>
  <mergeCells count="3">
    <mergeCell ref="E6:F6"/>
    <mergeCell ref="E8:F8"/>
    <mergeCell ref="E10:F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9" sqref="B9:D9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37.5546875" bestFit="1" customWidth="1"/>
    <col min="6" max="6" width="14.33203125" bestFit="1" customWidth="1"/>
    <col min="7" max="7" width="8.77734375" customWidth="1"/>
    <col min="8" max="8" width="22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8" x14ac:dyDescent="0.3">
      <c r="A2" t="s">
        <v>0</v>
      </c>
      <c r="B2" s="6">
        <v>1.01</v>
      </c>
      <c r="C2" s="7">
        <v>1.01</v>
      </c>
      <c r="D2" s="8">
        <v>9.4499999999999993</v>
      </c>
      <c r="E2" s="25">
        <f>SUMPRODUCT(B2:D2,B9:D9)</f>
        <v>134.3794021012753</v>
      </c>
      <c r="F2" s="18">
        <v>136</v>
      </c>
    </row>
    <row r="3" spans="1:8" x14ac:dyDescent="0.3">
      <c r="A3" s="5" t="s">
        <v>6</v>
      </c>
      <c r="B3" s="9">
        <v>0.18</v>
      </c>
      <c r="C3" s="10">
        <v>0.19</v>
      </c>
      <c r="D3" s="11">
        <v>0</v>
      </c>
      <c r="E3" s="23">
        <f>SUMPRODUCT(B3:D3,B9:D9)</f>
        <v>21.400000000000002</v>
      </c>
      <c r="F3" s="19">
        <v>21.4</v>
      </c>
    </row>
    <row r="4" spans="1:8" ht="15" thickBot="1" x14ac:dyDescent="0.35">
      <c r="A4" t="s">
        <v>7</v>
      </c>
      <c r="B4" s="12">
        <v>0</v>
      </c>
      <c r="C4" s="13">
        <v>0</v>
      </c>
      <c r="D4" s="14">
        <v>3.25</v>
      </c>
      <c r="E4">
        <f>SUMPRODUCT(B4:D4,B9:D9)</f>
        <v>4.9185480478697841</v>
      </c>
      <c r="F4" s="19">
        <v>16.25</v>
      </c>
    </row>
    <row r="5" spans="1:8" x14ac:dyDescent="0.3">
      <c r="B5" s="29"/>
      <c r="C5" s="29"/>
      <c r="D5" s="29"/>
      <c r="E5" s="31" t="s">
        <v>20</v>
      </c>
      <c r="F5" s="33" t="s">
        <v>15</v>
      </c>
    </row>
    <row r="6" spans="1:8" x14ac:dyDescent="0.3">
      <c r="E6" s="34" t="s">
        <v>9</v>
      </c>
      <c r="F6" s="36"/>
      <c r="H6" t="s">
        <v>16</v>
      </c>
    </row>
    <row r="7" spans="1:8" x14ac:dyDescent="0.3">
      <c r="A7" t="s">
        <v>8</v>
      </c>
      <c r="B7" s="15">
        <v>30</v>
      </c>
      <c r="C7" s="16">
        <v>22</v>
      </c>
      <c r="D7" s="16">
        <v>136</v>
      </c>
      <c r="E7" s="37">
        <f>SUMPRODUCT(B7:D7,B9:D9)</f>
        <v>3772.4889849243827</v>
      </c>
      <c r="F7" s="42">
        <v>3540</v>
      </c>
      <c r="H7" s="27">
        <f>(E7-F7)*(E9-F9)*(E11-F11)</f>
        <v>12807.727045536843</v>
      </c>
    </row>
    <row r="8" spans="1:8" x14ac:dyDescent="0.3">
      <c r="B8" s="1"/>
      <c r="C8" s="1"/>
      <c r="D8" s="1"/>
      <c r="E8" s="34" t="s">
        <v>13</v>
      </c>
      <c r="F8" s="36"/>
    </row>
    <row r="9" spans="1:8" x14ac:dyDescent="0.3">
      <c r="A9" s="3" t="s">
        <v>11</v>
      </c>
      <c r="B9" s="4">
        <v>118.88888888308595</v>
      </c>
      <c r="C9" s="2">
        <v>5.4975239994747712E-9</v>
      </c>
      <c r="D9" s="30">
        <v>1.5133993993445489</v>
      </c>
      <c r="E9" s="37">
        <f>SUM(B9:D9)</f>
        <v>120.40228828792803</v>
      </c>
      <c r="F9" s="42">
        <v>109</v>
      </c>
    </row>
    <row r="10" spans="1:8" x14ac:dyDescent="0.3">
      <c r="B10" t="s">
        <v>12</v>
      </c>
      <c r="C10" t="s">
        <v>12</v>
      </c>
      <c r="D10" t="s">
        <v>12</v>
      </c>
      <c r="E10" s="34" t="s">
        <v>14</v>
      </c>
      <c r="F10" s="36"/>
    </row>
    <row r="11" spans="1:8" x14ac:dyDescent="0.3">
      <c r="A11" t="s">
        <v>10</v>
      </c>
      <c r="B11" s="15">
        <v>100</v>
      </c>
      <c r="C11" s="16">
        <v>0</v>
      </c>
      <c r="D11" s="16">
        <v>0</v>
      </c>
      <c r="E11" s="37">
        <f>-E4</f>
        <v>-4.9185480478697841</v>
      </c>
      <c r="F11" s="42">
        <v>-9.75</v>
      </c>
    </row>
    <row r="12" spans="1:8" ht="15" thickBot="1" x14ac:dyDescent="0.35">
      <c r="E12" s="39"/>
      <c r="F12" s="43"/>
    </row>
    <row r="14" spans="1:8" x14ac:dyDescent="0.3">
      <c r="B14" s="22"/>
    </row>
    <row r="15" spans="1:8" hidden="1" outlineLevel="1" x14ac:dyDescent="0.3"/>
    <row r="16" spans="1:8" hidden="1" outlineLevel="1" x14ac:dyDescent="0.3">
      <c r="B16" s="5"/>
    </row>
    <row r="17" spans="3:3" hidden="1" outlineLevel="1" x14ac:dyDescent="0.3"/>
    <row r="18" spans="3:3" collapsed="1" x14ac:dyDescent="0.3"/>
    <row r="20" spans="3:3" x14ac:dyDescent="0.3">
      <c r="C20" s="21"/>
    </row>
  </sheetData>
  <mergeCells count="3">
    <mergeCell ref="E6:F6"/>
    <mergeCell ref="E8:F8"/>
    <mergeCell ref="E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4" sqref="F14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37.5546875" bestFit="1" customWidth="1"/>
    <col min="6" max="6" width="14.33203125" bestFit="1" customWidth="1"/>
    <col min="7" max="7" width="15.33203125" bestFit="1" customWidth="1"/>
    <col min="8" max="8" width="28.77734375" bestFit="1" customWidth="1"/>
  </cols>
  <sheetData>
    <row r="1" spans="1:8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8" x14ac:dyDescent="0.3">
      <c r="A2" t="s">
        <v>0</v>
      </c>
      <c r="B2" s="6">
        <v>1.01</v>
      </c>
      <c r="C2" s="7">
        <v>1.01</v>
      </c>
      <c r="D2" s="8">
        <v>9.4499999999999993</v>
      </c>
      <c r="E2" s="25">
        <f>SUMPRODUCT(B2:D2,B9:D9)</f>
        <v>119.18254970651111</v>
      </c>
      <c r="F2" s="18">
        <v>136</v>
      </c>
    </row>
    <row r="3" spans="1:8" x14ac:dyDescent="0.3">
      <c r="A3" s="5" t="s">
        <v>6</v>
      </c>
      <c r="B3" s="9">
        <v>0.18</v>
      </c>
      <c r="C3" s="10">
        <v>0.19</v>
      </c>
      <c r="D3" s="11">
        <v>0</v>
      </c>
      <c r="E3" s="23">
        <f>SUMPRODUCT(B3:D3,B9:D9)</f>
        <v>21.239572897144953</v>
      </c>
      <c r="F3" s="19">
        <v>21.4</v>
      </c>
    </row>
    <row r="4" spans="1:8" ht="15" thickBot="1" x14ac:dyDescent="0.35">
      <c r="A4" t="s">
        <v>7</v>
      </c>
      <c r="B4" s="12">
        <v>0</v>
      </c>
      <c r="C4" s="13">
        <v>0</v>
      </c>
      <c r="D4" s="14">
        <v>3.25</v>
      </c>
      <c r="E4">
        <f>SUMPRODUCT(B4:D4,B9:D9)</f>
        <v>1.701083733505907E-3</v>
      </c>
      <c r="F4" s="19">
        <v>16.25</v>
      </c>
    </row>
    <row r="5" spans="1:8" x14ac:dyDescent="0.3">
      <c r="B5" s="29"/>
      <c r="C5" s="29"/>
      <c r="D5" s="29"/>
      <c r="E5" s="31" t="s">
        <v>19</v>
      </c>
      <c r="F5" s="32" t="s">
        <v>15</v>
      </c>
      <c r="G5" s="33" t="s">
        <v>17</v>
      </c>
    </row>
    <row r="6" spans="1:8" x14ac:dyDescent="0.3">
      <c r="E6" s="34" t="s">
        <v>9</v>
      </c>
      <c r="F6" s="35"/>
      <c r="G6" s="36"/>
      <c r="H6" t="s">
        <v>18</v>
      </c>
    </row>
    <row r="7" spans="1:8" x14ac:dyDescent="0.3">
      <c r="A7" t="s">
        <v>8</v>
      </c>
      <c r="B7" s="15">
        <v>30</v>
      </c>
      <c r="C7" s="16">
        <v>22</v>
      </c>
      <c r="D7" s="16">
        <v>136</v>
      </c>
      <c r="E7" s="37">
        <f>SUMPRODUCT(B7:D7,B9:D9)</f>
        <v>3540.0000000024429</v>
      </c>
      <c r="F7" s="10">
        <v>3540</v>
      </c>
      <c r="G7" s="38">
        <v>3795.8118753674298</v>
      </c>
      <c r="H7" s="27">
        <f>(E7-G7)^2+(E9-G9)^2+(E11-G11)^2</f>
        <v>65446.34944803144</v>
      </c>
    </row>
    <row r="8" spans="1:8" x14ac:dyDescent="0.3">
      <c r="B8" s="1"/>
      <c r="C8" s="1"/>
      <c r="D8" s="1"/>
      <c r="E8" s="34" t="s">
        <v>13</v>
      </c>
      <c r="F8" s="35"/>
      <c r="G8" s="36"/>
    </row>
    <row r="9" spans="1:8" x14ac:dyDescent="0.3">
      <c r="A9" s="3" t="s">
        <v>11</v>
      </c>
      <c r="B9" s="4">
        <v>117.99762720636085</v>
      </c>
      <c r="C9" s="2">
        <v>0</v>
      </c>
      <c r="D9" s="30">
        <v>5.2341037954027907E-4</v>
      </c>
      <c r="E9" s="37">
        <f>SUM(B9:D9)</f>
        <v>117.99815061674039</v>
      </c>
      <c r="F9" s="10">
        <v>109</v>
      </c>
      <c r="G9" s="38">
        <v>120.573780129336</v>
      </c>
    </row>
    <row r="10" spans="1:8" x14ac:dyDescent="0.3">
      <c r="B10" t="s">
        <v>12</v>
      </c>
      <c r="C10" t="s">
        <v>12</v>
      </c>
      <c r="D10" t="s">
        <v>12</v>
      </c>
      <c r="E10" s="34" t="s">
        <v>14</v>
      </c>
      <c r="F10" s="35"/>
      <c r="G10" s="36"/>
    </row>
    <row r="11" spans="1:8" ht="15" thickBot="1" x14ac:dyDescent="0.35">
      <c r="A11" t="s">
        <v>10</v>
      </c>
      <c r="B11" s="15">
        <v>100</v>
      </c>
      <c r="C11" s="16">
        <v>0</v>
      </c>
      <c r="D11" s="16">
        <v>0</v>
      </c>
      <c r="E11" s="39">
        <f>-E4</f>
        <v>-1.701083733505907E-3</v>
      </c>
      <c r="F11" s="40">
        <v>-9.75</v>
      </c>
      <c r="G11" s="41">
        <v>0</v>
      </c>
    </row>
    <row r="14" spans="1:8" x14ac:dyDescent="0.3">
      <c r="B14" s="22"/>
    </row>
    <row r="15" spans="1:8" hidden="1" outlineLevel="1" x14ac:dyDescent="0.3"/>
    <row r="16" spans="1:8" hidden="1" outlineLevel="1" x14ac:dyDescent="0.3">
      <c r="B16" s="5"/>
    </row>
    <row r="17" spans="3:3" hidden="1" outlineLevel="1" x14ac:dyDescent="0.3"/>
    <row r="18" spans="3:3" collapsed="1" x14ac:dyDescent="0.3"/>
    <row r="20" spans="3:3" x14ac:dyDescent="0.3">
      <c r="C20" s="21"/>
    </row>
  </sheetData>
  <mergeCells count="3">
    <mergeCell ref="E10:G10"/>
    <mergeCell ref="E8:G8"/>
    <mergeCell ref="E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28" sqref="J28"/>
    </sheetView>
  </sheetViews>
  <sheetFormatPr defaultRowHeight="14.4" outlineLevelRow="1" x14ac:dyDescent="0.3"/>
  <cols>
    <col min="1" max="1" width="19.88671875" customWidth="1"/>
    <col min="2" max="2" width="12" bestFit="1" customWidth="1"/>
    <col min="3" max="3" width="6.44140625" bestFit="1" customWidth="1"/>
    <col min="4" max="4" width="11" bestFit="1" customWidth="1"/>
    <col min="5" max="5" width="26.109375" customWidth="1"/>
    <col min="6" max="6" width="14.33203125" bestFit="1" customWidth="1"/>
    <col min="7" max="7" width="8.77734375" customWidth="1"/>
    <col min="12" max="12" width="30.21875" bestFit="1" customWidth="1"/>
  </cols>
  <sheetData>
    <row r="1" spans="1:12" x14ac:dyDescent="0.3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4</v>
      </c>
    </row>
    <row r="2" spans="1:12" x14ac:dyDescent="0.3">
      <c r="A2" t="s">
        <v>0</v>
      </c>
      <c r="B2" s="6">
        <v>1.01</v>
      </c>
      <c r="C2" s="7">
        <v>1.01</v>
      </c>
      <c r="D2" s="8">
        <v>9.4499999999999993</v>
      </c>
      <c r="E2">
        <f>SUMPRODUCT(B2:D2,B8:D8)</f>
        <v>136</v>
      </c>
      <c r="F2" s="18">
        <v>136</v>
      </c>
      <c r="H2" s="45" t="s">
        <v>21</v>
      </c>
      <c r="I2">
        <f>('Метод главного критерия'!E4-'Цель 3'!E4)/10</f>
        <v>0.54758966564576117</v>
      </c>
      <c r="J2" t="s">
        <v>22</v>
      </c>
      <c r="K2" t="s">
        <v>23</v>
      </c>
      <c r="L2" t="s">
        <v>24</v>
      </c>
    </row>
    <row r="3" spans="1:12" x14ac:dyDescent="0.3">
      <c r="A3" s="5" t="s">
        <v>6</v>
      </c>
      <c r="B3" s="9">
        <v>0.18</v>
      </c>
      <c r="C3" s="10">
        <v>0.19</v>
      </c>
      <c r="D3" s="11">
        <v>0</v>
      </c>
      <c r="E3">
        <f>SUMPRODUCT(B3:D3,B8:D8)</f>
        <v>21.399999935221814</v>
      </c>
      <c r="F3" s="19">
        <v>21.4</v>
      </c>
      <c r="J3">
        <v>10</v>
      </c>
      <c r="K3">
        <v>3795.8118698020676</v>
      </c>
      <c r="L3">
        <f>$I$2*J3</f>
        <v>5.4758966564576115</v>
      </c>
    </row>
    <row r="4" spans="1:12" x14ac:dyDescent="0.3">
      <c r="A4" t="s">
        <v>7</v>
      </c>
      <c r="B4" s="12">
        <v>0</v>
      </c>
      <c r="C4" s="13">
        <v>0</v>
      </c>
      <c r="D4" s="14">
        <v>3.25</v>
      </c>
      <c r="E4">
        <f>SUMPRODUCT(B4:D4,B8:D8)</f>
        <v>5.4758966564576115</v>
      </c>
      <c r="F4" s="20">
        <v>16.25</v>
      </c>
      <c r="J4">
        <v>9</v>
      </c>
      <c r="K4">
        <v>3772.8973592052544</v>
      </c>
      <c r="L4">
        <f t="shared" ref="L4:L12" si="0">$I$2*J4</f>
        <v>4.9283069908118504</v>
      </c>
    </row>
    <row r="5" spans="1:12" x14ac:dyDescent="0.3">
      <c r="E5" t="s">
        <v>9</v>
      </c>
      <c r="J5">
        <v>8</v>
      </c>
      <c r="K5">
        <v>3749.9828378120778</v>
      </c>
      <c r="L5">
        <f t="shared" si="0"/>
        <v>4.3807173251660894</v>
      </c>
    </row>
    <row r="6" spans="1:12" x14ac:dyDescent="0.3">
      <c r="A6" t="s">
        <v>8</v>
      </c>
      <c r="B6" s="15">
        <v>30</v>
      </c>
      <c r="C6" s="16">
        <v>22</v>
      </c>
      <c r="D6" s="17">
        <v>136</v>
      </c>
      <c r="E6">
        <f>SUMPRODUCT(B6:D6,B8:D8)</f>
        <v>3795.8118698020676</v>
      </c>
      <c r="J6">
        <v>7</v>
      </c>
      <c r="K6">
        <v>3727.0683164189013</v>
      </c>
      <c r="L6">
        <f t="shared" si="0"/>
        <v>3.8331276595203283</v>
      </c>
    </row>
    <row r="7" spans="1:12" x14ac:dyDescent="0.3">
      <c r="B7" s="1"/>
      <c r="C7" s="1"/>
      <c r="D7" s="1"/>
      <c r="J7">
        <v>6</v>
      </c>
      <c r="K7">
        <v>3704.1537950257248</v>
      </c>
      <c r="L7">
        <f t="shared" si="0"/>
        <v>3.2855379938745672</v>
      </c>
    </row>
    <row r="8" spans="1:12" x14ac:dyDescent="0.3">
      <c r="A8" s="3" t="s">
        <v>11</v>
      </c>
      <c r="B8" s="4">
        <v>118.88888852901009</v>
      </c>
      <c r="C8" s="2">
        <v>0</v>
      </c>
      <c r="D8" s="2">
        <v>1.6848912789100343</v>
      </c>
      <c r="J8">
        <v>5</v>
      </c>
      <c r="K8">
        <v>3681.2392736325482</v>
      </c>
      <c r="L8">
        <f t="shared" si="0"/>
        <v>2.7379483282288057</v>
      </c>
    </row>
    <row r="9" spans="1:12" x14ac:dyDescent="0.3">
      <c r="B9" t="s">
        <v>12</v>
      </c>
      <c r="C9" t="s">
        <v>12</v>
      </c>
      <c r="D9" t="s">
        <v>12</v>
      </c>
      <c r="J9">
        <v>4</v>
      </c>
      <c r="K9">
        <v>3658.3247522393722</v>
      </c>
      <c r="L9">
        <f t="shared" si="0"/>
        <v>2.1903586625830447</v>
      </c>
    </row>
    <row r="10" spans="1:12" x14ac:dyDescent="0.3">
      <c r="A10" t="s">
        <v>10</v>
      </c>
      <c r="B10" s="15">
        <v>100</v>
      </c>
      <c r="C10" s="16">
        <v>0</v>
      </c>
      <c r="D10" s="17">
        <v>0</v>
      </c>
      <c r="J10">
        <v>3</v>
      </c>
      <c r="K10">
        <v>3635.4102308461956</v>
      </c>
      <c r="L10">
        <f t="shared" si="0"/>
        <v>1.6427689969372836</v>
      </c>
    </row>
    <row r="11" spans="1:12" x14ac:dyDescent="0.3">
      <c r="J11">
        <v>2</v>
      </c>
      <c r="K11">
        <v>3612.4957094530191</v>
      </c>
      <c r="L11">
        <f t="shared" si="0"/>
        <v>1.0951793312915223</v>
      </c>
    </row>
    <row r="12" spans="1:12" x14ac:dyDescent="0.3">
      <c r="J12">
        <v>1</v>
      </c>
      <c r="K12">
        <v>3589.5811880598426</v>
      </c>
      <c r="L12">
        <f t="shared" si="0"/>
        <v>0.54758966564576117</v>
      </c>
    </row>
    <row r="13" spans="1:12" x14ac:dyDescent="0.3">
      <c r="B13" s="22"/>
    </row>
    <row r="14" spans="1:12" hidden="1" outlineLevel="1" x14ac:dyDescent="0.3"/>
    <row r="15" spans="1:12" hidden="1" outlineLevel="1" x14ac:dyDescent="0.3">
      <c r="B15" s="5"/>
    </row>
    <row r="16" spans="1:12" hidden="1" outlineLevel="1" x14ac:dyDescent="0.3"/>
    <row r="17" spans="3:3" collapsed="1" x14ac:dyDescent="0.3"/>
    <row r="19" spans="3:3" x14ac:dyDescent="0.3">
      <c r="C19" s="2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8" sqref="H18"/>
    </sheetView>
  </sheetViews>
  <sheetFormatPr defaultRowHeight="14.4" x14ac:dyDescent="0.3"/>
  <cols>
    <col min="1" max="1" width="28.77734375" bestFit="1" customWidth="1"/>
  </cols>
  <sheetData>
    <row r="1" spans="1:7" x14ac:dyDescent="0.3">
      <c r="A1" t="s">
        <v>37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31</v>
      </c>
      <c r="B2" s="4">
        <v>118.88888888888887</v>
      </c>
      <c r="C2" s="2">
        <v>0</v>
      </c>
      <c r="D2" s="2">
        <v>1.6848912404467971</v>
      </c>
      <c r="E2">
        <f>'Цель 1'!E6</f>
        <v>3795.8118753674303</v>
      </c>
      <c r="F2">
        <f>SUM('Цель 1'!B8:D8)</f>
        <v>120.57378012933567</v>
      </c>
      <c r="G2">
        <f>'Цель 1'!E4</f>
        <v>5.47589653145209</v>
      </c>
    </row>
    <row r="3" spans="1:7" x14ac:dyDescent="0.3">
      <c r="A3" t="s">
        <v>32</v>
      </c>
      <c r="B3" s="4">
        <v>118.88888888888887</v>
      </c>
      <c r="C3" s="2">
        <v>0</v>
      </c>
      <c r="D3" s="2">
        <v>1.6848912404467986</v>
      </c>
      <c r="E3">
        <f>'Цель 2'!E6</f>
        <v>3795.8118753674307</v>
      </c>
      <c r="F3">
        <f>'Цель 2'!E8</f>
        <v>120.57378012933567</v>
      </c>
      <c r="G3">
        <f>'Цель 2'!E4</f>
        <v>5.4758965314520953</v>
      </c>
    </row>
    <row r="4" spans="1:7" x14ac:dyDescent="0.3">
      <c r="A4" t="s">
        <v>33</v>
      </c>
      <c r="B4" s="4">
        <v>100</v>
      </c>
      <c r="C4" s="2">
        <v>0</v>
      </c>
      <c r="D4" s="2">
        <v>0</v>
      </c>
      <c r="E4">
        <f>'Цель 3'!E6</f>
        <v>3000</v>
      </c>
      <c r="F4">
        <f>'Цель 3'!E8</f>
        <v>100</v>
      </c>
      <c r="G4">
        <f>'Цель 3'!E10</f>
        <v>0</v>
      </c>
    </row>
    <row r="5" spans="1:7" x14ac:dyDescent="0.3">
      <c r="A5" t="s">
        <v>15</v>
      </c>
      <c r="E5">
        <f>'Метод главного критерия'!F7</f>
        <v>3540</v>
      </c>
      <c r="F5">
        <f>'Метод главного критерия'!F9</f>
        <v>109</v>
      </c>
      <c r="G5">
        <f>'Метод главного критерия'!F11</f>
        <v>-9.75</v>
      </c>
    </row>
    <row r="6" spans="1:7" x14ac:dyDescent="0.3">
      <c r="A6" t="s">
        <v>34</v>
      </c>
      <c r="B6" s="4">
        <v>118.88888877813601</v>
      </c>
      <c r="C6" s="2">
        <v>0</v>
      </c>
      <c r="D6" s="30">
        <v>1.6848912789100343</v>
      </c>
      <c r="E6">
        <f>'Метод главного критерия'!E7</f>
        <v>3795.8118772758448</v>
      </c>
      <c r="F6">
        <f>'Метод главного критерия'!E9</f>
        <v>120.57378005704604</v>
      </c>
      <c r="G6">
        <f>'Метод главного критерия'!E11</f>
        <v>-5.4758966564576115</v>
      </c>
    </row>
    <row r="7" spans="1:7" x14ac:dyDescent="0.3">
      <c r="A7" t="s">
        <v>35</v>
      </c>
      <c r="B7" s="4">
        <v>118.88888888308595</v>
      </c>
      <c r="C7" s="2">
        <v>5.4975239994747712E-9</v>
      </c>
      <c r="D7" s="30">
        <v>1.5133993993445489</v>
      </c>
      <c r="E7">
        <f>'метод Нэша'!E7</f>
        <v>3772.4889849243827</v>
      </c>
      <c r="F7">
        <f>'метод Нэша'!E9</f>
        <v>120.40228828792803</v>
      </c>
      <c r="G7">
        <f>'метод Нэша'!E11</f>
        <v>-4.9185480478697841</v>
      </c>
    </row>
    <row r="8" spans="1:7" x14ac:dyDescent="0.3">
      <c r="A8" t="s">
        <v>36</v>
      </c>
      <c r="B8" s="4">
        <v>117.99762720636085</v>
      </c>
      <c r="C8" s="2">
        <v>0</v>
      </c>
      <c r="D8" s="30">
        <v>5.2341037954027907E-4</v>
      </c>
      <c r="E8">
        <f>'Утопичная точка'!E7</f>
        <v>3540.0000000024429</v>
      </c>
      <c r="F8">
        <f>'Утопичная точка'!E9</f>
        <v>117.99815061674039</v>
      </c>
      <c r="G8">
        <f>'Утопичная точка'!E11</f>
        <v>-1.701083733505907E-3</v>
      </c>
    </row>
    <row r="9" spans="1:7" x14ac:dyDescent="0.3">
      <c r="A9" t="s">
        <v>18</v>
      </c>
      <c r="B9" s="28">
        <f>'Утопичная точка'!H7</f>
        <v>65446.34944803144</v>
      </c>
      <c r="C9" s="28"/>
      <c r="D9" s="28"/>
      <c r="E9" s="28"/>
      <c r="F9" s="28"/>
      <c r="G9" s="28"/>
    </row>
  </sheetData>
  <mergeCells count="1">
    <mergeCell ref="B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Цель 1</vt:lpstr>
      <vt:lpstr>Цель 2</vt:lpstr>
      <vt:lpstr>Цель 3</vt:lpstr>
      <vt:lpstr>Метод главного критерия</vt:lpstr>
      <vt:lpstr>метод Нэша</vt:lpstr>
      <vt:lpstr>Утопичная точка</vt:lpstr>
      <vt:lpstr>Эффективная граница</vt:lpstr>
      <vt:lpstr>Сводная таблица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Larse Piston</cp:lastModifiedBy>
  <dcterms:created xsi:type="dcterms:W3CDTF">2021-09-08T09:11:40Z</dcterms:created>
  <dcterms:modified xsi:type="dcterms:W3CDTF">2021-11-26T14:05:59Z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a4af8252-4a22-4a01-93bb-94311838921d</vt:lpwstr>
  </property>
</Properties>
</file>