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 activeTab="8"/>
  </bookViews>
  <sheets>
    <sheet name="Цель 1" sheetId="1" r:id="rId1"/>
    <sheet name="Цель 2" sheetId="5" r:id="rId2"/>
    <sheet name="Цель 3" sheetId="7" r:id="rId3"/>
    <sheet name="Точка SQ" sheetId="8" r:id="rId4"/>
    <sheet name="Гл. Критерий" sheetId="9" r:id="rId5"/>
    <sheet name="Ф-ла Нэша" sheetId="10" r:id="rId6"/>
    <sheet name="Утоп. точка" sheetId="11" r:id="rId7"/>
    <sheet name="Эфф. кривая" sheetId="13" r:id="rId8"/>
    <sheet name="Сводная таблица" sheetId="14" r:id="rId9"/>
  </sheets>
  <definedNames>
    <definedName name="solver_adj" localSheetId="4" hidden="1">'Гл. Критерий'!$B$14:$D$14</definedName>
    <definedName name="solver_adj" localSheetId="3" hidden="1">'Точка SQ'!$B$14:$D$14</definedName>
    <definedName name="solver_adj" localSheetId="6" hidden="1">'Утоп. точка'!$B$14:$D$14</definedName>
    <definedName name="solver_adj" localSheetId="5" hidden="1">'Ф-ла Нэша'!$B$14:$D$14</definedName>
    <definedName name="solver_adj" localSheetId="1" hidden="1">'Цель 2'!$B$14:$D$14</definedName>
    <definedName name="solver_adj" localSheetId="2" hidden="1">'Цель 3'!$B$14:$D$14</definedName>
    <definedName name="solver_adj" localSheetId="7" hidden="1">'Эфф. кривая'!$B$14:$D$14</definedName>
    <definedName name="solver_cvg" localSheetId="4" hidden="1">0.0001</definedName>
    <definedName name="solver_cvg" localSheetId="3" hidden="1">0.0001</definedName>
    <definedName name="solver_cvg" localSheetId="6" hidden="1">0.0001</definedName>
    <definedName name="solver_cvg" localSheetId="5" hidden="1">0.0001</definedName>
    <definedName name="solver_cvg" localSheetId="1" hidden="1">0.0001</definedName>
    <definedName name="solver_cvg" localSheetId="2" hidden="1">0.0001</definedName>
    <definedName name="solver_cvg" localSheetId="7" hidden="1">0.0001</definedName>
    <definedName name="solver_drv" localSheetId="4" hidden="1">1</definedName>
    <definedName name="solver_drv" localSheetId="3" hidden="1">1</definedName>
    <definedName name="solver_drv" localSheetId="6" hidden="1">1</definedName>
    <definedName name="solver_drv" localSheetId="5" hidden="1">1</definedName>
    <definedName name="solver_drv" localSheetId="1" hidden="1">1</definedName>
    <definedName name="solver_drv" localSheetId="2" hidden="1">1</definedName>
    <definedName name="solver_drv" localSheetId="7" hidden="1">1</definedName>
    <definedName name="solver_est" localSheetId="4" hidden="1">1</definedName>
    <definedName name="solver_est" localSheetId="3" hidden="1">1</definedName>
    <definedName name="solver_est" localSheetId="6" hidden="1">1</definedName>
    <definedName name="solver_est" localSheetId="5" hidden="1">1</definedName>
    <definedName name="solver_est" localSheetId="1" hidden="1">1</definedName>
    <definedName name="solver_est" localSheetId="2" hidden="1">1</definedName>
    <definedName name="solver_est" localSheetId="7" hidden="1">1</definedName>
    <definedName name="solver_itr" localSheetId="4" hidden="1">100</definedName>
    <definedName name="solver_itr" localSheetId="3" hidden="1">100</definedName>
    <definedName name="solver_itr" localSheetId="6" hidden="1">100</definedName>
    <definedName name="solver_itr" localSheetId="5" hidden="1">100</definedName>
    <definedName name="solver_itr" localSheetId="1" hidden="1">100</definedName>
    <definedName name="solver_itr" localSheetId="2" hidden="1">100</definedName>
    <definedName name="solver_itr" localSheetId="7" hidden="1">100</definedName>
    <definedName name="solver_lhs1" localSheetId="4" hidden="1">'Гл. Критерий'!$B$14</definedName>
    <definedName name="solver_lhs1" localSheetId="3" hidden="1">'Точка SQ'!$B$14</definedName>
    <definedName name="solver_lhs1" localSheetId="6" hidden="1">'Утоп. точка'!$B$14</definedName>
    <definedName name="solver_lhs1" localSheetId="5" hidden="1">'Ф-ла Нэша'!$B$14</definedName>
    <definedName name="solver_lhs1" localSheetId="1" hidden="1">'Цель 2'!$B$14</definedName>
    <definedName name="solver_lhs1" localSheetId="2" hidden="1">'Цель 3'!$B$14</definedName>
    <definedName name="solver_lhs1" localSheetId="7" hidden="1">'Эфф. кривая'!$B$14</definedName>
    <definedName name="solver_lhs2" localSheetId="4" hidden="1">'Гл. Критерий'!$C$14</definedName>
    <definedName name="solver_lhs2" localSheetId="3" hidden="1">'Точка SQ'!$C$14</definedName>
    <definedName name="solver_lhs2" localSheetId="6" hidden="1">'Утоп. точка'!$C$14</definedName>
    <definedName name="solver_lhs2" localSheetId="5" hidden="1">'Ф-ла Нэша'!$C$14</definedName>
    <definedName name="solver_lhs2" localSheetId="1" hidden="1">'Цель 2'!$C$14</definedName>
    <definedName name="solver_lhs2" localSheetId="2" hidden="1">'Цель 3'!$C$14</definedName>
    <definedName name="solver_lhs2" localSheetId="7" hidden="1">'Эфф. кривая'!$C$14</definedName>
    <definedName name="solver_lhs3" localSheetId="4" hidden="1">'Гл. Критерий'!$E$6:$E$8</definedName>
    <definedName name="solver_lhs3" localSheetId="3" hidden="1">'Точка SQ'!$E$6:$E$8</definedName>
    <definedName name="solver_lhs3" localSheetId="6" hidden="1">'Утоп. точка'!$E$6:$E$8</definedName>
    <definedName name="solver_lhs3" localSheetId="5" hidden="1">'Ф-ла Нэша'!$E$6:$E$8</definedName>
    <definedName name="solver_lhs3" localSheetId="1" hidden="1">'Цель 2'!$E$6:$E$8</definedName>
    <definedName name="solver_lhs3" localSheetId="2" hidden="1">'Цель 3'!$E$6:$E$8</definedName>
    <definedName name="solver_lhs3" localSheetId="7" hidden="1">'Эфф. кривая'!$E$6:$E$8</definedName>
    <definedName name="solver_lhs4" localSheetId="4" hidden="1">'Гл. Критерий'!$D$14</definedName>
    <definedName name="solver_lhs4" localSheetId="3" hidden="1">'Точка SQ'!$D$14</definedName>
    <definedName name="solver_lhs4" localSheetId="6" hidden="1">'Утоп. точка'!$D$14</definedName>
    <definedName name="solver_lhs4" localSheetId="5" hidden="1">'Ф-ла Нэша'!$D$14</definedName>
    <definedName name="solver_lhs4" localSheetId="1" hidden="1">'Цель 2'!$D$14</definedName>
    <definedName name="solver_lhs4" localSheetId="2" hidden="1">'Цель 3'!$D$14</definedName>
    <definedName name="solver_lhs4" localSheetId="7" hidden="1">'Эфф. кривая'!$D$14</definedName>
    <definedName name="solver_lhs5" localSheetId="4" hidden="1">'Гл. Критерий'!$E$17</definedName>
    <definedName name="solver_lhs5" localSheetId="3" hidden="1">'Точка SQ'!$E$6:$E$8</definedName>
    <definedName name="solver_lhs5" localSheetId="6" hidden="1">'Утоп. точка'!$E$17</definedName>
    <definedName name="solver_lhs5" localSheetId="5" hidden="1">'Ф-ла Нэша'!$E$17</definedName>
    <definedName name="solver_lhs5" localSheetId="1" hidden="1">'Цель 2'!$E$6:$E$8</definedName>
    <definedName name="solver_lhs5" localSheetId="2" hidden="1">'Цель 3'!$E$6:$E$8</definedName>
    <definedName name="solver_lhs5" localSheetId="7" hidden="1">'Эфф. кривая'!$E$17</definedName>
    <definedName name="solver_lhs6" localSheetId="4" hidden="1">'Гл. Критерий'!$E$14</definedName>
    <definedName name="solver_lhs6" localSheetId="6" hidden="1">'Утоп. точка'!$E$14</definedName>
    <definedName name="solver_lhs6" localSheetId="5" hidden="1">'Ф-ла Нэша'!$E$14</definedName>
    <definedName name="solver_lhs7" localSheetId="6" hidden="1">'Утоп. точка'!$E$11</definedName>
    <definedName name="solver_lhs7" localSheetId="5" hidden="1">'Ф-ла Нэша'!$E$11</definedName>
    <definedName name="solver_lin" localSheetId="4" hidden="1">2</definedName>
    <definedName name="solver_lin" localSheetId="3" hidden="1">2</definedName>
    <definedName name="solver_lin" localSheetId="6" hidden="1">2</definedName>
    <definedName name="solver_lin" localSheetId="5" hidden="1">2</definedName>
    <definedName name="solver_lin" localSheetId="1" hidden="1">2</definedName>
    <definedName name="solver_lin" localSheetId="2" hidden="1">2</definedName>
    <definedName name="solver_lin" localSheetId="7" hidden="1">2</definedName>
    <definedName name="solver_neg" localSheetId="4" hidden="1">2</definedName>
    <definedName name="solver_neg" localSheetId="3" hidden="1">2</definedName>
    <definedName name="solver_neg" localSheetId="6" hidden="1">2</definedName>
    <definedName name="solver_neg" localSheetId="5" hidden="1">2</definedName>
    <definedName name="solver_neg" localSheetId="1" hidden="1">2</definedName>
    <definedName name="solver_neg" localSheetId="2" hidden="1">2</definedName>
    <definedName name="solver_neg" localSheetId="7" hidden="1">2</definedName>
    <definedName name="solver_num" localSheetId="4" hidden="1">6</definedName>
    <definedName name="solver_num" localSheetId="3" hidden="1">4</definedName>
    <definedName name="solver_num" localSheetId="6" hidden="1">4</definedName>
    <definedName name="solver_num" localSheetId="5" hidden="1">7</definedName>
    <definedName name="solver_num" localSheetId="1" hidden="1">4</definedName>
    <definedName name="solver_num" localSheetId="2" hidden="1">4</definedName>
    <definedName name="solver_num" localSheetId="7" hidden="1">5</definedName>
    <definedName name="solver_nwt" localSheetId="4" hidden="1">1</definedName>
    <definedName name="solver_nwt" localSheetId="3" hidden="1">1</definedName>
    <definedName name="solver_nwt" localSheetId="6" hidden="1">1</definedName>
    <definedName name="solver_nwt" localSheetId="5" hidden="1">1</definedName>
    <definedName name="solver_nwt" localSheetId="1" hidden="1">1</definedName>
    <definedName name="solver_nwt" localSheetId="2" hidden="1">1</definedName>
    <definedName name="solver_nwt" localSheetId="7" hidden="1">1</definedName>
    <definedName name="solver_opt" localSheetId="4" hidden="1">'Гл. Критерий'!$E$11</definedName>
    <definedName name="solver_opt" localSheetId="3" hidden="1">'Точка SQ'!$E$6</definedName>
    <definedName name="solver_opt" localSheetId="6" hidden="1">'Утоп. точка'!$I$9</definedName>
    <definedName name="solver_opt" localSheetId="5" hidden="1">'Ф-ла Нэша'!$I$9</definedName>
    <definedName name="solver_opt" localSheetId="1" hidden="1">'Цель 2'!$E$14</definedName>
    <definedName name="solver_opt" localSheetId="2" hidden="1">'Цель 3'!$E$6</definedName>
    <definedName name="solver_opt" localSheetId="7" hidden="1">'Эфф. кривая'!$E$11</definedName>
    <definedName name="solver_pre" localSheetId="4" hidden="1">0.000001</definedName>
    <definedName name="solver_pre" localSheetId="3" hidden="1">0.000001</definedName>
    <definedName name="solver_pre" localSheetId="6" hidden="1">0.000001</definedName>
    <definedName name="solver_pre" localSheetId="5" hidden="1">0.000001</definedName>
    <definedName name="solver_pre" localSheetId="1" hidden="1">0.000001</definedName>
    <definedName name="solver_pre" localSheetId="2" hidden="1">0.000001</definedName>
    <definedName name="solver_pre" localSheetId="7" hidden="1">0.000001</definedName>
    <definedName name="solver_rel1" localSheetId="4" hidden="1">3</definedName>
    <definedName name="solver_rel1" localSheetId="3" hidden="1">3</definedName>
    <definedName name="solver_rel1" localSheetId="6" hidden="1">3</definedName>
    <definedName name="solver_rel1" localSheetId="5" hidden="1">3</definedName>
    <definedName name="solver_rel1" localSheetId="1" hidden="1">3</definedName>
    <definedName name="solver_rel1" localSheetId="2" hidden="1">3</definedName>
    <definedName name="solver_rel1" localSheetId="7" hidden="1">3</definedName>
    <definedName name="solver_rel2" localSheetId="4" hidden="1">3</definedName>
    <definedName name="solver_rel2" localSheetId="3" hidden="1">3</definedName>
    <definedName name="solver_rel2" localSheetId="6" hidden="1">3</definedName>
    <definedName name="solver_rel2" localSheetId="5" hidden="1">3</definedName>
    <definedName name="solver_rel2" localSheetId="1" hidden="1">3</definedName>
    <definedName name="solver_rel2" localSheetId="2" hidden="1">3</definedName>
    <definedName name="solver_rel2" localSheetId="7" hidden="1">3</definedName>
    <definedName name="solver_rel3" localSheetId="4" hidden="1">1</definedName>
    <definedName name="solver_rel3" localSheetId="3" hidden="1">1</definedName>
    <definedName name="solver_rel3" localSheetId="6" hidden="1">1</definedName>
    <definedName name="solver_rel3" localSheetId="5" hidden="1">1</definedName>
    <definedName name="solver_rel3" localSheetId="1" hidden="1">1</definedName>
    <definedName name="solver_rel3" localSheetId="2" hidden="1">1</definedName>
    <definedName name="solver_rel3" localSheetId="7" hidden="1">1</definedName>
    <definedName name="solver_rel4" localSheetId="4" hidden="1">3</definedName>
    <definedName name="solver_rel4" localSheetId="3" hidden="1">3</definedName>
    <definedName name="solver_rel4" localSheetId="6" hidden="1">3</definedName>
    <definedName name="solver_rel4" localSheetId="5" hidden="1">3</definedName>
    <definedName name="solver_rel4" localSheetId="1" hidden="1">3</definedName>
    <definedName name="solver_rel4" localSheetId="2" hidden="1">3</definedName>
    <definedName name="solver_rel4" localSheetId="7" hidden="1">3</definedName>
    <definedName name="solver_rel5" localSheetId="4" hidden="1">3</definedName>
    <definedName name="solver_rel5" localSheetId="3" hidden="1">1</definedName>
    <definedName name="solver_rel5" localSheetId="6" hidden="1">3</definedName>
    <definedName name="solver_rel5" localSheetId="5" hidden="1">3</definedName>
    <definedName name="solver_rel5" localSheetId="1" hidden="1">1</definedName>
    <definedName name="solver_rel5" localSheetId="2" hidden="1">1</definedName>
    <definedName name="solver_rel5" localSheetId="7" hidden="1">3</definedName>
    <definedName name="solver_rel6" localSheetId="4" hidden="1">3</definedName>
    <definedName name="solver_rel6" localSheetId="6" hidden="1">3</definedName>
    <definedName name="solver_rel6" localSheetId="5" hidden="1">3</definedName>
    <definedName name="solver_rel7" localSheetId="6" hidden="1">3</definedName>
    <definedName name="solver_rel7" localSheetId="5" hidden="1">3</definedName>
    <definedName name="solver_rhs1" localSheetId="4" hidden="1">0</definedName>
    <definedName name="solver_rhs1" localSheetId="3" hidden="1">0</definedName>
    <definedName name="solver_rhs1" localSheetId="6" hidden="1">0</definedName>
    <definedName name="solver_rhs1" localSheetId="5" hidden="1">0</definedName>
    <definedName name="solver_rhs1" localSheetId="1" hidden="1">0</definedName>
    <definedName name="solver_rhs1" localSheetId="2" hidden="1">0</definedName>
    <definedName name="solver_rhs1" localSheetId="7" hidden="1">0</definedName>
    <definedName name="solver_rhs2" localSheetId="4" hidden="1">0</definedName>
    <definedName name="solver_rhs2" localSheetId="3" hidden="1">0</definedName>
    <definedName name="solver_rhs2" localSheetId="6" hidden="1">0</definedName>
    <definedName name="solver_rhs2" localSheetId="5" hidden="1">0</definedName>
    <definedName name="solver_rhs2" localSheetId="1" hidden="1">0</definedName>
    <definedName name="solver_rhs2" localSheetId="2" hidden="1">0</definedName>
    <definedName name="solver_rhs2" localSheetId="7" hidden="1">0</definedName>
    <definedName name="solver_rhs3" localSheetId="4" hidden="1">'Гл. Критерий'!$G$6:$G$8</definedName>
    <definedName name="solver_rhs3" localSheetId="3" hidden="1">'Точка SQ'!$G$6:$G$8</definedName>
    <definedName name="solver_rhs3" localSheetId="6" hidden="1">'Утоп. точка'!$G$6:$G$8</definedName>
    <definedName name="solver_rhs3" localSheetId="5" hidden="1">'Ф-ла Нэша'!$G$6:$G$8</definedName>
    <definedName name="solver_rhs3" localSheetId="1" hidden="1">'Цель 2'!$G$6:$G$8</definedName>
    <definedName name="solver_rhs3" localSheetId="2" hidden="1">'Цель 3'!$G$6:$G$8</definedName>
    <definedName name="solver_rhs3" localSheetId="7" hidden="1">'Эфф. кривая'!$G$6:$G$8</definedName>
    <definedName name="solver_rhs4" localSheetId="4" hidden="1">0</definedName>
    <definedName name="solver_rhs4" localSheetId="3" hidden="1">0</definedName>
    <definedName name="solver_rhs4" localSheetId="6" hidden="1">0</definedName>
    <definedName name="solver_rhs4" localSheetId="5" hidden="1">0</definedName>
    <definedName name="solver_rhs4" localSheetId="1" hidden="1">0</definedName>
    <definedName name="solver_rhs4" localSheetId="2" hidden="1">0</definedName>
    <definedName name="solver_rhs4" localSheetId="7" hidden="1">0</definedName>
    <definedName name="solver_rhs5" localSheetId="4" hidden="1">'Гл. Критерий'!$G$17</definedName>
    <definedName name="solver_rhs5" localSheetId="3" hidden="1">'Точка SQ'!$G$6:$G$8</definedName>
    <definedName name="solver_rhs5" localSheetId="6" hidden="1">'Утоп. точка'!$G$17</definedName>
    <definedName name="solver_rhs5" localSheetId="5" hidden="1">'Ф-ла Нэша'!$G$17</definedName>
    <definedName name="solver_rhs5" localSheetId="1" hidden="1">'Цель 2'!$G$6:$G$8</definedName>
    <definedName name="solver_rhs5" localSheetId="2" hidden="1">'Цель 3'!$G$6:$G$8</definedName>
    <definedName name="solver_rhs5" localSheetId="7" hidden="1">'Эфф. кривая'!$O$12</definedName>
    <definedName name="solver_rhs6" localSheetId="4" hidden="1">'Гл. Критерий'!$G$14</definedName>
    <definedName name="solver_rhs6" localSheetId="6" hidden="1">'Утоп. точка'!$G$14</definedName>
    <definedName name="solver_rhs6" localSheetId="5" hidden="1">'Ф-ла Нэша'!$G$14</definedName>
    <definedName name="solver_rhs7" localSheetId="6" hidden="1">'Утоп. точка'!$G$11</definedName>
    <definedName name="solver_rhs7" localSheetId="5" hidden="1">'Ф-ла Нэша'!$G$11</definedName>
    <definedName name="solver_scl" localSheetId="4" hidden="1">2</definedName>
    <definedName name="solver_scl" localSheetId="3" hidden="1">2</definedName>
    <definedName name="solver_scl" localSheetId="6" hidden="1">2</definedName>
    <definedName name="solver_scl" localSheetId="5" hidden="1">2</definedName>
    <definedName name="solver_scl" localSheetId="1" hidden="1">2</definedName>
    <definedName name="solver_scl" localSheetId="2" hidden="1">2</definedName>
    <definedName name="solver_scl" localSheetId="7" hidden="1">2</definedName>
    <definedName name="solver_sho" localSheetId="4" hidden="1">2</definedName>
    <definedName name="solver_sho" localSheetId="3" hidden="1">2</definedName>
    <definedName name="solver_sho" localSheetId="6" hidden="1">2</definedName>
    <definedName name="solver_sho" localSheetId="5" hidden="1">2</definedName>
    <definedName name="solver_sho" localSheetId="1" hidden="1">2</definedName>
    <definedName name="solver_sho" localSheetId="2" hidden="1">2</definedName>
    <definedName name="solver_sho" localSheetId="7" hidden="1">2</definedName>
    <definedName name="solver_tim" localSheetId="4" hidden="1">100</definedName>
    <definedName name="solver_tim" localSheetId="3" hidden="1">100</definedName>
    <definedName name="solver_tim" localSheetId="6" hidden="1">100</definedName>
    <definedName name="solver_tim" localSheetId="5" hidden="1">100</definedName>
    <definedName name="solver_tim" localSheetId="1" hidden="1">100</definedName>
    <definedName name="solver_tim" localSheetId="2" hidden="1">100</definedName>
    <definedName name="solver_tim" localSheetId="7" hidden="1">100</definedName>
    <definedName name="solver_tol" localSheetId="4" hidden="1">0.05</definedName>
    <definedName name="solver_tol" localSheetId="3" hidden="1">0.05</definedName>
    <definedName name="solver_tol" localSheetId="6" hidden="1">0.05</definedName>
    <definedName name="solver_tol" localSheetId="5" hidden="1">0.05</definedName>
    <definedName name="solver_tol" localSheetId="1" hidden="1">0.05</definedName>
    <definedName name="solver_tol" localSheetId="2" hidden="1">0.05</definedName>
    <definedName name="solver_tol" localSheetId="7" hidden="1">0.05</definedName>
    <definedName name="solver_typ" localSheetId="4" hidden="1">1</definedName>
    <definedName name="solver_typ" localSheetId="3" hidden="1">2</definedName>
    <definedName name="solver_typ" localSheetId="6" hidden="1">2</definedName>
    <definedName name="solver_typ" localSheetId="5" hidden="1">1</definedName>
    <definedName name="solver_typ" localSheetId="1" hidden="1">1</definedName>
    <definedName name="solver_typ" localSheetId="2" hidden="1">2</definedName>
    <definedName name="solver_typ" localSheetId="7" hidden="1">1</definedName>
    <definedName name="solver_val" localSheetId="4" hidden="1">0</definedName>
    <definedName name="solver_val" localSheetId="3" hidden="1">0</definedName>
    <definedName name="solver_val" localSheetId="6" hidden="1">0</definedName>
    <definedName name="solver_val" localSheetId="5" hidden="1">0</definedName>
    <definedName name="solver_val" localSheetId="1" hidden="1">0</definedName>
    <definedName name="solver_val" localSheetId="2" hidden="1">0</definedName>
    <definedName name="solver_val" localSheetId="7" hidden="1">0</definedName>
  </definedNames>
  <calcPr calcId="125725"/>
</workbook>
</file>

<file path=xl/calcChain.xml><?xml version="1.0" encoding="utf-8"?>
<calcChain xmlns="http://schemas.openxmlformats.org/spreadsheetml/2006/main">
  <c r="O9" i="13"/>
  <c r="O8" s="1"/>
  <c r="O7" s="1"/>
  <c r="O6" s="1"/>
  <c r="O5" s="1"/>
  <c r="O4" s="1"/>
  <c r="O3" s="1"/>
  <c r="O2" s="1"/>
  <c r="O10"/>
  <c r="O11"/>
  <c r="E14"/>
  <c r="E11"/>
  <c r="E8"/>
  <c r="E7"/>
  <c r="E6"/>
  <c r="E17" s="1"/>
  <c r="E14" i="11"/>
  <c r="E11"/>
  <c r="E8"/>
  <c r="E7"/>
  <c r="E6"/>
  <c r="E17" s="1"/>
  <c r="E14" i="10"/>
  <c r="E11"/>
  <c r="E8"/>
  <c r="E7"/>
  <c r="E6"/>
  <c r="E17" s="1"/>
  <c r="I9" s="1"/>
  <c r="E14" i="9"/>
  <c r="E11"/>
  <c r="E8"/>
  <c r="E7"/>
  <c r="E6"/>
  <c r="E17" s="1"/>
  <c r="E17" i="7"/>
  <c r="E14" i="8"/>
  <c r="E11"/>
  <c r="E8"/>
  <c r="E7"/>
  <c r="E6"/>
  <c r="E17" s="1"/>
  <c r="E14" i="7"/>
  <c r="E11"/>
  <c r="E8"/>
  <c r="E7"/>
  <c r="E6"/>
  <c r="E14" i="5"/>
  <c r="E11"/>
  <c r="E8"/>
  <c r="E7"/>
  <c r="E6"/>
  <c r="E11" i="1"/>
  <c r="E8"/>
  <c r="E7"/>
  <c r="E6"/>
  <c r="I9" i="11" l="1"/>
</calcChain>
</file>

<file path=xl/sharedStrings.xml><?xml version="1.0" encoding="utf-8"?>
<sst xmlns="http://schemas.openxmlformats.org/spreadsheetml/2006/main" count="203" uniqueCount="39">
  <si>
    <t>Входные данные</t>
  </si>
  <si>
    <t>Тип карамели</t>
  </si>
  <si>
    <t>Вид сырья</t>
  </si>
  <si>
    <t>Лимонная</t>
  </si>
  <si>
    <t>Лесная ягода</t>
  </si>
  <si>
    <t>Летний день</t>
  </si>
  <si>
    <t>Объем ресурсов</t>
  </si>
  <si>
    <t>Всего доступно</t>
  </si>
  <si>
    <t>Сахарный песок</t>
  </si>
  <si>
    <t>&lt;=</t>
  </si>
  <si>
    <t>Патока</t>
  </si>
  <si>
    <t>Фруктовое Пюре</t>
  </si>
  <si>
    <t>Суммарная прибыль</t>
  </si>
  <si>
    <t>Прибыль от реализации 1т карамели (в рублях)</t>
  </si>
  <si>
    <t>Объем производства</t>
  </si>
  <si>
    <t>Сумм. кол-во вып. продукции</t>
  </si>
  <si>
    <t>Расход сахара</t>
  </si>
  <si>
    <t>Точка SQ</t>
  </si>
  <si>
    <t>&gt;=</t>
  </si>
  <si>
    <r>
      <rPr>
        <i/>
        <sz val="11"/>
        <color theme="1"/>
        <rFont val="Calibri"/>
        <family val="2"/>
        <charset val="204"/>
        <scheme val="minor"/>
      </rPr>
      <t>Значение формулы Нэша</t>
    </r>
    <r>
      <rPr>
        <sz val="11"/>
        <color theme="1"/>
        <rFont val="Calibri"/>
        <family val="2"/>
        <charset val="204"/>
        <scheme val="minor"/>
      </rPr>
      <t>:</t>
    </r>
  </si>
  <si>
    <t>Расстояние до утоп. точки:</t>
  </si>
  <si>
    <t>Утоп. Точка</t>
  </si>
  <si>
    <t>Цель 1</t>
  </si>
  <si>
    <t>Цель 3</t>
  </si>
  <si>
    <t>Решение</t>
  </si>
  <si>
    <t>х1</t>
  </si>
  <si>
    <t>х2</t>
  </si>
  <si>
    <t>х3</t>
  </si>
  <si>
    <t>L1</t>
  </si>
  <si>
    <t>L2</t>
  </si>
  <si>
    <t>L3</t>
  </si>
  <si>
    <t>Оптим. для ЦФ1</t>
  </si>
  <si>
    <t>Оптим. для ЦФ2</t>
  </si>
  <si>
    <t>Оптим. для ЦФ3</t>
  </si>
  <si>
    <t>Метод гл. критерия</t>
  </si>
  <si>
    <t>Метод Нэша</t>
  </si>
  <si>
    <t>расстояния до утоп. точки</t>
  </si>
  <si>
    <t>Метод минимизации</t>
  </si>
  <si>
    <t>-</t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</si>
</sst>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9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26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3" fillId="0" borderId="0" xfId="0" applyFont="1" applyFill="1" applyBorder="1"/>
    <xf numFmtId="1" fontId="3" fillId="0" borderId="0" xfId="1" applyNumberFormat="1" applyFont="1" applyBorder="1"/>
    <xf numFmtId="1" fontId="3" fillId="0" borderId="0" xfId="1" applyNumberFormat="1" applyFont="1" applyFill="1" applyBorder="1"/>
    <xf numFmtId="1" fontId="3" fillId="0" borderId="0" xfId="0" applyNumberFormat="1" applyFont="1" applyBorder="1"/>
    <xf numFmtId="0" fontId="3" fillId="0" borderId="0" xfId="0" applyFont="1" applyBorder="1" applyAlignment="1">
      <alignment horizontal="center" vertical="center"/>
    </xf>
    <xf numFmtId="0" fontId="7" fillId="3" borderId="0" xfId="3" applyBorder="1"/>
    <xf numFmtId="0" fontId="6" fillId="2" borderId="0" xfId="2" applyBorder="1"/>
    <xf numFmtId="0" fontId="8" fillId="4" borderId="0" xfId="4" applyBorder="1"/>
    <xf numFmtId="1" fontId="0" fillId="0" borderId="0" xfId="0" applyNumberFormat="1"/>
    <xf numFmtId="1" fontId="8" fillId="4" borderId="0" xfId="4" applyNumberFormat="1"/>
    <xf numFmtId="1" fontId="7" fillId="3" borderId="0" xfId="3" applyNumberFormat="1"/>
    <xf numFmtId="1" fontId="6" fillId="2" borderId="0" xfId="2" applyNumberFormat="1"/>
    <xf numFmtId="1" fontId="8" fillId="4" borderId="0" xfId="4" applyNumberFormat="1" applyBorder="1"/>
    <xf numFmtId="1" fontId="7" fillId="3" borderId="0" xfId="3" applyNumberFormat="1" applyBorder="1"/>
    <xf numFmtId="1" fontId="6" fillId="2" borderId="0" xfId="2" applyNumberFormat="1" applyBorder="1"/>
    <xf numFmtId="0" fontId="7" fillId="3" borderId="0" xfId="3"/>
    <xf numFmtId="0" fontId="6" fillId="2" borderId="0" xfId="2"/>
    <xf numFmtId="0" fontId="9" fillId="0" borderId="0" xfId="0" applyFont="1"/>
    <xf numFmtId="169" fontId="0" fillId="0" borderId="0" xfId="0" applyNumberFormat="1"/>
    <xf numFmtId="2" fontId="0" fillId="0" borderId="0" xfId="0" applyNumberFormat="1"/>
    <xf numFmtId="2" fontId="3" fillId="0" borderId="0" xfId="0" applyNumberFormat="1" applyFont="1" applyBorder="1"/>
  </cellXfs>
  <cellStyles count="5">
    <cellStyle name="Нейтральный" xfId="4" builtinId="28"/>
    <cellStyle name="Обычный" xfId="0" builtinId="0"/>
    <cellStyle name="Плохой" xfId="3" builtinId="27"/>
    <cellStyle name="Финансовый" xfId="1" builtinId="3"/>
    <cellStyle name="Хороший" xfId="2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'Эфф. кривая'!$O$12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marker val="1"/>
        <c:axId val="90814336"/>
        <c:axId val="90815872"/>
      </c:lineChart>
      <c:catAx>
        <c:axId val="90814336"/>
        <c:scaling>
          <c:orientation val="minMax"/>
        </c:scaling>
        <c:axPos val="b"/>
        <c:tickLblPos val="nextTo"/>
        <c:crossAx val="90815872"/>
        <c:crosses val="autoZero"/>
        <c:auto val="1"/>
        <c:lblAlgn val="ctr"/>
        <c:lblOffset val="100"/>
      </c:catAx>
      <c:valAx>
        <c:axId val="90815872"/>
        <c:scaling>
          <c:orientation val="minMax"/>
        </c:scaling>
        <c:axPos val="l"/>
        <c:majorGridlines/>
        <c:numFmt formatCode="General" sourceLinked="1"/>
        <c:tickLblPos val="nextTo"/>
        <c:crossAx val="90814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7232704402515722"/>
          <c:y val="0.60748722199198779"/>
          <c:w val="0.42767295597484278"/>
          <c:h val="0.31133443845835063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Эффективная кривая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'Эфф. кривая'!$N$1</c:f>
              <c:strCache>
                <c:ptCount val="1"/>
                <c:pt idx="0">
                  <c:v>Цель 1</c:v>
                </c:pt>
              </c:strCache>
            </c:strRef>
          </c:tx>
          <c:marker>
            <c:symbol val="none"/>
          </c:marker>
          <c:cat>
            <c:numRef>
              <c:f>'Эфф. кривая'!$O$2:$O$12</c:f>
              <c:numCache>
                <c:formatCode>General</c:formatCode>
                <c:ptCount val="11"/>
                <c:pt idx="0">
                  <c:v>-800</c:v>
                </c:pt>
                <c:pt idx="1">
                  <c:v>-720</c:v>
                </c:pt>
                <c:pt idx="2">
                  <c:v>-640</c:v>
                </c:pt>
                <c:pt idx="3">
                  <c:v>-560</c:v>
                </c:pt>
                <c:pt idx="4">
                  <c:v>-480</c:v>
                </c:pt>
                <c:pt idx="5">
                  <c:v>-400</c:v>
                </c:pt>
                <c:pt idx="6">
                  <c:v>-320</c:v>
                </c:pt>
                <c:pt idx="7">
                  <c:v>-240</c:v>
                </c:pt>
                <c:pt idx="8">
                  <c:v>-160</c:v>
                </c:pt>
                <c:pt idx="9">
                  <c:v>-80</c:v>
                </c:pt>
                <c:pt idx="10">
                  <c:v>0</c:v>
                </c:pt>
              </c:numCache>
            </c:numRef>
          </c:cat>
          <c:val>
            <c:numRef>
              <c:f>'Эфф. кривая'!$N$2:$N$12</c:f>
              <c:numCache>
                <c:formatCode>General</c:formatCode>
                <c:ptCount val="11"/>
                <c:pt idx="0">
                  <c:v>176400</c:v>
                </c:pt>
                <c:pt idx="1">
                  <c:v>159600</c:v>
                </c:pt>
                <c:pt idx="2">
                  <c:v>142800</c:v>
                </c:pt>
                <c:pt idx="3">
                  <c:v>125440</c:v>
                </c:pt>
                <c:pt idx="4">
                  <c:v>107520.00000000003</c:v>
                </c:pt>
                <c:pt idx="5">
                  <c:v>89600.000000000029</c:v>
                </c:pt>
                <c:pt idx="6">
                  <c:v>71680.000000000015</c:v>
                </c:pt>
                <c:pt idx="7">
                  <c:v>53760.000000000015</c:v>
                </c:pt>
                <c:pt idx="8">
                  <c:v>35840.000000000022</c:v>
                </c:pt>
                <c:pt idx="9">
                  <c:v>17920.000076306795</c:v>
                </c:pt>
                <c:pt idx="10">
                  <c:v>0</c:v>
                </c:pt>
              </c:numCache>
            </c:numRef>
          </c:val>
        </c:ser>
        <c:marker val="1"/>
        <c:axId val="92284800"/>
        <c:axId val="92286336"/>
      </c:lineChart>
      <c:catAx>
        <c:axId val="92284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Цель 3</a:t>
                </a:r>
              </a:p>
            </c:rich>
          </c:tx>
          <c:layout/>
        </c:title>
        <c:numFmt formatCode="General" sourceLinked="1"/>
        <c:tickLblPos val="nextTo"/>
        <c:crossAx val="92286336"/>
        <c:crosses val="autoZero"/>
        <c:auto val="1"/>
        <c:lblAlgn val="ctr"/>
        <c:lblOffset val="100"/>
      </c:catAx>
      <c:valAx>
        <c:axId val="92286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Цель 3</a:t>
                </a:r>
              </a:p>
            </c:rich>
          </c:tx>
          <c:layout/>
        </c:title>
        <c:numFmt formatCode="General" sourceLinked="1"/>
        <c:tickLblPos val="nextTo"/>
        <c:crossAx val="922848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198120</xdr:colOff>
      <xdr:row>2</xdr:row>
      <xdr:rowOff>83820</xdr:rowOff>
    </xdr:from>
    <xdr:to>
      <xdr:col>25</xdr:col>
      <xdr:colOff>601980</xdr:colOff>
      <xdr:row>3</xdr:row>
      <xdr:rowOff>45720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</xdr:row>
      <xdr:rowOff>106680</xdr:rowOff>
    </xdr:from>
    <xdr:to>
      <xdr:col>14</xdr:col>
      <xdr:colOff>327660</xdr:colOff>
      <xdr:row>22</xdr:row>
      <xdr:rowOff>106680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14"/>
  <sheetViews>
    <sheetView workbookViewId="0">
      <selection activeCell="E11" sqref="E11"/>
    </sheetView>
  </sheetViews>
  <sheetFormatPr defaultRowHeight="14.4"/>
  <cols>
    <col min="1" max="1" width="40.77734375" customWidth="1"/>
    <col min="2" max="2" width="12" customWidth="1"/>
    <col min="3" max="3" width="12.44140625" customWidth="1"/>
    <col min="4" max="4" width="12.33203125" customWidth="1"/>
    <col min="5" max="5" width="18.44140625" customWidth="1"/>
  </cols>
  <sheetData>
    <row r="3" spans="1:7">
      <c r="A3" s="1" t="s">
        <v>0</v>
      </c>
      <c r="B3" s="2"/>
      <c r="C3" s="2"/>
      <c r="D3" s="2"/>
      <c r="E3" s="2"/>
      <c r="F3" s="2"/>
      <c r="G3" s="2"/>
    </row>
    <row r="4" spans="1:7">
      <c r="A4" s="2"/>
      <c r="B4" s="9" t="s">
        <v>1</v>
      </c>
      <c r="C4" s="9"/>
      <c r="D4" s="9"/>
      <c r="E4" s="2"/>
      <c r="F4" s="2"/>
      <c r="G4" s="2"/>
    </row>
    <row r="5" spans="1:7">
      <c r="A5" s="3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/>
      <c r="G5" s="2" t="s">
        <v>7</v>
      </c>
    </row>
    <row r="6" spans="1:7">
      <c r="A6" s="4" t="s">
        <v>8</v>
      </c>
      <c r="B6" s="2">
        <v>0.8</v>
      </c>
      <c r="C6" s="2">
        <v>0.5</v>
      </c>
      <c r="D6" s="2">
        <v>0.6</v>
      </c>
      <c r="E6" s="2">
        <f t="shared" ref="E6:E8" si="0">SUMPRODUCT(B6:D6,$B$14:$D$14)</f>
        <v>800.00000000086754</v>
      </c>
      <c r="F6" s="2" t="s">
        <v>9</v>
      </c>
      <c r="G6" s="2">
        <v>800</v>
      </c>
    </row>
    <row r="7" spans="1:7">
      <c r="A7" s="4" t="s">
        <v>10</v>
      </c>
      <c r="B7" s="2">
        <v>0.4</v>
      </c>
      <c r="C7" s="2">
        <v>0.4</v>
      </c>
      <c r="D7" s="2">
        <v>0.3</v>
      </c>
      <c r="E7" s="2">
        <f t="shared" si="0"/>
        <v>580.00000000026876</v>
      </c>
      <c r="F7" s="2" t="s">
        <v>9</v>
      </c>
      <c r="G7" s="2">
        <v>600</v>
      </c>
    </row>
    <row r="8" spans="1:7">
      <c r="A8" s="4" t="s">
        <v>11</v>
      </c>
      <c r="B8" s="2">
        <v>0.1</v>
      </c>
      <c r="C8" s="2">
        <v>0.1</v>
      </c>
      <c r="D8" s="2">
        <v>0</v>
      </c>
      <c r="E8" s="2">
        <f t="shared" si="0"/>
        <v>119.99999999989001</v>
      </c>
      <c r="F8" s="2" t="s">
        <v>9</v>
      </c>
      <c r="G8" s="2">
        <v>120</v>
      </c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 t="s">
        <v>12</v>
      </c>
      <c r="F10" s="2"/>
      <c r="G10" s="2"/>
    </row>
    <row r="11" spans="1:7">
      <c r="A11" s="4" t="s">
        <v>13</v>
      </c>
      <c r="B11" s="2">
        <v>108</v>
      </c>
      <c r="C11" s="2">
        <v>112</v>
      </c>
      <c r="D11" s="2">
        <v>126</v>
      </c>
      <c r="E11" s="11">
        <f>SUMPRODUCT(B11:D11,$B$14:$D$14)</f>
        <v>176400.00000017448</v>
      </c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 t="s">
        <v>3</v>
      </c>
      <c r="C13" s="2" t="s">
        <v>4</v>
      </c>
      <c r="D13" s="2" t="s">
        <v>5</v>
      </c>
      <c r="E13" s="2"/>
      <c r="F13" s="2"/>
      <c r="G13" s="2"/>
    </row>
    <row r="14" spans="1:7">
      <c r="A14" s="2" t="s">
        <v>14</v>
      </c>
      <c r="B14" s="2">
        <v>0</v>
      </c>
      <c r="C14" s="2">
        <v>1199.9999999989</v>
      </c>
      <c r="D14" s="2">
        <v>333.3333333356959</v>
      </c>
      <c r="E14" s="2"/>
      <c r="F14" s="2"/>
      <c r="G14" s="2"/>
    </row>
  </sheetData>
  <mergeCells count="1">
    <mergeCell ref="B4:D4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G14"/>
  <sheetViews>
    <sheetView workbookViewId="0">
      <selection activeCell="E14" sqref="E14"/>
    </sheetView>
  </sheetViews>
  <sheetFormatPr defaultRowHeight="14.4"/>
  <cols>
    <col min="1" max="1" width="40.77734375" customWidth="1"/>
    <col min="2" max="2" width="12" customWidth="1"/>
    <col min="3" max="3" width="12.44140625" customWidth="1"/>
    <col min="4" max="4" width="12.33203125" customWidth="1"/>
    <col min="5" max="5" width="18.44140625" customWidth="1"/>
  </cols>
  <sheetData>
    <row r="3" spans="1:7">
      <c r="A3" s="1" t="s">
        <v>0</v>
      </c>
      <c r="B3" s="2"/>
      <c r="C3" s="2"/>
      <c r="D3" s="2"/>
      <c r="E3" s="2"/>
      <c r="F3" s="2"/>
      <c r="G3" s="2"/>
    </row>
    <row r="4" spans="1:7">
      <c r="A4" s="2"/>
      <c r="B4" s="9" t="s">
        <v>1</v>
      </c>
      <c r="C4" s="9"/>
      <c r="D4" s="9"/>
      <c r="E4" s="2"/>
      <c r="F4" s="2"/>
      <c r="G4" s="2"/>
    </row>
    <row r="5" spans="1:7">
      <c r="A5" s="3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/>
      <c r="G5" s="2" t="s">
        <v>7</v>
      </c>
    </row>
    <row r="6" spans="1:7">
      <c r="A6" s="4" t="s">
        <v>8</v>
      </c>
      <c r="B6" s="2">
        <v>0.8</v>
      </c>
      <c r="C6" s="2">
        <v>0.5</v>
      </c>
      <c r="D6" s="2">
        <v>0.6</v>
      </c>
      <c r="E6" s="2">
        <f t="shared" ref="E6:E8" si="0">SUMPRODUCT(B6:D6,$B$14:$D$14)</f>
        <v>800.00000000000011</v>
      </c>
      <c r="F6" s="2" t="s">
        <v>9</v>
      </c>
      <c r="G6" s="2">
        <v>800</v>
      </c>
    </row>
    <row r="7" spans="1:7">
      <c r="A7" s="4" t="s">
        <v>10</v>
      </c>
      <c r="B7" s="2">
        <v>0.4</v>
      </c>
      <c r="C7" s="2">
        <v>0.4</v>
      </c>
      <c r="D7" s="2">
        <v>0.3</v>
      </c>
      <c r="E7" s="2">
        <f t="shared" si="0"/>
        <v>580</v>
      </c>
      <c r="F7" s="2" t="s">
        <v>9</v>
      </c>
      <c r="G7" s="2">
        <v>600</v>
      </c>
    </row>
    <row r="8" spans="1:7">
      <c r="A8" s="4" t="s">
        <v>11</v>
      </c>
      <c r="B8" s="2">
        <v>0.1</v>
      </c>
      <c r="C8" s="2">
        <v>0.1</v>
      </c>
      <c r="D8" s="2">
        <v>0</v>
      </c>
      <c r="E8" s="2">
        <f t="shared" si="0"/>
        <v>119.99999999999999</v>
      </c>
      <c r="F8" s="2" t="s">
        <v>9</v>
      </c>
      <c r="G8" s="2">
        <v>120</v>
      </c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 t="s">
        <v>12</v>
      </c>
      <c r="F10" s="2"/>
      <c r="G10" s="2"/>
    </row>
    <row r="11" spans="1:7">
      <c r="A11" s="4" t="s">
        <v>13</v>
      </c>
      <c r="B11" s="2">
        <v>108</v>
      </c>
      <c r="C11" s="2">
        <v>112</v>
      </c>
      <c r="D11" s="2">
        <v>126</v>
      </c>
      <c r="E11" s="12">
        <f>SUMPRODUCT(B11:D11,$B$14:$D$14)</f>
        <v>176400.00000000003</v>
      </c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 t="s">
        <v>3</v>
      </c>
      <c r="C13" s="2" t="s">
        <v>4</v>
      </c>
      <c r="D13" s="2" t="s">
        <v>5</v>
      </c>
      <c r="E13" s="5" t="s">
        <v>15</v>
      </c>
      <c r="F13" s="2"/>
      <c r="G13" s="2"/>
    </row>
    <row r="14" spans="1:7">
      <c r="A14" s="2" t="s">
        <v>14</v>
      </c>
      <c r="B14" s="2">
        <v>0</v>
      </c>
      <c r="C14" s="2">
        <v>1199.9999999999998</v>
      </c>
      <c r="D14" s="2">
        <v>333.33333333333371</v>
      </c>
      <c r="E14" s="11">
        <f>SUM(B14:D14)</f>
        <v>1533.3333333333335</v>
      </c>
      <c r="F14" s="2"/>
      <c r="G14" s="2"/>
    </row>
  </sheetData>
  <scenarios current="0">
    <scenario name="ЛР3" count="3" user="Автор" comment="Автор: Автор , 11/12/2021">
      <inputCells r="B14" val="0"/>
      <inputCells r="C14" val="1199.9999999989"/>
      <inputCells r="D14" val="333.333333335696"/>
    </scenario>
  </scenarios>
  <mergeCells count="1">
    <mergeCell ref="B4:D4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G17"/>
  <sheetViews>
    <sheetView workbookViewId="0">
      <selection activeCell="A3" sqref="A3:G17"/>
    </sheetView>
  </sheetViews>
  <sheetFormatPr defaultRowHeight="14.4"/>
  <cols>
    <col min="1" max="1" width="40.77734375" customWidth="1"/>
    <col min="2" max="2" width="12" customWidth="1"/>
    <col min="3" max="3" width="12.44140625" customWidth="1"/>
    <col min="4" max="4" width="12.33203125" customWidth="1"/>
    <col min="5" max="5" width="18.44140625" customWidth="1"/>
  </cols>
  <sheetData>
    <row r="3" spans="1:7">
      <c r="A3" s="1" t="s">
        <v>0</v>
      </c>
      <c r="B3" s="2"/>
      <c r="C3" s="2"/>
      <c r="D3" s="2"/>
      <c r="E3" s="2"/>
      <c r="F3" s="2"/>
      <c r="G3" s="2"/>
    </row>
    <row r="4" spans="1:7">
      <c r="A4" s="2"/>
      <c r="B4" s="9" t="s">
        <v>1</v>
      </c>
      <c r="C4" s="9"/>
      <c r="D4" s="9"/>
      <c r="E4" s="2"/>
      <c r="F4" s="2"/>
      <c r="G4" s="2"/>
    </row>
    <row r="5" spans="1:7">
      <c r="A5" s="3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/>
      <c r="G5" s="2" t="s">
        <v>7</v>
      </c>
    </row>
    <row r="6" spans="1:7">
      <c r="A6" s="4" t="s">
        <v>8</v>
      </c>
      <c r="B6" s="2">
        <v>0.8</v>
      </c>
      <c r="C6" s="2">
        <v>0.5</v>
      </c>
      <c r="D6" s="2">
        <v>0.6</v>
      </c>
      <c r="E6" s="6">
        <f t="shared" ref="E6:E8" si="0">SUMPRODUCT(B6:D6,$B$14:$D$14)</f>
        <v>-1.4210854715202004E-14</v>
      </c>
      <c r="F6" s="2" t="s">
        <v>9</v>
      </c>
      <c r="G6" s="2">
        <v>800</v>
      </c>
    </row>
    <row r="7" spans="1:7">
      <c r="A7" s="4" t="s">
        <v>10</v>
      </c>
      <c r="B7" s="2">
        <v>0.4</v>
      </c>
      <c r="C7" s="2">
        <v>0.4</v>
      </c>
      <c r="D7" s="2">
        <v>0.3</v>
      </c>
      <c r="E7" s="6">
        <f t="shared" si="0"/>
        <v>-1.1368683772161604E-14</v>
      </c>
      <c r="F7" s="2" t="s">
        <v>9</v>
      </c>
      <c r="G7" s="2">
        <v>600</v>
      </c>
    </row>
    <row r="8" spans="1:7">
      <c r="A8" s="4" t="s">
        <v>11</v>
      </c>
      <c r="B8" s="2">
        <v>0.1</v>
      </c>
      <c r="C8" s="2">
        <v>0.1</v>
      </c>
      <c r="D8" s="2">
        <v>0</v>
      </c>
      <c r="E8" s="6">
        <f t="shared" si="0"/>
        <v>-2.8421709430404009E-15</v>
      </c>
      <c r="F8" s="2" t="s">
        <v>9</v>
      </c>
      <c r="G8" s="2">
        <v>120</v>
      </c>
    </row>
    <row r="9" spans="1:7">
      <c r="A9" s="2"/>
      <c r="B9" s="2"/>
      <c r="C9" s="2"/>
      <c r="D9" s="2"/>
      <c r="E9" s="6"/>
      <c r="F9" s="2"/>
      <c r="G9" s="2"/>
    </row>
    <row r="10" spans="1:7">
      <c r="A10" s="2"/>
      <c r="B10" s="2"/>
      <c r="C10" s="2"/>
      <c r="D10" s="2"/>
      <c r="E10" s="6" t="s">
        <v>12</v>
      </c>
      <c r="F10" s="2"/>
      <c r="G10" s="2"/>
    </row>
    <row r="11" spans="1:7">
      <c r="A11" s="4" t="s">
        <v>13</v>
      </c>
      <c r="B11" s="2">
        <v>108</v>
      </c>
      <c r="C11" s="2">
        <v>112</v>
      </c>
      <c r="D11" s="2">
        <v>126</v>
      </c>
      <c r="E11" s="17">
        <f>SUMPRODUCT(B11:D11,$B$14:$D$14)</f>
        <v>-3.1832314562052488E-12</v>
      </c>
      <c r="F11" s="2"/>
      <c r="G11" s="2"/>
    </row>
    <row r="12" spans="1:7">
      <c r="A12" s="2"/>
      <c r="B12" s="2"/>
      <c r="C12" s="2"/>
      <c r="D12" s="2"/>
      <c r="E12" s="6"/>
      <c r="F12" s="2"/>
      <c r="G12" s="2"/>
    </row>
    <row r="13" spans="1:7">
      <c r="A13" s="2"/>
      <c r="B13" s="2" t="s">
        <v>3</v>
      </c>
      <c r="C13" s="2" t="s">
        <v>4</v>
      </c>
      <c r="D13" s="2" t="s">
        <v>5</v>
      </c>
      <c r="E13" s="7" t="s">
        <v>15</v>
      </c>
      <c r="F13" s="2"/>
      <c r="G13" s="2"/>
    </row>
    <row r="14" spans="1:7">
      <c r="A14" s="2" t="s">
        <v>14</v>
      </c>
      <c r="B14" s="2">
        <v>0</v>
      </c>
      <c r="C14" s="8">
        <v>-2.8421709430404007E-14</v>
      </c>
      <c r="D14" s="2">
        <v>0</v>
      </c>
      <c r="E14" s="17">
        <f>SUM(B14:D14)</f>
        <v>-2.8421709430404007E-14</v>
      </c>
      <c r="F14" s="2"/>
      <c r="G14" s="2"/>
    </row>
    <row r="16" spans="1:7">
      <c r="E16" t="s">
        <v>16</v>
      </c>
    </row>
    <row r="17" spans="5:5">
      <c r="E17" s="16">
        <f>-E6</f>
        <v>1.4210854715202004E-14</v>
      </c>
    </row>
  </sheetData>
  <mergeCells count="1">
    <mergeCell ref="B4:D4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G17"/>
  <sheetViews>
    <sheetView workbookViewId="0">
      <selection activeCell="E17" sqref="E17"/>
    </sheetView>
  </sheetViews>
  <sheetFormatPr defaultRowHeight="14.4"/>
  <cols>
    <col min="1" max="1" width="40.77734375" customWidth="1"/>
    <col min="2" max="2" width="12" customWidth="1"/>
    <col min="3" max="3" width="12.44140625" customWidth="1"/>
    <col min="4" max="4" width="12.33203125" customWidth="1"/>
    <col min="5" max="5" width="18.44140625" customWidth="1"/>
  </cols>
  <sheetData>
    <row r="3" spans="1:7">
      <c r="A3" s="1" t="s">
        <v>0</v>
      </c>
      <c r="B3" s="2"/>
      <c r="C3" s="2"/>
      <c r="D3" s="2"/>
      <c r="E3" s="2"/>
      <c r="F3" s="2"/>
      <c r="G3" s="2"/>
    </row>
    <row r="4" spans="1:7">
      <c r="A4" s="2"/>
      <c r="B4" s="9" t="s">
        <v>1</v>
      </c>
      <c r="C4" s="9"/>
      <c r="D4" s="9"/>
      <c r="E4" s="2"/>
      <c r="F4" s="2"/>
      <c r="G4" s="2"/>
    </row>
    <row r="5" spans="1:7">
      <c r="A5" s="3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/>
      <c r="G5" s="2" t="s">
        <v>7</v>
      </c>
    </row>
    <row r="6" spans="1:7">
      <c r="A6" s="4" t="s">
        <v>8</v>
      </c>
      <c r="B6" s="2">
        <v>0.8</v>
      </c>
      <c r="C6" s="2">
        <v>0.5</v>
      </c>
      <c r="D6" s="2">
        <v>0.6</v>
      </c>
      <c r="E6" s="6">
        <f t="shared" ref="E6:E8" si="0">SUMPRODUCT(B6:D6,$B$14:$D$14)</f>
        <v>296</v>
      </c>
      <c r="F6" s="2" t="s">
        <v>9</v>
      </c>
      <c r="G6" s="2">
        <v>800</v>
      </c>
    </row>
    <row r="7" spans="1:7">
      <c r="A7" s="4" t="s">
        <v>10</v>
      </c>
      <c r="B7" s="2">
        <v>0.4</v>
      </c>
      <c r="C7" s="2">
        <v>0.4</v>
      </c>
      <c r="D7" s="2">
        <v>0.3</v>
      </c>
      <c r="E7" s="6">
        <f t="shared" si="0"/>
        <v>193</v>
      </c>
      <c r="F7" s="2" t="s">
        <v>9</v>
      </c>
      <c r="G7" s="2">
        <v>600</v>
      </c>
    </row>
    <row r="8" spans="1:7">
      <c r="A8" s="4" t="s">
        <v>11</v>
      </c>
      <c r="B8" s="2">
        <v>0.1</v>
      </c>
      <c r="C8" s="2">
        <v>0.1</v>
      </c>
      <c r="D8" s="2">
        <v>0</v>
      </c>
      <c r="E8" s="6">
        <f t="shared" si="0"/>
        <v>40</v>
      </c>
      <c r="F8" s="2" t="s">
        <v>9</v>
      </c>
      <c r="G8" s="2">
        <v>120</v>
      </c>
    </row>
    <row r="9" spans="1:7">
      <c r="A9" s="2"/>
      <c r="B9" s="2"/>
      <c r="C9" s="2"/>
      <c r="D9" s="2"/>
      <c r="E9" s="6"/>
      <c r="F9" s="2"/>
      <c r="G9" s="2"/>
    </row>
    <row r="10" spans="1:7">
      <c r="A10" s="2"/>
      <c r="B10" s="2"/>
      <c r="C10" s="2"/>
      <c r="D10" s="2"/>
      <c r="E10" s="6" t="s">
        <v>12</v>
      </c>
      <c r="F10" s="2"/>
      <c r="G10" s="2"/>
    </row>
    <row r="11" spans="1:7">
      <c r="A11" s="4" t="s">
        <v>13</v>
      </c>
      <c r="B11" s="2">
        <v>108</v>
      </c>
      <c r="C11" s="2">
        <v>112</v>
      </c>
      <c r="D11" s="2">
        <v>126</v>
      </c>
      <c r="E11" s="18">
        <f>SUMPRODUCT(B11:D11,$B$14:$D$14)</f>
        <v>58260</v>
      </c>
      <c r="F11" s="2"/>
      <c r="G11" s="2"/>
    </row>
    <row r="12" spans="1:7">
      <c r="A12" s="2"/>
      <c r="B12" s="2"/>
      <c r="C12" s="2"/>
      <c r="D12" s="2"/>
      <c r="E12" s="6"/>
      <c r="F12" s="2"/>
      <c r="G12" s="2"/>
    </row>
    <row r="13" spans="1:7">
      <c r="A13" s="2"/>
      <c r="B13" s="2" t="s">
        <v>3</v>
      </c>
      <c r="C13" s="2" t="s">
        <v>4</v>
      </c>
      <c r="D13" s="2" t="s">
        <v>5</v>
      </c>
      <c r="E13" s="7" t="s">
        <v>15</v>
      </c>
      <c r="F13" s="2"/>
      <c r="G13" s="2"/>
    </row>
    <row r="14" spans="1:7">
      <c r="A14" s="2" t="s">
        <v>14</v>
      </c>
      <c r="B14" s="2">
        <v>100</v>
      </c>
      <c r="C14" s="8">
        <v>300</v>
      </c>
      <c r="D14" s="2">
        <v>110</v>
      </c>
      <c r="E14" s="18">
        <f>SUM(B14:D14)</f>
        <v>510</v>
      </c>
      <c r="F14" s="2"/>
      <c r="G14" s="2"/>
    </row>
    <row r="16" spans="1:7">
      <c r="E16" t="s">
        <v>16</v>
      </c>
    </row>
    <row r="17" spans="5:5">
      <c r="E17" s="15">
        <f>-E6</f>
        <v>-296</v>
      </c>
    </row>
  </sheetData>
  <mergeCells count="1">
    <mergeCell ref="B4:D4"/>
  </mergeCells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G17"/>
  <sheetViews>
    <sheetView workbookViewId="0">
      <selection activeCell="E11" sqref="E11:E17"/>
    </sheetView>
  </sheetViews>
  <sheetFormatPr defaultRowHeight="14.4"/>
  <cols>
    <col min="1" max="1" width="40.77734375" customWidth="1"/>
    <col min="2" max="2" width="12" customWidth="1"/>
    <col min="3" max="3" width="12.44140625" customWidth="1"/>
    <col min="4" max="4" width="12.33203125" customWidth="1"/>
    <col min="5" max="5" width="18.44140625" customWidth="1"/>
  </cols>
  <sheetData>
    <row r="3" spans="1:7">
      <c r="A3" s="1" t="s">
        <v>0</v>
      </c>
      <c r="B3" s="2"/>
      <c r="C3" s="2"/>
      <c r="D3" s="2"/>
      <c r="E3" s="2"/>
      <c r="F3" s="2"/>
      <c r="G3" s="2"/>
    </row>
    <row r="4" spans="1:7">
      <c r="A4" s="2"/>
      <c r="B4" s="9" t="s">
        <v>1</v>
      </c>
      <c r="C4" s="9"/>
      <c r="D4" s="9"/>
      <c r="E4" s="2"/>
      <c r="F4" s="2"/>
      <c r="G4" s="2"/>
    </row>
    <row r="5" spans="1:7">
      <c r="A5" s="3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/>
      <c r="G5" s="2" t="s">
        <v>7</v>
      </c>
    </row>
    <row r="6" spans="1:7">
      <c r="A6" s="4" t="s">
        <v>8</v>
      </c>
      <c r="B6" s="2">
        <v>0.8</v>
      </c>
      <c r="C6" s="2">
        <v>0.5</v>
      </c>
      <c r="D6" s="2">
        <v>0.6</v>
      </c>
      <c r="E6" s="6">
        <f t="shared" ref="E6:E8" si="0">SUMPRODUCT(B6:D6,$B$14:$D$14)</f>
        <v>296.00000000000119</v>
      </c>
      <c r="F6" s="2" t="s">
        <v>9</v>
      </c>
      <c r="G6" s="2">
        <v>800</v>
      </c>
    </row>
    <row r="7" spans="1:7">
      <c r="A7" s="4" t="s">
        <v>10</v>
      </c>
      <c r="B7" s="2">
        <v>0.4</v>
      </c>
      <c r="C7" s="2">
        <v>0.4</v>
      </c>
      <c r="D7" s="2">
        <v>0.3</v>
      </c>
      <c r="E7" s="6">
        <f t="shared" si="0"/>
        <v>236.80000000000098</v>
      </c>
      <c r="F7" s="2" t="s">
        <v>9</v>
      </c>
      <c r="G7" s="2">
        <v>600</v>
      </c>
    </row>
    <row r="8" spans="1:7">
      <c r="A8" s="4" t="s">
        <v>11</v>
      </c>
      <c r="B8" s="2">
        <v>0.1</v>
      </c>
      <c r="C8" s="2">
        <v>0.1</v>
      </c>
      <c r="D8" s="2">
        <v>0</v>
      </c>
      <c r="E8" s="6">
        <f t="shared" si="0"/>
        <v>59.200000000000244</v>
      </c>
      <c r="F8" s="2" t="s">
        <v>9</v>
      </c>
      <c r="G8" s="2">
        <v>120</v>
      </c>
    </row>
    <row r="9" spans="1:7">
      <c r="A9" s="2"/>
      <c r="B9" s="2"/>
      <c r="C9" s="2"/>
      <c r="D9" s="2"/>
      <c r="E9" s="6"/>
      <c r="F9" s="2"/>
      <c r="G9" s="2"/>
    </row>
    <row r="10" spans="1:7">
      <c r="A10" s="2"/>
      <c r="B10" s="2"/>
      <c r="C10" s="2"/>
      <c r="D10" s="2"/>
      <c r="E10" s="6" t="s">
        <v>12</v>
      </c>
      <c r="F10" s="2"/>
      <c r="G10" s="2" t="s">
        <v>17</v>
      </c>
    </row>
    <row r="11" spans="1:7">
      <c r="A11" s="4" t="s">
        <v>13</v>
      </c>
      <c r="B11" s="2">
        <v>108</v>
      </c>
      <c r="C11" s="2">
        <v>112</v>
      </c>
      <c r="D11" s="2">
        <v>126</v>
      </c>
      <c r="E11" s="19">
        <f>SUMPRODUCT(B11:D11,$B$14:$D$14)</f>
        <v>66304.000000000262</v>
      </c>
      <c r="F11" s="2"/>
      <c r="G11" s="10">
        <v>58260</v>
      </c>
    </row>
    <row r="12" spans="1:7">
      <c r="A12" s="2"/>
      <c r="B12" s="2"/>
      <c r="C12" s="2"/>
      <c r="D12" s="2"/>
      <c r="E12" s="6"/>
      <c r="F12" s="2"/>
      <c r="G12" s="2"/>
    </row>
    <row r="13" spans="1:7">
      <c r="A13" s="2"/>
      <c r="B13" s="2" t="s">
        <v>3</v>
      </c>
      <c r="C13" s="2" t="s">
        <v>4</v>
      </c>
      <c r="D13" s="2" t="s">
        <v>5</v>
      </c>
      <c r="E13" s="7" t="s">
        <v>15</v>
      </c>
      <c r="F13" s="2"/>
      <c r="G13" s="2"/>
    </row>
    <row r="14" spans="1:7">
      <c r="A14" s="2" t="s">
        <v>14</v>
      </c>
      <c r="B14" s="2">
        <v>0</v>
      </c>
      <c r="C14" s="8">
        <v>592.00000000000239</v>
      </c>
      <c r="D14" s="2">
        <v>0</v>
      </c>
      <c r="E14" s="17">
        <f>SUM(B14:D14)</f>
        <v>592.00000000000239</v>
      </c>
      <c r="F14" s="2" t="s">
        <v>18</v>
      </c>
      <c r="G14" s="10">
        <v>510</v>
      </c>
    </row>
    <row r="16" spans="1:7">
      <c r="E16" t="s">
        <v>16</v>
      </c>
    </row>
    <row r="17" spans="5:7">
      <c r="E17" s="14">
        <f>-E6</f>
        <v>-296.00000000000119</v>
      </c>
      <c r="F17" t="s">
        <v>18</v>
      </c>
      <c r="G17" s="20">
        <v>-296</v>
      </c>
    </row>
  </sheetData>
  <mergeCells count="1">
    <mergeCell ref="B4:D4"/>
  </mergeCells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I17"/>
  <sheetViews>
    <sheetView workbookViewId="0">
      <selection activeCell="E11" sqref="E11:E17"/>
    </sheetView>
  </sheetViews>
  <sheetFormatPr defaultRowHeight="14.4"/>
  <cols>
    <col min="1" max="1" width="40.77734375" customWidth="1"/>
    <col min="2" max="2" width="12" customWidth="1"/>
    <col min="3" max="3" width="12.44140625" customWidth="1"/>
    <col min="4" max="4" width="12.33203125" customWidth="1"/>
    <col min="5" max="5" width="18.44140625" customWidth="1"/>
    <col min="9" max="9" width="16.77734375" customWidth="1"/>
  </cols>
  <sheetData>
    <row r="3" spans="1:9">
      <c r="A3" s="1" t="s">
        <v>0</v>
      </c>
      <c r="B3" s="2"/>
      <c r="C3" s="2"/>
      <c r="D3" s="2"/>
      <c r="E3" s="2"/>
      <c r="F3" s="2"/>
      <c r="G3" s="2"/>
    </row>
    <row r="4" spans="1:9">
      <c r="A4" s="2"/>
      <c r="B4" s="9" t="s">
        <v>1</v>
      </c>
      <c r="C4" s="9"/>
      <c r="D4" s="9"/>
      <c r="E4" s="2"/>
      <c r="F4" s="2"/>
      <c r="G4" s="2"/>
    </row>
    <row r="5" spans="1:9">
      <c r="A5" s="3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/>
      <c r="G5" s="2" t="s">
        <v>7</v>
      </c>
    </row>
    <row r="6" spans="1:9">
      <c r="A6" s="4" t="s">
        <v>8</v>
      </c>
      <c r="B6" s="2">
        <v>0.8</v>
      </c>
      <c r="C6" s="2">
        <v>0.5</v>
      </c>
      <c r="D6" s="2">
        <v>0.6</v>
      </c>
      <c r="E6" s="6">
        <f t="shared" ref="E6:E8" si="0">SUMPRODUCT(B6:D6,$B$14:$D$14)</f>
        <v>283.2654634748456</v>
      </c>
      <c r="F6" s="2" t="s">
        <v>9</v>
      </c>
      <c r="G6" s="2">
        <v>800</v>
      </c>
    </row>
    <row r="7" spans="1:9">
      <c r="A7" s="4" t="s">
        <v>10</v>
      </c>
      <c r="B7" s="2">
        <v>0.4</v>
      </c>
      <c r="C7" s="2">
        <v>0.4</v>
      </c>
      <c r="D7" s="2">
        <v>0.3</v>
      </c>
      <c r="E7" s="6">
        <f t="shared" si="0"/>
        <v>226.6123707798765</v>
      </c>
      <c r="F7" s="2" t="s">
        <v>9</v>
      </c>
      <c r="G7" s="2">
        <v>600</v>
      </c>
    </row>
    <row r="8" spans="1:9">
      <c r="A8" s="4" t="s">
        <v>11</v>
      </c>
      <c r="B8" s="2">
        <v>0.1</v>
      </c>
      <c r="C8" s="2">
        <v>0.1</v>
      </c>
      <c r="D8" s="2">
        <v>0</v>
      </c>
      <c r="E8" s="6">
        <f t="shared" si="0"/>
        <v>56.653092694969125</v>
      </c>
      <c r="F8" s="2" t="s">
        <v>9</v>
      </c>
      <c r="G8" s="2">
        <v>120</v>
      </c>
      <c r="I8" t="s">
        <v>19</v>
      </c>
    </row>
    <row r="9" spans="1:9">
      <c r="A9" s="2"/>
      <c r="B9" s="2"/>
      <c r="C9" s="2"/>
      <c r="D9" s="2"/>
      <c r="E9" s="6"/>
      <c r="F9" s="2"/>
      <c r="G9" s="2"/>
      <c r="I9" s="21">
        <f>(E11-G11)*(E14-G14)*(E17-G17)</f>
        <v>3737309.6452239682</v>
      </c>
    </row>
    <row r="10" spans="1:9">
      <c r="A10" s="2"/>
      <c r="B10" s="2"/>
      <c r="C10" s="2"/>
      <c r="D10" s="2"/>
      <c r="E10" s="6" t="s">
        <v>12</v>
      </c>
      <c r="F10" s="2"/>
      <c r="G10" s="2" t="s">
        <v>17</v>
      </c>
    </row>
    <row r="11" spans="1:9">
      <c r="A11" s="4" t="s">
        <v>13</v>
      </c>
      <c r="B11" s="2">
        <v>108</v>
      </c>
      <c r="C11" s="2">
        <v>112</v>
      </c>
      <c r="D11" s="2">
        <v>126</v>
      </c>
      <c r="E11" s="17">
        <f>SUMPRODUCT(B11:D11,$B$14:$D$14)</f>
        <v>63451.463818365417</v>
      </c>
      <c r="F11" s="5" t="s">
        <v>18</v>
      </c>
      <c r="G11" s="10">
        <v>58260</v>
      </c>
    </row>
    <row r="12" spans="1:9">
      <c r="A12" s="2"/>
      <c r="B12" s="2"/>
      <c r="C12" s="2"/>
      <c r="D12" s="2"/>
      <c r="E12" s="6"/>
      <c r="F12" s="2"/>
      <c r="G12" s="2"/>
    </row>
    <row r="13" spans="1:9">
      <c r="A13" s="2"/>
      <c r="B13" s="2" t="s">
        <v>3</v>
      </c>
      <c r="C13" s="2" t="s">
        <v>4</v>
      </c>
      <c r="D13" s="2" t="s">
        <v>5</v>
      </c>
      <c r="E13" s="7" t="s">
        <v>15</v>
      </c>
      <c r="F13" s="2"/>
      <c r="G13" s="2"/>
    </row>
    <row r="14" spans="1:9">
      <c r="A14" s="2" t="s">
        <v>14</v>
      </c>
      <c r="B14" s="2">
        <v>0</v>
      </c>
      <c r="C14" s="8">
        <v>566.53092694969121</v>
      </c>
      <c r="D14" s="2">
        <v>0</v>
      </c>
      <c r="E14" s="17">
        <f>SUM(B14:D14)</f>
        <v>566.53092694969121</v>
      </c>
      <c r="F14" s="2" t="s">
        <v>18</v>
      </c>
      <c r="G14" s="10">
        <v>510</v>
      </c>
    </row>
    <row r="16" spans="1:9">
      <c r="E16" t="s">
        <v>16</v>
      </c>
    </row>
    <row r="17" spans="5:7">
      <c r="E17" s="14">
        <f>-E6</f>
        <v>-283.2654634748456</v>
      </c>
      <c r="F17" t="s">
        <v>18</v>
      </c>
      <c r="G17" s="20">
        <v>-296</v>
      </c>
    </row>
  </sheetData>
  <mergeCells count="1">
    <mergeCell ref="B4:D4"/>
  </mergeCells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I17"/>
  <sheetViews>
    <sheetView workbookViewId="0">
      <selection activeCell="E11" sqref="E11"/>
    </sheetView>
  </sheetViews>
  <sheetFormatPr defaultRowHeight="14.4"/>
  <cols>
    <col min="1" max="1" width="40.77734375" customWidth="1"/>
    <col min="2" max="2" width="12" customWidth="1"/>
    <col min="3" max="3" width="12.44140625" customWidth="1"/>
    <col min="4" max="4" width="12.33203125" customWidth="1"/>
    <col min="5" max="5" width="18.44140625" customWidth="1"/>
    <col min="9" max="9" width="16.77734375" customWidth="1"/>
  </cols>
  <sheetData>
    <row r="3" spans="1:9">
      <c r="A3" s="1" t="s">
        <v>0</v>
      </c>
      <c r="B3" s="2"/>
      <c r="C3" s="2"/>
      <c r="D3" s="2"/>
      <c r="E3" s="2"/>
      <c r="F3" s="2"/>
      <c r="G3" s="2"/>
    </row>
    <row r="4" spans="1:9">
      <c r="A4" s="2"/>
      <c r="B4" s="9" t="s">
        <v>1</v>
      </c>
      <c r="C4" s="9"/>
      <c r="D4" s="9"/>
      <c r="E4" s="2"/>
      <c r="F4" s="2"/>
      <c r="G4" s="2"/>
    </row>
    <row r="5" spans="1:9">
      <c r="A5" s="3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/>
      <c r="G5" s="2" t="s">
        <v>7</v>
      </c>
    </row>
    <row r="6" spans="1:9">
      <c r="A6" s="4" t="s">
        <v>8</v>
      </c>
      <c r="B6" s="2">
        <v>0.8</v>
      </c>
      <c r="C6" s="2">
        <v>0.5</v>
      </c>
      <c r="D6" s="2">
        <v>0.6</v>
      </c>
      <c r="E6" s="6">
        <f t="shared" ref="E6:E8" si="0">SUMPRODUCT(B6:D6,$B$14:$D$14)</f>
        <v>799.98186080082587</v>
      </c>
      <c r="F6" s="2" t="s">
        <v>9</v>
      </c>
      <c r="G6" s="2">
        <v>800</v>
      </c>
    </row>
    <row r="7" spans="1:9">
      <c r="A7" s="4" t="s">
        <v>10</v>
      </c>
      <c r="B7" s="2">
        <v>0.4</v>
      </c>
      <c r="C7" s="2">
        <v>0.4</v>
      </c>
      <c r="D7" s="2">
        <v>0.3</v>
      </c>
      <c r="E7" s="6">
        <f t="shared" si="0"/>
        <v>579.99093040041294</v>
      </c>
      <c r="F7" s="2" t="s">
        <v>9</v>
      </c>
      <c r="G7" s="2">
        <v>600</v>
      </c>
    </row>
    <row r="8" spans="1:9">
      <c r="A8" s="4" t="s">
        <v>11</v>
      </c>
      <c r="B8" s="2">
        <v>0.1</v>
      </c>
      <c r="C8" s="2">
        <v>0.1</v>
      </c>
      <c r="D8" s="2">
        <v>0</v>
      </c>
      <c r="E8" s="6">
        <f t="shared" si="0"/>
        <v>120</v>
      </c>
      <c r="F8" s="2" t="s">
        <v>9</v>
      </c>
      <c r="G8" s="2">
        <v>120</v>
      </c>
      <c r="I8" s="22" t="s">
        <v>20</v>
      </c>
    </row>
    <row r="9" spans="1:9">
      <c r="A9" s="2"/>
      <c r="B9" s="2"/>
      <c r="C9" s="2"/>
      <c r="D9" s="2"/>
      <c r="E9" s="6"/>
      <c r="F9" s="2"/>
      <c r="G9" s="2"/>
      <c r="I9" s="21">
        <f>(E11-G11)*(E11-G11)+(E14-G14)*(E14-G14)+(E17-G17)*(E17-G17)</f>
        <v>639985.48877143429</v>
      </c>
    </row>
    <row r="10" spans="1:9">
      <c r="A10" s="2"/>
      <c r="B10" s="2"/>
      <c r="C10" s="2"/>
      <c r="D10" s="2"/>
      <c r="E10" s="6" t="s">
        <v>12</v>
      </c>
      <c r="F10" s="2"/>
      <c r="G10" s="2" t="s">
        <v>21</v>
      </c>
    </row>
    <row r="11" spans="1:9">
      <c r="A11" s="4" t="s">
        <v>13</v>
      </c>
      <c r="B11" s="2">
        <v>108</v>
      </c>
      <c r="C11" s="2">
        <v>112</v>
      </c>
      <c r="D11" s="2">
        <v>126</v>
      </c>
      <c r="E11" s="17">
        <f>SUMPRODUCT(B11:D11,$B$14:$D$14)</f>
        <v>176396.19076817343</v>
      </c>
      <c r="F11" s="5"/>
      <c r="G11" s="10">
        <v>176400</v>
      </c>
    </row>
    <row r="12" spans="1:9">
      <c r="A12" s="2"/>
      <c r="B12" s="2"/>
      <c r="C12" s="2"/>
      <c r="D12" s="2"/>
      <c r="E12" s="6"/>
      <c r="F12" s="2"/>
      <c r="G12" s="2"/>
    </row>
    <row r="13" spans="1:9">
      <c r="A13" s="2"/>
      <c r="B13" s="2" t="s">
        <v>3</v>
      </c>
      <c r="C13" s="2" t="s">
        <v>4</v>
      </c>
      <c r="D13" s="2" t="s">
        <v>5</v>
      </c>
      <c r="E13" s="7" t="s">
        <v>15</v>
      </c>
      <c r="F13" s="2"/>
      <c r="G13" s="2"/>
    </row>
    <row r="14" spans="1:9">
      <c r="A14" s="2" t="s">
        <v>14</v>
      </c>
      <c r="B14" s="2">
        <v>0</v>
      </c>
      <c r="C14" s="8">
        <v>1200</v>
      </c>
      <c r="D14" s="2">
        <v>333.30310133470982</v>
      </c>
      <c r="E14" s="17">
        <f>SUM(B14:D14)</f>
        <v>1533.3031013347099</v>
      </c>
      <c r="F14" s="2"/>
      <c r="G14" s="10">
        <v>1533.3333333333335</v>
      </c>
    </row>
    <row r="16" spans="1:9">
      <c r="E16" t="s">
        <v>16</v>
      </c>
    </row>
    <row r="17" spans="5:7">
      <c r="E17" s="14">
        <f>-E6</f>
        <v>-799.98186080082587</v>
      </c>
      <c r="G17" s="20">
        <v>0</v>
      </c>
    </row>
  </sheetData>
  <mergeCells count="1">
    <mergeCell ref="B4:D4"/>
  </mergeCells>
  <pageMargins left="0.7" right="0.7" top="0.75" bottom="0.75" header="0.3" footer="0.3"/>
  <pageSetup paperSize="9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selection activeCell="O11" sqref="O2:O11"/>
    </sheetView>
  </sheetViews>
  <sheetFormatPr defaultRowHeight="14.4"/>
  <cols>
    <col min="1" max="1" width="40.77734375" customWidth="1"/>
    <col min="2" max="2" width="12" customWidth="1"/>
    <col min="3" max="3" width="12.44140625" customWidth="1"/>
    <col min="4" max="4" width="12.33203125" customWidth="1"/>
    <col min="5" max="5" width="18.44140625" customWidth="1"/>
  </cols>
  <sheetData>
    <row r="1" spans="1:15">
      <c r="N1" t="s">
        <v>22</v>
      </c>
      <c r="O1" t="s">
        <v>23</v>
      </c>
    </row>
    <row r="2" spans="1:15">
      <c r="N2">
        <v>176400</v>
      </c>
      <c r="O2">
        <f t="shared" ref="O2:O10" si="0">O3-80</f>
        <v>-800</v>
      </c>
    </row>
    <row r="3" spans="1:15">
      <c r="A3" s="1" t="s">
        <v>0</v>
      </c>
      <c r="B3" s="2"/>
      <c r="C3" s="2"/>
      <c r="D3" s="2"/>
      <c r="E3" s="2"/>
      <c r="F3" s="2"/>
      <c r="G3" s="2"/>
      <c r="N3">
        <v>159600</v>
      </c>
      <c r="O3">
        <f t="shared" si="0"/>
        <v>-720</v>
      </c>
    </row>
    <row r="4" spans="1:15">
      <c r="A4" s="2"/>
      <c r="B4" s="9" t="s">
        <v>1</v>
      </c>
      <c r="C4" s="9"/>
      <c r="D4" s="9"/>
      <c r="E4" s="2"/>
      <c r="F4" s="2"/>
      <c r="G4" s="2"/>
      <c r="N4">
        <v>142800</v>
      </c>
      <c r="O4">
        <f t="shared" si="0"/>
        <v>-640</v>
      </c>
    </row>
    <row r="5" spans="1:15">
      <c r="A5" s="3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/>
      <c r="G5" s="2" t="s">
        <v>7</v>
      </c>
      <c r="N5">
        <v>125440</v>
      </c>
      <c r="O5">
        <f t="shared" si="0"/>
        <v>-560</v>
      </c>
    </row>
    <row r="6" spans="1:15">
      <c r="A6" s="4" t="s">
        <v>8</v>
      </c>
      <c r="B6" s="2">
        <v>0.8</v>
      </c>
      <c r="C6" s="2">
        <v>0.5</v>
      </c>
      <c r="D6" s="2">
        <v>0.6</v>
      </c>
      <c r="E6" s="6">
        <f t="shared" ref="E6:E8" si="1">SUMPRODUCT(B6:D6,$B$14:$D$14)</f>
        <v>800</v>
      </c>
      <c r="F6" s="2" t="s">
        <v>9</v>
      </c>
      <c r="G6" s="2">
        <v>800</v>
      </c>
      <c r="N6">
        <v>107520.00000000003</v>
      </c>
      <c r="O6">
        <f t="shared" si="0"/>
        <v>-480</v>
      </c>
    </row>
    <row r="7" spans="1:15">
      <c r="A7" s="4" t="s">
        <v>10</v>
      </c>
      <c r="B7" s="2">
        <v>0.4</v>
      </c>
      <c r="C7" s="2">
        <v>0.4</v>
      </c>
      <c r="D7" s="2">
        <v>0.3</v>
      </c>
      <c r="E7" s="6">
        <f t="shared" si="1"/>
        <v>580</v>
      </c>
      <c r="F7" s="2" t="s">
        <v>9</v>
      </c>
      <c r="G7" s="2">
        <v>600</v>
      </c>
      <c r="N7">
        <v>89600.000000000029</v>
      </c>
      <c r="O7">
        <f t="shared" si="0"/>
        <v>-400</v>
      </c>
    </row>
    <row r="8" spans="1:15">
      <c r="A8" s="4" t="s">
        <v>11</v>
      </c>
      <c r="B8" s="2">
        <v>0.1</v>
      </c>
      <c r="C8" s="2">
        <v>0.1</v>
      </c>
      <c r="D8" s="2">
        <v>0</v>
      </c>
      <c r="E8" s="6">
        <f t="shared" si="1"/>
        <v>120</v>
      </c>
      <c r="F8" s="2" t="s">
        <v>9</v>
      </c>
      <c r="G8" s="2">
        <v>120</v>
      </c>
      <c r="N8">
        <v>71680.000000000015</v>
      </c>
      <c r="O8">
        <f t="shared" si="0"/>
        <v>-320</v>
      </c>
    </row>
    <row r="9" spans="1:15">
      <c r="A9" s="2"/>
      <c r="B9" s="2"/>
      <c r="C9" s="2"/>
      <c r="D9" s="2"/>
      <c r="E9" s="6"/>
      <c r="F9" s="2"/>
      <c r="G9" s="2"/>
      <c r="N9">
        <v>53760.000000000015</v>
      </c>
      <c r="O9">
        <f t="shared" si="0"/>
        <v>-240</v>
      </c>
    </row>
    <row r="10" spans="1:15">
      <c r="A10" s="2"/>
      <c r="B10" s="2"/>
      <c r="C10" s="2"/>
      <c r="D10" s="2"/>
      <c r="E10" s="6" t="s">
        <v>12</v>
      </c>
      <c r="F10" s="2"/>
      <c r="G10" s="2"/>
      <c r="N10">
        <v>35840.000000000022</v>
      </c>
      <c r="O10">
        <f t="shared" si="0"/>
        <v>-160</v>
      </c>
    </row>
    <row r="11" spans="1:15">
      <c r="A11" s="4" t="s">
        <v>13</v>
      </c>
      <c r="B11" s="2">
        <v>108</v>
      </c>
      <c r="C11" s="2">
        <v>112</v>
      </c>
      <c r="D11" s="2">
        <v>126</v>
      </c>
      <c r="E11" s="17">
        <f>SUMPRODUCT(B11:D11,$B$14:$D$14)</f>
        <v>176400</v>
      </c>
      <c r="F11" s="2"/>
      <c r="G11" s="2"/>
      <c r="N11">
        <v>17920.000076306795</v>
      </c>
      <c r="O11">
        <f>O12-80</f>
        <v>-80</v>
      </c>
    </row>
    <row r="12" spans="1:15">
      <c r="A12" s="2"/>
      <c r="B12" s="2"/>
      <c r="C12" s="2"/>
      <c r="D12" s="2"/>
      <c r="E12" s="6"/>
      <c r="F12" s="2"/>
      <c r="G12" s="2"/>
      <c r="N12">
        <v>0</v>
      </c>
      <c r="O12">
        <v>0</v>
      </c>
    </row>
    <row r="13" spans="1:15">
      <c r="A13" s="2"/>
      <c r="B13" s="2" t="s">
        <v>3</v>
      </c>
      <c r="C13" s="2" t="s">
        <v>4</v>
      </c>
      <c r="D13" s="2" t="s">
        <v>5</v>
      </c>
      <c r="E13" s="7" t="s">
        <v>15</v>
      </c>
      <c r="F13" s="2"/>
      <c r="G13" s="2"/>
    </row>
    <row r="14" spans="1:15">
      <c r="A14" s="2" t="s">
        <v>14</v>
      </c>
      <c r="B14" s="2">
        <v>0</v>
      </c>
      <c r="C14" s="8">
        <v>1200</v>
      </c>
      <c r="D14" s="2">
        <v>333.33333333333337</v>
      </c>
      <c r="E14" s="17">
        <f>SUM(B14:D14)</f>
        <v>1533.3333333333335</v>
      </c>
      <c r="F14" s="2"/>
      <c r="G14" s="2"/>
    </row>
    <row r="16" spans="1:15">
      <c r="E16" t="s">
        <v>16</v>
      </c>
    </row>
    <row r="17" spans="5:5">
      <c r="E17" s="16">
        <f>-E6</f>
        <v>-800</v>
      </c>
    </row>
  </sheetData>
  <sortState ref="N2:O12">
    <sortCondition ref="O2"/>
  </sortState>
  <mergeCells count="1">
    <mergeCell ref="B4:D4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>
      <selection activeCell="F11" sqref="F11"/>
    </sheetView>
  </sheetViews>
  <sheetFormatPr defaultRowHeight="14.4"/>
  <cols>
    <col min="1" max="1" width="24.44140625" customWidth="1"/>
    <col min="4" max="4" width="8.33203125" customWidth="1"/>
    <col min="5" max="5" width="9.109375" customWidth="1"/>
    <col min="6" max="6" width="9.21875" customWidth="1"/>
    <col min="7" max="7" width="8.77734375" customWidth="1"/>
  </cols>
  <sheetData>
    <row r="1" spans="1:7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>
      <c r="A2" t="s">
        <v>31</v>
      </c>
      <c r="B2" s="2">
        <v>0</v>
      </c>
      <c r="C2" s="2">
        <v>1199.9999999989</v>
      </c>
      <c r="D2" s="25">
        <v>333.3333333356959</v>
      </c>
      <c r="E2">
        <v>176400.00000017448</v>
      </c>
      <c r="F2" s="24">
        <v>1533.3333333333335</v>
      </c>
      <c r="G2">
        <v>-800</v>
      </c>
    </row>
    <row r="3" spans="1:7">
      <c r="A3" t="s">
        <v>32</v>
      </c>
      <c r="B3" s="2">
        <v>0</v>
      </c>
      <c r="C3" s="2">
        <v>1199.9999999989</v>
      </c>
      <c r="D3" s="25">
        <v>333.3333333356959</v>
      </c>
      <c r="E3">
        <v>176400.00000017448</v>
      </c>
      <c r="F3" s="24">
        <v>1533.3333333333335</v>
      </c>
      <c r="G3">
        <v>-800</v>
      </c>
    </row>
    <row r="4" spans="1:7">
      <c r="A4" t="s">
        <v>33</v>
      </c>
      <c r="B4" s="2">
        <v>0</v>
      </c>
      <c r="C4" s="2">
        <v>0</v>
      </c>
      <c r="D4" s="2">
        <v>0</v>
      </c>
      <c r="E4" s="5">
        <v>0</v>
      </c>
      <c r="F4" s="5">
        <v>0</v>
      </c>
      <c r="G4" s="5">
        <v>0</v>
      </c>
    </row>
    <row r="5" spans="1:7">
      <c r="A5" t="s">
        <v>17</v>
      </c>
      <c r="B5" t="s">
        <v>38</v>
      </c>
      <c r="C5" t="s">
        <v>38</v>
      </c>
      <c r="D5" t="s">
        <v>38</v>
      </c>
      <c r="E5">
        <v>58260</v>
      </c>
      <c r="F5">
        <v>510</v>
      </c>
      <c r="G5">
        <v>-296</v>
      </c>
    </row>
    <row r="6" spans="1:7">
      <c r="A6" t="s">
        <v>34</v>
      </c>
      <c r="B6" s="2">
        <v>0</v>
      </c>
      <c r="C6" s="8">
        <v>592.00000000000239</v>
      </c>
      <c r="D6" s="2">
        <v>0</v>
      </c>
      <c r="E6">
        <v>66304.000000000262</v>
      </c>
      <c r="F6">
        <v>592.00000000000239</v>
      </c>
      <c r="G6">
        <v>-296.00000000000119</v>
      </c>
    </row>
    <row r="7" spans="1:7">
      <c r="A7" t="s">
        <v>35</v>
      </c>
      <c r="B7" s="5">
        <v>0</v>
      </c>
      <c r="C7" s="8">
        <v>566.53092694969121</v>
      </c>
      <c r="D7" s="5">
        <v>0</v>
      </c>
      <c r="E7" s="13">
        <v>63451.463818365417</v>
      </c>
      <c r="F7" s="13">
        <v>566.53092694969121</v>
      </c>
      <c r="G7" s="13">
        <v>-283.2654634748456</v>
      </c>
    </row>
    <row r="8" spans="1:7">
      <c r="A8" t="s">
        <v>37</v>
      </c>
      <c r="B8" s="2">
        <v>0</v>
      </c>
      <c r="C8" s="2">
        <v>1199.9999999989</v>
      </c>
      <c r="D8" s="2">
        <v>333.30310133470982</v>
      </c>
      <c r="E8" s="13">
        <v>176396.19076817343</v>
      </c>
      <c r="F8" s="23">
        <v>1533.3031013347099</v>
      </c>
      <c r="G8">
        <v>-800</v>
      </c>
    </row>
    <row r="9" spans="1:7">
      <c r="A9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Цель 1</vt:lpstr>
      <vt:lpstr>Цель 2</vt:lpstr>
      <vt:lpstr>Цель 3</vt:lpstr>
      <vt:lpstr>Точка SQ</vt:lpstr>
      <vt:lpstr>Гл. Критерий</vt:lpstr>
      <vt:lpstr>Ф-ла Нэша</vt:lpstr>
      <vt:lpstr>Утоп. точка</vt:lpstr>
      <vt:lpstr>Эфф. кривая</vt:lpstr>
      <vt:lpstr>Сводная таблица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2021-11-20T22:00:26Z</dcterms:modified>
</cp:coreProperties>
</file>