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rome\Downloads\"/>
    </mc:Choice>
  </mc:AlternateContent>
  <xr:revisionPtr revIDLastSave="0" documentId="13_ncr:1_{E4D0D6AB-5E23-46F1-9FCB-ADCC7D0D0A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RF" sheetId="1" r:id="rId1"/>
    <sheet name="WRS" sheetId="4" r:id="rId2"/>
    <sheet name="SPS" sheetId="2" r:id="rId3"/>
    <sheet name="Sheet1" sheetId="5" r:id="rId4"/>
  </sheets>
  <definedNames>
    <definedName name="_xlnm._FilterDatabase" localSheetId="0" hidden="1">IRF!$A$8:$L$27</definedName>
    <definedName name="_xlnm.Print_Area" localSheetId="0">IRF!$B$1:$L$58</definedName>
    <definedName name="_xlnm.Print_Area" localSheetId="2">SPS!$A$1:$F$37</definedName>
    <definedName name="_xlnm.Print_Area" localSheetId="1">WRS!$A$1:$G$55</definedName>
  </definedNames>
  <calcPr calcId="181029" calcMode="autoNoTable"/>
</workbook>
</file>

<file path=xl/calcChain.xml><?xml version="1.0" encoding="utf-8"?>
<calcChain xmlns="http://schemas.openxmlformats.org/spreadsheetml/2006/main">
  <c r="L41" i="1" l="1"/>
  <c r="I23" i="1"/>
  <c r="I22" i="1"/>
  <c r="I21" i="1"/>
  <c r="I20" i="1"/>
  <c r="I19" i="1"/>
  <c r="I18" i="1"/>
  <c r="I17" i="1"/>
  <c r="K48" i="1"/>
  <c r="K49" i="1"/>
  <c r="K50" i="1"/>
  <c r="K51" i="1"/>
  <c r="K52" i="1"/>
  <c r="K53" i="1"/>
  <c r="K54" i="1"/>
  <c r="K55" i="1"/>
  <c r="K28" i="1"/>
  <c r="K17" i="1" l="1"/>
  <c r="L43" i="1"/>
  <c r="L42" i="1" s="1"/>
  <c r="K23" i="1"/>
  <c r="K36" i="1"/>
  <c r="K35" i="1"/>
  <c r="K37" i="1"/>
  <c r="K38" i="1"/>
  <c r="K39" i="1"/>
  <c r="K34" i="1"/>
  <c r="K32" i="1"/>
  <c r="K33" i="1"/>
  <c r="K11" i="1" l="1"/>
  <c r="K10" i="1" l="1"/>
  <c r="K12" i="1"/>
  <c r="K13" i="1"/>
  <c r="K14" i="1"/>
  <c r="K15" i="1"/>
  <c r="K16" i="1"/>
  <c r="K18" i="1"/>
  <c r="K19" i="1"/>
  <c r="K20" i="1"/>
  <c r="K21" i="1"/>
  <c r="K22" i="1"/>
  <c r="K24" i="1"/>
  <c r="K27" i="1"/>
  <c r="K29" i="1"/>
  <c r="K30" i="1"/>
  <c r="K31" i="1"/>
  <c r="K9" i="1"/>
  <c r="K26" i="1" l="1"/>
  <c r="K25" i="1"/>
  <c r="K56" i="1" s="1"/>
  <c r="K57" i="1" l="1"/>
  <c r="L4" i="1"/>
  <c r="K58" i="1" l="1"/>
  <c r="L3" i="1"/>
</calcChain>
</file>

<file path=xl/sharedStrings.xml><?xml version="1.0" encoding="utf-8"?>
<sst xmlns="http://schemas.openxmlformats.org/spreadsheetml/2006/main" count="555" uniqueCount="166">
  <si>
    <t>No.</t>
  </si>
  <si>
    <t>Type</t>
  </si>
  <si>
    <t>Particulars</t>
  </si>
  <si>
    <t>Brand</t>
  </si>
  <si>
    <t>Balance</t>
  </si>
  <si>
    <t>Price/Unit</t>
  </si>
  <si>
    <t>Min. Stock</t>
  </si>
  <si>
    <t>Working Gloves (Black)</t>
  </si>
  <si>
    <t>pcs</t>
  </si>
  <si>
    <t>Amount</t>
  </si>
  <si>
    <t>Tailin</t>
  </si>
  <si>
    <t>Mounted Stone, A5, Conical (Pink)</t>
  </si>
  <si>
    <t>Dormer</t>
  </si>
  <si>
    <t>packs</t>
  </si>
  <si>
    <t>Nihon</t>
  </si>
  <si>
    <t>Ref. No.:</t>
  </si>
  <si>
    <t>Month Of:</t>
  </si>
  <si>
    <t>Date of Update:</t>
  </si>
  <si>
    <t>INVENTORY RESTOCK FORM</t>
  </si>
  <si>
    <t>Restock</t>
  </si>
  <si>
    <t>Klingspor</t>
  </si>
  <si>
    <t>Date of Pick-up:</t>
  </si>
  <si>
    <t>Supplier:</t>
  </si>
  <si>
    <t>PAGE 1/1</t>
  </si>
  <si>
    <t>SUPPLIER PICK-UP SUMMARY</t>
  </si>
  <si>
    <t>SPS-0001</t>
  </si>
  <si>
    <t>WAREHOUSE RESTOCK SUMMARY</t>
  </si>
  <si>
    <t>Previous Price</t>
  </si>
  <si>
    <t>Cut-off Wheel, Super Thin, 105 x 1 x 16 mm, SS (TAILIN)</t>
  </si>
  <si>
    <t xml:space="preserve"> </t>
  </si>
  <si>
    <t>DESCRIPTION</t>
  </si>
  <si>
    <t>SUPPLIER</t>
  </si>
  <si>
    <t>BALANCE AND PRICING</t>
  </si>
  <si>
    <t>Coolant</t>
  </si>
  <si>
    <r>
      <t xml:space="preserve">ENGR. JEROME JOHN J. CUETO
</t>
    </r>
    <r>
      <rPr>
        <b/>
        <sz val="8"/>
        <rFont val="Arial Narrow"/>
        <family val="2"/>
      </rPr>
      <t>Approved by</t>
    </r>
  </si>
  <si>
    <t>gals</t>
  </si>
  <si>
    <t>pail</t>
  </si>
  <si>
    <t>NHF-700, 4.0 x 350 mm (5/32" x 14") (Hardfacing) [5 kgs/pack] (NIHON)</t>
  </si>
  <si>
    <t>Welding Apron Maong (Long Sleeves)</t>
  </si>
  <si>
    <t>Jacobb Hardware</t>
  </si>
  <si>
    <t>JACOBB HARDWARE</t>
  </si>
  <si>
    <t>JC Unicorn</t>
  </si>
  <si>
    <t>Consumables</t>
  </si>
  <si>
    <t>Mounted Stone, A5 Straigth (Pink)</t>
  </si>
  <si>
    <t>Paint Thinner (JC UNICORN)</t>
  </si>
  <si>
    <t>Drill Bit, 3.5mm (DORMER)</t>
  </si>
  <si>
    <t>Sanding Disc, Gr. 80, 4" x 5/8" (KLINGSPOR)</t>
  </si>
  <si>
    <t>units</t>
  </si>
  <si>
    <t>Chemicals</t>
  </si>
  <si>
    <t>Cut-off Wheel, 4", 100 x 3 x 16 mm (TAILIN)</t>
  </si>
  <si>
    <t>Electrical Tape</t>
  </si>
  <si>
    <t>Electrodes</t>
  </si>
  <si>
    <t>Sand Paper, BS120</t>
  </si>
  <si>
    <t>sheets</t>
  </si>
  <si>
    <t>Sand Paper, BS240</t>
  </si>
  <si>
    <t>Silicone Carbide Stone, GC80, 8 x 1 x 1 (Green) (CARBORONDUM)</t>
  </si>
  <si>
    <t>Carborondum</t>
  </si>
  <si>
    <t>Spark Lightel Stone</t>
  </si>
  <si>
    <t>PPEs</t>
  </si>
  <si>
    <t>Jackson</t>
  </si>
  <si>
    <t>Welding Electrode Holder, 300A (JACKSON)</t>
  </si>
  <si>
    <t>dozen</t>
  </si>
  <si>
    <t>Dark Glass #12</t>
  </si>
  <si>
    <t>America</t>
  </si>
  <si>
    <t>Grinder 4" (MAKITA)</t>
  </si>
  <si>
    <t>Makita</t>
  </si>
  <si>
    <t>unit</t>
  </si>
  <si>
    <t>Lithium Grease Multi Purpose, Yellow #3 [15kgs/pail] (AMERICA)</t>
  </si>
  <si>
    <t>N-11, 3.2 x 350 mm (1/8" x 14") [20 kgs/box] - E6011 3.2 (NIHON)</t>
  </si>
  <si>
    <t>N-11, 4.0 x 350 mm (5/32" x 14") [20 kgs/box] - E6011 4.0 (NIHON)</t>
  </si>
  <si>
    <t>N-55, 3.2 x 350 mm (1/8" x 1/4) [20 kgs/box] - E6013 3.2 (NIHON)</t>
  </si>
  <si>
    <t>N-55, 4.0 x 400 mm (5/32" x 16") [20 kgs/box] - E6013 4.0 (NIHON)</t>
  </si>
  <si>
    <t>N-7018, 3.2 x 350 mm (1/8" x 14") [20 kgs/box] - E7018 3.2 (NIHON)</t>
  </si>
  <si>
    <t>N-7018, 4.0 x 350 mm (5/32" x 14") [20 kgs/box] - E7018 4.0 (NIHON)</t>
  </si>
  <si>
    <t>PO NO.</t>
  </si>
  <si>
    <t>PARTICULARS</t>
  </si>
  <si>
    <t>BRAND</t>
  </si>
  <si>
    <t>QTY.</t>
  </si>
  <si>
    <t>U/M</t>
  </si>
  <si>
    <t>Grinding Compound Gr.80</t>
  </si>
  <si>
    <t>Grinding Compound Gr.120</t>
  </si>
  <si>
    <t>DRAFT</t>
  </si>
  <si>
    <t>G.I. Wire #16</t>
  </si>
  <si>
    <t>rolls</t>
  </si>
  <si>
    <t>Grinding Disc 7" x 1/4" x 7/8" (TAILIN)</t>
  </si>
  <si>
    <t>Paintbrush, 2" (CROCO)</t>
  </si>
  <si>
    <t>Welding Gloves (Red)</t>
  </si>
  <si>
    <t>pairs</t>
  </si>
  <si>
    <t>Gross-Total =</t>
  </si>
  <si>
    <t>Less: 5% Discount =</t>
  </si>
  <si>
    <t>GRAND TOTAL =</t>
  </si>
  <si>
    <t>Circular Steel Wire Brush, 8" dia. (POWERHOUSE)</t>
  </si>
  <si>
    <t>Powerhouse</t>
  </si>
  <si>
    <t>Chalkstone</t>
  </si>
  <si>
    <t>Welding Mask w/ Strap</t>
  </si>
  <si>
    <t>Trouble Light (CHINA)</t>
  </si>
  <si>
    <t>Equipment</t>
  </si>
  <si>
    <t>Harris</t>
  </si>
  <si>
    <t>Acetylene Cutting Tip #2</t>
  </si>
  <si>
    <t>Acetylene Cutting Tip #3</t>
  </si>
  <si>
    <t>Croco</t>
  </si>
  <si>
    <t>Tentative Date of Pick-up:</t>
  </si>
  <si>
    <t>ACTUAL QTY.</t>
  </si>
  <si>
    <t>Clear Glass</t>
  </si>
  <si>
    <t>Mounted Stone, A38 Straigth (Pink)</t>
  </si>
  <si>
    <t>NSS-308 Stainless, 4.0 x 350 mm (5/32" x 14") [1 kgs/pack] (NIHON)</t>
  </si>
  <si>
    <t>Sand Paper, BS220</t>
  </si>
  <si>
    <t>Steel Brush w/ Plastic Handle</t>
  </si>
  <si>
    <t>PAGE 1/2</t>
  </si>
  <si>
    <t>PAGE 2/2</t>
  </si>
  <si>
    <t>IRF-0036</t>
  </si>
  <si>
    <t>Silicone Gasket Marker (Red) (V-TECH)</t>
  </si>
  <si>
    <t>V-Tech</t>
  </si>
  <si>
    <t>tubes</t>
  </si>
  <si>
    <t>Safety Goggels (Blue)</t>
  </si>
  <si>
    <t>pc</t>
  </si>
  <si>
    <t>prs</t>
  </si>
  <si>
    <t>sets</t>
  </si>
  <si>
    <t>Flat File, 12" (Bastard) (NICHOLSON)</t>
  </si>
  <si>
    <t>Flat File, 12" (Fine) (NICHOLSON)</t>
  </si>
  <si>
    <t>Nicholson</t>
  </si>
  <si>
    <t>Tools</t>
  </si>
  <si>
    <t>Tool Bits</t>
  </si>
  <si>
    <t>Drill Bit, 1/4" (DORMER)</t>
  </si>
  <si>
    <t>Drill Bit, 1/16" (DORMER)</t>
  </si>
  <si>
    <t>Drill Bit, 5/8" (DORMER)</t>
  </si>
  <si>
    <t>Drill Bit, 5/32" (DORMER)</t>
  </si>
  <si>
    <t>Drill Bit, 8.5mm (DORMER)</t>
  </si>
  <si>
    <t>Drill Bit, 10mm (DORMER)</t>
  </si>
  <si>
    <t>Drill Bit, 14mm (DORMER)</t>
  </si>
  <si>
    <t>Handtap, 1/4" UNC</t>
  </si>
  <si>
    <t>Handtap, 3/8" UNF</t>
  </si>
  <si>
    <t>Handtap, 5/8" x 18 NF</t>
  </si>
  <si>
    <t>OSK</t>
  </si>
  <si>
    <t>Greenfield</t>
  </si>
  <si>
    <t>Handtap, 3/16" UNC</t>
  </si>
  <si>
    <t>Drill Bit, 12mm (DORMER)</t>
  </si>
  <si>
    <t>Drill Bit, 16mm (DORMER)</t>
  </si>
  <si>
    <t>Drill Bit, 23mm (DORMER)</t>
  </si>
  <si>
    <t>Working Gloves</t>
  </si>
  <si>
    <t>Jiayan</t>
  </si>
  <si>
    <t>Cable Tie, 4.0mm</t>
  </si>
  <si>
    <t>Straight Grinder (Makita GS5000)</t>
  </si>
  <si>
    <t>Flap Wheel, A80, 150 x 25 x 25 mm (JIAYAN)</t>
  </si>
  <si>
    <t>Drill Bit, 1/2" (DORMER)</t>
  </si>
  <si>
    <t>Dromer</t>
  </si>
  <si>
    <t>WRS-0023</t>
  </si>
  <si>
    <t>IRF No.:</t>
  </si>
  <si>
    <t>RESTOCK PARTICULARS / ITEM DESCRIPTION</t>
  </si>
  <si>
    <t>NO.</t>
  </si>
  <si>
    <t>IRF-0037</t>
  </si>
  <si>
    <t xml:space="preserve">3/16', Allen Wrench </t>
  </si>
  <si>
    <t>N-7018, 2.5 x 350 mm (3/32" x 14") [20 kgs/box] - E7018 2.4 (NIHON)</t>
  </si>
  <si>
    <t>NFG, 4.0 x 350 mm (5/32" x 14") (Chamfering) [4 kgs/pack] (NIHON)</t>
  </si>
  <si>
    <t>NSS-308 Stainless, 1.6 x 254 mm (1/16" x 10") [1 kg/pack] (NIHON)</t>
  </si>
  <si>
    <t>NSS-308 Stainless, 3.2 x 254 mm (1/8" x 10") [1 kg/pack] (NIHON)</t>
  </si>
  <si>
    <t>box</t>
  </si>
  <si>
    <t>bundle</t>
  </si>
  <si>
    <t>Drill Bit, 5mm (DORMER)</t>
  </si>
  <si>
    <t>Drill Bit, 5.5mm (DORMER)</t>
  </si>
  <si>
    <t>Drill Bit, 6mm (DORMER)</t>
  </si>
  <si>
    <t>Common Nail #2</t>
  </si>
  <si>
    <t>Cut-off Wheel, 14" x 1/8" (TAILIN)</t>
  </si>
  <si>
    <t>Flat File, 8" (Fine) (NICHOLSON)</t>
  </si>
  <si>
    <t>Special Electrodes, N-6013, 2.5 x 325, [10 kgs/box] (NIHON)</t>
  </si>
  <si>
    <t>Cotton Gloves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</si>
</sst>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d\-mmm\-yy;@"/>
    <numFmt numFmtId="166" formatCode="[$-F800]dddd\,\ mmmm\ dd\,\ yyyy"/>
    <numFmt numFmtId="167" formatCode="[$-409]m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u/>
      <sz val="16"/>
      <color theme="1"/>
      <name val="Arial Narrow"/>
      <family val="2"/>
    </font>
    <font>
      <b/>
      <u/>
      <sz val="48"/>
      <color theme="5"/>
      <name val="Arial Narrow"/>
      <family val="2"/>
    </font>
    <font>
      <sz val="11"/>
      <color theme="1"/>
      <name val="Arial Narrow"/>
      <family val="2"/>
    </font>
    <font>
      <b/>
      <sz val="12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color theme="1"/>
      <name val="Arial Narrow"/>
      <family val="2"/>
    </font>
    <font>
      <b/>
      <sz val="11"/>
      <color rgb="FFFF0000"/>
      <name val="Arial Narrow"/>
      <family val="2"/>
    </font>
    <font>
      <b/>
      <u/>
      <sz val="9"/>
      <name val="Arial Narrow"/>
      <family val="2"/>
    </font>
    <font>
      <b/>
      <sz val="8"/>
      <name val="Arial Narrow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11"/>
      <color theme="6" tint="-0.499984740745262"/>
      <name val="Arial Narrow"/>
      <family val="2"/>
    </font>
    <font>
      <b/>
      <sz val="11"/>
      <color theme="1"/>
      <name val="Arial"/>
      <family val="2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4" fontId="3" fillId="0" borderId="0" xfId="1" applyFont="1" applyBorder="1" applyAlignment="1">
      <alignment horizontal="left" vertical="center"/>
    </xf>
    <xf numFmtId="164" fontId="3" fillId="0" borderId="0" xfId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164" fontId="9" fillId="0" borderId="0" xfId="1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1" xfId="0" applyFont="1" applyFill="1" applyBorder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3" fillId="0" borderId="1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7" fontId="9" fillId="0" borderId="5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 vertical="center" wrapText="1"/>
    </xf>
    <xf numFmtId="164" fontId="9" fillId="0" borderId="5" xfId="1" applyFont="1" applyFill="1" applyBorder="1" applyAlignment="1">
      <alignment horizontal="right" vertical="center"/>
    </xf>
    <xf numFmtId="164" fontId="11" fillId="5" borderId="5" xfId="0" applyNumberFormat="1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164" fontId="20" fillId="5" borderId="5" xfId="0" applyNumberFormat="1" applyFont="1" applyFill="1" applyBorder="1" applyAlignment="1">
      <alignment vertical="center"/>
    </xf>
    <xf numFmtId="164" fontId="15" fillId="5" borderId="5" xfId="0" applyNumberFormat="1" applyFont="1" applyFill="1" applyBorder="1" applyAlignment="1">
      <alignment vertical="center"/>
    </xf>
    <xf numFmtId="164" fontId="11" fillId="6" borderId="5" xfId="1" applyFont="1" applyFill="1" applyBorder="1" applyAlignment="1">
      <alignment horizontal="right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6" borderId="5" xfId="0" applyNumberFormat="1" applyFont="1" applyFill="1" applyBorder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14" fillId="0" borderId="0" xfId="0" applyNumberFormat="1" applyFont="1" applyAlignment="1">
      <alignment vertical="center"/>
    </xf>
    <xf numFmtId="0" fontId="11" fillId="0" borderId="5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7" borderId="5" xfId="0" applyFont="1" applyFill="1" applyBorder="1" applyAlignment="1">
      <alignment vertical="center"/>
    </xf>
    <xf numFmtId="0" fontId="16" fillId="0" borderId="5" xfId="0" applyFont="1" applyBorder="1" applyAlignment="1">
      <alignment horizontal="center" wrapText="1"/>
    </xf>
    <xf numFmtId="0" fontId="11" fillId="5" borderId="5" xfId="0" applyFont="1" applyFill="1" applyBorder="1" applyAlignment="1">
      <alignment horizontal="right" vertical="center"/>
    </xf>
    <xf numFmtId="0" fontId="15" fillId="5" borderId="5" xfId="0" applyFont="1" applyFill="1" applyBorder="1" applyAlignment="1">
      <alignment horizontal="right" vertical="center"/>
    </xf>
    <xf numFmtId="164" fontId="9" fillId="0" borderId="0" xfId="1" applyFont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164" fontId="21" fillId="5" borderId="5" xfId="1" applyFont="1" applyFill="1" applyBorder="1" applyAlignment="1">
      <alignment horizontal="center" vertical="center" wrapText="1"/>
    </xf>
    <xf numFmtId="164" fontId="12" fillId="5" borderId="5" xfId="1" applyFont="1" applyFill="1" applyBorder="1" applyAlignment="1">
      <alignment horizontal="right" vertical="center" wrapText="1"/>
    </xf>
    <xf numFmtId="0" fontId="12" fillId="5" borderId="5" xfId="0" applyFont="1" applyFill="1" applyBorder="1" applyAlignment="1">
      <alignment horizontal="center" vertical="center" wrapText="1"/>
    </xf>
    <xf numFmtId="1" fontId="12" fillId="5" borderId="5" xfId="0" applyNumberFormat="1" applyFont="1" applyFill="1" applyBorder="1" applyAlignment="1">
      <alignment horizontal="center" vertical="center" wrapText="1"/>
    </xf>
    <xf numFmtId="164" fontId="12" fillId="5" borderId="5" xfId="1" applyFont="1" applyFill="1" applyBorder="1" applyAlignment="1">
      <alignment horizontal="right" vertical="center"/>
    </xf>
    <xf numFmtId="0" fontId="12" fillId="5" borderId="5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left" vertical="center"/>
    </xf>
    <xf numFmtId="164" fontId="13" fillId="0" borderId="0" xfId="1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17" fontId="11" fillId="5" borderId="5" xfId="0" applyNumberFormat="1" applyFont="1" applyFill="1" applyBorder="1" applyAlignment="1">
      <alignment horizontal="center" vertical="center"/>
    </xf>
    <xf numFmtId="165" fontId="11" fillId="5" borderId="5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top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45893</xdr:rowOff>
    </xdr:from>
    <xdr:to>
      <xdr:col>4</xdr:col>
      <xdr:colOff>580159</xdr:colOff>
      <xdr:row>4</xdr:row>
      <xdr:rowOff>290368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45893"/>
          <a:ext cx="6217227" cy="105843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JJC</a:t>
          </a:r>
          <a:r>
            <a:rPr lang="en-US" sz="20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ENGINEERING WORKS &amp; GENERAL</a:t>
          </a:r>
          <a:r>
            <a:rPr lang="en-US" sz="18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SERVICES</a:t>
          </a:r>
          <a:endParaRPr lang="en-US" sz="1800" b="1" i="0" strike="noStrike">
            <a:solidFill>
              <a:srgbClr val="000000"/>
            </a:solidFill>
            <a:latin typeface="Californian FB" pitchFamily="18" charset="0"/>
            <a:cs typeface="Times New Roman"/>
          </a:endParaRPr>
        </a:p>
        <a:p>
          <a:pPr algn="ctr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Block-3 Lot</a:t>
          </a:r>
          <a:r>
            <a:rPr lang="en-US" sz="1050" b="1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-11, South Carolina St. Joyous Heights Subdivision,</a:t>
          </a:r>
        </a:p>
        <a:p>
          <a:pPr algn="ctr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Sitio Hinapao,Brgy. San Jose, Antipolo City, Rizal</a:t>
          </a:r>
          <a:endParaRPr lang="en-US" sz="1100" b="1" i="0" strike="noStrike">
            <a:solidFill>
              <a:srgbClr val="000000"/>
            </a:solidFill>
            <a:latin typeface="Californian FB" panose="0207040306080B030204" pitchFamily="18" charset="0"/>
            <a:cs typeface="Times New Roman"/>
          </a:endParaRPr>
        </a:p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Tel</a:t>
          </a:r>
          <a:r>
            <a:rPr lang="en-US" sz="900" b="0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# (GLOBE)</a:t>
          </a:r>
          <a:r>
            <a:rPr lang="en-US" sz="90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: (632) 7964-0086, Tel. # (PLDT) : (632)</a:t>
          </a:r>
          <a:r>
            <a:rPr lang="en-US" sz="900" b="0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8288-2686</a:t>
          </a:r>
          <a:endParaRPr lang="en-US" sz="900" b="0" i="0" strike="noStrike">
            <a:solidFill>
              <a:srgbClr val="000000"/>
            </a:solidFill>
            <a:latin typeface="Californian FB" panose="0207040306080B030204" pitchFamily="18" charset="0"/>
            <a:cs typeface="Times New Roman"/>
          </a:endParaRPr>
        </a:p>
        <a:p>
          <a:pPr algn="ctr" rtl="0">
            <a:defRPr sz="1000"/>
          </a:pPr>
          <a:r>
            <a:rPr lang="en-US" sz="105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E-mail : </a:t>
          </a:r>
          <a:r>
            <a:rPr lang="en-US" sz="110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jjcenggworks@yahoo.com</a:t>
          </a:r>
        </a:p>
      </xdr:txBody>
    </xdr:sp>
    <xdr:clientData/>
  </xdr:twoCellAnchor>
  <xdr:twoCellAnchor editAs="oneCell">
    <xdr:from>
      <xdr:col>1</xdr:col>
      <xdr:colOff>514350</xdr:colOff>
      <xdr:row>0</xdr:row>
      <xdr:rowOff>104775</xdr:rowOff>
    </xdr:from>
    <xdr:to>
      <xdr:col>1</xdr:col>
      <xdr:colOff>914400</xdr:colOff>
      <xdr:row>2</xdr:row>
      <xdr:rowOff>181841</xdr:rowOff>
    </xdr:to>
    <xdr:sp macro="" textlink="">
      <xdr:nvSpPr>
        <xdr:cNvPr id="102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17318</xdr:colOff>
      <xdr:row>0</xdr:row>
      <xdr:rowOff>52821</xdr:rowOff>
    </xdr:from>
    <xdr:to>
      <xdr:col>1</xdr:col>
      <xdr:colOff>518682</xdr:colOff>
      <xdr:row>3</xdr:row>
      <xdr:rowOff>36864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5E6D5DA-D8C8-6B1E-883E-230F4C365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8" y="52821"/>
          <a:ext cx="501364" cy="59883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5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B9C199D0-79D3-4E10-BC99-61B231F09D79}"/>
            </a:ext>
          </a:extLst>
        </xdr:cNvPr>
        <xdr:cNvSpPr/>
      </xdr:nvSpPr>
      <xdr:spPr bwMode="auto">
        <a:xfrm>
          <a:off x="514350" y="10477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8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74E0CBD-50B5-447D-91BD-B6E3A9A484DA}"/>
            </a:ext>
          </a:extLst>
        </xdr:cNvPr>
        <xdr:cNvSpPr/>
      </xdr:nvSpPr>
      <xdr:spPr bwMode="auto">
        <a:xfrm>
          <a:off x="514350" y="14452889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4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8EDAAF9-BE9B-4B72-B29A-B8F223F5091B}"/>
            </a:ext>
          </a:extLst>
        </xdr:cNvPr>
        <xdr:cNvSpPr/>
      </xdr:nvSpPr>
      <xdr:spPr bwMode="auto">
        <a:xfrm>
          <a:off x="514350" y="757670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6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18CA635-E9AA-4AB2-B61C-3498A4A850AE}"/>
            </a:ext>
          </a:extLst>
        </xdr:cNvPr>
        <xdr:cNvSpPr/>
      </xdr:nvSpPr>
      <xdr:spPr bwMode="auto">
        <a:xfrm>
          <a:off x="514350" y="757670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7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972C250-E3D1-4AA2-8D88-CF7C3B112B86}"/>
            </a:ext>
          </a:extLst>
        </xdr:cNvPr>
        <xdr:cNvSpPr/>
      </xdr:nvSpPr>
      <xdr:spPr bwMode="auto">
        <a:xfrm>
          <a:off x="514350" y="7775864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9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9CB61E5-7A58-45B1-8311-430FDDF3CBC7}"/>
            </a:ext>
          </a:extLst>
        </xdr:cNvPr>
        <xdr:cNvSpPr/>
      </xdr:nvSpPr>
      <xdr:spPr bwMode="auto">
        <a:xfrm>
          <a:off x="514350" y="7775864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55</xdr:row>
      <xdr:rowOff>0</xdr:rowOff>
    </xdr:from>
    <xdr:ext cx="400050" cy="484043"/>
    <xdr:sp macro="" textlink="">
      <xdr:nvSpPr>
        <xdr:cNvPr id="11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8E74E01-AEC3-4C6D-9E43-0B73DA023A4A}"/>
            </a:ext>
          </a:extLst>
        </xdr:cNvPr>
        <xdr:cNvSpPr/>
      </xdr:nvSpPr>
      <xdr:spPr bwMode="auto">
        <a:xfrm>
          <a:off x="514350" y="10477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28</xdr:row>
      <xdr:rowOff>0</xdr:rowOff>
    </xdr:from>
    <xdr:ext cx="400050" cy="484043"/>
    <xdr:sp macro="" textlink="">
      <xdr:nvSpPr>
        <xdr:cNvPr id="12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763C6AD-E463-4C4A-9C46-3C03E464272A}"/>
            </a:ext>
          </a:extLst>
        </xdr:cNvPr>
        <xdr:cNvSpPr/>
      </xdr:nvSpPr>
      <xdr:spPr bwMode="auto">
        <a:xfrm>
          <a:off x="514350" y="10477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33</xdr:row>
      <xdr:rowOff>0</xdr:rowOff>
    </xdr:from>
    <xdr:ext cx="400050" cy="484043"/>
    <xdr:sp macro="" textlink="">
      <xdr:nvSpPr>
        <xdr:cNvPr id="16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22B29B7C-4BF2-49F3-84D5-A94D3B231F83}"/>
            </a:ext>
          </a:extLst>
        </xdr:cNvPr>
        <xdr:cNvSpPr/>
      </xdr:nvSpPr>
      <xdr:spPr bwMode="auto">
        <a:xfrm>
          <a:off x="514350" y="10477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514350</xdr:colOff>
      <xdr:row>33</xdr:row>
      <xdr:rowOff>0</xdr:rowOff>
    </xdr:from>
    <xdr:ext cx="400050" cy="484043"/>
    <xdr:sp macro="" textlink="">
      <xdr:nvSpPr>
        <xdr:cNvPr id="22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71489213-287C-4D7B-A4C4-6DD170D50C2C}"/>
            </a:ext>
          </a:extLst>
        </xdr:cNvPr>
        <xdr:cNvSpPr/>
      </xdr:nvSpPr>
      <xdr:spPr bwMode="auto">
        <a:xfrm>
          <a:off x="514350" y="10477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twoCellAnchor>
    <xdr:from>
      <xdr:col>0</xdr:col>
      <xdr:colOff>0</xdr:colOff>
      <xdr:row>39</xdr:row>
      <xdr:rowOff>37234</xdr:rowOff>
    </xdr:from>
    <xdr:to>
      <xdr:col>4</xdr:col>
      <xdr:colOff>554182</xdr:colOff>
      <xdr:row>43</xdr:row>
      <xdr:rowOff>281709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E4800610-DB24-4C3C-99FB-B954D318ECEE}"/>
            </a:ext>
          </a:extLst>
        </xdr:cNvPr>
        <xdr:cNvSpPr txBox="1">
          <a:spLocks noChangeArrowheads="1"/>
        </xdr:cNvSpPr>
      </xdr:nvSpPr>
      <xdr:spPr bwMode="auto">
        <a:xfrm>
          <a:off x="0" y="8436552"/>
          <a:ext cx="6191250" cy="105843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JJC</a:t>
          </a:r>
          <a:r>
            <a:rPr lang="en-US" sz="20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ENGINEERING WORKS &amp; GENERAL</a:t>
          </a:r>
          <a:r>
            <a:rPr lang="en-US" sz="18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 </a:t>
          </a:r>
          <a:r>
            <a:rPr lang="en-US" sz="16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SERVICES</a:t>
          </a:r>
          <a:endParaRPr lang="en-US" sz="1400" b="1" i="0" strike="noStrike">
            <a:solidFill>
              <a:srgbClr val="000000"/>
            </a:solidFill>
            <a:latin typeface="Californian FB" pitchFamily="18" charset="0"/>
            <a:cs typeface="Times New Roman"/>
          </a:endParaRPr>
        </a:p>
        <a:p>
          <a:pPr algn="ctr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Block-3 Lot</a:t>
          </a:r>
          <a:r>
            <a:rPr lang="en-US" sz="1050" b="1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-11, South Carolina St. Joyous Heights Subdivision,</a:t>
          </a:r>
        </a:p>
        <a:p>
          <a:pPr algn="ctr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Sitio Hinapao,Brgy. San Jose, Antipolo City, Rizal</a:t>
          </a:r>
          <a:endParaRPr lang="en-US" sz="1100" b="1" i="0" strike="noStrike">
            <a:solidFill>
              <a:srgbClr val="000000"/>
            </a:solidFill>
            <a:latin typeface="Californian FB" panose="0207040306080B030204" pitchFamily="18" charset="0"/>
            <a:cs typeface="Times New Roman"/>
          </a:endParaRPr>
        </a:p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Tel</a:t>
          </a:r>
          <a:r>
            <a:rPr lang="en-US" sz="900" b="0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# (GLOBE)</a:t>
          </a:r>
          <a:r>
            <a:rPr lang="en-US" sz="90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: (632) 7964-0086, Tel. # (PLDT) : (632)</a:t>
          </a:r>
          <a:r>
            <a:rPr lang="en-US" sz="900" b="0" i="0" strike="noStrike" baseline="0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8288-2686</a:t>
          </a:r>
          <a:endParaRPr lang="en-US" sz="900" b="0" i="0" strike="noStrike">
            <a:solidFill>
              <a:srgbClr val="000000"/>
            </a:solidFill>
            <a:latin typeface="Californian FB" panose="0207040306080B030204" pitchFamily="18" charset="0"/>
            <a:cs typeface="Times New Roman"/>
          </a:endParaRPr>
        </a:p>
        <a:p>
          <a:pPr algn="ctr" rtl="0">
            <a:defRPr sz="1000"/>
          </a:pPr>
          <a:r>
            <a:rPr lang="en-US" sz="105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E-mail : </a:t>
          </a:r>
          <a:r>
            <a:rPr lang="en-US" sz="1100" b="0" i="0" strike="noStrike">
              <a:solidFill>
                <a:srgbClr val="000000"/>
              </a:solidFill>
              <a:latin typeface="Californian FB" panose="0207040306080B030204" pitchFamily="18" charset="0"/>
              <a:cs typeface="Times New Roman"/>
            </a:rPr>
            <a:t> jjcenggworks@yahoo.com</a:t>
          </a:r>
        </a:p>
      </xdr:txBody>
    </xdr:sp>
    <xdr:clientData/>
  </xdr:twoCellAnchor>
  <xdr:oneCellAnchor>
    <xdr:from>
      <xdr:col>1</xdr:col>
      <xdr:colOff>514350</xdr:colOff>
      <xdr:row>39</xdr:row>
      <xdr:rowOff>104775</xdr:rowOff>
    </xdr:from>
    <xdr:ext cx="400050" cy="484043"/>
    <xdr:sp macro="" textlink="">
      <xdr:nvSpPr>
        <xdr:cNvPr id="34" name="Object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68D8FDB4-0043-4AF0-A9CF-B414D4DF3A5F}"/>
            </a:ext>
          </a:extLst>
        </xdr:cNvPr>
        <xdr:cNvSpPr/>
      </xdr:nvSpPr>
      <xdr:spPr bwMode="auto">
        <a:xfrm>
          <a:off x="514350" y="104775"/>
          <a:ext cx="400050" cy="4840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25977</xdr:colOff>
      <xdr:row>39</xdr:row>
      <xdr:rowOff>43295</xdr:rowOff>
    </xdr:from>
    <xdr:ext cx="495300" cy="598838"/>
    <xdr:pic>
      <xdr:nvPicPr>
        <xdr:cNvPr id="35" name="Picture 1">
          <a:extLst>
            <a:ext uri="{FF2B5EF4-FFF2-40B4-BE49-F238E27FC236}">
              <a16:creationId xmlns:a16="http://schemas.microsoft.com/office/drawing/2014/main" id="{4A361DAF-A267-4C0B-B8C2-68FBF8356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77" y="8569812"/>
          <a:ext cx="495300" cy="59883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352425</xdr:colOff>
      <xdr:row>2</xdr:row>
      <xdr:rowOff>34925</xdr:rowOff>
    </xdr:to>
    <xdr:sp macro="" textlink="">
      <xdr:nvSpPr>
        <xdr:cNvPr id="409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oneCellAnchor>
    <xdr:from>
      <xdr:col>1</xdr:col>
      <xdr:colOff>0</xdr:colOff>
      <xdr:row>36</xdr:row>
      <xdr:rowOff>0</xdr:rowOff>
    </xdr:from>
    <xdr:ext cx="352425" cy="467880"/>
    <xdr:sp macro="" textlink="">
      <xdr:nvSpPr>
        <xdr:cNvPr id="2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5A9C85E0-830F-4519-8DE7-8C3311A3FAF1}"/>
            </a:ext>
          </a:extLst>
        </xdr:cNvPr>
        <xdr:cNvSpPr/>
      </xdr:nvSpPr>
      <xdr:spPr bwMode="auto">
        <a:xfrm>
          <a:off x="333375" y="0"/>
          <a:ext cx="352425" cy="467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36</xdr:row>
      <xdr:rowOff>0</xdr:rowOff>
    </xdr:from>
    <xdr:ext cx="352425" cy="467880"/>
    <xdr:sp macro="" textlink="">
      <xdr:nvSpPr>
        <xdr:cNvPr id="7" name="Object 1" hidden="1">
          <a:extLst>
            <a:ext uri="{63B3BB69-23CF-44E3-9099-C40C66FF867C}">
              <a14:compatExt xmlns:a14="http://schemas.microsoft.com/office/drawing/2010/main" spid="_x0000_s4097"/>
            </a:ext>
            <a:ext uri="{FF2B5EF4-FFF2-40B4-BE49-F238E27FC236}">
              <a16:creationId xmlns:a16="http://schemas.microsoft.com/office/drawing/2014/main" id="{0C8AAE67-93DC-42EB-BEA2-11F7EBEA3713}"/>
            </a:ext>
          </a:extLst>
        </xdr:cNvPr>
        <xdr:cNvSpPr/>
      </xdr:nvSpPr>
      <xdr:spPr bwMode="auto">
        <a:xfrm>
          <a:off x="0" y="0"/>
          <a:ext cx="352425" cy="467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twoCellAnchor>
    <xdr:from>
      <xdr:col>0</xdr:col>
      <xdr:colOff>103909</xdr:colOff>
      <xdr:row>0</xdr:row>
      <xdr:rowOff>126977</xdr:rowOff>
    </xdr:from>
    <xdr:to>
      <xdr:col>2</xdr:col>
      <xdr:colOff>476252</xdr:colOff>
      <xdr:row>3</xdr:row>
      <xdr:rowOff>135432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36939F6-4925-449A-8BF5-1BFCB6DA0131}"/>
            </a:ext>
          </a:extLst>
        </xdr:cNvPr>
        <xdr:cNvGrpSpPr/>
      </xdr:nvGrpSpPr>
      <xdr:grpSpPr>
        <a:xfrm>
          <a:off x="103909" y="126977"/>
          <a:ext cx="5585116" cy="666546"/>
          <a:chOff x="-383267" y="88930"/>
          <a:chExt cx="6300257" cy="1245439"/>
        </a:xfrm>
      </xdr:grpSpPr>
      <xdr:sp macro="" textlink="">
        <xdr:nvSpPr>
          <xdr:cNvPr id="11" name="Text Box 1">
            <a:extLst>
              <a:ext uri="{FF2B5EF4-FFF2-40B4-BE49-F238E27FC236}">
                <a16:creationId xmlns:a16="http://schemas.microsoft.com/office/drawing/2014/main" id="{96618BA1-EC63-4D56-8AF7-6D0E02F422E6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4446" y="159085"/>
            <a:ext cx="5562544" cy="1132563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wrap="square" lIns="45720" tIns="36576" rIns="45720" bIns="0" anchor="t" upright="1"/>
          <a:lstStyle/>
          <a:p>
            <a:pPr marL="0" marR="0" algn="ctr"/>
            <a:r>
              <a:rPr lang="en-US" sz="1600" b="1">
                <a:effectLst/>
                <a:latin typeface="Californian FB" panose="0207040306080B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JJC ENGINEERING WORKS &amp; GENERAL SERVICES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/>
            <a:r>
              <a:rPr lang="en-US" sz="9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Block 3 Lot 11, South Carolina St., Joyous Heights Subdivision, Sitio Hinapao, Antipolo City, Rizal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/>
            <a:r>
              <a:rPr lang="en-US" sz="9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Tel. # : 8-288-26-86 | E-mail :  jjcenggworks@yahoo.com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lnSpc>
                <a:spcPct val="115000"/>
              </a:lnSpc>
              <a:spcAft>
                <a:spcPts val="10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  <a:p>
            <a:pPr marL="0" marR="0">
              <a:lnSpc>
                <a:spcPct val="115000"/>
              </a:lnSpc>
              <a:spcAft>
                <a:spcPts val="10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D231B0FB-C6CF-4F11-AC5B-9F539DAE02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-383267" y="88930"/>
            <a:ext cx="702413" cy="1245439"/>
          </a:xfrm>
          <a:prstGeom prst="rect">
            <a:avLst/>
          </a:prstGeom>
          <a:noFill/>
        </xdr:spPr>
      </xdr:pic>
    </xdr:grpSp>
    <xdr:clientData/>
  </xdr:twoCellAnchor>
  <xdr:twoCellAnchor>
    <xdr:from>
      <xdr:col>0</xdr:col>
      <xdr:colOff>103908</xdr:colOff>
      <xdr:row>36</xdr:row>
      <xdr:rowOff>103908</xdr:rowOff>
    </xdr:from>
    <xdr:to>
      <xdr:col>2</xdr:col>
      <xdr:colOff>476251</xdr:colOff>
      <xdr:row>39</xdr:row>
      <xdr:rowOff>112363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59896C50-68A0-4986-B62C-9625997D914D}"/>
            </a:ext>
          </a:extLst>
        </xdr:cNvPr>
        <xdr:cNvGrpSpPr/>
      </xdr:nvGrpSpPr>
      <xdr:grpSpPr>
        <a:xfrm>
          <a:off x="103908" y="8771658"/>
          <a:ext cx="5585116" cy="666546"/>
          <a:chOff x="-383267" y="88930"/>
          <a:chExt cx="6300257" cy="1245439"/>
        </a:xfrm>
      </xdr:grpSpPr>
      <xdr:sp macro="" textlink="">
        <xdr:nvSpPr>
          <xdr:cNvPr id="20" name="Text Box 1">
            <a:extLst>
              <a:ext uri="{FF2B5EF4-FFF2-40B4-BE49-F238E27FC236}">
                <a16:creationId xmlns:a16="http://schemas.microsoft.com/office/drawing/2014/main" id="{C6047C1A-A1D1-FEE5-E2EA-B510CEE949B3}"/>
              </a:ext>
            </a:extLst>
          </xdr:cNvPr>
          <xdr:cNvSpPr txBox="1">
            <a:spLocks noChangeArrowheads="1"/>
          </xdr:cNvSpPr>
        </xdr:nvSpPr>
        <xdr:spPr bwMode="auto">
          <a:xfrm>
            <a:off x="354446" y="159085"/>
            <a:ext cx="5562544" cy="1132563"/>
          </a:xfrm>
          <a:prstGeom prst="rect">
            <a:avLst/>
          </a:prstGeom>
          <a:solidFill>
            <a:srgbClr val="FFFFFF"/>
          </a:solidFill>
          <a:ln w="9525">
            <a:solidFill>
              <a:srgbClr val="FFFFFF"/>
            </a:solidFill>
            <a:miter lim="800000"/>
            <a:headEnd/>
            <a:tailEnd/>
          </a:ln>
        </xdr:spPr>
        <xdr:txBody>
          <a:bodyPr wrap="square" lIns="45720" tIns="36576" rIns="45720" bIns="0" anchor="t" upright="1"/>
          <a:lstStyle/>
          <a:p>
            <a:pPr marL="0" marR="0" algn="ctr"/>
            <a:r>
              <a:rPr lang="en-US" sz="1600" b="1">
                <a:effectLst/>
                <a:latin typeface="Californian FB" panose="0207040306080B0302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JJC ENGINEERING WORKS &amp; GENERAL SERVICES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/>
            <a:r>
              <a:rPr lang="en-US" sz="9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Block 3 Lot 11, South Carolina St., Joyous Heights Subdivision, Sitio Hinapao, Antipolo City, Rizal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algn="ctr"/>
            <a:r>
              <a:rPr lang="en-US" sz="9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Tel. # : 8-288-26-86 | E-mail :  jjcenggworks@yahoo.com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lnSpc>
                <a:spcPct val="115000"/>
              </a:lnSpc>
              <a:spcAft>
                <a:spcPts val="10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  <a:p>
            <a:pPr marL="0" marR="0">
              <a:lnSpc>
                <a:spcPct val="115000"/>
              </a:lnSpc>
              <a:spcAft>
                <a:spcPts val="1000"/>
              </a:spcAft>
            </a:pPr>
            <a:r>
              <a:rPr lang="en-US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</a:p>
        </xdr:txBody>
      </xdr: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FAB44341-1A4C-8E21-BFAC-827A3006F74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-383267" y="88930"/>
            <a:ext cx="702413" cy="1245439"/>
          </a:xfrm>
          <a:prstGeom prst="rect">
            <a:avLst/>
          </a:prstGeom>
          <a:noFill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123825</xdr:rowOff>
    </xdr:from>
    <xdr:to>
      <xdr:col>0</xdr:col>
      <xdr:colOff>685800</xdr:colOff>
      <xdr:row>2</xdr:row>
      <xdr:rowOff>209550</xdr:rowOff>
    </xdr:to>
    <xdr:sp macro="" textlink="">
      <xdr:nvSpPr>
        <xdr:cNvPr id="2049" name="Object 1" hidden="1">
          <a:extLst>
            <a:ext uri="{63B3BB69-23CF-44E3-9099-C40C66FF867C}">
              <a14:compatExt xmlns:a14="http://schemas.microsoft.com/office/drawing/2010/main" spid="_x0000_s2049"/>
            </a:ex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21166</xdr:colOff>
      <xdr:row>0</xdr:row>
      <xdr:rowOff>31750</xdr:rowOff>
    </xdr:from>
    <xdr:to>
      <xdr:col>1</xdr:col>
      <xdr:colOff>4746625</xdr:colOff>
      <xdr:row>4</xdr:row>
      <xdr:rowOff>208492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C681101-763B-45B3-BBCD-E344DFBD2769}"/>
            </a:ext>
          </a:extLst>
        </xdr:cNvPr>
        <xdr:cNvSpPr txBox="1">
          <a:spLocks noChangeArrowheads="1"/>
        </xdr:cNvSpPr>
      </xdr:nvSpPr>
      <xdr:spPr bwMode="auto">
        <a:xfrm>
          <a:off x="21166" y="31750"/>
          <a:ext cx="5572126" cy="1044575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4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JJC</a:t>
          </a:r>
          <a:r>
            <a:rPr lang="en-US" sz="20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 </a:t>
          </a:r>
          <a:r>
            <a:rPr lang="en-US" sz="12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ENGINEERING WORKS &amp; GENERAL</a:t>
          </a:r>
          <a:r>
            <a:rPr lang="en-US" sz="14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 </a:t>
          </a:r>
          <a:r>
            <a:rPr lang="en-US" sz="1200" b="1" i="0" strike="noStrike">
              <a:solidFill>
                <a:srgbClr val="000000"/>
              </a:solidFill>
              <a:latin typeface="Californian FB" pitchFamily="18" charset="0"/>
              <a:cs typeface="Times New Roman"/>
            </a:rPr>
            <a:t>SERVICES</a:t>
          </a:r>
          <a:endParaRPr lang="en-US" sz="1400" b="1" i="0" strike="noStrike">
            <a:solidFill>
              <a:srgbClr val="000000"/>
            </a:solidFill>
            <a:latin typeface="Californian FB" pitchFamily="18" charset="0"/>
            <a:cs typeface="Times New Roman"/>
          </a:endParaRPr>
        </a:p>
        <a:p>
          <a:pPr algn="ctr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Block-3 Lot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-11, South Carolina St. Joyous Heights Subdivision,</a:t>
          </a:r>
        </a:p>
        <a:p>
          <a:pPr algn="ctr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Sitio Hinapao,Brgy. San Jose, Antipolo City, Rizal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Times New Roman"/>
              <a:cs typeface="Times New Roman"/>
            </a:rPr>
            <a:t>Tel</a:t>
          </a:r>
          <a:r>
            <a:rPr lang="en-US" sz="9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# (GLOBE)</a:t>
          </a:r>
          <a:r>
            <a:rPr lang="en-US" sz="900" b="0" i="0" strike="noStrike">
              <a:solidFill>
                <a:srgbClr val="000000"/>
              </a:solidFill>
              <a:latin typeface="Times New Roman"/>
              <a:cs typeface="Times New Roman"/>
            </a:rPr>
            <a:t> : (632) 7964-0086, Tel. # (PLDT) : (632)</a:t>
          </a:r>
          <a:r>
            <a:rPr lang="en-US" sz="900" b="0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8288-2686</a:t>
          </a:r>
          <a:endParaRPr lang="en-US" sz="9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50" b="0" i="0" strike="noStrike">
              <a:solidFill>
                <a:srgbClr val="000000"/>
              </a:solidFill>
              <a:latin typeface="Times New Roman"/>
              <a:cs typeface="Times New Roman"/>
            </a:rPr>
            <a:t>E-mail : </a:t>
          </a: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 jjcenggworks@yahoo.com</a:t>
          </a:r>
        </a:p>
      </xdr:txBody>
    </xdr:sp>
    <xdr:clientData/>
  </xdr:twoCellAnchor>
  <xdr:twoCellAnchor editAs="oneCell">
    <xdr:from>
      <xdr:col>0</xdr:col>
      <xdr:colOff>278341</xdr:colOff>
      <xdr:row>0</xdr:row>
      <xdr:rowOff>107950</xdr:rowOff>
    </xdr:from>
    <xdr:to>
      <xdr:col>0</xdr:col>
      <xdr:colOff>773641</xdr:colOff>
      <xdr:row>3</xdr:row>
      <xdr:rowOff>74386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BAFF590E-720A-47DB-8A68-CFA1DBB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341" y="107950"/>
          <a:ext cx="495300" cy="6014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showGridLines="0" tabSelected="1" topLeftCell="B1" zoomScaleNormal="100" zoomScaleSheetLayoutView="130" workbookViewId="0">
      <pane ySplit="8" topLeftCell="A9" activePane="bottomLeft" state="frozen"/>
      <selection pane="bottomLeft" activeCell="J9" sqref="J9"/>
    </sheetView>
  </sheetViews>
  <sheetFormatPr defaultColWidth="9.140625" defaultRowHeight="15.75" x14ac:dyDescent="0.25"/>
  <cols>
    <col min="1" max="1" width="4.42578125" style="7" hidden="1" customWidth="1"/>
    <col min="2" max="2" width="16.140625" style="8" customWidth="1"/>
    <col min="3" max="3" width="57.140625" style="9" customWidth="1"/>
    <col min="4" max="4" width="11.28515625" style="7" customWidth="1"/>
    <col min="5" max="5" width="12" style="12" customWidth="1"/>
    <col min="6" max="6" width="7.7109375" style="7" customWidth="1"/>
    <col min="7" max="7" width="7.42578125" style="7" customWidth="1"/>
    <col min="8" max="8" width="7.7109375" style="7" customWidth="1"/>
    <col min="9" max="9" width="13.5703125" style="13" bestFit="1" customWidth="1"/>
    <col min="10" max="10" width="7.7109375" style="24" customWidth="1"/>
    <col min="11" max="11" width="12" style="8" customWidth="1"/>
    <col min="12" max="12" width="24.7109375" style="7" customWidth="1"/>
    <col min="13" max="13" width="10.5703125" style="8" bestFit="1" customWidth="1"/>
    <col min="14" max="16384" width="9.140625" style="8"/>
  </cols>
  <sheetData>
    <row r="1" spans="1:13" ht="16.5" customHeight="1" x14ac:dyDescent="0.25">
      <c r="C1" s="9" t="s">
        <v>29</v>
      </c>
      <c r="D1" s="19"/>
      <c r="E1" s="19"/>
      <c r="F1" s="20"/>
      <c r="G1" s="20"/>
      <c r="H1" s="20"/>
      <c r="I1" s="19"/>
      <c r="J1" s="59" t="s">
        <v>108</v>
      </c>
      <c r="K1" s="59"/>
      <c r="L1" s="59"/>
    </row>
    <row r="2" spans="1:13" ht="15.75" customHeight="1" x14ac:dyDescent="0.25">
      <c r="D2" s="19"/>
      <c r="E2" s="19"/>
      <c r="F2" s="71"/>
      <c r="G2" s="71"/>
      <c r="H2" s="71"/>
      <c r="I2" s="19"/>
      <c r="J2" s="72" t="s">
        <v>15</v>
      </c>
      <c r="K2" s="72"/>
      <c r="L2" s="42" t="s">
        <v>150</v>
      </c>
    </row>
    <row r="3" spans="1:13" ht="16.5" customHeight="1" x14ac:dyDescent="0.25">
      <c r="D3" s="19"/>
      <c r="E3" s="19"/>
      <c r="F3" s="71"/>
      <c r="G3" s="71"/>
      <c r="H3" s="71"/>
      <c r="I3" s="19"/>
      <c r="J3" s="73" t="s">
        <v>16</v>
      </c>
      <c r="K3" s="73"/>
      <c r="L3" s="30">
        <f ca="1">L4</f>
        <v>45726.601929166667</v>
      </c>
    </row>
    <row r="4" spans="1:13" ht="15.75" customHeight="1" x14ac:dyDescent="0.25">
      <c r="A4" s="10"/>
      <c r="B4" s="10"/>
      <c r="C4" s="11"/>
      <c r="D4" s="19"/>
      <c r="E4" s="19"/>
      <c r="F4" s="71"/>
      <c r="G4" s="71"/>
      <c r="H4" s="71"/>
      <c r="I4" s="19"/>
      <c r="J4" s="74" t="s">
        <v>17</v>
      </c>
      <c r="K4" s="74"/>
      <c r="L4" s="31">
        <f ca="1">NOW()</f>
        <v>45726.601929166667</v>
      </c>
    </row>
    <row r="5" spans="1:13" ht="33" customHeight="1" x14ac:dyDescent="0.25">
      <c r="A5" s="10"/>
      <c r="B5" s="10"/>
      <c r="C5" s="11"/>
      <c r="D5" s="19"/>
      <c r="E5" s="19"/>
      <c r="F5" s="21"/>
      <c r="G5" s="22"/>
      <c r="H5" s="22"/>
      <c r="I5" s="19"/>
      <c r="J5" s="75" t="s">
        <v>18</v>
      </c>
      <c r="K5" s="75"/>
      <c r="L5" s="75"/>
    </row>
    <row r="6" spans="1:13" ht="15.75" customHeight="1" x14ac:dyDescent="0.25">
      <c r="A6" s="10"/>
      <c r="B6" s="60" t="s">
        <v>30</v>
      </c>
      <c r="C6" s="60"/>
      <c r="D6" s="60"/>
      <c r="E6" s="63" t="s">
        <v>32</v>
      </c>
      <c r="F6" s="63"/>
      <c r="G6" s="63"/>
      <c r="H6" s="63"/>
      <c r="I6" s="63"/>
      <c r="J6" s="63"/>
      <c r="K6" s="63"/>
      <c r="L6" s="61" t="s">
        <v>31</v>
      </c>
    </row>
    <row r="7" spans="1:13" ht="15.75" customHeight="1" x14ac:dyDescent="0.25">
      <c r="A7" s="69" t="s">
        <v>0</v>
      </c>
      <c r="B7" s="70" t="s">
        <v>1</v>
      </c>
      <c r="C7" s="70" t="s">
        <v>2</v>
      </c>
      <c r="D7" s="62" t="s">
        <v>3</v>
      </c>
      <c r="E7" s="64" t="s">
        <v>27</v>
      </c>
      <c r="F7" s="62" t="s">
        <v>4</v>
      </c>
      <c r="G7" s="62" t="s">
        <v>78</v>
      </c>
      <c r="H7" s="65" t="s">
        <v>6</v>
      </c>
      <c r="I7" s="67" t="s">
        <v>5</v>
      </c>
      <c r="J7" s="66" t="s">
        <v>19</v>
      </c>
      <c r="K7" s="68" t="s">
        <v>9</v>
      </c>
      <c r="L7" s="61"/>
    </row>
    <row r="8" spans="1:13" ht="15.75" customHeight="1" x14ac:dyDescent="0.25">
      <c r="A8" s="69"/>
      <c r="B8" s="70"/>
      <c r="C8" s="70"/>
      <c r="D8" s="62"/>
      <c r="E8" s="64"/>
      <c r="F8" s="62"/>
      <c r="G8" s="62"/>
      <c r="H8" s="65"/>
      <c r="I8" s="67"/>
      <c r="J8" s="66"/>
      <c r="K8" s="68"/>
      <c r="L8" s="61"/>
    </row>
    <row r="9" spans="1:13" ht="15.75" customHeight="1" x14ac:dyDescent="0.25">
      <c r="A9" s="27"/>
      <c r="B9" s="32" t="s">
        <v>48</v>
      </c>
      <c r="C9" s="32" t="s">
        <v>33</v>
      </c>
      <c r="D9" s="33"/>
      <c r="E9" s="34">
        <v>420</v>
      </c>
      <c r="F9" s="29">
        <v>6</v>
      </c>
      <c r="G9" s="29" t="s">
        <v>35</v>
      </c>
      <c r="H9" s="29">
        <v>10</v>
      </c>
      <c r="I9" s="39">
        <v>420</v>
      </c>
      <c r="J9" s="40">
        <v>5</v>
      </c>
      <c r="K9" s="41">
        <f>J9*I9</f>
        <v>2100</v>
      </c>
      <c r="L9" s="33" t="s">
        <v>39</v>
      </c>
      <c r="M9" s="48"/>
    </row>
    <row r="10" spans="1:13" ht="15.75" customHeight="1" x14ac:dyDescent="0.25">
      <c r="A10" s="27"/>
      <c r="B10" s="32" t="s">
        <v>42</v>
      </c>
      <c r="C10" s="32" t="s">
        <v>28</v>
      </c>
      <c r="D10" s="33" t="s">
        <v>10</v>
      </c>
      <c r="E10" s="34">
        <v>24</v>
      </c>
      <c r="F10" s="29">
        <v>0</v>
      </c>
      <c r="G10" s="29" t="s">
        <v>8</v>
      </c>
      <c r="H10" s="29">
        <v>100</v>
      </c>
      <c r="I10" s="39">
        <v>24</v>
      </c>
      <c r="J10" s="40">
        <v>200</v>
      </c>
      <c r="K10" s="41">
        <f t="shared" ref="K10:K33" si="0">J10*I10</f>
        <v>4800</v>
      </c>
      <c r="L10" s="33" t="s">
        <v>39</v>
      </c>
    </row>
    <row r="11" spans="1:13" ht="15.75" customHeight="1" x14ac:dyDescent="0.25">
      <c r="A11" s="27"/>
      <c r="B11" s="32" t="s">
        <v>42</v>
      </c>
      <c r="C11" s="32" t="s">
        <v>46</v>
      </c>
      <c r="D11" s="33" t="s">
        <v>20</v>
      </c>
      <c r="E11" s="34">
        <v>21</v>
      </c>
      <c r="F11" s="29">
        <v>26</v>
      </c>
      <c r="G11" s="29" t="s">
        <v>8</v>
      </c>
      <c r="H11" s="29">
        <v>100</v>
      </c>
      <c r="I11" s="39">
        <v>21</v>
      </c>
      <c r="J11" s="40">
        <v>300</v>
      </c>
      <c r="K11" s="41">
        <f t="shared" si="0"/>
        <v>6300</v>
      </c>
      <c r="L11" s="33" t="s">
        <v>39</v>
      </c>
    </row>
    <row r="12" spans="1:13" ht="15.75" customHeight="1" x14ac:dyDescent="0.25">
      <c r="A12" s="27"/>
      <c r="B12" s="32" t="s">
        <v>42</v>
      </c>
      <c r="C12" s="32" t="s">
        <v>85</v>
      </c>
      <c r="D12" s="33" t="s">
        <v>100</v>
      </c>
      <c r="E12" s="34">
        <v>27</v>
      </c>
      <c r="F12" s="29">
        <v>0</v>
      </c>
      <c r="G12" s="29" t="s">
        <v>8</v>
      </c>
      <c r="H12" s="29">
        <v>12</v>
      </c>
      <c r="I12" s="39">
        <v>22</v>
      </c>
      <c r="J12" s="40">
        <v>36</v>
      </c>
      <c r="K12" s="41">
        <f t="shared" si="0"/>
        <v>792</v>
      </c>
      <c r="L12" s="33" t="s">
        <v>39</v>
      </c>
    </row>
    <row r="13" spans="1:13" s="17" customFormat="1" ht="15.75" customHeight="1" x14ac:dyDescent="0.25">
      <c r="A13" s="18"/>
      <c r="B13" s="32" t="s">
        <v>42</v>
      </c>
      <c r="C13" s="32" t="s">
        <v>11</v>
      </c>
      <c r="D13" s="33"/>
      <c r="E13" s="34">
        <v>25</v>
      </c>
      <c r="F13" s="29">
        <v>0</v>
      </c>
      <c r="G13" s="29" t="s">
        <v>8</v>
      </c>
      <c r="H13" s="29">
        <v>10</v>
      </c>
      <c r="I13" s="39">
        <v>30</v>
      </c>
      <c r="J13" s="40">
        <v>30</v>
      </c>
      <c r="K13" s="41">
        <f t="shared" si="0"/>
        <v>900</v>
      </c>
      <c r="L13" s="33" t="s">
        <v>39</v>
      </c>
    </row>
    <row r="14" spans="1:13" s="17" customFormat="1" ht="15.75" customHeight="1" x14ac:dyDescent="0.25">
      <c r="A14" s="18"/>
      <c r="B14" s="32" t="s">
        <v>58</v>
      </c>
      <c r="C14" s="32" t="s">
        <v>86</v>
      </c>
      <c r="D14" s="33"/>
      <c r="E14" s="34">
        <v>150</v>
      </c>
      <c r="F14" s="29">
        <v>0</v>
      </c>
      <c r="G14" s="29" t="s">
        <v>87</v>
      </c>
      <c r="H14" s="29">
        <v>10</v>
      </c>
      <c r="I14" s="39">
        <v>150</v>
      </c>
      <c r="J14" s="40">
        <v>10</v>
      </c>
      <c r="K14" s="41">
        <f t="shared" si="0"/>
        <v>1500</v>
      </c>
      <c r="L14" s="33" t="s">
        <v>39</v>
      </c>
    </row>
    <row r="15" spans="1:13" s="17" customFormat="1" ht="15.75" customHeight="1" x14ac:dyDescent="0.25">
      <c r="A15" s="18"/>
      <c r="B15" s="32" t="s">
        <v>58</v>
      </c>
      <c r="C15" s="32" t="s">
        <v>38</v>
      </c>
      <c r="D15" s="33"/>
      <c r="E15" s="34">
        <v>150</v>
      </c>
      <c r="F15" s="29">
        <v>0</v>
      </c>
      <c r="G15" s="29" t="s">
        <v>8</v>
      </c>
      <c r="H15" s="29">
        <v>5</v>
      </c>
      <c r="I15" s="39">
        <v>150</v>
      </c>
      <c r="J15" s="40">
        <v>5</v>
      </c>
      <c r="K15" s="41">
        <f t="shared" si="0"/>
        <v>750</v>
      </c>
      <c r="L15" s="33" t="s">
        <v>39</v>
      </c>
    </row>
    <row r="16" spans="1:13" s="17" customFormat="1" ht="15.75" customHeight="1" x14ac:dyDescent="0.25">
      <c r="A16" s="18"/>
      <c r="B16" s="32" t="s">
        <v>121</v>
      </c>
      <c r="C16" s="32" t="s">
        <v>151</v>
      </c>
      <c r="D16" s="29"/>
      <c r="E16" s="34">
        <v>0</v>
      </c>
      <c r="F16" s="29">
        <v>0</v>
      </c>
      <c r="G16" s="29" t="s">
        <v>8</v>
      </c>
      <c r="H16" s="29">
        <v>0</v>
      </c>
      <c r="I16" s="39">
        <v>27</v>
      </c>
      <c r="J16" s="40">
        <v>10</v>
      </c>
      <c r="K16" s="41">
        <f t="shared" si="0"/>
        <v>270</v>
      </c>
      <c r="L16" s="33" t="s">
        <v>39</v>
      </c>
    </row>
    <row r="17" spans="1:13" s="17" customFormat="1" ht="15.75" customHeight="1" x14ac:dyDescent="0.25">
      <c r="A17" s="18"/>
      <c r="B17" s="32" t="s">
        <v>51</v>
      </c>
      <c r="C17" s="32" t="s">
        <v>73</v>
      </c>
      <c r="D17" s="29" t="s">
        <v>14</v>
      </c>
      <c r="E17" s="34">
        <v>690</v>
      </c>
      <c r="F17" s="29">
        <v>40</v>
      </c>
      <c r="G17" s="29" t="s">
        <v>13</v>
      </c>
      <c r="H17" s="29">
        <v>1</v>
      </c>
      <c r="I17" s="39">
        <f>2760/4</f>
        <v>690</v>
      </c>
      <c r="J17" s="40"/>
      <c r="K17" s="41">
        <f t="shared" si="0"/>
        <v>0</v>
      </c>
      <c r="L17" s="33" t="s">
        <v>39</v>
      </c>
    </row>
    <row r="18" spans="1:13" s="17" customFormat="1" ht="15.75" customHeight="1" x14ac:dyDescent="0.25">
      <c r="A18" s="18"/>
      <c r="B18" s="32" t="s">
        <v>51</v>
      </c>
      <c r="C18" s="32" t="s">
        <v>72</v>
      </c>
      <c r="D18" s="29" t="s">
        <v>14</v>
      </c>
      <c r="E18" s="34">
        <v>690</v>
      </c>
      <c r="F18" s="29">
        <v>23</v>
      </c>
      <c r="G18" s="29" t="s">
        <v>13</v>
      </c>
      <c r="H18" s="29">
        <v>10</v>
      </c>
      <c r="I18" s="39">
        <f>2760/4</f>
        <v>690</v>
      </c>
      <c r="J18" s="40"/>
      <c r="K18" s="41">
        <f t="shared" si="0"/>
        <v>0</v>
      </c>
      <c r="L18" s="33" t="s">
        <v>39</v>
      </c>
    </row>
    <row r="19" spans="1:13" s="17" customFormat="1" ht="15.75" customHeight="1" x14ac:dyDescent="0.25">
      <c r="A19" s="18"/>
      <c r="B19" s="32" t="s">
        <v>51</v>
      </c>
      <c r="C19" s="32" t="s">
        <v>152</v>
      </c>
      <c r="D19" s="29" t="s">
        <v>14</v>
      </c>
      <c r="E19" s="34">
        <v>391.25</v>
      </c>
      <c r="F19" s="29">
        <v>7</v>
      </c>
      <c r="G19" s="29" t="s">
        <v>13</v>
      </c>
      <c r="H19" s="29">
        <v>5</v>
      </c>
      <c r="I19" s="39">
        <f>1565/4</f>
        <v>391.25</v>
      </c>
      <c r="J19" s="40"/>
      <c r="K19" s="41">
        <f t="shared" si="0"/>
        <v>0</v>
      </c>
      <c r="L19" s="33" t="s">
        <v>39</v>
      </c>
    </row>
    <row r="20" spans="1:13" s="17" customFormat="1" ht="15.75" customHeight="1" x14ac:dyDescent="0.25">
      <c r="A20" s="18"/>
      <c r="B20" s="32" t="s">
        <v>51</v>
      </c>
      <c r="C20" s="32" t="s">
        <v>69</v>
      </c>
      <c r="D20" s="29" t="s">
        <v>14</v>
      </c>
      <c r="E20" s="34">
        <v>667.5</v>
      </c>
      <c r="F20" s="29">
        <v>41</v>
      </c>
      <c r="G20" s="29" t="s">
        <v>13</v>
      </c>
      <c r="H20" s="29">
        <v>0</v>
      </c>
      <c r="I20" s="39">
        <f>2670/4</f>
        <v>667.5</v>
      </c>
      <c r="J20" s="40"/>
      <c r="K20" s="41">
        <f t="shared" si="0"/>
        <v>0</v>
      </c>
      <c r="L20" s="33" t="s">
        <v>39</v>
      </c>
    </row>
    <row r="21" spans="1:13" s="17" customFormat="1" ht="15.75" customHeight="1" x14ac:dyDescent="0.25">
      <c r="A21" s="18"/>
      <c r="B21" s="32" t="s">
        <v>51</v>
      </c>
      <c r="C21" s="32" t="s">
        <v>68</v>
      </c>
      <c r="D21" s="29" t="s">
        <v>14</v>
      </c>
      <c r="E21" s="34">
        <v>667.5</v>
      </c>
      <c r="F21" s="29">
        <v>37</v>
      </c>
      <c r="G21" s="29" t="s">
        <v>13</v>
      </c>
      <c r="H21" s="29">
        <v>1</v>
      </c>
      <c r="I21" s="39">
        <f>2670/4</f>
        <v>667.5</v>
      </c>
      <c r="J21" s="40"/>
      <c r="K21" s="41">
        <f t="shared" si="0"/>
        <v>0</v>
      </c>
      <c r="L21" s="33" t="s">
        <v>39</v>
      </c>
    </row>
    <row r="22" spans="1:13" s="17" customFormat="1" ht="15.75" customHeight="1" x14ac:dyDescent="0.25">
      <c r="A22" s="18"/>
      <c r="B22" s="32" t="s">
        <v>51</v>
      </c>
      <c r="C22" s="32" t="s">
        <v>70</v>
      </c>
      <c r="D22" s="29" t="s">
        <v>14</v>
      </c>
      <c r="E22" s="34">
        <v>635</v>
      </c>
      <c r="F22" s="29">
        <v>40</v>
      </c>
      <c r="G22" s="29" t="s">
        <v>13</v>
      </c>
      <c r="H22" s="29">
        <v>5</v>
      </c>
      <c r="I22" s="39">
        <f>2290/4</f>
        <v>572.5</v>
      </c>
      <c r="J22" s="40"/>
      <c r="K22" s="41">
        <f t="shared" si="0"/>
        <v>0</v>
      </c>
      <c r="L22" s="33" t="s">
        <v>39</v>
      </c>
    </row>
    <row r="23" spans="1:13" s="17" customFormat="1" ht="15.75" customHeight="1" x14ac:dyDescent="0.25">
      <c r="A23" s="18"/>
      <c r="B23" s="32" t="s">
        <v>51</v>
      </c>
      <c r="C23" s="32" t="s">
        <v>71</v>
      </c>
      <c r="D23" s="29" t="s">
        <v>14</v>
      </c>
      <c r="E23" s="34">
        <v>572.5</v>
      </c>
      <c r="F23" s="29">
        <v>48</v>
      </c>
      <c r="G23" s="29" t="s">
        <v>13</v>
      </c>
      <c r="H23" s="29">
        <v>10</v>
      </c>
      <c r="I23" s="39">
        <f>2290/4</f>
        <v>572.5</v>
      </c>
      <c r="J23" s="40"/>
      <c r="K23" s="41">
        <f t="shared" si="0"/>
        <v>0</v>
      </c>
      <c r="L23" s="33" t="s">
        <v>39</v>
      </c>
    </row>
    <row r="24" spans="1:13" s="17" customFormat="1" ht="15.75" customHeight="1" x14ac:dyDescent="0.25">
      <c r="A24" s="18"/>
      <c r="B24" s="32" t="s">
        <v>51</v>
      </c>
      <c r="C24" s="32" t="s">
        <v>37</v>
      </c>
      <c r="D24" s="29" t="s">
        <v>14</v>
      </c>
      <c r="E24" s="34">
        <v>1600</v>
      </c>
      <c r="F24" s="29">
        <v>31</v>
      </c>
      <c r="G24" s="29" t="s">
        <v>13</v>
      </c>
      <c r="H24" s="29">
        <v>15</v>
      </c>
      <c r="I24" s="39">
        <v>1600</v>
      </c>
      <c r="J24" s="40"/>
      <c r="K24" s="41">
        <f t="shared" si="0"/>
        <v>0</v>
      </c>
      <c r="L24" s="33" t="s">
        <v>39</v>
      </c>
    </row>
    <row r="25" spans="1:13" s="17" customFormat="1" ht="15.75" customHeight="1" x14ac:dyDescent="0.25">
      <c r="A25" s="18"/>
      <c r="B25" s="32" t="s">
        <v>51</v>
      </c>
      <c r="C25" s="32" t="s">
        <v>153</v>
      </c>
      <c r="D25" s="29" t="s">
        <v>14</v>
      </c>
      <c r="E25" s="34">
        <v>790</v>
      </c>
      <c r="F25" s="29">
        <v>3</v>
      </c>
      <c r="G25" s="29" t="s">
        <v>13</v>
      </c>
      <c r="H25" s="29">
        <v>5</v>
      </c>
      <c r="I25" s="39">
        <v>790</v>
      </c>
      <c r="J25" s="40"/>
      <c r="K25" s="41">
        <f t="shared" si="0"/>
        <v>0</v>
      </c>
      <c r="L25" s="33" t="s">
        <v>39</v>
      </c>
    </row>
    <row r="26" spans="1:13" s="17" customFormat="1" ht="15.75" customHeight="1" x14ac:dyDescent="0.25">
      <c r="A26" s="18"/>
      <c r="B26" s="32" t="s">
        <v>51</v>
      </c>
      <c r="C26" s="32" t="s">
        <v>154</v>
      </c>
      <c r="D26" s="29" t="s">
        <v>14</v>
      </c>
      <c r="E26" s="34">
        <v>0</v>
      </c>
      <c r="F26" s="29">
        <v>14</v>
      </c>
      <c r="G26" s="29" t="s">
        <v>13</v>
      </c>
      <c r="H26" s="29">
        <v>5</v>
      </c>
      <c r="I26" s="39">
        <v>710</v>
      </c>
      <c r="J26" s="40"/>
      <c r="K26" s="41">
        <f t="shared" si="0"/>
        <v>0</v>
      </c>
      <c r="L26" s="33" t="s">
        <v>39</v>
      </c>
    </row>
    <row r="27" spans="1:13" s="17" customFormat="1" ht="15.75" customHeight="1" x14ac:dyDescent="0.25">
      <c r="A27" s="18"/>
      <c r="B27" s="32" t="s">
        <v>51</v>
      </c>
      <c r="C27" s="32" t="s">
        <v>105</v>
      </c>
      <c r="D27" s="29" t="s">
        <v>14</v>
      </c>
      <c r="E27" s="34">
        <v>550</v>
      </c>
      <c r="F27" s="29">
        <v>15</v>
      </c>
      <c r="G27" s="29" t="s">
        <v>13</v>
      </c>
      <c r="H27" s="29">
        <v>10</v>
      </c>
      <c r="I27" s="39">
        <v>550</v>
      </c>
      <c r="J27" s="40"/>
      <c r="K27" s="41">
        <f t="shared" si="0"/>
        <v>0</v>
      </c>
      <c r="L27" s="33" t="s">
        <v>39</v>
      </c>
      <c r="M27" s="45"/>
    </row>
    <row r="28" spans="1:13" s="17" customFormat="1" ht="15.75" customHeight="1" x14ac:dyDescent="0.25">
      <c r="A28" s="28"/>
      <c r="B28" s="32" t="s">
        <v>51</v>
      </c>
      <c r="C28" s="32" t="s">
        <v>155</v>
      </c>
      <c r="D28" s="29" t="s">
        <v>14</v>
      </c>
      <c r="E28" s="34">
        <v>550</v>
      </c>
      <c r="F28" s="29">
        <v>19</v>
      </c>
      <c r="G28" s="29" t="s">
        <v>13</v>
      </c>
      <c r="H28" s="29">
        <v>5</v>
      </c>
      <c r="I28" s="39">
        <v>550</v>
      </c>
      <c r="J28" s="40"/>
      <c r="K28" s="41">
        <f t="shared" si="0"/>
        <v>0</v>
      </c>
      <c r="L28" s="33" t="s">
        <v>39</v>
      </c>
      <c r="M28" s="45"/>
    </row>
    <row r="29" spans="1:13" s="17" customFormat="1" ht="15.75" customHeight="1" x14ac:dyDescent="0.25">
      <c r="A29" s="28"/>
      <c r="B29" s="32" t="s">
        <v>96</v>
      </c>
      <c r="C29" s="32" t="s">
        <v>60</v>
      </c>
      <c r="D29" s="29" t="s">
        <v>59</v>
      </c>
      <c r="E29" s="34">
        <v>300</v>
      </c>
      <c r="F29" s="29">
        <v>2</v>
      </c>
      <c r="G29" s="29" t="s">
        <v>47</v>
      </c>
      <c r="H29" s="29">
        <v>5</v>
      </c>
      <c r="I29" s="39">
        <v>300</v>
      </c>
      <c r="J29" s="40">
        <v>3</v>
      </c>
      <c r="K29" s="41">
        <f t="shared" si="0"/>
        <v>900</v>
      </c>
      <c r="L29" s="33" t="s">
        <v>39</v>
      </c>
    </row>
    <row r="30" spans="1:13" s="17" customFormat="1" ht="15.75" customHeight="1" x14ac:dyDescent="0.25">
      <c r="A30" s="28"/>
      <c r="B30" s="32" t="s">
        <v>58</v>
      </c>
      <c r="C30" s="32" t="s">
        <v>103</v>
      </c>
      <c r="D30" s="29"/>
      <c r="E30" s="34">
        <v>5</v>
      </c>
      <c r="F30" s="29">
        <v>13</v>
      </c>
      <c r="G30" s="29" t="s">
        <v>8</v>
      </c>
      <c r="H30" s="29">
        <v>10</v>
      </c>
      <c r="I30" s="39">
        <v>5</v>
      </c>
      <c r="J30" s="40">
        <v>10</v>
      </c>
      <c r="K30" s="41">
        <f t="shared" si="0"/>
        <v>50</v>
      </c>
      <c r="L30" s="33" t="s">
        <v>39</v>
      </c>
    </row>
    <row r="31" spans="1:13" s="17" customFormat="1" ht="15.75" customHeight="1" x14ac:dyDescent="0.25">
      <c r="A31" s="28"/>
      <c r="B31" s="32" t="s">
        <v>42</v>
      </c>
      <c r="C31" s="32" t="s">
        <v>107</v>
      </c>
      <c r="D31" s="29"/>
      <c r="E31" s="34">
        <v>50</v>
      </c>
      <c r="F31" s="29">
        <v>5</v>
      </c>
      <c r="G31" s="29" t="s">
        <v>8</v>
      </c>
      <c r="H31" s="29">
        <v>10</v>
      </c>
      <c r="I31" s="39">
        <v>50</v>
      </c>
      <c r="J31" s="40">
        <v>10</v>
      </c>
      <c r="K31" s="41">
        <f t="shared" si="0"/>
        <v>500</v>
      </c>
      <c r="L31" s="33" t="s">
        <v>39</v>
      </c>
    </row>
    <row r="32" spans="1:13" s="17" customFormat="1" ht="15.75" customHeight="1" x14ac:dyDescent="0.25">
      <c r="A32" s="28"/>
      <c r="B32" s="32" t="s">
        <v>58</v>
      </c>
      <c r="C32" s="32" t="s">
        <v>165</v>
      </c>
      <c r="D32" s="29"/>
      <c r="E32" s="34">
        <v>120</v>
      </c>
      <c r="F32" s="29">
        <v>1</v>
      </c>
      <c r="G32" s="29" t="s">
        <v>157</v>
      </c>
      <c r="H32" s="29">
        <v>0</v>
      </c>
      <c r="I32" s="39">
        <v>120</v>
      </c>
      <c r="J32" s="40">
        <v>2</v>
      </c>
      <c r="K32" s="41">
        <f t="shared" si="0"/>
        <v>240</v>
      </c>
      <c r="L32" s="33" t="s">
        <v>39</v>
      </c>
    </row>
    <row r="33" spans="1:12" s="17" customFormat="1" ht="15.75" customHeight="1" x14ac:dyDescent="0.25">
      <c r="A33" s="28"/>
      <c r="B33" s="32" t="s">
        <v>42</v>
      </c>
      <c r="C33" s="32" t="s">
        <v>50</v>
      </c>
      <c r="D33" s="29"/>
      <c r="E33" s="34">
        <v>25</v>
      </c>
      <c r="F33" s="29">
        <v>3</v>
      </c>
      <c r="G33" s="29" t="s">
        <v>8</v>
      </c>
      <c r="H33" s="29">
        <v>5</v>
      </c>
      <c r="I33" s="39">
        <v>25</v>
      </c>
      <c r="J33" s="40">
        <v>10</v>
      </c>
      <c r="K33" s="41">
        <f t="shared" si="0"/>
        <v>250</v>
      </c>
      <c r="L33" s="33" t="s">
        <v>39</v>
      </c>
    </row>
    <row r="34" spans="1:12" s="17" customFormat="1" ht="15.75" customHeight="1" x14ac:dyDescent="0.25">
      <c r="A34" s="28"/>
      <c r="B34" s="32" t="s">
        <v>42</v>
      </c>
      <c r="C34" s="32" t="s">
        <v>55</v>
      </c>
      <c r="D34" s="29" t="s">
        <v>56</v>
      </c>
      <c r="E34" s="34">
        <v>457</v>
      </c>
      <c r="F34" s="29">
        <v>2</v>
      </c>
      <c r="G34" s="29" t="s">
        <v>8</v>
      </c>
      <c r="H34" s="29">
        <v>5</v>
      </c>
      <c r="I34" s="39">
        <v>319</v>
      </c>
      <c r="J34" s="40">
        <v>5</v>
      </c>
      <c r="K34" s="41">
        <f t="shared" ref="K34:K39" si="1">J34*I34</f>
        <v>1595</v>
      </c>
      <c r="L34" s="33" t="s">
        <v>39</v>
      </c>
    </row>
    <row r="35" spans="1:12" s="17" customFormat="1" ht="15.75" customHeight="1" x14ac:dyDescent="0.25">
      <c r="A35" s="28"/>
      <c r="B35" s="32" t="s">
        <v>122</v>
      </c>
      <c r="C35" s="32" t="s">
        <v>45</v>
      </c>
      <c r="D35" s="29" t="s">
        <v>12</v>
      </c>
      <c r="E35" s="34">
        <v>55</v>
      </c>
      <c r="F35" s="29">
        <v>1</v>
      </c>
      <c r="G35" s="29" t="s">
        <v>8</v>
      </c>
      <c r="H35" s="29">
        <v>2</v>
      </c>
      <c r="I35" s="39">
        <v>65</v>
      </c>
      <c r="J35" s="40">
        <v>5</v>
      </c>
      <c r="K35" s="41">
        <f t="shared" si="1"/>
        <v>325</v>
      </c>
      <c r="L35" s="33" t="s">
        <v>39</v>
      </c>
    </row>
    <row r="36" spans="1:12" s="17" customFormat="1" ht="15.75" customHeight="1" x14ac:dyDescent="0.25">
      <c r="A36" s="28"/>
      <c r="B36" s="32" t="s">
        <v>122</v>
      </c>
      <c r="C36" s="32" t="s">
        <v>123</v>
      </c>
      <c r="D36" s="29" t="s">
        <v>12</v>
      </c>
      <c r="E36" s="34">
        <v>105</v>
      </c>
      <c r="F36" s="29">
        <v>0</v>
      </c>
      <c r="G36" s="29" t="s">
        <v>8</v>
      </c>
      <c r="H36" s="29">
        <v>2</v>
      </c>
      <c r="I36" s="39">
        <v>124</v>
      </c>
      <c r="J36" s="40">
        <v>5</v>
      </c>
      <c r="K36" s="41">
        <f t="shared" si="1"/>
        <v>620</v>
      </c>
      <c r="L36" s="33" t="s">
        <v>39</v>
      </c>
    </row>
    <row r="37" spans="1:12" s="17" customFormat="1" ht="15.75" customHeight="1" x14ac:dyDescent="0.25">
      <c r="A37" s="28"/>
      <c r="B37" s="32" t="s">
        <v>122</v>
      </c>
      <c r="C37" s="32" t="s">
        <v>158</v>
      </c>
      <c r="D37" s="29" t="s">
        <v>12</v>
      </c>
      <c r="E37" s="34">
        <v>80</v>
      </c>
      <c r="F37" s="29">
        <v>1</v>
      </c>
      <c r="G37" s="29" t="s">
        <v>8</v>
      </c>
      <c r="H37" s="29">
        <v>2</v>
      </c>
      <c r="I37" s="39">
        <v>97</v>
      </c>
      <c r="J37" s="40">
        <v>5</v>
      </c>
      <c r="K37" s="41">
        <f t="shared" si="1"/>
        <v>485</v>
      </c>
      <c r="L37" s="33" t="s">
        <v>39</v>
      </c>
    </row>
    <row r="38" spans="1:12" s="17" customFormat="1" ht="15.75" customHeight="1" x14ac:dyDescent="0.25">
      <c r="A38" s="28"/>
      <c r="B38" s="32" t="s">
        <v>122</v>
      </c>
      <c r="C38" s="32" t="s">
        <v>159</v>
      </c>
      <c r="D38" s="29" t="s">
        <v>12</v>
      </c>
      <c r="E38" s="34">
        <v>85</v>
      </c>
      <c r="F38" s="29">
        <v>1</v>
      </c>
      <c r="G38" s="29" t="s">
        <v>8</v>
      </c>
      <c r="H38" s="29">
        <v>2</v>
      </c>
      <c r="I38" s="39">
        <v>103</v>
      </c>
      <c r="J38" s="40">
        <v>5</v>
      </c>
      <c r="K38" s="41">
        <f t="shared" si="1"/>
        <v>515</v>
      </c>
      <c r="L38" s="33" t="s">
        <v>39</v>
      </c>
    </row>
    <row r="39" spans="1:12" s="17" customFormat="1" ht="15.75" customHeight="1" x14ac:dyDescent="0.25">
      <c r="A39" s="28"/>
      <c r="B39" s="32" t="s">
        <v>122</v>
      </c>
      <c r="C39" s="32" t="s">
        <v>160</v>
      </c>
      <c r="D39" s="29" t="s">
        <v>12</v>
      </c>
      <c r="E39" s="34">
        <v>110</v>
      </c>
      <c r="F39" s="29">
        <v>2</v>
      </c>
      <c r="G39" s="29" t="s">
        <v>8</v>
      </c>
      <c r="H39" s="29">
        <v>2</v>
      </c>
      <c r="I39" s="39">
        <v>133</v>
      </c>
      <c r="J39" s="40">
        <v>3</v>
      </c>
      <c r="K39" s="41">
        <f t="shared" si="1"/>
        <v>399</v>
      </c>
      <c r="L39" s="33" t="s">
        <v>39</v>
      </c>
    </row>
    <row r="40" spans="1:12" ht="16.5" customHeight="1" x14ac:dyDescent="0.25">
      <c r="C40" s="9" t="s">
        <v>29</v>
      </c>
      <c r="D40" s="19"/>
      <c r="E40" s="19"/>
      <c r="F40" s="20"/>
      <c r="G40" s="20"/>
      <c r="H40" s="20"/>
      <c r="I40" s="19"/>
      <c r="J40" s="59" t="s">
        <v>109</v>
      </c>
      <c r="K40" s="59"/>
      <c r="L40" s="59"/>
    </row>
    <row r="41" spans="1:12" ht="15.75" customHeight="1" x14ac:dyDescent="0.25">
      <c r="D41" s="19"/>
      <c r="E41" s="19"/>
      <c r="F41" s="71"/>
      <c r="G41" s="71"/>
      <c r="H41" s="71"/>
      <c r="I41" s="19"/>
      <c r="J41" s="72" t="s">
        <v>15</v>
      </c>
      <c r="K41" s="72"/>
      <c r="L41" s="42" t="str">
        <f>L2</f>
        <v>IRF-0037</v>
      </c>
    </row>
    <row r="42" spans="1:12" ht="16.5" customHeight="1" x14ac:dyDescent="0.25">
      <c r="D42" s="19"/>
      <c r="E42" s="19"/>
      <c r="F42" s="71"/>
      <c r="G42" s="71"/>
      <c r="H42" s="71"/>
      <c r="I42" s="19"/>
      <c r="J42" s="73" t="s">
        <v>16</v>
      </c>
      <c r="K42" s="73"/>
      <c r="L42" s="30">
        <f ca="1">L43</f>
        <v>45726.601929166667</v>
      </c>
    </row>
    <row r="43" spans="1:12" ht="15.75" customHeight="1" x14ac:dyDescent="0.25">
      <c r="A43" s="10"/>
      <c r="B43" s="10"/>
      <c r="C43" s="11"/>
      <c r="D43" s="19"/>
      <c r="E43" s="19"/>
      <c r="F43" s="71"/>
      <c r="G43" s="71"/>
      <c r="H43" s="71"/>
      <c r="I43" s="19"/>
      <c r="J43" s="74" t="s">
        <v>17</v>
      </c>
      <c r="K43" s="74"/>
      <c r="L43" s="31">
        <f ca="1">NOW()</f>
        <v>45726.601929166667</v>
      </c>
    </row>
    <row r="44" spans="1:12" ht="33" customHeight="1" x14ac:dyDescent="0.25">
      <c r="A44" s="10"/>
      <c r="B44" s="10"/>
      <c r="C44" s="11"/>
      <c r="D44" s="19"/>
      <c r="E44" s="19"/>
      <c r="F44" s="21"/>
      <c r="G44" s="22"/>
      <c r="H44" s="22"/>
      <c r="I44" s="19"/>
      <c r="J44" s="75" t="s">
        <v>18</v>
      </c>
      <c r="K44" s="75"/>
      <c r="L44" s="75"/>
    </row>
    <row r="45" spans="1:12" ht="15.75" customHeight="1" x14ac:dyDescent="0.25">
      <c r="A45" s="10"/>
      <c r="B45" s="60" t="s">
        <v>30</v>
      </c>
      <c r="C45" s="60"/>
      <c r="D45" s="60"/>
      <c r="E45" s="63" t="s">
        <v>32</v>
      </c>
      <c r="F45" s="63"/>
      <c r="G45" s="63"/>
      <c r="H45" s="63"/>
      <c r="I45" s="63"/>
      <c r="J45" s="63"/>
      <c r="K45" s="63"/>
      <c r="L45" s="61" t="s">
        <v>31</v>
      </c>
    </row>
    <row r="46" spans="1:12" ht="15.75" customHeight="1" x14ac:dyDescent="0.25">
      <c r="A46" s="69" t="s">
        <v>0</v>
      </c>
      <c r="B46" s="70" t="s">
        <v>1</v>
      </c>
      <c r="C46" s="70" t="s">
        <v>2</v>
      </c>
      <c r="D46" s="62" t="s">
        <v>3</v>
      </c>
      <c r="E46" s="64" t="s">
        <v>27</v>
      </c>
      <c r="F46" s="62" t="s">
        <v>4</v>
      </c>
      <c r="G46" s="62" t="s">
        <v>78</v>
      </c>
      <c r="H46" s="65" t="s">
        <v>6</v>
      </c>
      <c r="I46" s="67" t="s">
        <v>5</v>
      </c>
      <c r="J46" s="66" t="s">
        <v>19</v>
      </c>
      <c r="K46" s="68" t="s">
        <v>9</v>
      </c>
      <c r="L46" s="61"/>
    </row>
    <row r="47" spans="1:12" ht="15.75" customHeight="1" x14ac:dyDescent="0.25">
      <c r="A47" s="69"/>
      <c r="B47" s="70"/>
      <c r="C47" s="70"/>
      <c r="D47" s="62"/>
      <c r="E47" s="64"/>
      <c r="F47" s="62"/>
      <c r="G47" s="62"/>
      <c r="H47" s="65"/>
      <c r="I47" s="67"/>
      <c r="J47" s="66"/>
      <c r="K47" s="68"/>
      <c r="L47" s="61"/>
    </row>
    <row r="48" spans="1:12" s="17" customFormat="1" ht="15.75" customHeight="1" x14ac:dyDescent="0.25">
      <c r="A48" s="28"/>
      <c r="B48" s="32" t="s">
        <v>42</v>
      </c>
      <c r="C48" s="32" t="s">
        <v>143</v>
      </c>
      <c r="D48" s="29" t="s">
        <v>140</v>
      </c>
      <c r="E48" s="34">
        <v>220</v>
      </c>
      <c r="F48" s="29">
        <v>2</v>
      </c>
      <c r="G48" s="29" t="s">
        <v>8</v>
      </c>
      <c r="H48" s="29">
        <v>5</v>
      </c>
      <c r="I48" s="39"/>
      <c r="J48" s="40">
        <v>20</v>
      </c>
      <c r="K48" s="41">
        <f t="shared" ref="K48:K55" si="2">J48*I48</f>
        <v>0</v>
      </c>
      <c r="L48" s="33" t="s">
        <v>39</v>
      </c>
    </row>
    <row r="49" spans="1:12" s="17" customFormat="1" ht="15.75" customHeight="1" x14ac:dyDescent="0.25">
      <c r="A49" s="28"/>
      <c r="B49" s="32" t="s">
        <v>42</v>
      </c>
      <c r="C49" s="32" t="s">
        <v>161</v>
      </c>
      <c r="D49" s="29"/>
      <c r="E49" s="34">
        <v>1400</v>
      </c>
      <c r="F49" s="29">
        <v>0</v>
      </c>
      <c r="G49" s="29" t="s">
        <v>156</v>
      </c>
      <c r="H49" s="29">
        <v>1</v>
      </c>
      <c r="I49" s="39"/>
      <c r="J49" s="40"/>
      <c r="K49" s="41">
        <f t="shared" si="2"/>
        <v>0</v>
      </c>
      <c r="L49" s="33" t="s">
        <v>39</v>
      </c>
    </row>
    <row r="50" spans="1:12" s="17" customFormat="1" ht="15.75" customHeight="1" x14ac:dyDescent="0.25">
      <c r="A50" s="28"/>
      <c r="B50" s="32" t="s">
        <v>42</v>
      </c>
      <c r="C50" s="32" t="s">
        <v>162</v>
      </c>
      <c r="D50" s="29" t="s">
        <v>10</v>
      </c>
      <c r="E50" s="34">
        <v>165</v>
      </c>
      <c r="F50" s="29">
        <v>0</v>
      </c>
      <c r="G50" s="29" t="s">
        <v>8</v>
      </c>
      <c r="H50" s="29">
        <v>10</v>
      </c>
      <c r="I50" s="39"/>
      <c r="J50" s="40">
        <v>200</v>
      </c>
      <c r="K50" s="41">
        <f t="shared" si="2"/>
        <v>0</v>
      </c>
      <c r="L50" s="33" t="s">
        <v>39</v>
      </c>
    </row>
    <row r="51" spans="1:12" s="17" customFormat="1" ht="15.75" customHeight="1" x14ac:dyDescent="0.25">
      <c r="A51" s="28"/>
      <c r="B51" s="32" t="s">
        <v>122</v>
      </c>
      <c r="C51" s="32" t="s">
        <v>124</v>
      </c>
      <c r="D51" s="29" t="s">
        <v>12</v>
      </c>
      <c r="E51" s="34">
        <v>0</v>
      </c>
      <c r="F51" s="29">
        <v>0</v>
      </c>
      <c r="G51" s="29" t="s">
        <v>8</v>
      </c>
      <c r="H51" s="29">
        <v>2</v>
      </c>
      <c r="I51" s="39"/>
      <c r="J51" s="40">
        <v>5</v>
      </c>
      <c r="K51" s="41">
        <f t="shared" si="2"/>
        <v>0</v>
      </c>
      <c r="L51" s="33" t="s">
        <v>39</v>
      </c>
    </row>
    <row r="52" spans="1:12" s="17" customFormat="1" ht="15.75" customHeight="1" x14ac:dyDescent="0.25">
      <c r="A52" s="28"/>
      <c r="B52" s="32" t="s">
        <v>122</v>
      </c>
      <c r="C52" s="32" t="s">
        <v>128</v>
      </c>
      <c r="D52" s="29" t="s">
        <v>12</v>
      </c>
      <c r="E52" s="34">
        <v>256</v>
      </c>
      <c r="F52" s="29">
        <v>0</v>
      </c>
      <c r="G52" s="29" t="s">
        <v>8</v>
      </c>
      <c r="H52" s="29">
        <v>2</v>
      </c>
      <c r="I52" s="39"/>
      <c r="J52" s="40">
        <v>3</v>
      </c>
      <c r="K52" s="41">
        <f t="shared" si="2"/>
        <v>0</v>
      </c>
      <c r="L52" s="33" t="s">
        <v>39</v>
      </c>
    </row>
    <row r="53" spans="1:12" s="17" customFormat="1" ht="15.75" customHeight="1" x14ac:dyDescent="0.25">
      <c r="A53" s="28"/>
      <c r="B53" s="32" t="s">
        <v>121</v>
      </c>
      <c r="C53" s="32" t="s">
        <v>163</v>
      </c>
      <c r="D53" s="29" t="s">
        <v>120</v>
      </c>
      <c r="E53" s="34">
        <v>409</v>
      </c>
      <c r="F53" s="29">
        <v>0</v>
      </c>
      <c r="G53" s="29" t="s">
        <v>8</v>
      </c>
      <c r="H53" s="29">
        <v>1</v>
      </c>
      <c r="I53" s="39"/>
      <c r="J53" s="40">
        <v>2</v>
      </c>
      <c r="K53" s="41">
        <f t="shared" si="2"/>
        <v>0</v>
      </c>
      <c r="L53" s="33" t="s">
        <v>39</v>
      </c>
    </row>
    <row r="54" spans="1:12" s="17" customFormat="1" ht="15.75" customHeight="1" x14ac:dyDescent="0.25">
      <c r="A54" s="28"/>
      <c r="B54" s="32" t="s">
        <v>51</v>
      </c>
      <c r="C54" s="32" t="s">
        <v>164</v>
      </c>
      <c r="D54" s="29" t="s">
        <v>14</v>
      </c>
      <c r="E54" s="34">
        <v>1430</v>
      </c>
      <c r="F54" s="29">
        <v>0</v>
      </c>
      <c r="G54" s="29" t="s">
        <v>8</v>
      </c>
      <c r="H54" s="29">
        <v>2</v>
      </c>
      <c r="I54" s="39"/>
      <c r="J54" s="40"/>
      <c r="K54" s="41">
        <f t="shared" si="2"/>
        <v>0</v>
      </c>
      <c r="L54" s="33" t="s">
        <v>39</v>
      </c>
    </row>
    <row r="55" spans="1:12" s="17" customFormat="1" ht="15.75" customHeight="1" x14ac:dyDescent="0.25">
      <c r="A55" s="28"/>
      <c r="B55" s="32" t="s">
        <v>58</v>
      </c>
      <c r="C55" s="32" t="s">
        <v>94</v>
      </c>
      <c r="D55" s="29"/>
      <c r="E55" s="34">
        <v>150</v>
      </c>
      <c r="F55" s="29">
        <v>1</v>
      </c>
      <c r="G55" s="29" t="s">
        <v>8</v>
      </c>
      <c r="H55" s="29">
        <v>3</v>
      </c>
      <c r="I55" s="39"/>
      <c r="J55" s="40">
        <v>3</v>
      </c>
      <c r="K55" s="41">
        <f t="shared" si="2"/>
        <v>0</v>
      </c>
      <c r="L55" s="33" t="s">
        <v>39</v>
      </c>
    </row>
    <row r="56" spans="1:12" ht="16.5" x14ac:dyDescent="0.25">
      <c r="B56" s="57" t="s">
        <v>88</v>
      </c>
      <c r="C56" s="57"/>
      <c r="D56" s="57"/>
      <c r="E56" s="57"/>
      <c r="F56" s="57"/>
      <c r="G56" s="57"/>
      <c r="H56" s="57"/>
      <c r="I56" s="57"/>
      <c r="J56" s="57"/>
      <c r="K56" s="37">
        <f>SUM(K48:K48,K9:K39)</f>
        <v>23291</v>
      </c>
      <c r="L56" s="56" t="s">
        <v>34</v>
      </c>
    </row>
    <row r="57" spans="1:12" ht="16.5" x14ac:dyDescent="0.25">
      <c r="B57" s="58" t="s">
        <v>89</v>
      </c>
      <c r="C57" s="58"/>
      <c r="D57" s="58"/>
      <c r="E57" s="58"/>
      <c r="F57" s="58"/>
      <c r="G57" s="58"/>
      <c r="H57" s="58"/>
      <c r="I57" s="58"/>
      <c r="J57" s="58"/>
      <c r="K57" s="38">
        <f>-K56*0.05</f>
        <v>-1164.55</v>
      </c>
      <c r="L57" s="56"/>
    </row>
    <row r="58" spans="1:12" ht="16.5" x14ac:dyDescent="0.25">
      <c r="B58" s="57" t="s">
        <v>90</v>
      </c>
      <c r="C58" s="57"/>
      <c r="D58" s="57"/>
      <c r="E58" s="57"/>
      <c r="F58" s="57"/>
      <c r="G58" s="57"/>
      <c r="H58" s="57"/>
      <c r="I58" s="57"/>
      <c r="J58" s="57"/>
      <c r="K58" s="35">
        <f>SUM(K56:K57)</f>
        <v>22126.45</v>
      </c>
      <c r="L58" s="56"/>
    </row>
  </sheetData>
  <autoFilter ref="A8:L27" xr:uid="{00000000-0001-0000-0000-000000000000}"/>
  <mergeCells count="48">
    <mergeCell ref="B45:D45"/>
    <mergeCell ref="E45:K45"/>
    <mergeCell ref="L45:L47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F42:H42"/>
    <mergeCell ref="J42:K42"/>
    <mergeCell ref="F43:H43"/>
    <mergeCell ref="J43:K43"/>
    <mergeCell ref="J44:L44"/>
    <mergeCell ref="J40:L40"/>
    <mergeCell ref="F41:H41"/>
    <mergeCell ref="J41:K41"/>
    <mergeCell ref="J2:K2"/>
    <mergeCell ref="J3:K3"/>
    <mergeCell ref="J4:K4"/>
    <mergeCell ref="J5:L5"/>
    <mergeCell ref="A7:A8"/>
    <mergeCell ref="B7:B8"/>
    <mergeCell ref="C7:C8"/>
    <mergeCell ref="F2:H2"/>
    <mergeCell ref="F3:H3"/>
    <mergeCell ref="F4:H4"/>
    <mergeCell ref="L56:L58"/>
    <mergeCell ref="B58:J58"/>
    <mergeCell ref="B57:J57"/>
    <mergeCell ref="B56:J56"/>
    <mergeCell ref="J1:L1"/>
    <mergeCell ref="B6:D6"/>
    <mergeCell ref="L6:L8"/>
    <mergeCell ref="D7:D8"/>
    <mergeCell ref="E6:K6"/>
    <mergeCell ref="E7:E8"/>
    <mergeCell ref="F7:F8"/>
    <mergeCell ref="G7:G8"/>
    <mergeCell ref="H7:H8"/>
    <mergeCell ref="J7:J8"/>
    <mergeCell ref="I7:I8"/>
    <mergeCell ref="K7:K8"/>
  </mergeCells>
  <phoneticPr fontId="19" type="noConversion"/>
  <printOptions horizontalCentered="1" verticalCentered="1"/>
  <pageMargins left="0" right="0" top="0" bottom="0" header="0" footer="0"/>
  <pageSetup scale="75" fitToWidth="0" fitToHeight="0" orientation="landscape" r:id="rId1"/>
  <rowBreaks count="1" manualBreakCount="1">
    <brk id="39" min="1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2D12-600F-4DAB-8519-EE10E243258D}">
  <dimension ref="A1:G55"/>
  <sheetViews>
    <sheetView showGridLines="0" view="pageBreakPreview" topLeftCell="A25" zoomScale="110" zoomScaleNormal="100" zoomScaleSheetLayoutView="110" workbookViewId="0">
      <selection activeCell="B30" sqref="B30"/>
    </sheetView>
  </sheetViews>
  <sheetFormatPr defaultColWidth="9.140625" defaultRowHeight="15.75" x14ac:dyDescent="0.25"/>
  <cols>
    <col min="1" max="1" width="5.7109375" style="8" customWidth="1"/>
    <col min="2" max="2" width="72.42578125" style="8" bestFit="1" customWidth="1"/>
    <col min="3" max="3" width="13.28515625" style="8" bestFit="1" customWidth="1"/>
    <col min="4" max="6" width="9" style="8" customWidth="1"/>
    <col min="7" max="7" width="34" style="8" customWidth="1"/>
    <col min="8" max="16384" width="9.140625" style="8"/>
  </cols>
  <sheetData>
    <row r="1" spans="1:7" ht="16.5" x14ac:dyDescent="0.25">
      <c r="C1" s="16"/>
      <c r="D1" s="80" t="s">
        <v>108</v>
      </c>
      <c r="E1" s="80"/>
      <c r="F1" s="80"/>
      <c r="G1" s="80"/>
    </row>
    <row r="2" spans="1:7" ht="18" customHeight="1" x14ac:dyDescent="0.25">
      <c r="C2" s="52"/>
      <c r="D2" s="62" t="s">
        <v>15</v>
      </c>
      <c r="E2" s="62"/>
      <c r="F2" s="62"/>
      <c r="G2" s="42" t="s">
        <v>146</v>
      </c>
    </row>
    <row r="3" spans="1:7" ht="18" customHeight="1" x14ac:dyDescent="0.25">
      <c r="B3" s="79"/>
      <c r="C3" s="52"/>
      <c r="D3" s="62" t="s">
        <v>147</v>
      </c>
      <c r="E3" s="62"/>
      <c r="F3" s="62"/>
      <c r="G3" s="46" t="s">
        <v>110</v>
      </c>
    </row>
    <row r="4" spans="1:7" ht="18" customHeight="1" x14ac:dyDescent="0.25">
      <c r="B4" s="79"/>
      <c r="C4" s="52"/>
      <c r="D4" s="62" t="s">
        <v>101</v>
      </c>
      <c r="E4" s="62"/>
      <c r="F4" s="62"/>
      <c r="G4" s="47">
        <v>45694</v>
      </c>
    </row>
    <row r="5" spans="1:7" ht="27" customHeight="1" x14ac:dyDescent="0.25">
      <c r="B5" s="3"/>
      <c r="D5" s="78" t="s">
        <v>26</v>
      </c>
      <c r="E5" s="78"/>
      <c r="F5" s="78"/>
      <c r="G5" s="78"/>
    </row>
    <row r="6" spans="1:7" ht="18" customHeight="1" x14ac:dyDescent="0.25">
      <c r="B6" s="3"/>
      <c r="C6" s="7"/>
      <c r="D6" s="7"/>
    </row>
    <row r="7" spans="1:7" s="16" customFormat="1" ht="16.5" x14ac:dyDescent="0.25">
      <c r="A7" s="62" t="s">
        <v>149</v>
      </c>
      <c r="B7" s="70" t="s">
        <v>148</v>
      </c>
      <c r="C7" s="62" t="s">
        <v>76</v>
      </c>
      <c r="D7" s="65" t="s">
        <v>77</v>
      </c>
      <c r="E7" s="62" t="s">
        <v>78</v>
      </c>
      <c r="F7" s="76" t="s">
        <v>102</v>
      </c>
      <c r="G7" s="62" t="s">
        <v>31</v>
      </c>
    </row>
    <row r="8" spans="1:7" s="16" customFormat="1" ht="16.5" x14ac:dyDescent="0.25">
      <c r="A8" s="62"/>
      <c r="B8" s="70"/>
      <c r="C8" s="62"/>
      <c r="D8" s="65"/>
      <c r="E8" s="62"/>
      <c r="F8" s="77"/>
      <c r="G8" s="62"/>
    </row>
    <row r="9" spans="1:7" s="16" customFormat="1" ht="18.75" customHeight="1" x14ac:dyDescent="0.25">
      <c r="A9" s="29">
        <v>1</v>
      </c>
      <c r="B9" s="32" t="s">
        <v>33</v>
      </c>
      <c r="C9" s="33"/>
      <c r="D9" s="29">
        <v>5</v>
      </c>
      <c r="E9" s="29" t="s">
        <v>35</v>
      </c>
      <c r="F9" s="44"/>
      <c r="G9" s="44" t="s">
        <v>40</v>
      </c>
    </row>
    <row r="10" spans="1:7" s="16" customFormat="1" ht="18.75" customHeight="1" x14ac:dyDescent="0.25">
      <c r="A10" s="29">
        <v>2</v>
      </c>
      <c r="B10" s="32" t="s">
        <v>28</v>
      </c>
      <c r="C10" s="33" t="s">
        <v>10</v>
      </c>
      <c r="D10" s="29">
        <v>200</v>
      </c>
      <c r="E10" s="29" t="s">
        <v>8</v>
      </c>
      <c r="F10" s="44"/>
      <c r="G10" s="44" t="s">
        <v>40</v>
      </c>
    </row>
    <row r="11" spans="1:7" s="16" customFormat="1" ht="18.75" customHeight="1" x14ac:dyDescent="0.25">
      <c r="A11" s="29">
        <v>3</v>
      </c>
      <c r="B11" s="32" t="s">
        <v>84</v>
      </c>
      <c r="C11" s="33" t="s">
        <v>10</v>
      </c>
      <c r="D11" s="29">
        <v>100</v>
      </c>
      <c r="E11" s="29" t="s">
        <v>8</v>
      </c>
      <c r="F11" s="44"/>
      <c r="G11" s="44" t="s">
        <v>40</v>
      </c>
    </row>
    <row r="12" spans="1:7" s="16" customFormat="1" ht="18.75" customHeight="1" x14ac:dyDescent="0.25">
      <c r="A12" s="29">
        <v>4</v>
      </c>
      <c r="B12" s="32" t="s">
        <v>104</v>
      </c>
      <c r="C12" s="33"/>
      <c r="D12" s="29">
        <v>20</v>
      </c>
      <c r="E12" s="29" t="s">
        <v>8</v>
      </c>
      <c r="F12" s="44"/>
      <c r="G12" s="44" t="s">
        <v>40</v>
      </c>
    </row>
    <row r="13" spans="1:7" s="16" customFormat="1" ht="18.75" customHeight="1" x14ac:dyDescent="0.25">
      <c r="A13" s="29">
        <v>5</v>
      </c>
      <c r="B13" s="32" t="s">
        <v>11</v>
      </c>
      <c r="C13" s="33"/>
      <c r="D13" s="29">
        <v>20</v>
      </c>
      <c r="E13" s="29" t="s">
        <v>8</v>
      </c>
      <c r="F13" s="44"/>
      <c r="G13" s="44" t="s">
        <v>40</v>
      </c>
    </row>
    <row r="14" spans="1:7" s="16" customFormat="1" ht="18.75" customHeight="1" x14ac:dyDescent="0.25">
      <c r="A14" s="29">
        <v>6</v>
      </c>
      <c r="B14" s="36" t="s">
        <v>85</v>
      </c>
      <c r="C14" s="33" t="s">
        <v>100</v>
      </c>
      <c r="D14" s="29">
        <v>36</v>
      </c>
      <c r="E14" s="29" t="s">
        <v>8</v>
      </c>
      <c r="F14" s="44"/>
      <c r="G14" s="44" t="s">
        <v>40</v>
      </c>
    </row>
    <row r="15" spans="1:7" s="16" customFormat="1" ht="18.75" customHeight="1" x14ac:dyDescent="0.25">
      <c r="A15" s="29">
        <v>7</v>
      </c>
      <c r="B15" s="36" t="s">
        <v>52</v>
      </c>
      <c r="C15" s="33"/>
      <c r="D15" s="29">
        <v>50</v>
      </c>
      <c r="E15" s="29" t="s">
        <v>53</v>
      </c>
      <c r="F15" s="44"/>
      <c r="G15" s="44" t="s">
        <v>40</v>
      </c>
    </row>
    <row r="16" spans="1:7" s="16" customFormat="1" ht="18.75" customHeight="1" x14ac:dyDescent="0.25">
      <c r="A16" s="29">
        <v>8</v>
      </c>
      <c r="B16" s="36" t="s">
        <v>106</v>
      </c>
      <c r="C16" s="29"/>
      <c r="D16" s="29">
        <v>50</v>
      </c>
      <c r="E16" s="29" t="s">
        <v>53</v>
      </c>
      <c r="F16" s="44"/>
      <c r="G16" s="44" t="s">
        <v>40</v>
      </c>
    </row>
    <row r="17" spans="1:7" s="16" customFormat="1" ht="18.75" customHeight="1" x14ac:dyDescent="0.25">
      <c r="A17" s="29">
        <v>9</v>
      </c>
      <c r="B17" s="36" t="s">
        <v>46</v>
      </c>
      <c r="C17" s="29" t="s">
        <v>20</v>
      </c>
      <c r="D17" s="29">
        <v>200</v>
      </c>
      <c r="E17" s="29" t="s">
        <v>8</v>
      </c>
      <c r="F17" s="44"/>
      <c r="G17" s="44" t="s">
        <v>40</v>
      </c>
    </row>
    <row r="18" spans="1:7" s="16" customFormat="1" ht="18.75" customHeight="1" x14ac:dyDescent="0.25">
      <c r="A18" s="29">
        <v>10</v>
      </c>
      <c r="B18" s="36" t="s">
        <v>55</v>
      </c>
      <c r="C18" s="29" t="s">
        <v>56</v>
      </c>
      <c r="D18" s="29">
        <v>3</v>
      </c>
      <c r="E18" s="29" t="s">
        <v>8</v>
      </c>
      <c r="F18" s="44"/>
      <c r="G18" s="44" t="s">
        <v>40</v>
      </c>
    </row>
    <row r="19" spans="1:7" s="16" customFormat="1" ht="18.75" customHeight="1" x14ac:dyDescent="0.25">
      <c r="A19" s="29">
        <v>11</v>
      </c>
      <c r="B19" s="32" t="s">
        <v>111</v>
      </c>
      <c r="C19" s="29" t="s">
        <v>112</v>
      </c>
      <c r="D19" s="29">
        <v>10</v>
      </c>
      <c r="E19" s="29" t="s">
        <v>113</v>
      </c>
      <c r="F19" s="44"/>
      <c r="G19" s="44" t="s">
        <v>40</v>
      </c>
    </row>
    <row r="20" spans="1:7" s="16" customFormat="1" ht="18.75" customHeight="1" x14ac:dyDescent="0.25">
      <c r="A20" s="29">
        <v>12</v>
      </c>
      <c r="B20" s="36" t="s">
        <v>107</v>
      </c>
      <c r="C20" s="29"/>
      <c r="D20" s="29">
        <v>24</v>
      </c>
      <c r="E20" s="29" t="s">
        <v>8</v>
      </c>
      <c r="F20" s="44"/>
      <c r="G20" s="44" t="s">
        <v>40</v>
      </c>
    </row>
    <row r="21" spans="1:7" s="16" customFormat="1" ht="18.75" customHeight="1" x14ac:dyDescent="0.25">
      <c r="A21" s="29">
        <v>13</v>
      </c>
      <c r="B21" s="36" t="s">
        <v>103</v>
      </c>
      <c r="C21" s="29"/>
      <c r="D21" s="29">
        <v>20</v>
      </c>
      <c r="E21" s="29" t="s">
        <v>8</v>
      </c>
      <c r="F21" s="44"/>
      <c r="G21" s="44" t="s">
        <v>40</v>
      </c>
    </row>
    <row r="22" spans="1:7" s="16" customFormat="1" ht="18.75" customHeight="1" x14ac:dyDescent="0.25">
      <c r="A22" s="29">
        <v>14</v>
      </c>
      <c r="B22" s="36" t="s">
        <v>114</v>
      </c>
      <c r="C22" s="29"/>
      <c r="D22" s="29">
        <v>30</v>
      </c>
      <c r="E22" s="29" t="s">
        <v>116</v>
      </c>
      <c r="F22" s="44"/>
      <c r="G22" s="44" t="s">
        <v>40</v>
      </c>
    </row>
    <row r="23" spans="1:7" s="16" customFormat="1" ht="18.75" customHeight="1" x14ac:dyDescent="0.25">
      <c r="A23" s="29">
        <v>15</v>
      </c>
      <c r="B23" s="36" t="s">
        <v>139</v>
      </c>
      <c r="C23" s="29"/>
      <c r="D23" s="29">
        <v>20</v>
      </c>
      <c r="E23" s="29" t="s">
        <v>61</v>
      </c>
      <c r="F23" s="44"/>
      <c r="G23" s="44" t="s">
        <v>40</v>
      </c>
    </row>
    <row r="24" spans="1:7" s="16" customFormat="1" ht="18.75" customHeight="1" x14ac:dyDescent="0.25">
      <c r="A24" s="29">
        <v>16</v>
      </c>
      <c r="B24" s="36" t="s">
        <v>38</v>
      </c>
      <c r="C24" s="29"/>
      <c r="D24" s="29">
        <v>5</v>
      </c>
      <c r="E24" s="29" t="s">
        <v>115</v>
      </c>
      <c r="F24" s="44"/>
      <c r="G24" s="44" t="s">
        <v>40</v>
      </c>
    </row>
    <row r="25" spans="1:7" s="16" customFormat="1" ht="18.75" customHeight="1" x14ac:dyDescent="0.25">
      <c r="A25" s="29">
        <v>17</v>
      </c>
      <c r="B25" s="36" t="s">
        <v>86</v>
      </c>
      <c r="C25" s="29"/>
      <c r="D25" s="29">
        <v>10</v>
      </c>
      <c r="E25" s="29" t="s">
        <v>87</v>
      </c>
      <c r="F25" s="44"/>
      <c r="G25" s="44" t="s">
        <v>40</v>
      </c>
    </row>
    <row r="26" spans="1:7" s="16" customFormat="1" ht="18.75" customHeight="1" x14ac:dyDescent="0.25">
      <c r="A26" s="29">
        <v>18</v>
      </c>
      <c r="B26" s="36" t="s">
        <v>118</v>
      </c>
      <c r="C26" s="29" t="s">
        <v>120</v>
      </c>
      <c r="D26" s="29">
        <v>2</v>
      </c>
      <c r="E26" s="29" t="s">
        <v>8</v>
      </c>
      <c r="F26" s="44"/>
      <c r="G26" s="44" t="s">
        <v>40</v>
      </c>
    </row>
    <row r="27" spans="1:7" s="16" customFormat="1" ht="18.75" customHeight="1" x14ac:dyDescent="0.25">
      <c r="A27" s="29">
        <v>19</v>
      </c>
      <c r="B27" s="36" t="s">
        <v>119</v>
      </c>
      <c r="C27" s="29" t="s">
        <v>120</v>
      </c>
      <c r="D27" s="29">
        <v>2</v>
      </c>
      <c r="E27" s="29" t="s">
        <v>8</v>
      </c>
      <c r="F27" s="44"/>
      <c r="G27" s="44" t="s">
        <v>40</v>
      </c>
    </row>
    <row r="28" spans="1:7" s="16" customFormat="1" ht="18.75" customHeight="1" x14ac:dyDescent="0.25">
      <c r="A28" s="29">
        <v>20</v>
      </c>
      <c r="B28" s="36" t="s">
        <v>144</v>
      </c>
      <c r="C28" s="29" t="s">
        <v>145</v>
      </c>
      <c r="D28" s="29">
        <v>5</v>
      </c>
      <c r="E28" s="29" t="s">
        <v>8</v>
      </c>
      <c r="F28" s="44"/>
      <c r="G28" s="44" t="s">
        <v>40</v>
      </c>
    </row>
    <row r="29" spans="1:7" s="16" customFormat="1" ht="18.75" customHeight="1" x14ac:dyDescent="0.25">
      <c r="A29" s="29">
        <v>21</v>
      </c>
      <c r="B29" s="55" t="s">
        <v>123</v>
      </c>
      <c r="C29" s="29" t="s">
        <v>12</v>
      </c>
      <c r="D29" s="29">
        <v>3</v>
      </c>
      <c r="E29" s="29" t="s">
        <v>8</v>
      </c>
      <c r="F29" s="44"/>
      <c r="G29" s="44" t="s">
        <v>40</v>
      </c>
    </row>
    <row r="30" spans="1:7" s="16" customFormat="1" ht="18.75" customHeight="1" x14ac:dyDescent="0.25">
      <c r="A30" s="29">
        <v>22</v>
      </c>
      <c r="B30" s="36" t="s">
        <v>124</v>
      </c>
      <c r="C30" s="29" t="s">
        <v>12</v>
      </c>
      <c r="D30" s="29">
        <v>5</v>
      </c>
      <c r="E30" s="29" t="s">
        <v>8</v>
      </c>
      <c r="F30" s="44"/>
      <c r="G30" s="44" t="s">
        <v>40</v>
      </c>
    </row>
    <row r="31" spans="1:7" s="16" customFormat="1" ht="18.75" customHeight="1" x14ac:dyDescent="0.25">
      <c r="A31" s="29">
        <v>23</v>
      </c>
      <c r="B31" s="36" t="s">
        <v>125</v>
      </c>
      <c r="C31" s="29" t="s">
        <v>12</v>
      </c>
      <c r="D31" s="29">
        <v>3</v>
      </c>
      <c r="E31" s="29" t="s">
        <v>8</v>
      </c>
      <c r="F31" s="44"/>
      <c r="G31" s="44" t="s">
        <v>40</v>
      </c>
    </row>
    <row r="32" spans="1:7" s="16" customFormat="1" ht="18.75" customHeight="1" x14ac:dyDescent="0.25">
      <c r="A32" s="29">
        <v>24</v>
      </c>
      <c r="B32" s="36" t="s">
        <v>126</v>
      </c>
      <c r="C32" s="29" t="s">
        <v>12</v>
      </c>
      <c r="D32" s="29">
        <v>10</v>
      </c>
      <c r="E32" s="29" t="s">
        <v>8</v>
      </c>
      <c r="F32" s="44"/>
      <c r="G32" s="44" t="s">
        <v>40</v>
      </c>
    </row>
    <row r="33" spans="1:7" s="16" customFormat="1" ht="18.75" customHeight="1" x14ac:dyDescent="0.25">
      <c r="A33" s="29">
        <v>25</v>
      </c>
      <c r="B33" s="36" t="s">
        <v>127</v>
      </c>
      <c r="C33" s="29" t="s">
        <v>12</v>
      </c>
      <c r="D33" s="29">
        <v>3</v>
      </c>
      <c r="E33" s="29" t="s">
        <v>8</v>
      </c>
      <c r="F33" s="44"/>
      <c r="G33" s="44" t="s">
        <v>40</v>
      </c>
    </row>
    <row r="34" spans="1:7" s="16" customFormat="1" ht="18.75" customHeight="1" x14ac:dyDescent="0.25">
      <c r="A34" s="29">
        <v>26</v>
      </c>
      <c r="B34" s="36" t="s">
        <v>128</v>
      </c>
      <c r="C34" s="29" t="s">
        <v>12</v>
      </c>
      <c r="D34" s="29">
        <v>3</v>
      </c>
      <c r="E34" s="29" t="s">
        <v>115</v>
      </c>
      <c r="F34" s="44"/>
      <c r="G34" s="44" t="s">
        <v>40</v>
      </c>
    </row>
    <row r="35" spans="1:7" s="16" customFormat="1" ht="18.75" customHeight="1" x14ac:dyDescent="0.25">
      <c r="A35" s="29">
        <v>27</v>
      </c>
      <c r="B35" s="36" t="s">
        <v>136</v>
      </c>
      <c r="C35" s="29" t="s">
        <v>12</v>
      </c>
      <c r="D35" s="53">
        <v>2</v>
      </c>
      <c r="E35" s="53" t="s">
        <v>8</v>
      </c>
      <c r="F35" s="54"/>
      <c r="G35" s="54" t="s">
        <v>40</v>
      </c>
    </row>
    <row r="36" spans="1:7" ht="19.5" customHeight="1" x14ac:dyDescent="0.25">
      <c r="A36" s="29">
        <v>28</v>
      </c>
      <c r="B36" s="36" t="s">
        <v>129</v>
      </c>
      <c r="C36" s="43" t="s">
        <v>12</v>
      </c>
      <c r="D36" s="29">
        <v>2</v>
      </c>
      <c r="E36" s="29" t="s">
        <v>8</v>
      </c>
      <c r="F36" s="29"/>
      <c r="G36" s="29" t="s">
        <v>40</v>
      </c>
    </row>
    <row r="37" spans="1:7" ht="16.5" x14ac:dyDescent="0.25">
      <c r="C37" s="16"/>
      <c r="D37" s="80" t="s">
        <v>109</v>
      </c>
      <c r="E37" s="80"/>
      <c r="F37" s="80"/>
      <c r="G37" s="80"/>
    </row>
    <row r="38" spans="1:7" ht="18" customHeight="1" x14ac:dyDescent="0.25">
      <c r="C38" s="52"/>
      <c r="D38" s="62" t="s">
        <v>15</v>
      </c>
      <c r="E38" s="62"/>
      <c r="F38" s="62"/>
      <c r="G38" s="42" t="s">
        <v>146</v>
      </c>
    </row>
    <row r="39" spans="1:7" ht="18" customHeight="1" x14ac:dyDescent="0.25">
      <c r="B39" s="79"/>
      <c r="C39" s="52"/>
      <c r="D39" s="62" t="s">
        <v>147</v>
      </c>
      <c r="E39" s="62"/>
      <c r="F39" s="62"/>
      <c r="G39" s="46" t="s">
        <v>110</v>
      </c>
    </row>
    <row r="40" spans="1:7" ht="18" customHeight="1" x14ac:dyDescent="0.25">
      <c r="B40" s="79"/>
      <c r="C40" s="52"/>
      <c r="D40" s="62" t="s">
        <v>101</v>
      </c>
      <c r="E40" s="62"/>
      <c r="F40" s="62"/>
      <c r="G40" s="47">
        <v>45694</v>
      </c>
    </row>
    <row r="41" spans="1:7" ht="27" customHeight="1" x14ac:dyDescent="0.25">
      <c r="B41" s="3"/>
      <c r="D41" s="78" t="s">
        <v>26</v>
      </c>
      <c r="E41" s="78"/>
      <c r="F41" s="78"/>
      <c r="G41" s="78"/>
    </row>
    <row r="42" spans="1:7" ht="18" customHeight="1" x14ac:dyDescent="0.25">
      <c r="B42" s="3"/>
      <c r="C42" s="7"/>
      <c r="D42" s="7"/>
    </row>
    <row r="43" spans="1:7" s="16" customFormat="1" ht="16.5" x14ac:dyDescent="0.25">
      <c r="A43" s="62" t="s">
        <v>149</v>
      </c>
      <c r="B43" s="70" t="s">
        <v>148</v>
      </c>
      <c r="C43" s="62" t="s">
        <v>76</v>
      </c>
      <c r="D43" s="65" t="s">
        <v>77</v>
      </c>
      <c r="E43" s="62" t="s">
        <v>78</v>
      </c>
      <c r="F43" s="76" t="s">
        <v>102</v>
      </c>
      <c r="G43" s="62" t="s">
        <v>31</v>
      </c>
    </row>
    <row r="44" spans="1:7" s="16" customFormat="1" ht="16.5" x14ac:dyDescent="0.25">
      <c r="A44" s="62"/>
      <c r="B44" s="70"/>
      <c r="C44" s="62"/>
      <c r="D44" s="65"/>
      <c r="E44" s="62"/>
      <c r="F44" s="77"/>
      <c r="G44" s="62"/>
    </row>
    <row r="45" spans="1:7" s="16" customFormat="1" ht="16.5" x14ac:dyDescent="0.25">
      <c r="A45" s="29">
        <v>29</v>
      </c>
      <c r="B45" s="32" t="s">
        <v>137</v>
      </c>
      <c r="C45" s="29" t="s">
        <v>12</v>
      </c>
      <c r="D45" s="49">
        <v>2</v>
      </c>
      <c r="E45" s="50" t="s">
        <v>8</v>
      </c>
      <c r="F45" s="51"/>
      <c r="G45" s="51" t="s">
        <v>40</v>
      </c>
    </row>
    <row r="46" spans="1:7" s="16" customFormat="1" ht="16.5" x14ac:dyDescent="0.25">
      <c r="A46" s="29">
        <v>30</v>
      </c>
      <c r="B46" s="32" t="s">
        <v>138</v>
      </c>
      <c r="C46" s="29" t="s">
        <v>12</v>
      </c>
      <c r="D46" s="49">
        <v>1</v>
      </c>
      <c r="E46" s="50" t="s">
        <v>8</v>
      </c>
      <c r="F46" s="51"/>
      <c r="G46" s="51" t="s">
        <v>40</v>
      </c>
    </row>
    <row r="47" spans="1:7" s="16" customFormat="1" ht="16.5" x14ac:dyDescent="0.25">
      <c r="A47" s="29">
        <v>31</v>
      </c>
      <c r="B47" s="32" t="s">
        <v>130</v>
      </c>
      <c r="C47" s="29" t="s">
        <v>133</v>
      </c>
      <c r="D47" s="49">
        <v>3</v>
      </c>
      <c r="E47" s="50" t="s">
        <v>117</v>
      </c>
      <c r="F47" s="51"/>
      <c r="G47" s="51" t="s">
        <v>40</v>
      </c>
    </row>
    <row r="48" spans="1:7" s="16" customFormat="1" ht="16.5" x14ac:dyDescent="0.25">
      <c r="A48" s="29">
        <v>32</v>
      </c>
      <c r="B48" s="32" t="s">
        <v>131</v>
      </c>
      <c r="C48" s="29"/>
      <c r="D48" s="49">
        <v>3</v>
      </c>
      <c r="E48" s="50" t="s">
        <v>117</v>
      </c>
      <c r="F48" s="51"/>
      <c r="G48" s="51" t="s">
        <v>40</v>
      </c>
    </row>
    <row r="49" spans="1:7" s="16" customFormat="1" ht="16.5" x14ac:dyDescent="0.25">
      <c r="A49" s="29">
        <v>33</v>
      </c>
      <c r="B49" s="32" t="s">
        <v>135</v>
      </c>
      <c r="C49" s="29" t="s">
        <v>133</v>
      </c>
      <c r="D49" s="49">
        <v>2</v>
      </c>
      <c r="E49" s="50" t="s">
        <v>117</v>
      </c>
      <c r="F49" s="51"/>
      <c r="G49" s="51" t="s">
        <v>40</v>
      </c>
    </row>
    <row r="50" spans="1:7" s="16" customFormat="1" ht="16.5" x14ac:dyDescent="0.25">
      <c r="A50" s="29">
        <v>34</v>
      </c>
      <c r="B50" s="32" t="s">
        <v>132</v>
      </c>
      <c r="C50" s="29" t="s">
        <v>134</v>
      </c>
      <c r="D50" s="49">
        <v>3</v>
      </c>
      <c r="E50" s="50" t="s">
        <v>117</v>
      </c>
      <c r="F50" s="51"/>
      <c r="G50" s="51" t="s">
        <v>40</v>
      </c>
    </row>
    <row r="51" spans="1:7" s="16" customFormat="1" ht="16.5" x14ac:dyDescent="0.25">
      <c r="A51" s="29">
        <v>35</v>
      </c>
      <c r="B51" s="36" t="s">
        <v>105</v>
      </c>
      <c r="C51" s="29" t="s">
        <v>14</v>
      </c>
      <c r="D51" s="49">
        <v>20</v>
      </c>
      <c r="E51" s="50" t="s">
        <v>13</v>
      </c>
      <c r="F51" s="51"/>
      <c r="G51" s="51" t="s">
        <v>40</v>
      </c>
    </row>
    <row r="52" spans="1:7" s="16" customFormat="1" ht="16.5" x14ac:dyDescent="0.25">
      <c r="A52" s="29">
        <v>36</v>
      </c>
      <c r="B52" s="36" t="s">
        <v>143</v>
      </c>
      <c r="C52" s="29" t="s">
        <v>140</v>
      </c>
      <c r="D52" s="49">
        <v>10</v>
      </c>
      <c r="E52" s="50" t="s">
        <v>8</v>
      </c>
      <c r="F52" s="51"/>
      <c r="G52" s="51" t="s">
        <v>40</v>
      </c>
    </row>
    <row r="53" spans="1:7" s="16" customFormat="1" ht="16.5" x14ac:dyDescent="0.25">
      <c r="A53" s="29">
        <v>37</v>
      </c>
      <c r="B53" s="36" t="s">
        <v>82</v>
      </c>
      <c r="C53" s="29"/>
      <c r="D53" s="49">
        <v>4</v>
      </c>
      <c r="E53" s="50" t="s">
        <v>83</v>
      </c>
      <c r="F53" s="51"/>
      <c r="G53" s="51" t="s">
        <v>40</v>
      </c>
    </row>
    <row r="54" spans="1:7" s="16" customFormat="1" ht="16.5" x14ac:dyDescent="0.25">
      <c r="A54" s="29">
        <v>38</v>
      </c>
      <c r="B54" s="36" t="s">
        <v>141</v>
      </c>
      <c r="C54" s="29"/>
      <c r="D54" s="49">
        <v>6</v>
      </c>
      <c r="E54" s="50" t="s">
        <v>13</v>
      </c>
      <c r="F54" s="51"/>
      <c r="G54" s="51" t="s">
        <v>40</v>
      </c>
    </row>
    <row r="55" spans="1:7" s="16" customFormat="1" ht="16.5" x14ac:dyDescent="0.25">
      <c r="A55" s="29">
        <v>39</v>
      </c>
      <c r="B55" s="36" t="s">
        <v>142</v>
      </c>
      <c r="C55" s="29" t="s">
        <v>65</v>
      </c>
      <c r="D55" s="49">
        <v>1</v>
      </c>
      <c r="E55" s="50" t="s">
        <v>66</v>
      </c>
      <c r="F55" s="51"/>
      <c r="G55" s="51" t="s">
        <v>40</v>
      </c>
    </row>
  </sheetData>
  <mergeCells count="26">
    <mergeCell ref="D1:G1"/>
    <mergeCell ref="A7:A8"/>
    <mergeCell ref="B7:B8"/>
    <mergeCell ref="C7:C8"/>
    <mergeCell ref="D7:D8"/>
    <mergeCell ref="E7:E8"/>
    <mergeCell ref="G7:G8"/>
    <mergeCell ref="F7:F8"/>
    <mergeCell ref="D5:G5"/>
    <mergeCell ref="D37:G37"/>
    <mergeCell ref="B3:B4"/>
    <mergeCell ref="D2:F2"/>
    <mergeCell ref="D3:F3"/>
    <mergeCell ref="D4:F4"/>
    <mergeCell ref="D41:G41"/>
    <mergeCell ref="B39:B40"/>
    <mergeCell ref="D38:F38"/>
    <mergeCell ref="D39:F39"/>
    <mergeCell ref="D40:F40"/>
    <mergeCell ref="A43:A44"/>
    <mergeCell ref="C43:C44"/>
    <mergeCell ref="D43:D44"/>
    <mergeCell ref="E43:E44"/>
    <mergeCell ref="G43:G44"/>
    <mergeCell ref="F43:F44"/>
    <mergeCell ref="B43:B44"/>
  </mergeCells>
  <printOptions horizontalCentered="1" verticalCentered="1"/>
  <pageMargins left="0" right="0" top="0" bottom="0" header="0" footer="0"/>
  <pageSetup scale="88" orientation="landscape" r:id="rId1"/>
  <rowBreaks count="1" manualBreakCount="1">
    <brk id="36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7"/>
  <sheetViews>
    <sheetView view="pageBreakPreview" zoomScaleNormal="100" zoomScaleSheetLayoutView="100" workbookViewId="0">
      <selection activeCell="B11" sqref="B11"/>
    </sheetView>
  </sheetViews>
  <sheetFormatPr defaultColWidth="9.140625" defaultRowHeight="15.75" x14ac:dyDescent="0.25"/>
  <cols>
    <col min="1" max="1" width="12.7109375" style="1" customWidth="1"/>
    <col min="2" max="2" width="72.42578125" style="2" bestFit="1" customWidth="1"/>
    <col min="3" max="3" width="13.28515625" style="2" bestFit="1" customWidth="1"/>
    <col min="4" max="5" width="9.140625" style="2"/>
    <col min="6" max="6" width="37.5703125" style="2" customWidth="1"/>
    <col min="7" max="16384" width="9.140625" style="2"/>
  </cols>
  <sheetData>
    <row r="2" spans="1:6" x14ac:dyDescent="0.25">
      <c r="C2" s="84" t="s">
        <v>23</v>
      </c>
      <c r="D2" s="84"/>
      <c r="E2" s="84"/>
      <c r="F2" s="84"/>
    </row>
    <row r="3" spans="1:6" ht="18" customHeight="1" x14ac:dyDescent="0.25">
      <c r="C3" s="85" t="s">
        <v>15</v>
      </c>
      <c r="D3" s="85"/>
      <c r="E3" s="86" t="s">
        <v>25</v>
      </c>
      <c r="F3" s="86"/>
    </row>
    <row r="4" spans="1:6" ht="18" customHeight="1" x14ac:dyDescent="0.25">
      <c r="A4" s="79"/>
      <c r="B4" s="79"/>
      <c r="C4" s="87" t="s">
        <v>22</v>
      </c>
      <c r="D4" s="87"/>
      <c r="E4" s="88" t="s">
        <v>40</v>
      </c>
      <c r="F4" s="88"/>
    </row>
    <row r="5" spans="1:6" ht="18" customHeight="1" x14ac:dyDescent="0.25">
      <c r="A5" s="79"/>
      <c r="B5" s="79"/>
      <c r="C5" s="87" t="s">
        <v>21</v>
      </c>
      <c r="D5" s="87"/>
      <c r="E5" s="89">
        <v>45565</v>
      </c>
      <c r="F5" s="89"/>
    </row>
    <row r="6" spans="1:6" ht="27" customHeight="1" x14ac:dyDescent="0.25">
      <c r="A6" s="3"/>
      <c r="B6" s="3"/>
      <c r="C6" s="83" t="s">
        <v>24</v>
      </c>
      <c r="D6" s="83"/>
      <c r="E6" s="83"/>
      <c r="F6" s="83"/>
    </row>
    <row r="7" spans="1:6" ht="18" customHeight="1" x14ac:dyDescent="0.25">
      <c r="A7" s="3"/>
      <c r="B7" s="3"/>
      <c r="C7" s="1"/>
      <c r="D7" s="1"/>
    </row>
    <row r="8" spans="1:6" x14ac:dyDescent="0.25">
      <c r="A8" s="81" t="s">
        <v>74</v>
      </c>
      <c r="B8" s="81" t="s">
        <v>75</v>
      </c>
      <c r="C8" s="81" t="s">
        <v>76</v>
      </c>
      <c r="D8" s="82" t="s">
        <v>77</v>
      </c>
      <c r="E8" s="81" t="s">
        <v>78</v>
      </c>
      <c r="F8" s="81" t="s">
        <v>31</v>
      </c>
    </row>
    <row r="9" spans="1:6" x14ac:dyDescent="0.25">
      <c r="A9" s="81"/>
      <c r="B9" s="81"/>
      <c r="C9" s="81"/>
      <c r="D9" s="82"/>
      <c r="E9" s="81"/>
      <c r="F9" s="81"/>
    </row>
    <row r="10" spans="1:6" x14ac:dyDescent="0.25">
      <c r="A10" s="4" t="s">
        <v>81</v>
      </c>
      <c r="B10" s="5" t="s">
        <v>33</v>
      </c>
      <c r="C10" s="4"/>
      <c r="D10" s="4">
        <v>5</v>
      </c>
      <c r="E10" s="4" t="s">
        <v>35</v>
      </c>
      <c r="F10" s="4" t="s">
        <v>40</v>
      </c>
    </row>
    <row r="11" spans="1:6" x14ac:dyDescent="0.25">
      <c r="A11" s="4" t="s">
        <v>81</v>
      </c>
      <c r="B11" s="5" t="s">
        <v>49</v>
      </c>
      <c r="C11" s="4" t="s">
        <v>10</v>
      </c>
      <c r="D11" s="4">
        <v>200</v>
      </c>
      <c r="E11" s="4" t="s">
        <v>8</v>
      </c>
      <c r="F11" s="4" t="s">
        <v>40</v>
      </c>
    </row>
    <row r="12" spans="1:6" x14ac:dyDescent="0.25">
      <c r="A12" s="4" t="s">
        <v>81</v>
      </c>
      <c r="B12" s="5" t="s">
        <v>28</v>
      </c>
      <c r="C12" s="4" t="s">
        <v>10</v>
      </c>
      <c r="D12" s="4">
        <v>200</v>
      </c>
      <c r="E12" s="4" t="s">
        <v>8</v>
      </c>
      <c r="F12" s="4" t="s">
        <v>40</v>
      </c>
    </row>
    <row r="13" spans="1:6" x14ac:dyDescent="0.25">
      <c r="A13" s="4" t="s">
        <v>81</v>
      </c>
      <c r="B13" s="5" t="s">
        <v>62</v>
      </c>
      <c r="C13" s="4"/>
      <c r="D13" s="4">
        <v>20</v>
      </c>
      <c r="E13" s="4" t="s">
        <v>8</v>
      </c>
      <c r="F13" s="4" t="s">
        <v>40</v>
      </c>
    </row>
    <row r="14" spans="1:6" x14ac:dyDescent="0.25">
      <c r="A14" s="4" t="s">
        <v>81</v>
      </c>
      <c r="B14" s="5" t="s">
        <v>45</v>
      </c>
      <c r="C14" s="4" t="s">
        <v>12</v>
      </c>
      <c r="D14" s="4">
        <v>5</v>
      </c>
      <c r="E14" s="4" t="s">
        <v>8</v>
      </c>
      <c r="F14" s="4" t="s">
        <v>40</v>
      </c>
    </row>
    <row r="15" spans="1:6" x14ac:dyDescent="0.25">
      <c r="A15" s="4" t="s">
        <v>81</v>
      </c>
      <c r="B15" s="5" t="s">
        <v>50</v>
      </c>
      <c r="C15" s="4"/>
      <c r="D15" s="4">
        <v>20</v>
      </c>
      <c r="E15" s="4" t="s">
        <v>8</v>
      </c>
      <c r="F15" s="4" t="s">
        <v>40</v>
      </c>
    </row>
    <row r="16" spans="1:6" x14ac:dyDescent="0.25">
      <c r="A16" s="4" t="s">
        <v>81</v>
      </c>
      <c r="B16" s="5" t="s">
        <v>64</v>
      </c>
      <c r="C16" s="4" t="s">
        <v>65</v>
      </c>
      <c r="D16" s="4">
        <v>1</v>
      </c>
      <c r="E16" s="4" t="s">
        <v>66</v>
      </c>
      <c r="F16" s="4" t="s">
        <v>40</v>
      </c>
    </row>
    <row r="17" spans="1:6" x14ac:dyDescent="0.25">
      <c r="A17" s="4" t="s">
        <v>81</v>
      </c>
      <c r="B17" s="5" t="s">
        <v>79</v>
      </c>
      <c r="C17" s="4"/>
      <c r="D17" s="4">
        <v>10</v>
      </c>
      <c r="E17" s="4" t="s">
        <v>8</v>
      </c>
      <c r="F17" s="4" t="s">
        <v>40</v>
      </c>
    </row>
    <row r="18" spans="1:6" x14ac:dyDescent="0.25">
      <c r="A18" s="4" t="s">
        <v>81</v>
      </c>
      <c r="B18" s="5" t="s">
        <v>67</v>
      </c>
      <c r="C18" s="4" t="s">
        <v>63</v>
      </c>
      <c r="D18" s="4">
        <v>1</v>
      </c>
      <c r="E18" s="4" t="s">
        <v>36</v>
      </c>
      <c r="F18" s="4" t="s">
        <v>40</v>
      </c>
    </row>
    <row r="19" spans="1:6" x14ac:dyDescent="0.25">
      <c r="A19" s="4" t="s">
        <v>81</v>
      </c>
      <c r="B19" s="5" t="s">
        <v>43</v>
      </c>
      <c r="C19" s="4"/>
      <c r="D19" s="4">
        <v>30</v>
      </c>
      <c r="E19" s="4" t="s">
        <v>8</v>
      </c>
      <c r="F19" s="4" t="s">
        <v>40</v>
      </c>
    </row>
    <row r="20" spans="1:6" x14ac:dyDescent="0.25">
      <c r="A20" s="4" t="s">
        <v>81</v>
      </c>
      <c r="B20" s="5" t="s">
        <v>11</v>
      </c>
      <c r="C20" s="4"/>
      <c r="D20" s="4">
        <v>30</v>
      </c>
      <c r="E20" s="4" t="s">
        <v>8</v>
      </c>
      <c r="F20" s="4" t="s">
        <v>40</v>
      </c>
    </row>
    <row r="21" spans="1:6" x14ac:dyDescent="0.25">
      <c r="A21" s="4" t="s">
        <v>81</v>
      </c>
      <c r="B21" s="5" t="s">
        <v>68</v>
      </c>
      <c r="C21" s="4" t="s">
        <v>14</v>
      </c>
      <c r="D21" s="4">
        <v>12</v>
      </c>
      <c r="E21" s="4" t="s">
        <v>13</v>
      </c>
      <c r="F21" s="4" t="s">
        <v>40</v>
      </c>
    </row>
    <row r="22" spans="1:6" x14ac:dyDescent="0.25">
      <c r="A22" s="4" t="s">
        <v>81</v>
      </c>
      <c r="B22" s="5" t="s">
        <v>69</v>
      </c>
      <c r="C22" s="4" t="s">
        <v>14</v>
      </c>
      <c r="D22" s="4">
        <v>8</v>
      </c>
      <c r="E22" s="4" t="s">
        <v>13</v>
      </c>
      <c r="F22" s="4" t="s">
        <v>40</v>
      </c>
    </row>
    <row r="23" spans="1:6" x14ac:dyDescent="0.25">
      <c r="A23" s="4" t="s">
        <v>81</v>
      </c>
      <c r="B23" s="5" t="s">
        <v>70</v>
      </c>
      <c r="C23" s="4" t="s">
        <v>14</v>
      </c>
      <c r="D23" s="4">
        <v>16</v>
      </c>
      <c r="E23" s="4" t="s">
        <v>13</v>
      </c>
      <c r="F23" s="4" t="s">
        <v>40</v>
      </c>
    </row>
    <row r="24" spans="1:6" x14ac:dyDescent="0.25">
      <c r="A24" s="4" t="s">
        <v>81</v>
      </c>
      <c r="B24" s="5" t="s">
        <v>71</v>
      </c>
      <c r="C24" s="4" t="s">
        <v>14</v>
      </c>
      <c r="D24" s="4">
        <v>16</v>
      </c>
      <c r="E24" s="4" t="s">
        <v>13</v>
      </c>
      <c r="F24" s="4" t="s">
        <v>40</v>
      </c>
    </row>
    <row r="25" spans="1:6" x14ac:dyDescent="0.25">
      <c r="A25" s="4" t="s">
        <v>81</v>
      </c>
      <c r="B25" s="5" t="s">
        <v>72</v>
      </c>
      <c r="C25" s="4" t="s">
        <v>14</v>
      </c>
      <c r="D25" s="4">
        <v>20</v>
      </c>
      <c r="E25" s="4" t="s">
        <v>13</v>
      </c>
      <c r="F25" s="4" t="s">
        <v>40</v>
      </c>
    </row>
    <row r="26" spans="1:6" x14ac:dyDescent="0.25">
      <c r="A26" s="4" t="s">
        <v>81</v>
      </c>
      <c r="B26" s="5" t="s">
        <v>73</v>
      </c>
      <c r="C26" s="4" t="s">
        <v>14</v>
      </c>
      <c r="D26" s="4">
        <v>16</v>
      </c>
      <c r="E26" s="4" t="s">
        <v>13</v>
      </c>
      <c r="F26" s="4" t="s">
        <v>40</v>
      </c>
    </row>
    <row r="27" spans="1:6" x14ac:dyDescent="0.25">
      <c r="A27" s="4" t="s">
        <v>81</v>
      </c>
      <c r="B27" s="5" t="s">
        <v>37</v>
      </c>
      <c r="C27" s="4" t="s">
        <v>14</v>
      </c>
      <c r="D27" s="4">
        <v>80</v>
      </c>
      <c r="E27" s="4" t="s">
        <v>13</v>
      </c>
      <c r="F27" s="4" t="s">
        <v>40</v>
      </c>
    </row>
    <row r="28" spans="1:6" x14ac:dyDescent="0.25">
      <c r="A28" s="4" t="s">
        <v>81</v>
      </c>
      <c r="B28" s="6" t="s">
        <v>44</v>
      </c>
      <c r="C28" s="4" t="s">
        <v>41</v>
      </c>
      <c r="D28" s="4">
        <v>8</v>
      </c>
      <c r="E28" s="4" t="s">
        <v>35</v>
      </c>
      <c r="F28" s="4" t="s">
        <v>40</v>
      </c>
    </row>
    <row r="29" spans="1:6" x14ac:dyDescent="0.25">
      <c r="A29" s="4" t="s">
        <v>81</v>
      </c>
      <c r="B29" s="6" t="s">
        <v>52</v>
      </c>
      <c r="C29" s="4"/>
      <c r="D29" s="4">
        <v>50</v>
      </c>
      <c r="E29" s="4" t="s">
        <v>53</v>
      </c>
      <c r="F29" s="4" t="s">
        <v>40</v>
      </c>
    </row>
    <row r="30" spans="1:6" x14ac:dyDescent="0.25">
      <c r="A30" s="4" t="s">
        <v>81</v>
      </c>
      <c r="B30" s="6" t="s">
        <v>54</v>
      </c>
      <c r="C30" s="4"/>
      <c r="D30" s="4">
        <v>50</v>
      </c>
      <c r="E30" s="4" t="s">
        <v>53</v>
      </c>
      <c r="F30" s="4" t="s">
        <v>40</v>
      </c>
    </row>
    <row r="31" spans="1:6" x14ac:dyDescent="0.25">
      <c r="A31" s="4" t="s">
        <v>81</v>
      </c>
      <c r="B31" s="6" t="s">
        <v>46</v>
      </c>
      <c r="C31" s="4" t="s">
        <v>20</v>
      </c>
      <c r="D31" s="4">
        <v>100</v>
      </c>
      <c r="E31" s="4" t="s">
        <v>8</v>
      </c>
      <c r="F31" s="4" t="s">
        <v>40</v>
      </c>
    </row>
    <row r="32" spans="1:6" x14ac:dyDescent="0.25">
      <c r="A32" s="4" t="s">
        <v>81</v>
      </c>
      <c r="B32" s="6" t="s">
        <v>55</v>
      </c>
      <c r="C32" s="4" t="s">
        <v>56</v>
      </c>
      <c r="D32" s="4">
        <v>5</v>
      </c>
      <c r="E32" s="4" t="s">
        <v>8</v>
      </c>
      <c r="F32" s="4" t="s">
        <v>40</v>
      </c>
    </row>
    <row r="33" spans="1:6" x14ac:dyDescent="0.25">
      <c r="A33" s="4" t="s">
        <v>81</v>
      </c>
      <c r="B33" s="6" t="s">
        <v>57</v>
      </c>
      <c r="C33" s="4"/>
      <c r="D33" s="4">
        <v>30</v>
      </c>
      <c r="E33" s="4" t="s">
        <v>8</v>
      </c>
      <c r="F33" s="4" t="s">
        <v>40</v>
      </c>
    </row>
    <row r="34" spans="1:6" x14ac:dyDescent="0.25">
      <c r="A34" s="4" t="s">
        <v>81</v>
      </c>
      <c r="B34" s="6" t="s">
        <v>38</v>
      </c>
      <c r="C34" s="4"/>
      <c r="D34" s="4">
        <v>5</v>
      </c>
      <c r="E34" s="4" t="s">
        <v>8</v>
      </c>
      <c r="F34" s="4" t="s">
        <v>40</v>
      </c>
    </row>
    <row r="35" spans="1:6" x14ac:dyDescent="0.25">
      <c r="A35" s="4" t="s">
        <v>81</v>
      </c>
      <c r="B35" s="6" t="s">
        <v>60</v>
      </c>
      <c r="C35" s="4" t="s">
        <v>59</v>
      </c>
      <c r="D35" s="4">
        <v>4</v>
      </c>
      <c r="E35" s="4" t="s">
        <v>47</v>
      </c>
      <c r="F35" s="4" t="s">
        <v>40</v>
      </c>
    </row>
    <row r="36" spans="1:6" x14ac:dyDescent="0.25">
      <c r="A36" s="4" t="s">
        <v>81</v>
      </c>
      <c r="B36" s="6" t="s">
        <v>7</v>
      </c>
      <c r="C36" s="4"/>
      <c r="D36" s="4">
        <v>20</v>
      </c>
      <c r="E36" s="4" t="s">
        <v>61</v>
      </c>
      <c r="F36" s="4" t="s">
        <v>40</v>
      </c>
    </row>
    <row r="37" spans="1:6" x14ac:dyDescent="0.25">
      <c r="A37" s="4" t="s">
        <v>81</v>
      </c>
      <c r="B37" s="26" t="s">
        <v>80</v>
      </c>
      <c r="C37" s="26"/>
      <c r="D37" s="4">
        <v>5</v>
      </c>
      <c r="E37" s="4" t="s">
        <v>8</v>
      </c>
      <c r="F37" s="4" t="s">
        <v>40</v>
      </c>
    </row>
  </sheetData>
  <mergeCells count="15">
    <mergeCell ref="C2:F2"/>
    <mergeCell ref="C3:D3"/>
    <mergeCell ref="E3:F3"/>
    <mergeCell ref="C4:D4"/>
    <mergeCell ref="C5:D5"/>
    <mergeCell ref="E4:F4"/>
    <mergeCell ref="E5:F5"/>
    <mergeCell ref="A4:B5"/>
    <mergeCell ref="B8:B9"/>
    <mergeCell ref="C8:C9"/>
    <mergeCell ref="F8:F9"/>
    <mergeCell ref="A8:A9"/>
    <mergeCell ref="D8:D9"/>
    <mergeCell ref="E8:E9"/>
    <mergeCell ref="C6:F6"/>
  </mergeCells>
  <printOptions horizontalCentered="1" verticalCentered="1"/>
  <pageMargins left="0" right="0" top="0" bottom="0" header="0" footer="0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3E48-3D82-42C6-B2F2-0BB6158A6D22}">
  <dimension ref="A1:C6"/>
  <sheetViews>
    <sheetView workbookViewId="0">
      <selection activeCell="C13" sqref="C13"/>
    </sheetView>
  </sheetViews>
  <sheetFormatPr defaultRowHeight="15" x14ac:dyDescent="0.25"/>
  <cols>
    <col min="1" max="1" width="14.42578125" customWidth="1"/>
    <col min="2" max="2" width="46.7109375" customWidth="1"/>
    <col min="3" max="3" width="12.5703125" customWidth="1"/>
  </cols>
  <sheetData>
    <row r="1" spans="1:3" ht="16.5" x14ac:dyDescent="0.25">
      <c r="A1" s="25" t="s">
        <v>42</v>
      </c>
      <c r="B1" s="25" t="s">
        <v>98</v>
      </c>
      <c r="C1" s="14" t="s">
        <v>97</v>
      </c>
    </row>
    <row r="2" spans="1:3" ht="16.5" x14ac:dyDescent="0.25">
      <c r="A2" s="25" t="s">
        <v>42</v>
      </c>
      <c r="B2" s="25" t="s">
        <v>99</v>
      </c>
      <c r="C2" s="14" t="s">
        <v>97</v>
      </c>
    </row>
    <row r="3" spans="1:3" ht="16.5" x14ac:dyDescent="0.25">
      <c r="A3" s="25" t="s">
        <v>42</v>
      </c>
      <c r="B3" s="25" t="s">
        <v>93</v>
      </c>
      <c r="C3" s="14"/>
    </row>
    <row r="4" spans="1:3" ht="16.5" x14ac:dyDescent="0.25">
      <c r="A4" s="25" t="s">
        <v>42</v>
      </c>
      <c r="B4" s="25" t="s">
        <v>91</v>
      </c>
      <c r="C4" s="14" t="s">
        <v>92</v>
      </c>
    </row>
    <row r="5" spans="1:3" ht="16.5" x14ac:dyDescent="0.25">
      <c r="A5" s="25" t="s">
        <v>96</v>
      </c>
      <c r="B5" s="23" t="s">
        <v>95</v>
      </c>
      <c r="C5" s="15"/>
    </row>
    <row r="6" spans="1:3" ht="16.5" x14ac:dyDescent="0.25">
      <c r="A6" s="25" t="s">
        <v>58</v>
      </c>
      <c r="B6" s="23" t="s">
        <v>94</v>
      </c>
      <c r="C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IRF</vt:lpstr>
      <vt:lpstr>WRS</vt:lpstr>
      <vt:lpstr>SPS</vt:lpstr>
      <vt:lpstr>Sheet1</vt:lpstr>
      <vt:lpstr>IRF!Print_Area</vt:lpstr>
      <vt:lpstr>SPS!Print_Area</vt:lpstr>
      <vt:lpstr>WRS!Print_Area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</dc:creator>
  <cp:lastModifiedBy>Jerome</cp:lastModifiedBy>
  <cp:lastPrinted>2025-03-10T02:13:21Z</cp:lastPrinted>
  <dcterms:created xsi:type="dcterms:W3CDTF">2021-09-29T01:35:20Z</dcterms:created>
  <dcterms:modified xsi:type="dcterms:W3CDTF">2025-03-10T06:47:36Z</dcterms:modified>
</cp:coreProperties>
</file>