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New-workspace\ImageJProject\PluginSourceFiles\CT_Tools\"/>
    </mc:Choice>
  </mc:AlternateContent>
  <bookViews>
    <workbookView xWindow="0" yWindow="0" windowWidth="20430" windowHeight="80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2" l="1"/>
  <c r="M9" i="2"/>
  <c r="M21" i="2"/>
  <c r="Q21" i="2" s="1"/>
  <c r="M22" i="2"/>
  <c r="Q22" i="2" s="1"/>
  <c r="M23" i="2"/>
  <c r="N23" i="2" s="1"/>
  <c r="M24" i="2"/>
  <c r="Q24" i="2" s="1"/>
  <c r="M25" i="2"/>
  <c r="P25" i="2" s="1"/>
  <c r="M26" i="2"/>
  <c r="Q26" i="2" s="1"/>
  <c r="M27" i="2"/>
  <c r="Q27" i="2" s="1"/>
  <c r="M28" i="2"/>
  <c r="Q28" i="2" s="1"/>
  <c r="M29" i="2"/>
  <c r="P29" i="2" s="1"/>
  <c r="M30" i="2"/>
  <c r="Q30" i="2" s="1"/>
  <c r="M31" i="2"/>
  <c r="N31" i="2" s="1"/>
  <c r="M32" i="2"/>
  <c r="Q32" i="2" s="1"/>
  <c r="M33" i="2"/>
  <c r="P33" i="2" s="1"/>
  <c r="M34" i="2"/>
  <c r="Q34" i="2" s="1"/>
  <c r="M35" i="2"/>
  <c r="Q35" i="2" s="1"/>
  <c r="M36" i="2"/>
  <c r="Q36" i="2" s="1"/>
  <c r="M37" i="2"/>
  <c r="P37" i="2" s="1"/>
  <c r="M38" i="2"/>
  <c r="Q38" i="2" s="1"/>
  <c r="M39" i="2"/>
  <c r="N39" i="2" s="1"/>
  <c r="M40" i="2"/>
  <c r="Q40" i="2" s="1"/>
  <c r="M20" i="2"/>
  <c r="P20" i="2" s="1"/>
  <c r="E14" i="2"/>
  <c r="E23" i="2"/>
  <c r="E17" i="2"/>
  <c r="I8" i="2"/>
  <c r="F9" i="2"/>
  <c r="F8" i="2"/>
  <c r="L2" i="2"/>
  <c r="I4" i="2"/>
  <c r="I3" i="2"/>
  <c r="I2" i="2"/>
  <c r="F4" i="2"/>
  <c r="O24" i="2" l="1"/>
  <c r="N32" i="2"/>
  <c r="P40" i="2"/>
  <c r="N36" i="2"/>
  <c r="O40" i="2"/>
  <c r="P28" i="2"/>
  <c r="O36" i="2"/>
  <c r="P24" i="2"/>
  <c r="N28" i="2"/>
  <c r="O32" i="2"/>
  <c r="P36" i="2"/>
  <c r="N40" i="2"/>
  <c r="N24" i="2"/>
  <c r="O28" i="2"/>
  <c r="P32" i="2"/>
  <c r="N35" i="2"/>
  <c r="N27" i="2"/>
  <c r="N38" i="2"/>
  <c r="N34" i="2"/>
  <c r="N30" i="2"/>
  <c r="N26" i="2"/>
  <c r="N22" i="2"/>
  <c r="O39" i="2"/>
  <c r="O35" i="2"/>
  <c r="O31" i="2"/>
  <c r="O27" i="2"/>
  <c r="O23" i="2"/>
  <c r="Q20" i="2"/>
  <c r="Q37" i="2"/>
  <c r="Q33" i="2"/>
  <c r="Q29" i="2"/>
  <c r="Q25" i="2"/>
  <c r="N20" i="2"/>
  <c r="N37" i="2"/>
  <c r="N33" i="2"/>
  <c r="N29" i="2"/>
  <c r="N25" i="2"/>
  <c r="N21" i="2"/>
  <c r="O38" i="2"/>
  <c r="O34" i="2"/>
  <c r="O30" i="2"/>
  <c r="O26" i="2"/>
  <c r="O22" i="2"/>
  <c r="P39" i="2"/>
  <c r="P35" i="2"/>
  <c r="P31" i="2"/>
  <c r="P27" i="2"/>
  <c r="P23" i="2"/>
  <c r="O20" i="2"/>
  <c r="O37" i="2"/>
  <c r="O33" i="2"/>
  <c r="O29" i="2"/>
  <c r="O25" i="2"/>
  <c r="O21" i="2"/>
  <c r="P38" i="2"/>
  <c r="P34" i="2"/>
  <c r="P30" i="2"/>
  <c r="P26" i="2"/>
  <c r="P22" i="2"/>
  <c r="Q39" i="2"/>
  <c r="Q31" i="2"/>
  <c r="Q23" i="2"/>
  <c r="P21" i="2"/>
</calcChain>
</file>

<file path=xl/sharedStrings.xml><?xml version="1.0" encoding="utf-8"?>
<sst xmlns="http://schemas.openxmlformats.org/spreadsheetml/2006/main" count="108" uniqueCount="71">
  <si>
    <t>/ImageJProject/PluginSourceFiles/CT_Tools/Apply_Linearization.java</t>
  </si>
  <si>
    <t>/ImageJProject/PluginSourceFiles/CT_Tools/Material_Tagger.java</t>
  </si>
  <si>
    <t>/ImageJProject/PluginSourceFiles/CT_Tools/Materials_Editor.java</t>
  </si>
  <si>
    <t>/ImageJProject/PluginSourceFiles/CT_Tools/MuLinSlice_To_Fan_Sinogram.java</t>
  </si>
  <si>
    <t>/ImageJProject/PluginSourceFiles/CT_Tools/MuLinSlice_To_Parallel_Sinogram.java</t>
  </si>
  <si>
    <t>/ImageJProject/PluginSourceFiles/CT_Tools/Scanner_Setup.java</t>
  </si>
  <si>
    <t>/ImageJProject/PluginSourceFiles/CT_Tools/TagSlice_To_Fan_Brems_Sinogram.java</t>
  </si>
  <si>
    <t>/ImageJProject/PluginSourceFiles/CT_Tools/TagSlice_To_MuLin.java</t>
  </si>
  <si>
    <t>/ImageJProject/PluginSourceFiles/CT_Tools/TagSlice_To_Parallel_Brems_Sinogram.java</t>
  </si>
  <si>
    <t>/ImageJProject/PluginSourceFiles/CT_Tools/Xray_Calculator.java</t>
  </si>
  <si>
    <t>/ImageJProject/PluginSourceFiles/CT_Tools/Xray_Lookup_MuLin.java</t>
  </si>
  <si>
    <t>/ImageJProject/PluginSourceFiles/CT_Tools/Xray_Lookup_Ratio.java</t>
  </si>
  <si>
    <t>/ImageJProject/PluginSourceFiles/CT_Tools/Xray_SpectrumPlotter.java</t>
  </si>
  <si>
    <t>/ImageJProject/PluginSourceFiles/CT_Tools/plugins.config</t>
  </si>
  <si>
    <t>Name</t>
  </si>
  <si>
    <t>Version Warning</t>
  </si>
  <si>
    <t>TagTools</t>
  </si>
  <si>
    <t>Color</t>
  </si>
  <si>
    <t>ToDo</t>
  </si>
  <si>
    <t>/ImageJProject/PluginSourceFiles/CT_Recon/CT_Recon_ParallelBeam.java</t>
  </si>
  <si>
    <t>Done</t>
  </si>
  <si>
    <t>Not required</t>
  </si>
  <si>
    <t>Comment</t>
  </si>
  <si>
    <t>GenericDialogAddin</t>
  </si>
  <si>
    <t>Macro Recordable</t>
  </si>
  <si>
    <t>Abandoned  to be deleted</t>
  </si>
  <si>
    <t>Swing plugin</t>
  </si>
  <si>
    <t>NA</t>
  </si>
  <si>
    <t>Delete</t>
  </si>
  <si>
    <t>No</t>
  </si>
  <si>
    <t>Add Tag To MuLin Step</t>
  </si>
  <si>
    <t>/ImageJProject/PluginSourceFiles/CT_Tools/Linearization_Demo.ijm</t>
  </si>
  <si>
    <t>No Listeners Obsolete, moved to oldCode</t>
  </si>
  <si>
    <t>moved to oldCode.replaced by Linearization_Demo macro</t>
  </si>
  <si>
    <t>srcToDet</t>
  </si>
  <si>
    <t>srcToSamp</t>
  </si>
  <si>
    <t>Mag</t>
  </si>
  <si>
    <t>SrcToSamp</t>
  </si>
  <si>
    <t>originalWidth</t>
  </si>
  <si>
    <t>minDetCnt</t>
  </si>
  <si>
    <t>padding</t>
  </si>
  <si>
    <t>none</t>
  </si>
  <si>
    <t>axisToDet</t>
  </si>
  <si>
    <t>mag</t>
  </si>
  <si>
    <t>sinogram.length</t>
  </si>
  <si>
    <t>numAngles</t>
  </si>
  <si>
    <t>paddedWidth</t>
  </si>
  <si>
    <t>detPixCnt</t>
  </si>
  <si>
    <t>magnification</t>
  </si>
  <si>
    <t>allocated for sinogram</t>
  </si>
  <si>
    <t>Int</t>
  </si>
  <si>
    <t>round</t>
  </si>
  <si>
    <t>floor</t>
  </si>
  <si>
    <t>ceil</t>
  </si>
  <si>
    <t>image width</t>
  </si>
  <si>
    <t>detWidthPix</t>
  </si>
  <si>
    <t>sinogram angles</t>
  </si>
  <si>
    <t>Stored Settings</t>
  </si>
  <si>
    <t>OldCode</t>
  </si>
  <si>
    <t>Linearization_Fitter.java</t>
  </si>
  <si>
    <t>Linearization_WorkFlow.java</t>
  </si>
  <si>
    <t>Material_TaggerOLd.java</t>
  </si>
  <si>
    <t>MuLinSlice_To_Fan_SinogramOld.java</t>
  </si>
  <si>
    <t>MuLinSlice_To_Parallel_SinogramOld.java</t>
  </si>
  <si>
    <t>Find_Linearization.java</t>
  </si>
  <si>
    <t>Scanner_SetupOld.java</t>
  </si>
  <si>
    <t>Show_Sinogram_Properties.java</t>
  </si>
  <si>
    <t>Xray_Lookup_Original.java</t>
  </si>
  <si>
    <t>Xray_Lookup_RatioOld.java</t>
  </si>
  <si>
    <t>Xray_SpectrumPlotter2.java</t>
  </si>
  <si>
    <t>TagSlice_To_Parallel_Brems_Sinogram2.java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</si>
</sst>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A36" sqref="A36"/>
    </sheetView>
  </sheetViews>
  <sheetFormatPr defaultRowHeight="15" x14ac:dyDescent="0.25"/>
  <cols>
    <col min="1" max="1" width="83" customWidth="1"/>
    <col min="2" max="2" width="15.85546875" bestFit="1" customWidth="1"/>
    <col min="3" max="3" width="19.140625" bestFit="1" customWidth="1"/>
    <col min="4" max="4" width="12.42578125" bestFit="1" customWidth="1"/>
    <col min="5" max="6" width="19.140625" customWidth="1"/>
    <col min="7" max="7" width="5.7109375" bestFit="1" customWidth="1"/>
    <col min="8" max="8" width="25.42578125" customWidth="1"/>
    <col min="9" max="9" width="49.7109375" customWidth="1"/>
  </cols>
  <sheetData>
    <row r="1" spans="1:9" x14ac:dyDescent="0.25">
      <c r="A1" t="s">
        <v>14</v>
      </c>
      <c r="B1" t="s">
        <v>15</v>
      </c>
      <c r="C1" t="s">
        <v>23</v>
      </c>
      <c r="D1" t="s">
        <v>16</v>
      </c>
      <c r="E1" t="s">
        <v>24</v>
      </c>
      <c r="F1" t="s">
        <v>57</v>
      </c>
      <c r="G1" t="s">
        <v>17</v>
      </c>
      <c r="H1" t="s">
        <v>18</v>
      </c>
      <c r="I1" s="3" t="s">
        <v>22</v>
      </c>
    </row>
    <row r="2" spans="1:9" x14ac:dyDescent="0.25">
      <c r="A2" t="s">
        <v>0</v>
      </c>
      <c r="B2" s="6" t="s">
        <v>21</v>
      </c>
      <c r="C2" s="6" t="s">
        <v>21</v>
      </c>
      <c r="D2" s="6" t="s">
        <v>21</v>
      </c>
      <c r="E2" s="6"/>
      <c r="F2" s="5"/>
      <c r="G2" s="6"/>
      <c r="H2" s="2"/>
      <c r="I2" s="4"/>
    </row>
    <row r="3" spans="1:9" x14ac:dyDescent="0.25">
      <c r="A3" t="s">
        <v>1</v>
      </c>
      <c r="B3" s="6"/>
      <c r="C3" s="6"/>
      <c r="D3" s="6"/>
      <c r="E3" s="5" t="s">
        <v>29</v>
      </c>
      <c r="F3" s="5"/>
      <c r="G3" s="6"/>
      <c r="H3" s="1" t="s">
        <v>20</v>
      </c>
      <c r="I3" s="4"/>
    </row>
    <row r="4" spans="1:9" x14ac:dyDescent="0.25">
      <c r="A4" t="s">
        <v>2</v>
      </c>
      <c r="B4" s="7" t="s">
        <v>27</v>
      </c>
      <c r="C4" s="7" t="s">
        <v>27</v>
      </c>
      <c r="D4" s="7" t="s">
        <v>27</v>
      </c>
      <c r="E4" s="5" t="s">
        <v>29</v>
      </c>
      <c r="F4" s="5"/>
      <c r="G4" s="7" t="s">
        <v>27</v>
      </c>
      <c r="H4" s="1" t="s">
        <v>20</v>
      </c>
      <c r="I4" s="4" t="s">
        <v>26</v>
      </c>
    </row>
    <row r="5" spans="1:9" x14ac:dyDescent="0.25">
      <c r="A5" t="s">
        <v>3</v>
      </c>
      <c r="B5" s="6"/>
      <c r="C5" s="6"/>
      <c r="D5" s="6" t="s">
        <v>21</v>
      </c>
      <c r="E5" s="6"/>
      <c r="F5" s="5"/>
      <c r="G5" s="6"/>
      <c r="H5" s="1" t="s">
        <v>20</v>
      </c>
      <c r="I5" s="4"/>
    </row>
    <row r="6" spans="1:9" x14ac:dyDescent="0.25">
      <c r="A6" t="s">
        <v>4</v>
      </c>
      <c r="B6" s="6"/>
      <c r="C6" s="6"/>
      <c r="D6" s="6" t="s">
        <v>21</v>
      </c>
      <c r="E6" s="6"/>
      <c r="F6" s="5"/>
      <c r="G6" s="6"/>
      <c r="H6" s="1" t="s">
        <v>20</v>
      </c>
      <c r="I6" s="4"/>
    </row>
    <row r="7" spans="1:9" x14ac:dyDescent="0.25">
      <c r="A7" t="s">
        <v>5</v>
      </c>
      <c r="B7" s="6"/>
      <c r="C7" s="6"/>
      <c r="D7" s="6"/>
      <c r="E7" s="6"/>
      <c r="F7" s="6"/>
      <c r="G7" s="6"/>
      <c r="H7" s="1" t="s">
        <v>20</v>
      </c>
      <c r="I7" s="4"/>
    </row>
    <row r="8" spans="1:9" x14ac:dyDescent="0.25">
      <c r="A8" t="s">
        <v>6</v>
      </c>
      <c r="B8" s="6"/>
      <c r="C8" s="6"/>
      <c r="D8" s="6"/>
      <c r="E8" s="6"/>
      <c r="F8" s="6"/>
      <c r="G8" s="6"/>
      <c r="H8" s="1" t="s">
        <v>20</v>
      </c>
      <c r="I8" s="4"/>
    </row>
    <row r="9" spans="1:9" x14ac:dyDescent="0.25">
      <c r="A9" t="s">
        <v>7</v>
      </c>
      <c r="B9" s="6" t="s">
        <v>21</v>
      </c>
      <c r="C9" s="6" t="s">
        <v>21</v>
      </c>
      <c r="D9" s="6"/>
      <c r="E9" s="6"/>
      <c r="F9" s="5"/>
      <c r="G9" s="6"/>
      <c r="H9" s="1" t="s">
        <v>20</v>
      </c>
      <c r="I9" s="4"/>
    </row>
    <row r="10" spans="1:9" x14ac:dyDescent="0.25">
      <c r="A10" t="s">
        <v>8</v>
      </c>
      <c r="B10" s="6"/>
      <c r="C10" s="6"/>
      <c r="D10" s="6"/>
      <c r="E10" s="6"/>
      <c r="F10" s="6"/>
      <c r="G10" s="6"/>
      <c r="H10" s="1" t="s">
        <v>20</v>
      </c>
      <c r="I10" s="4"/>
    </row>
    <row r="11" spans="1:9" x14ac:dyDescent="0.25">
      <c r="A11" t="s">
        <v>9</v>
      </c>
      <c r="B11" s="6"/>
      <c r="C11" s="6"/>
      <c r="D11" s="6"/>
      <c r="E11" s="6"/>
      <c r="F11" s="5"/>
      <c r="G11" s="6"/>
      <c r="H11" s="1" t="s">
        <v>20</v>
      </c>
      <c r="I11" s="4"/>
    </row>
    <row r="12" spans="1:9" x14ac:dyDescent="0.25">
      <c r="A12" t="s">
        <v>10</v>
      </c>
      <c r="B12" s="6"/>
      <c r="C12" s="6"/>
      <c r="D12" s="6"/>
      <c r="E12" s="6"/>
      <c r="F12" s="5"/>
      <c r="G12" s="6"/>
      <c r="H12" s="1" t="s">
        <v>20</v>
      </c>
      <c r="I12" s="4"/>
    </row>
    <row r="13" spans="1:9" x14ac:dyDescent="0.25">
      <c r="A13" t="s">
        <v>11</v>
      </c>
      <c r="B13" s="6"/>
      <c r="C13" s="6"/>
      <c r="D13" s="6"/>
      <c r="E13" s="6"/>
      <c r="F13" s="5"/>
      <c r="G13" s="6"/>
      <c r="H13" s="1" t="s">
        <v>20</v>
      </c>
      <c r="I13" s="4"/>
    </row>
    <row r="14" spans="1:9" x14ac:dyDescent="0.25">
      <c r="A14" t="s">
        <v>12</v>
      </c>
      <c r="B14" s="6"/>
      <c r="C14" s="6"/>
      <c r="D14" s="6"/>
      <c r="E14" s="6"/>
      <c r="F14" s="5"/>
      <c r="G14" s="6"/>
      <c r="H14" s="1" t="s">
        <v>20</v>
      </c>
      <c r="I14" s="4"/>
    </row>
    <row r="15" spans="1:9" x14ac:dyDescent="0.25">
      <c r="A15" t="s">
        <v>31</v>
      </c>
      <c r="B15" s="5"/>
      <c r="C15" s="5"/>
      <c r="D15" s="5"/>
      <c r="E15" s="5"/>
      <c r="F15" s="5"/>
      <c r="G15" s="5"/>
      <c r="H15" s="2" t="s">
        <v>30</v>
      </c>
      <c r="I15" s="4"/>
    </row>
    <row r="16" spans="1:9" x14ac:dyDescent="0.25">
      <c r="A16" t="s">
        <v>13</v>
      </c>
      <c r="B16" s="5"/>
      <c r="C16" s="5"/>
      <c r="D16" s="5"/>
      <c r="E16" s="5"/>
      <c r="F16" s="5"/>
      <c r="G16" s="5"/>
      <c r="H16" s="2"/>
      <c r="I16" s="4"/>
    </row>
    <row r="17" spans="1:9" x14ac:dyDescent="0.25">
      <c r="A17" t="s">
        <v>19</v>
      </c>
      <c r="B17" s="6"/>
      <c r="C17" s="5"/>
      <c r="D17" s="5"/>
      <c r="E17" s="5"/>
      <c r="F17" s="5"/>
      <c r="G17" s="6"/>
      <c r="H17" s="2"/>
      <c r="I17" s="4"/>
    </row>
    <row r="18" spans="1:9" x14ac:dyDescent="0.25">
      <c r="I18" s="8"/>
    </row>
    <row r="19" spans="1:9" x14ac:dyDescent="0.25">
      <c r="I19" s="8"/>
    </row>
    <row r="20" spans="1:9" x14ac:dyDescent="0.25">
      <c r="A20" t="s">
        <v>58</v>
      </c>
    </row>
    <row r="21" spans="1:9" x14ac:dyDescent="0.25">
      <c r="A21" t="s">
        <v>59</v>
      </c>
      <c r="B21" s="5"/>
      <c r="C21" s="5"/>
      <c r="D21" s="5"/>
      <c r="E21" s="5"/>
      <c r="F21" s="5"/>
      <c r="G21" s="5"/>
      <c r="H21" s="2"/>
      <c r="I21" s="4" t="s">
        <v>32</v>
      </c>
    </row>
    <row r="22" spans="1:9" x14ac:dyDescent="0.25">
      <c r="A22" t="s">
        <v>60</v>
      </c>
      <c r="B22" s="5"/>
      <c r="C22" s="5"/>
      <c r="D22" s="5"/>
      <c r="E22" s="5"/>
      <c r="F22" s="5"/>
      <c r="G22" s="5"/>
      <c r="H22" s="2"/>
      <c r="I22" s="4" t="s">
        <v>33</v>
      </c>
    </row>
    <row r="23" spans="1:9" x14ac:dyDescent="0.25">
      <c r="A23" t="s">
        <v>61</v>
      </c>
      <c r="B23" s="5"/>
      <c r="C23" s="5"/>
      <c r="D23" s="5"/>
      <c r="E23" s="5"/>
      <c r="F23" s="5"/>
      <c r="G23" s="5"/>
      <c r="H23" s="2"/>
      <c r="I23" s="4" t="s">
        <v>25</v>
      </c>
    </row>
    <row r="24" spans="1:9" x14ac:dyDescent="0.25">
      <c r="A24" t="s">
        <v>62</v>
      </c>
      <c r="B24" s="5"/>
      <c r="C24" s="5"/>
      <c r="D24" s="5"/>
      <c r="E24" s="5"/>
      <c r="F24" s="5"/>
      <c r="G24" s="5"/>
      <c r="H24" s="2" t="s">
        <v>28</v>
      </c>
      <c r="I24" s="4"/>
    </row>
    <row r="25" spans="1:9" x14ac:dyDescent="0.25">
      <c r="A25" t="s">
        <v>63</v>
      </c>
      <c r="B25" s="5"/>
      <c r="C25" s="5"/>
      <c r="D25" s="5"/>
      <c r="E25" s="5"/>
      <c r="F25" s="5"/>
      <c r="G25" s="5"/>
      <c r="H25" s="2" t="s">
        <v>28</v>
      </c>
      <c r="I25" s="4"/>
    </row>
    <row r="26" spans="1:9" x14ac:dyDescent="0.25">
      <c r="A26" t="s">
        <v>64</v>
      </c>
    </row>
    <row r="27" spans="1:9" x14ac:dyDescent="0.25">
      <c r="A27" t="s">
        <v>65</v>
      </c>
      <c r="B27" s="5"/>
      <c r="C27" s="5"/>
      <c r="D27" s="5"/>
      <c r="E27" s="5"/>
      <c r="F27" s="5"/>
      <c r="G27" s="5"/>
      <c r="H27" s="2" t="s">
        <v>28</v>
      </c>
      <c r="I27" s="4"/>
    </row>
    <row r="28" spans="1:9" x14ac:dyDescent="0.25">
      <c r="A28" t="s">
        <v>66</v>
      </c>
      <c r="B28" s="5"/>
      <c r="C28" s="5"/>
      <c r="D28" s="5"/>
      <c r="E28" s="5"/>
      <c r="F28" s="5"/>
      <c r="G28" s="5"/>
      <c r="H28" s="2"/>
      <c r="I28" s="4"/>
    </row>
    <row r="29" spans="1:9" x14ac:dyDescent="0.25">
      <c r="A29" t="s">
        <v>67</v>
      </c>
      <c r="B29" s="5"/>
      <c r="C29" s="5"/>
      <c r="D29" s="5"/>
      <c r="E29" s="5"/>
      <c r="F29" s="5"/>
      <c r="G29" s="5"/>
      <c r="H29" s="2"/>
      <c r="I29" s="4"/>
    </row>
    <row r="30" spans="1:9" x14ac:dyDescent="0.25">
      <c r="A30" t="s">
        <v>68</v>
      </c>
      <c r="B30" s="5"/>
      <c r="C30" s="5"/>
      <c r="D30" s="5"/>
      <c r="E30" s="5"/>
      <c r="F30" s="5"/>
      <c r="G30" s="5"/>
      <c r="H30" s="2"/>
      <c r="I30" s="4"/>
    </row>
    <row r="31" spans="1:9" x14ac:dyDescent="0.25">
      <c r="A31" t="s">
        <v>69</v>
      </c>
      <c r="B31" s="5"/>
      <c r="C31" s="5"/>
      <c r="D31" s="5"/>
      <c r="E31" s="5"/>
      <c r="F31" s="5"/>
      <c r="G31" s="5"/>
      <c r="H31" s="2"/>
      <c r="I31" s="4"/>
    </row>
    <row r="32" spans="1:9" x14ac:dyDescent="0.25">
      <c r="A32" t="s">
        <v>70</v>
      </c>
      <c r="B32" s="5"/>
      <c r="C32" s="5"/>
      <c r="D32" s="5"/>
      <c r="E32" s="5"/>
      <c r="F32" s="5"/>
      <c r="G32" s="5"/>
      <c r="H32" s="2"/>
      <c r="I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0"/>
  <sheetViews>
    <sheetView workbookViewId="0">
      <selection activeCell="E21" sqref="E21"/>
    </sheetView>
  </sheetViews>
  <sheetFormatPr defaultRowHeight="15" x14ac:dyDescent="0.25"/>
  <cols>
    <col min="1" max="1" width="13.42578125" customWidth="1"/>
    <col min="2" max="2" width="16.5703125" customWidth="1"/>
    <col min="5" max="5" width="12.42578125" customWidth="1"/>
    <col min="11" max="11" width="10.42578125" customWidth="1"/>
    <col min="12" max="12" width="12.42578125" customWidth="1"/>
    <col min="13" max="13" width="13.42578125" customWidth="1"/>
  </cols>
  <sheetData>
    <row r="2" spans="1:13" x14ac:dyDescent="0.25">
      <c r="A2" t="s">
        <v>38</v>
      </c>
      <c r="B2">
        <v>256</v>
      </c>
      <c r="E2" t="s">
        <v>34</v>
      </c>
      <c r="F2">
        <v>100</v>
      </c>
      <c r="H2" t="s">
        <v>36</v>
      </c>
      <c r="I2">
        <f>F4</f>
        <v>2</v>
      </c>
      <c r="K2" t="s">
        <v>39</v>
      </c>
      <c r="L2">
        <f>B2*I2</f>
        <v>512</v>
      </c>
    </row>
    <row r="3" spans="1:13" x14ac:dyDescent="0.25">
      <c r="A3" t="s">
        <v>40</v>
      </c>
      <c r="B3" t="s">
        <v>41</v>
      </c>
      <c r="E3" t="s">
        <v>35</v>
      </c>
      <c r="F3">
        <v>50</v>
      </c>
      <c r="H3" t="s">
        <v>37</v>
      </c>
      <c r="I3">
        <f>F3</f>
        <v>50</v>
      </c>
    </row>
    <row r="4" spans="1:13" x14ac:dyDescent="0.25">
      <c r="E4" t="s">
        <v>36</v>
      </c>
      <c r="F4">
        <f>F2/F3</f>
        <v>2</v>
      </c>
      <c r="H4" t="s">
        <v>34</v>
      </c>
      <c r="I4">
        <f>I2*I3</f>
        <v>100</v>
      </c>
    </row>
    <row r="6" spans="1:13" x14ac:dyDescent="0.25">
      <c r="E6" t="s">
        <v>34</v>
      </c>
      <c r="F6">
        <v>100</v>
      </c>
      <c r="H6" t="s">
        <v>34</v>
      </c>
      <c r="I6">
        <v>100</v>
      </c>
    </row>
    <row r="7" spans="1:13" x14ac:dyDescent="0.25">
      <c r="E7" t="s">
        <v>42</v>
      </c>
      <c r="F7">
        <v>50</v>
      </c>
      <c r="H7" t="s">
        <v>43</v>
      </c>
      <c r="I7">
        <v>1000</v>
      </c>
      <c r="L7" t="s">
        <v>54</v>
      </c>
      <c r="M7">
        <v>256</v>
      </c>
    </row>
    <row r="8" spans="1:13" x14ac:dyDescent="0.25">
      <c r="E8" t="s">
        <v>35</v>
      </c>
      <c r="F8">
        <f>F6-F7</f>
        <v>50</v>
      </c>
      <c r="H8" t="s">
        <v>42</v>
      </c>
      <c r="I8">
        <f>I6*(1-1/I7)</f>
        <v>99.9</v>
      </c>
      <c r="L8" t="s">
        <v>43</v>
      </c>
      <c r="M8">
        <v>1.1000000000000001</v>
      </c>
    </row>
    <row r="9" spans="1:13" x14ac:dyDescent="0.25">
      <c r="E9" t="s">
        <v>36</v>
      </c>
      <c r="F9">
        <f>F6/F8</f>
        <v>2</v>
      </c>
      <c r="L9" t="s">
        <v>55</v>
      </c>
      <c r="M9">
        <f>M7*M8</f>
        <v>281.60000000000002</v>
      </c>
    </row>
    <row r="14" spans="1:13" x14ac:dyDescent="0.25">
      <c r="B14" t="s">
        <v>44</v>
      </c>
      <c r="C14">
        <v>248404</v>
      </c>
      <c r="E14">
        <f>C14/C17</f>
        <v>884</v>
      </c>
    </row>
    <row r="15" spans="1:13" x14ac:dyDescent="0.25">
      <c r="B15" t="s">
        <v>45</v>
      </c>
      <c r="C15">
        <v>884</v>
      </c>
    </row>
    <row r="16" spans="1:13" x14ac:dyDescent="0.25">
      <c r="B16" t="s">
        <v>46</v>
      </c>
      <c r="C16">
        <v>255</v>
      </c>
    </row>
    <row r="17" spans="2:17" x14ac:dyDescent="0.25">
      <c r="B17" t="s">
        <v>47</v>
      </c>
      <c r="C17">
        <v>281</v>
      </c>
      <c r="E17">
        <f>C17*C15</f>
        <v>248404</v>
      </c>
      <c r="F17" t="s">
        <v>49</v>
      </c>
    </row>
    <row r="18" spans="2:17" x14ac:dyDescent="0.25">
      <c r="B18" t="s">
        <v>48</v>
      </c>
      <c r="C18">
        <v>1.1000000000000001</v>
      </c>
    </row>
    <row r="19" spans="2:17" x14ac:dyDescent="0.25">
      <c r="L19" t="s">
        <v>43</v>
      </c>
      <c r="N19" t="s">
        <v>50</v>
      </c>
      <c r="O19" t="s">
        <v>51</v>
      </c>
      <c r="P19" t="s">
        <v>52</v>
      </c>
      <c r="Q19" t="s">
        <v>53</v>
      </c>
    </row>
    <row r="20" spans="2:17" x14ac:dyDescent="0.25">
      <c r="B20" t="s">
        <v>44</v>
      </c>
      <c r="C20">
        <v>264017</v>
      </c>
      <c r="E20">
        <f>C20/C22</f>
        <v>299</v>
      </c>
      <c r="L20">
        <v>1</v>
      </c>
      <c r="M20">
        <f t="shared" ref="M20:M40" si="0">L20*$M$7</f>
        <v>256</v>
      </c>
      <c r="N20">
        <f>INT(M20)</f>
        <v>256</v>
      </c>
      <c r="O20">
        <f>ROUND(M20,0)</f>
        <v>256</v>
      </c>
      <c r="P20">
        <f>FLOOR(M20,1)</f>
        <v>256</v>
      </c>
      <c r="Q20">
        <f>CEILING(M20,1)</f>
        <v>256</v>
      </c>
    </row>
    <row r="21" spans="2:17" x14ac:dyDescent="0.25">
      <c r="B21" t="s">
        <v>56</v>
      </c>
      <c r="C21">
        <v>880</v>
      </c>
      <c r="L21">
        <v>1.1000000000000001</v>
      </c>
      <c r="M21">
        <f t="shared" si="0"/>
        <v>281.60000000000002</v>
      </c>
      <c r="N21">
        <f t="shared" ref="N21:N40" si="1">INT(M21)</f>
        <v>281</v>
      </c>
      <c r="O21">
        <f t="shared" ref="O21:O40" si="2">ROUND(M21,0)</f>
        <v>282</v>
      </c>
      <c r="P21">
        <f t="shared" ref="P21:P40" si="3">FLOOR(M21,1)</f>
        <v>281</v>
      </c>
      <c r="Q21">
        <f t="shared" ref="Q21:Q40" si="4">CEILING(M21,1)</f>
        <v>282</v>
      </c>
    </row>
    <row r="22" spans="2:17" x14ac:dyDescent="0.25">
      <c r="B22" t="s">
        <v>45</v>
      </c>
      <c r="C22">
        <v>883</v>
      </c>
      <c r="L22">
        <v>1.2</v>
      </c>
      <c r="M22">
        <f t="shared" si="0"/>
        <v>307.2</v>
      </c>
      <c r="N22">
        <f t="shared" si="1"/>
        <v>307</v>
      </c>
      <c r="O22">
        <f t="shared" si="2"/>
        <v>307</v>
      </c>
      <c r="P22">
        <f t="shared" si="3"/>
        <v>307</v>
      </c>
      <c r="Q22">
        <f t="shared" si="4"/>
        <v>308</v>
      </c>
    </row>
    <row r="23" spans="2:17" x14ac:dyDescent="0.25">
      <c r="B23" t="s">
        <v>46</v>
      </c>
      <c r="C23">
        <v>272</v>
      </c>
      <c r="E23">
        <f>C23*C21</f>
        <v>239360</v>
      </c>
      <c r="F23" t="s">
        <v>49</v>
      </c>
      <c r="L23">
        <v>1.3</v>
      </c>
      <c r="M23">
        <f t="shared" si="0"/>
        <v>332.8</v>
      </c>
      <c r="N23">
        <f t="shared" si="1"/>
        <v>332</v>
      </c>
      <c r="O23">
        <f t="shared" si="2"/>
        <v>333</v>
      </c>
      <c r="P23">
        <f t="shared" si="3"/>
        <v>332</v>
      </c>
      <c r="Q23">
        <f t="shared" si="4"/>
        <v>333</v>
      </c>
    </row>
    <row r="24" spans="2:17" x14ac:dyDescent="0.25">
      <c r="B24" t="s">
        <v>47</v>
      </c>
      <c r="C24">
        <v>300</v>
      </c>
      <c r="L24">
        <v>1.4</v>
      </c>
      <c r="M24">
        <f t="shared" si="0"/>
        <v>358.4</v>
      </c>
      <c r="N24">
        <f t="shared" si="1"/>
        <v>358</v>
      </c>
      <c r="O24">
        <f t="shared" si="2"/>
        <v>358</v>
      </c>
      <c r="P24">
        <f t="shared" si="3"/>
        <v>358</v>
      </c>
      <c r="Q24">
        <f t="shared" si="4"/>
        <v>359</v>
      </c>
    </row>
    <row r="25" spans="2:17" x14ac:dyDescent="0.25">
      <c r="L25">
        <v>1.5</v>
      </c>
      <c r="M25">
        <f t="shared" si="0"/>
        <v>384</v>
      </c>
      <c r="N25">
        <f t="shared" si="1"/>
        <v>384</v>
      </c>
      <c r="O25">
        <f t="shared" si="2"/>
        <v>384</v>
      </c>
      <c r="P25">
        <f t="shared" si="3"/>
        <v>384</v>
      </c>
      <c r="Q25">
        <f t="shared" si="4"/>
        <v>384</v>
      </c>
    </row>
    <row r="26" spans="2:17" x14ac:dyDescent="0.25">
      <c r="L26">
        <v>1.6</v>
      </c>
      <c r="M26">
        <f t="shared" si="0"/>
        <v>409.6</v>
      </c>
      <c r="N26">
        <f t="shared" si="1"/>
        <v>409</v>
      </c>
      <c r="O26">
        <f t="shared" si="2"/>
        <v>410</v>
      </c>
      <c r="P26">
        <f t="shared" si="3"/>
        <v>409</v>
      </c>
      <c r="Q26">
        <f t="shared" si="4"/>
        <v>410</v>
      </c>
    </row>
    <row r="27" spans="2:17" x14ac:dyDescent="0.25">
      <c r="L27">
        <v>1.7</v>
      </c>
      <c r="M27">
        <f t="shared" si="0"/>
        <v>435.2</v>
      </c>
      <c r="N27">
        <f t="shared" si="1"/>
        <v>435</v>
      </c>
      <c r="O27">
        <f t="shared" si="2"/>
        <v>435</v>
      </c>
      <c r="P27">
        <f t="shared" si="3"/>
        <v>435</v>
      </c>
      <c r="Q27">
        <f t="shared" si="4"/>
        <v>436</v>
      </c>
    </row>
    <row r="28" spans="2:17" x14ac:dyDescent="0.25">
      <c r="L28">
        <v>1.8</v>
      </c>
      <c r="M28">
        <f t="shared" si="0"/>
        <v>460.8</v>
      </c>
      <c r="N28">
        <f t="shared" si="1"/>
        <v>460</v>
      </c>
      <c r="O28">
        <f t="shared" si="2"/>
        <v>461</v>
      </c>
      <c r="P28">
        <f t="shared" si="3"/>
        <v>460</v>
      </c>
      <c r="Q28">
        <f t="shared" si="4"/>
        <v>461</v>
      </c>
    </row>
    <row r="29" spans="2:17" x14ac:dyDescent="0.25">
      <c r="L29">
        <v>1.9</v>
      </c>
      <c r="M29">
        <f t="shared" si="0"/>
        <v>486.4</v>
      </c>
      <c r="N29">
        <f t="shared" si="1"/>
        <v>486</v>
      </c>
      <c r="O29">
        <f t="shared" si="2"/>
        <v>486</v>
      </c>
      <c r="P29">
        <f t="shared" si="3"/>
        <v>486</v>
      </c>
      <c r="Q29">
        <f t="shared" si="4"/>
        <v>487</v>
      </c>
    </row>
    <row r="30" spans="2:17" x14ac:dyDescent="0.25">
      <c r="L30">
        <v>2</v>
      </c>
      <c r="M30">
        <f t="shared" si="0"/>
        <v>512</v>
      </c>
      <c r="N30">
        <f t="shared" si="1"/>
        <v>512</v>
      </c>
      <c r="O30">
        <f t="shared" si="2"/>
        <v>512</v>
      </c>
      <c r="P30">
        <f t="shared" si="3"/>
        <v>512</v>
      </c>
      <c r="Q30">
        <f t="shared" si="4"/>
        <v>512</v>
      </c>
    </row>
    <row r="31" spans="2:17" x14ac:dyDescent="0.25">
      <c r="L31">
        <v>2.1</v>
      </c>
      <c r="M31">
        <f t="shared" si="0"/>
        <v>537.6</v>
      </c>
      <c r="N31">
        <f t="shared" si="1"/>
        <v>537</v>
      </c>
      <c r="O31">
        <f t="shared" si="2"/>
        <v>538</v>
      </c>
      <c r="P31">
        <f t="shared" si="3"/>
        <v>537</v>
      </c>
      <c r="Q31">
        <f t="shared" si="4"/>
        <v>538</v>
      </c>
    </row>
    <row r="32" spans="2:17" x14ac:dyDescent="0.25">
      <c r="L32">
        <v>2.2000000000000002</v>
      </c>
      <c r="M32">
        <f t="shared" si="0"/>
        <v>563.20000000000005</v>
      </c>
      <c r="N32">
        <f t="shared" si="1"/>
        <v>563</v>
      </c>
      <c r="O32">
        <f t="shared" si="2"/>
        <v>563</v>
      </c>
      <c r="P32">
        <f t="shared" si="3"/>
        <v>563</v>
      </c>
      <c r="Q32">
        <f t="shared" si="4"/>
        <v>564</v>
      </c>
    </row>
    <row r="33" spans="12:17" x14ac:dyDescent="0.25">
      <c r="L33">
        <v>2.2999999999999998</v>
      </c>
      <c r="M33">
        <f t="shared" si="0"/>
        <v>588.79999999999995</v>
      </c>
      <c r="N33">
        <f t="shared" si="1"/>
        <v>588</v>
      </c>
      <c r="O33">
        <f t="shared" si="2"/>
        <v>589</v>
      </c>
      <c r="P33">
        <f t="shared" si="3"/>
        <v>588</v>
      </c>
      <c r="Q33">
        <f t="shared" si="4"/>
        <v>589</v>
      </c>
    </row>
    <row r="34" spans="12:17" x14ac:dyDescent="0.25">
      <c r="L34">
        <v>2.4</v>
      </c>
      <c r="M34">
        <f t="shared" si="0"/>
        <v>614.4</v>
      </c>
      <c r="N34">
        <f t="shared" si="1"/>
        <v>614</v>
      </c>
      <c r="O34">
        <f t="shared" si="2"/>
        <v>614</v>
      </c>
      <c r="P34">
        <f t="shared" si="3"/>
        <v>614</v>
      </c>
      <c r="Q34">
        <f t="shared" si="4"/>
        <v>615</v>
      </c>
    </row>
    <row r="35" spans="12:17" x14ac:dyDescent="0.25">
      <c r="L35">
        <v>2.5</v>
      </c>
      <c r="M35">
        <f t="shared" si="0"/>
        <v>640</v>
      </c>
      <c r="N35">
        <f t="shared" si="1"/>
        <v>640</v>
      </c>
      <c r="O35">
        <f t="shared" si="2"/>
        <v>640</v>
      </c>
      <c r="P35">
        <f t="shared" si="3"/>
        <v>640</v>
      </c>
      <c r="Q35">
        <f t="shared" si="4"/>
        <v>640</v>
      </c>
    </row>
    <row r="36" spans="12:17" x14ac:dyDescent="0.25">
      <c r="L36">
        <v>2.6</v>
      </c>
      <c r="M36">
        <f t="shared" si="0"/>
        <v>665.6</v>
      </c>
      <c r="N36">
        <f t="shared" si="1"/>
        <v>665</v>
      </c>
      <c r="O36">
        <f t="shared" si="2"/>
        <v>666</v>
      </c>
      <c r="P36">
        <f t="shared" si="3"/>
        <v>665</v>
      </c>
      <c r="Q36">
        <f t="shared" si="4"/>
        <v>666</v>
      </c>
    </row>
    <row r="37" spans="12:17" x14ac:dyDescent="0.25">
      <c r="L37">
        <v>2.7</v>
      </c>
      <c r="M37">
        <f t="shared" si="0"/>
        <v>691.2</v>
      </c>
      <c r="N37">
        <f t="shared" si="1"/>
        <v>691</v>
      </c>
      <c r="O37">
        <f t="shared" si="2"/>
        <v>691</v>
      </c>
      <c r="P37">
        <f t="shared" si="3"/>
        <v>691</v>
      </c>
      <c r="Q37">
        <f t="shared" si="4"/>
        <v>692</v>
      </c>
    </row>
    <row r="38" spans="12:17" x14ac:dyDescent="0.25">
      <c r="L38">
        <v>2.8</v>
      </c>
      <c r="M38">
        <f t="shared" si="0"/>
        <v>716.8</v>
      </c>
      <c r="N38">
        <f t="shared" si="1"/>
        <v>716</v>
      </c>
      <c r="O38">
        <f t="shared" si="2"/>
        <v>717</v>
      </c>
      <c r="P38">
        <f t="shared" si="3"/>
        <v>716</v>
      </c>
      <c r="Q38">
        <f t="shared" si="4"/>
        <v>717</v>
      </c>
    </row>
    <row r="39" spans="12:17" x14ac:dyDescent="0.25">
      <c r="L39">
        <v>2.9</v>
      </c>
      <c r="M39">
        <f t="shared" si="0"/>
        <v>742.4</v>
      </c>
      <c r="N39">
        <f t="shared" si="1"/>
        <v>742</v>
      </c>
      <c r="O39">
        <f t="shared" si="2"/>
        <v>742</v>
      </c>
      <c r="P39">
        <f t="shared" si="3"/>
        <v>742</v>
      </c>
      <c r="Q39">
        <f t="shared" si="4"/>
        <v>743</v>
      </c>
    </row>
    <row r="40" spans="12:17" x14ac:dyDescent="0.25">
      <c r="L40">
        <v>3</v>
      </c>
      <c r="M40">
        <f t="shared" si="0"/>
        <v>768</v>
      </c>
      <c r="N40">
        <f t="shared" si="1"/>
        <v>768</v>
      </c>
      <c r="O40">
        <f t="shared" si="2"/>
        <v>768</v>
      </c>
      <c r="P40">
        <f t="shared" si="3"/>
        <v>768</v>
      </c>
      <c r="Q40">
        <f t="shared" si="4"/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 </cp:lastModifiedBy>
  <dcterms:created xsi:type="dcterms:W3CDTF">2022-12-17T19:19:54Z</dcterms:created>
  <dcterms:modified xsi:type="dcterms:W3CDTF">2022-12-28T15:48:16Z</dcterms:modified>
</cp:coreProperties>
</file>