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longhqth 03115 lab4\"/>
    </mc:Choice>
  </mc:AlternateContent>
  <xr:revisionPtr revIDLastSave="0" documentId="13_ncr:1_{061CC7CA-6435-4C35-92D1-473171223C15}" xr6:coauthVersionLast="47" xr6:coauthVersionMax="47" xr10:uidLastSave="{00000000-0000-0000-0000-000000000000}"/>
  <bookViews>
    <workbookView xWindow="-120" yWindow="-120" windowWidth="29040" windowHeight="15720" activeTab="3" xr2:uid="{73614A6C-F5F2-4ED0-BA2F-AE341FEBD6D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4" l="1"/>
  <c r="I8" i="4"/>
  <c r="I9" i="4"/>
  <c r="I10" i="4"/>
  <c r="I11" i="4"/>
  <c r="I7" i="4"/>
  <c r="H8" i="4"/>
  <c r="H9" i="4"/>
  <c r="H10" i="4"/>
  <c r="H11" i="4"/>
  <c r="H7" i="4"/>
  <c r="L6" i="3"/>
  <c r="L7" i="3"/>
  <c r="L8" i="3"/>
  <c r="L9" i="3"/>
  <c r="L10" i="3"/>
  <c r="L11" i="3"/>
  <c r="L12" i="3"/>
  <c r="L13" i="3"/>
  <c r="L5" i="3"/>
  <c r="K13" i="3"/>
  <c r="K6" i="3"/>
  <c r="K7" i="3"/>
  <c r="K8" i="3"/>
  <c r="K9" i="3"/>
  <c r="K10" i="3"/>
  <c r="K11" i="3"/>
  <c r="K12" i="3"/>
  <c r="K5" i="3"/>
  <c r="H17" i="3"/>
  <c r="H16" i="3"/>
  <c r="H15" i="3"/>
  <c r="J5" i="3"/>
  <c r="J6" i="3"/>
  <c r="J7" i="3"/>
  <c r="J8" i="3"/>
  <c r="J9" i="3"/>
  <c r="J11" i="3"/>
  <c r="J12" i="3"/>
  <c r="J13" i="3"/>
  <c r="J10" i="3"/>
  <c r="I6" i="3"/>
  <c r="I7" i="3"/>
  <c r="I8" i="3"/>
  <c r="I9" i="3"/>
  <c r="I10" i="3"/>
  <c r="I11" i="3"/>
  <c r="I12" i="3"/>
  <c r="I13" i="3"/>
  <c r="H6" i="3"/>
  <c r="H7" i="3"/>
  <c r="H8" i="3"/>
  <c r="H9" i="3"/>
  <c r="H10" i="3"/>
  <c r="H11" i="3"/>
  <c r="H12" i="3"/>
  <c r="H13" i="3"/>
  <c r="H5" i="3"/>
  <c r="I5" i="3" s="1"/>
  <c r="F7" i="2"/>
  <c r="F8" i="2"/>
  <c r="F9" i="2"/>
  <c r="F10" i="2"/>
  <c r="F6" i="2"/>
</calcChain>
</file>

<file path=xl/sharedStrings.xml><?xml version="1.0" encoding="utf-8"?>
<sst xmlns="http://schemas.openxmlformats.org/spreadsheetml/2006/main" count="73" uniqueCount="62">
  <si>
    <t>LÀM QUEN VỚI EXCEL</t>
  </si>
  <si>
    <t>A</t>
  </si>
  <si>
    <t>B</t>
  </si>
  <si>
    <t>C</t>
  </si>
  <si>
    <t>D</t>
  </si>
  <si>
    <t>E</t>
  </si>
  <si>
    <t>BẢNG THANH TOÁN</t>
  </si>
  <si>
    <t>Tỷ giá:</t>
  </si>
  <si>
    <t>SẢN PHẨM</t>
  </si>
  <si>
    <t>GIÁ TIỀN</t>
  </si>
  <si>
    <t>SỐ LƯỢNG</t>
  </si>
  <si>
    <t>THÀNH TIỀN</t>
  </si>
  <si>
    <t>QUY RA USD</t>
  </si>
  <si>
    <t>Ram</t>
  </si>
  <si>
    <t>LCD</t>
  </si>
  <si>
    <t>Keyboard</t>
  </si>
  <si>
    <t>Mouse</t>
  </si>
  <si>
    <t>Smartphone</t>
  </si>
  <si>
    <t>DOANH THU MÁY GIẶT QUÝ 1 NĂM 2023</t>
  </si>
  <si>
    <t>Tỷ giá 1 USD</t>
  </si>
  <si>
    <t>STT</t>
  </si>
  <si>
    <t>Sản phẩm</t>
  </si>
  <si>
    <t>Loại sản phẩm</t>
  </si>
  <si>
    <t>Số lượng</t>
  </si>
  <si>
    <t>Đơn giá nhập</t>
  </si>
  <si>
    <t>Đơn giá bán</t>
  </si>
  <si>
    <t>Tiền lãi</t>
  </si>
  <si>
    <t>Thuế</t>
  </si>
  <si>
    <t>Doanh thu</t>
  </si>
  <si>
    <t>LG</t>
  </si>
  <si>
    <t>Samsung</t>
  </si>
  <si>
    <t>Hitachi</t>
  </si>
  <si>
    <t>Panasonic</t>
  </si>
  <si>
    <t>Sony</t>
  </si>
  <si>
    <t>Toshiba</t>
  </si>
  <si>
    <t>32 inch</t>
  </si>
  <si>
    <t>40 inch</t>
  </si>
  <si>
    <t>Trung bình doanh thu:</t>
  </si>
  <si>
    <t>Doanh thu thấp nhất:</t>
  </si>
  <si>
    <t>Doanh thu cao nhất:</t>
  </si>
  <si>
    <t>Xếp thứ</t>
  </si>
  <si>
    <t>Tính tổng</t>
  </si>
  <si>
    <t>ĐIỂM TỔNG KẾT BLOCK 2 KÌ SPRING 2023</t>
  </si>
  <si>
    <t>LỚP: PC1807</t>
  </si>
  <si>
    <t xml:space="preserve">Mã sinh viên </t>
  </si>
  <si>
    <t>Họ và tên</t>
  </si>
  <si>
    <t>Điểm
VIE101</t>
  </si>
  <si>
    <t>Điểm
BUS101</t>
  </si>
  <si>
    <t>Điểm
COM1022</t>
  </si>
  <si>
    <t>Tổng điểm</t>
  </si>
  <si>
    <t>Điểm trung bình</t>
  </si>
  <si>
    <t>Điểm trung bình chung của cả lớp</t>
  </si>
  <si>
    <t>TH03115</t>
  </si>
  <si>
    <t>Hoàng Quý Long</t>
  </si>
  <si>
    <t>TH04223</t>
  </si>
  <si>
    <t>Nguyễn Mạnh Dũng</t>
  </si>
  <si>
    <t>TH03793</t>
  </si>
  <si>
    <t>TH03487</t>
  </si>
  <si>
    <t>TH03419</t>
  </si>
  <si>
    <t>Nguyễn Việt Dũng</t>
  </si>
  <si>
    <t>Nguyễn Hoàng Ngân</t>
  </si>
  <si>
    <t>Lê Quang 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</si>
</sst>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VND]"/>
    <numFmt numFmtId="165" formatCode="\$\ General"/>
  </numFmts>
  <fonts count="6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11"/>
      <color rgb="FFC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  <charset val="163"/>
    </font>
    <font>
      <b/>
      <sz val="12"/>
      <color theme="1"/>
      <name val="Calibri"/>
      <family val="2"/>
      <charset val="163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/>
    <xf numFmtId="0" fontId="0" fillId="3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1" fillId="0" borderId="0" xfId="0" applyFont="1"/>
    <xf numFmtId="0" fontId="0" fillId="6" borderId="9" xfId="0" applyFill="1" applyBorder="1" applyAlignment="1">
      <alignment horizontal="right"/>
    </xf>
    <xf numFmtId="3" fontId="2" fillId="6" borderId="9" xfId="0" applyNumberFormat="1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5" fontId="4" fillId="0" borderId="1" xfId="0" applyNumberFormat="1" applyFont="1" applyBorder="1"/>
    <xf numFmtId="0" fontId="0" fillId="0" borderId="0" xfId="0" applyAlignment="1">
      <alignment horizontal="left"/>
    </xf>
    <xf numFmtId="164" fontId="4" fillId="0" borderId="1" xfId="0" applyNumberFormat="1" applyFont="1" applyBorder="1" applyAlignment="1">
      <alignment horizontal="right"/>
    </xf>
    <xf numFmtId="164" fontId="0" fillId="0" borderId="0" xfId="0" applyNumberFormat="1"/>
    <xf numFmtId="0" fontId="4" fillId="9" borderId="1" xfId="0" applyFont="1" applyFill="1" applyBorder="1" applyAlignment="1">
      <alignment horizontal="center" vertical="center"/>
    </xf>
    <xf numFmtId="0" fontId="4" fillId="0" borderId="2" xfId="0" applyFont="1" applyBorder="1"/>
    <xf numFmtId="165" fontId="4" fillId="0" borderId="2" xfId="0" applyNumberFormat="1" applyFont="1" applyBorder="1"/>
    <xf numFmtId="164" fontId="4" fillId="0" borderId="2" xfId="0" applyNumberFormat="1" applyFont="1" applyBorder="1" applyAlignment="1">
      <alignment horizontal="right"/>
    </xf>
    <xf numFmtId="0" fontId="4" fillId="9" borderId="1" xfId="0" applyFont="1" applyFill="1" applyBorder="1" applyAlignment="1">
      <alignment vertical="center"/>
    </xf>
    <xf numFmtId="165" fontId="0" fillId="0" borderId="1" xfId="0" applyNumberFormat="1" applyBorder="1"/>
    <xf numFmtId="0" fontId="5" fillId="0" borderId="0" xfId="0" applyFont="1"/>
    <xf numFmtId="0" fontId="0" fillId="10" borderId="10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5" fillId="0" borderId="0" xfId="0" applyFont="1" applyAlignment="1">
      <alignment horizontal="center"/>
    </xf>
    <xf numFmtId="0" fontId="0" fillId="10" borderId="9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EA29-161C-45F8-891B-98F4F63B9369}">
  <dimension ref="A1:G17"/>
  <sheetViews>
    <sheetView workbookViewId="0">
      <selection activeCell="B2" sqref="B2:F3"/>
    </sheetView>
  </sheetViews>
  <sheetFormatPr defaultRowHeight="15" x14ac:dyDescent="0.25"/>
  <sheetData>
    <row r="1" spans="1:7" x14ac:dyDescent="0.25">
      <c r="G1" s="2"/>
    </row>
    <row r="2" spans="1:7" x14ac:dyDescent="0.25">
      <c r="B2" s="31" t="s">
        <v>0</v>
      </c>
      <c r="C2" s="32"/>
      <c r="D2" s="32"/>
      <c r="E2" s="32"/>
      <c r="F2" s="33"/>
      <c r="G2" s="2"/>
    </row>
    <row r="3" spans="1:7" x14ac:dyDescent="0.25">
      <c r="B3" s="34"/>
      <c r="C3" s="35"/>
      <c r="D3" s="35"/>
      <c r="E3" s="35"/>
      <c r="F3" s="36"/>
      <c r="G3" s="2"/>
    </row>
    <row r="4" spans="1:7" x14ac:dyDescent="0.25">
      <c r="B4" s="3"/>
      <c r="C4" s="3"/>
      <c r="D4" s="3"/>
      <c r="E4" s="3"/>
      <c r="F4" s="3"/>
      <c r="G4" s="2"/>
    </row>
    <row r="5" spans="1:7" x14ac:dyDescent="0.25">
      <c r="B5" s="1"/>
      <c r="C5" s="1"/>
      <c r="D5" s="4">
        <v>7</v>
      </c>
      <c r="E5" s="1"/>
      <c r="F5" s="1"/>
      <c r="G5" s="2"/>
    </row>
    <row r="6" spans="1:7" x14ac:dyDescent="0.25">
      <c r="B6" s="37"/>
      <c r="C6" s="38"/>
      <c r="D6" s="1"/>
      <c r="E6" s="1"/>
      <c r="F6" s="1"/>
      <c r="G6" s="2"/>
    </row>
    <row r="7" spans="1:7" x14ac:dyDescent="0.25">
      <c r="B7" s="39"/>
      <c r="C7" s="40"/>
      <c r="D7" s="1"/>
      <c r="E7" s="1"/>
      <c r="F7" s="1"/>
      <c r="G7" s="2"/>
    </row>
    <row r="8" spans="1:7" x14ac:dyDescent="0.25">
      <c r="B8" s="1"/>
      <c r="C8" s="1"/>
      <c r="D8" s="1"/>
      <c r="E8" s="1"/>
      <c r="F8" s="1"/>
      <c r="G8" s="2"/>
    </row>
    <row r="9" spans="1:7" x14ac:dyDescent="0.25">
      <c r="A9" s="7"/>
      <c r="B9" s="6" t="s">
        <v>1</v>
      </c>
      <c r="C9" s="6" t="s">
        <v>2</v>
      </c>
      <c r="D9" s="6" t="s">
        <v>3</v>
      </c>
      <c r="E9" s="6" t="s">
        <v>4</v>
      </c>
      <c r="F9" s="6" t="s">
        <v>5</v>
      </c>
      <c r="G9" s="2"/>
    </row>
    <row r="10" spans="1:7" x14ac:dyDescent="0.25">
      <c r="B10" s="1"/>
      <c r="C10" s="1"/>
      <c r="D10" s="1"/>
      <c r="E10" s="1"/>
      <c r="F10" s="1"/>
      <c r="G10" s="2"/>
    </row>
    <row r="11" spans="1:7" x14ac:dyDescent="0.25">
      <c r="B11" s="1"/>
      <c r="C11" s="1"/>
      <c r="D11" s="1"/>
      <c r="E11" s="1"/>
      <c r="F11" s="1"/>
      <c r="G11" s="2"/>
    </row>
    <row r="12" spans="1:7" x14ac:dyDescent="0.25">
      <c r="B12" s="1"/>
      <c r="C12" s="1"/>
      <c r="D12" s="1"/>
      <c r="E12" s="5">
        <v>8</v>
      </c>
      <c r="F12" s="1"/>
      <c r="G12" s="2"/>
    </row>
    <row r="13" spans="1:7" x14ac:dyDescent="0.25">
      <c r="B13" s="1"/>
      <c r="C13" s="1"/>
      <c r="D13" s="1"/>
      <c r="E13" s="1"/>
      <c r="F13" s="1"/>
      <c r="G13" s="2"/>
    </row>
    <row r="14" spans="1:7" x14ac:dyDescent="0.25">
      <c r="B14" s="1"/>
      <c r="C14" s="1"/>
      <c r="D14" s="1"/>
      <c r="E14" s="1"/>
      <c r="F14" s="1"/>
      <c r="G14" s="2"/>
    </row>
    <row r="15" spans="1:7" x14ac:dyDescent="0.25">
      <c r="G15" s="2"/>
    </row>
    <row r="16" spans="1:7" x14ac:dyDescent="0.25">
      <c r="G16" s="2"/>
    </row>
    <row r="17" spans="7:7" x14ac:dyDescent="0.25">
      <c r="G17" s="2"/>
    </row>
  </sheetData>
  <mergeCells count="2">
    <mergeCell ref="B2:F3"/>
    <mergeCell ref="B6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83D7-00AC-4F5F-A40B-E7B7AB990D60}">
  <dimension ref="B2:F10"/>
  <sheetViews>
    <sheetView workbookViewId="0">
      <selection activeCell="B4" sqref="B4:F4"/>
    </sheetView>
  </sheetViews>
  <sheetFormatPr defaultRowHeight="15" x14ac:dyDescent="0.25"/>
  <cols>
    <col min="1" max="1" width="9.28515625" customWidth="1"/>
    <col min="2" max="3" width="18.42578125" customWidth="1"/>
    <col min="4" max="4" width="18.5703125" customWidth="1"/>
    <col min="5" max="6" width="18.42578125" customWidth="1"/>
  </cols>
  <sheetData>
    <row r="2" spans="2:6" x14ac:dyDescent="0.25">
      <c r="C2" s="41" t="s">
        <v>6</v>
      </c>
      <c r="D2" s="41"/>
      <c r="E2" s="42"/>
    </row>
    <row r="3" spans="2:6" x14ac:dyDescent="0.25">
      <c r="E3" s="8" t="s">
        <v>7</v>
      </c>
      <c r="F3" s="9">
        <v>21000</v>
      </c>
    </row>
    <row r="4" spans="2:6" x14ac:dyDescent="0.25">
      <c r="B4" s="43"/>
      <c r="C4" s="43"/>
      <c r="D4" s="43"/>
      <c r="E4" s="43"/>
      <c r="F4" s="43"/>
    </row>
    <row r="5" spans="2:6" x14ac:dyDescent="0.25">
      <c r="B5" s="10" t="s">
        <v>8</v>
      </c>
      <c r="C5" s="10" t="s">
        <v>9</v>
      </c>
      <c r="D5" s="10" t="s">
        <v>10</v>
      </c>
      <c r="E5" s="10" t="s">
        <v>11</v>
      </c>
      <c r="F5" s="10" t="s">
        <v>12</v>
      </c>
    </row>
    <row r="6" spans="2:6" x14ac:dyDescent="0.25">
      <c r="B6" s="1" t="s">
        <v>13</v>
      </c>
      <c r="C6" s="1">
        <v>500000</v>
      </c>
      <c r="D6" s="1">
        <v>1500</v>
      </c>
      <c r="E6" s="1">
        <v>750000000</v>
      </c>
      <c r="F6" s="1">
        <f>E6/21000</f>
        <v>35714.285714285717</v>
      </c>
    </row>
    <row r="7" spans="2:6" x14ac:dyDescent="0.25">
      <c r="B7" s="1" t="s">
        <v>14</v>
      </c>
      <c r="C7" s="1">
        <v>3000000</v>
      </c>
      <c r="D7" s="1">
        <v>2000</v>
      </c>
      <c r="E7" s="1">
        <v>6000000000</v>
      </c>
      <c r="F7" s="1">
        <f t="shared" ref="F7:F10" si="0">E7/21000</f>
        <v>285714.28571428574</v>
      </c>
    </row>
    <row r="8" spans="2:6" x14ac:dyDescent="0.25">
      <c r="B8" s="1" t="s">
        <v>15</v>
      </c>
      <c r="C8" s="1">
        <v>150000</v>
      </c>
      <c r="D8" s="1">
        <v>2500</v>
      </c>
      <c r="E8" s="1">
        <v>375000000</v>
      </c>
      <c r="F8" s="1">
        <f t="shared" si="0"/>
        <v>17857.142857142859</v>
      </c>
    </row>
    <row r="9" spans="2:6" x14ac:dyDescent="0.25">
      <c r="B9" s="1" t="s">
        <v>16</v>
      </c>
      <c r="C9" s="1">
        <v>200000</v>
      </c>
      <c r="D9" s="1">
        <v>15000</v>
      </c>
      <c r="E9" s="1">
        <v>3000000000</v>
      </c>
      <c r="F9" s="1">
        <f t="shared" si="0"/>
        <v>142857.14285714287</v>
      </c>
    </row>
    <row r="10" spans="2:6" x14ac:dyDescent="0.25">
      <c r="B10" s="1" t="s">
        <v>17</v>
      </c>
      <c r="C10" s="1">
        <v>5000000</v>
      </c>
      <c r="D10" s="1">
        <v>200</v>
      </c>
      <c r="E10" s="1">
        <v>10000000000</v>
      </c>
      <c r="F10" s="1">
        <f t="shared" si="0"/>
        <v>476190.47619047621</v>
      </c>
    </row>
  </sheetData>
  <mergeCells count="2">
    <mergeCell ref="C2:E2"/>
    <mergeCell ref="B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FFC1B-B412-4AAB-8641-291A622B4711}">
  <dimension ref="A2:L18"/>
  <sheetViews>
    <sheetView zoomScale="146" workbookViewId="0">
      <selection activeCell="N11" sqref="N11"/>
    </sheetView>
  </sheetViews>
  <sheetFormatPr defaultRowHeight="15" x14ac:dyDescent="0.25"/>
  <cols>
    <col min="3" max="3" width="10.140625" customWidth="1"/>
    <col min="4" max="4" width="15.42578125" customWidth="1"/>
    <col min="5" max="5" width="11.7109375" customWidth="1"/>
    <col min="6" max="6" width="15.42578125" customWidth="1"/>
    <col min="7" max="7" width="12.85546875" customWidth="1"/>
    <col min="8" max="8" width="14.85546875" bestFit="1" customWidth="1"/>
    <col min="9" max="9" width="11.140625" customWidth="1"/>
    <col min="10" max="10" width="15.42578125" style="11" customWidth="1"/>
  </cols>
  <sheetData>
    <row r="2" spans="1:12" x14ac:dyDescent="0.25">
      <c r="C2" s="44" t="s">
        <v>18</v>
      </c>
      <c r="D2" s="45"/>
      <c r="E2" s="45"/>
      <c r="F2" s="45"/>
      <c r="G2" s="45"/>
      <c r="H2" s="45"/>
    </row>
    <row r="3" spans="1:12" x14ac:dyDescent="0.25">
      <c r="I3" t="s">
        <v>19</v>
      </c>
      <c r="J3" s="16">
        <v>21000</v>
      </c>
    </row>
    <row r="4" spans="1:12" ht="44.25" customHeight="1" x14ac:dyDescent="0.25">
      <c r="A4" s="12"/>
      <c r="B4" s="21" t="s">
        <v>20</v>
      </c>
      <c r="C4" s="21" t="s">
        <v>21</v>
      </c>
      <c r="D4" s="21" t="s">
        <v>22</v>
      </c>
      <c r="E4" s="21" t="s">
        <v>23</v>
      </c>
      <c r="F4" s="21" t="s">
        <v>24</v>
      </c>
      <c r="G4" s="21" t="s">
        <v>25</v>
      </c>
      <c r="H4" s="21" t="s">
        <v>26</v>
      </c>
      <c r="I4" s="21" t="s">
        <v>27</v>
      </c>
      <c r="J4" s="21" t="s">
        <v>28</v>
      </c>
      <c r="K4" s="21" t="s">
        <v>40</v>
      </c>
      <c r="L4" s="25" t="s">
        <v>41</v>
      </c>
    </row>
    <row r="5" spans="1:12" x14ac:dyDescent="0.25">
      <c r="A5" s="13"/>
      <c r="B5" s="22">
        <v>1</v>
      </c>
      <c r="C5" s="22" t="s">
        <v>29</v>
      </c>
      <c r="D5" s="22" t="s">
        <v>35</v>
      </c>
      <c r="E5" s="3">
        <v>21</v>
      </c>
      <c r="F5" s="23">
        <v>124</v>
      </c>
      <c r="G5" s="23">
        <v>130</v>
      </c>
      <c r="H5" s="23">
        <f>E5*G5-E5*F5</f>
        <v>126</v>
      </c>
      <c r="I5" s="23">
        <f>H5*2%</f>
        <v>2.52</v>
      </c>
      <c r="J5" s="24">
        <f>(H5-I5)*$J$3</f>
        <v>2593080</v>
      </c>
      <c r="K5" s="14">
        <f>RANK(J5,$J$5:$J$13)</f>
        <v>7</v>
      </c>
      <c r="L5" s="26">
        <f>SUM(F5:H5)</f>
        <v>380</v>
      </c>
    </row>
    <row r="6" spans="1:12" x14ac:dyDescent="0.25">
      <c r="A6" s="13"/>
      <c r="B6" s="14">
        <v>2</v>
      </c>
      <c r="C6" s="14" t="s">
        <v>30</v>
      </c>
      <c r="D6" s="14" t="s">
        <v>35</v>
      </c>
      <c r="E6" s="1">
        <v>17</v>
      </c>
      <c r="F6" s="17">
        <v>231</v>
      </c>
      <c r="G6" s="17">
        <v>241</v>
      </c>
      <c r="H6" s="17">
        <f t="shared" ref="H6:H13" si="0">E6*G6-E6*F6</f>
        <v>170</v>
      </c>
      <c r="I6" s="17">
        <f t="shared" ref="I6:I13" si="1">H6*2%</f>
        <v>3.4</v>
      </c>
      <c r="J6" s="19">
        <f t="shared" ref="J6:J13" si="2">(H6-I6)*$J$3</f>
        <v>3498600</v>
      </c>
      <c r="K6" s="14">
        <f t="shared" ref="K6:K12" si="3">RANK(J6,$J$5:$J$13)</f>
        <v>5</v>
      </c>
      <c r="L6" s="26">
        <f t="shared" ref="L6:L13" si="4">SUM(F6:H6)</f>
        <v>642</v>
      </c>
    </row>
    <row r="7" spans="1:12" x14ac:dyDescent="0.25">
      <c r="A7" s="13"/>
      <c r="B7" s="14">
        <v>3</v>
      </c>
      <c r="C7" s="14" t="s">
        <v>31</v>
      </c>
      <c r="D7" s="14" t="s">
        <v>36</v>
      </c>
      <c r="E7" s="1">
        <v>23</v>
      </c>
      <c r="F7" s="17">
        <v>345</v>
      </c>
      <c r="G7" s="17">
        <v>354</v>
      </c>
      <c r="H7" s="17">
        <f t="shared" si="0"/>
        <v>207</v>
      </c>
      <c r="I7" s="17">
        <f t="shared" si="1"/>
        <v>4.1399999999999997</v>
      </c>
      <c r="J7" s="19">
        <f t="shared" si="2"/>
        <v>4260060</v>
      </c>
      <c r="K7" s="14">
        <f t="shared" si="3"/>
        <v>3</v>
      </c>
      <c r="L7" s="26">
        <f t="shared" si="4"/>
        <v>906</v>
      </c>
    </row>
    <row r="8" spans="1:12" x14ac:dyDescent="0.25">
      <c r="A8" s="13"/>
      <c r="B8" s="14">
        <v>4</v>
      </c>
      <c r="C8" s="14" t="s">
        <v>32</v>
      </c>
      <c r="D8" s="14" t="s">
        <v>35</v>
      </c>
      <c r="E8" s="1">
        <v>32</v>
      </c>
      <c r="F8" s="17">
        <v>250</v>
      </c>
      <c r="G8" s="17">
        <v>254</v>
      </c>
      <c r="H8" s="17">
        <f t="shared" si="0"/>
        <v>128</v>
      </c>
      <c r="I8" s="17">
        <f t="shared" si="1"/>
        <v>2.56</v>
      </c>
      <c r="J8" s="19">
        <f t="shared" si="2"/>
        <v>2634240</v>
      </c>
      <c r="K8" s="14">
        <f t="shared" si="3"/>
        <v>6</v>
      </c>
      <c r="L8" s="26">
        <f t="shared" si="4"/>
        <v>632</v>
      </c>
    </row>
    <row r="9" spans="1:12" x14ac:dyDescent="0.25">
      <c r="A9" s="13"/>
      <c r="B9" s="14">
        <v>5</v>
      </c>
      <c r="C9" s="14" t="s">
        <v>33</v>
      </c>
      <c r="D9" s="14" t="s">
        <v>35</v>
      </c>
      <c r="E9" s="1">
        <v>19</v>
      </c>
      <c r="F9" s="17">
        <v>356</v>
      </c>
      <c r="G9" s="17">
        <v>368</v>
      </c>
      <c r="H9" s="17">
        <f t="shared" si="0"/>
        <v>228</v>
      </c>
      <c r="I9" s="17">
        <f t="shared" si="1"/>
        <v>4.5600000000000005</v>
      </c>
      <c r="J9" s="19">
        <f t="shared" si="2"/>
        <v>4692240</v>
      </c>
      <c r="K9" s="14">
        <f t="shared" si="3"/>
        <v>2</v>
      </c>
      <c r="L9" s="26">
        <f t="shared" si="4"/>
        <v>952</v>
      </c>
    </row>
    <row r="10" spans="1:12" x14ac:dyDescent="0.25">
      <c r="A10" s="13"/>
      <c r="B10" s="14">
        <v>6</v>
      </c>
      <c r="C10" s="14" t="s">
        <v>34</v>
      </c>
      <c r="D10" s="14" t="s">
        <v>36</v>
      </c>
      <c r="E10" s="1">
        <v>32</v>
      </c>
      <c r="F10" s="17">
        <v>400</v>
      </c>
      <c r="G10" s="17">
        <v>406</v>
      </c>
      <c r="H10" s="17">
        <f t="shared" si="0"/>
        <v>192</v>
      </c>
      <c r="I10" s="17">
        <f t="shared" si="1"/>
        <v>3.84</v>
      </c>
      <c r="J10" s="19">
        <f t="shared" si="2"/>
        <v>3951360</v>
      </c>
      <c r="K10" s="14">
        <f t="shared" si="3"/>
        <v>4</v>
      </c>
      <c r="L10" s="26">
        <f t="shared" si="4"/>
        <v>998</v>
      </c>
    </row>
    <row r="11" spans="1:12" x14ac:dyDescent="0.25">
      <c r="A11" s="13"/>
      <c r="B11" s="14">
        <v>7</v>
      </c>
      <c r="C11" s="14" t="s">
        <v>32</v>
      </c>
      <c r="D11" s="14" t="s">
        <v>36</v>
      </c>
      <c r="E11" s="1">
        <v>40</v>
      </c>
      <c r="F11" s="17">
        <v>350</v>
      </c>
      <c r="G11" s="17">
        <v>351</v>
      </c>
      <c r="H11" s="17">
        <f t="shared" si="0"/>
        <v>40</v>
      </c>
      <c r="I11" s="17">
        <f t="shared" si="1"/>
        <v>0.8</v>
      </c>
      <c r="J11" s="19">
        <f t="shared" si="2"/>
        <v>823200.00000000012</v>
      </c>
      <c r="K11" s="14">
        <f t="shared" si="3"/>
        <v>8</v>
      </c>
      <c r="L11" s="26">
        <f t="shared" si="4"/>
        <v>741</v>
      </c>
    </row>
    <row r="12" spans="1:12" x14ac:dyDescent="0.25">
      <c r="A12" s="13"/>
      <c r="B12" s="14">
        <v>8</v>
      </c>
      <c r="C12" s="14" t="s">
        <v>34</v>
      </c>
      <c r="D12" s="14" t="s">
        <v>35</v>
      </c>
      <c r="E12" s="1">
        <v>32</v>
      </c>
      <c r="F12" s="17">
        <v>350</v>
      </c>
      <c r="G12" s="17">
        <v>372</v>
      </c>
      <c r="H12" s="17">
        <f t="shared" si="0"/>
        <v>704</v>
      </c>
      <c r="I12" s="17">
        <f t="shared" si="1"/>
        <v>14.08</v>
      </c>
      <c r="J12" s="19">
        <f t="shared" si="2"/>
        <v>14488320</v>
      </c>
      <c r="K12" s="14">
        <f t="shared" si="3"/>
        <v>1</v>
      </c>
      <c r="L12" s="26">
        <f t="shared" si="4"/>
        <v>1426</v>
      </c>
    </row>
    <row r="13" spans="1:12" x14ac:dyDescent="0.25">
      <c r="A13" s="13"/>
      <c r="B13" s="14">
        <v>9</v>
      </c>
      <c r="C13" s="14" t="s">
        <v>29</v>
      </c>
      <c r="D13" s="14" t="s">
        <v>36</v>
      </c>
      <c r="E13" s="1">
        <v>12</v>
      </c>
      <c r="F13" s="17">
        <v>200</v>
      </c>
      <c r="G13" s="17">
        <v>203</v>
      </c>
      <c r="H13" s="17">
        <f t="shared" si="0"/>
        <v>36</v>
      </c>
      <c r="I13" s="17">
        <f t="shared" si="1"/>
        <v>0.72</v>
      </c>
      <c r="J13" s="19">
        <f t="shared" si="2"/>
        <v>740880</v>
      </c>
      <c r="K13" s="14">
        <f>RANK(J13,$J$5:$J$13)</f>
        <v>9</v>
      </c>
      <c r="L13" s="26">
        <f t="shared" si="4"/>
        <v>439</v>
      </c>
    </row>
    <row r="14" spans="1:12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5"/>
    </row>
    <row r="15" spans="1:12" x14ac:dyDescent="0.25">
      <c r="E15" s="46" t="s">
        <v>39</v>
      </c>
      <c r="F15" s="46"/>
      <c r="G15" s="46"/>
      <c r="H15" s="20">
        <f>MAX(J5:J13)</f>
        <v>14488320</v>
      </c>
    </row>
    <row r="16" spans="1:12" x14ac:dyDescent="0.25">
      <c r="E16" s="46" t="s">
        <v>38</v>
      </c>
      <c r="F16" s="46"/>
      <c r="G16" s="46"/>
      <c r="H16" s="20">
        <f>MIN(J5:J13)</f>
        <v>740880</v>
      </c>
    </row>
    <row r="17" spans="5:8" x14ac:dyDescent="0.25">
      <c r="E17" s="46" t="s">
        <v>37</v>
      </c>
      <c r="F17" s="46"/>
      <c r="G17" s="46"/>
      <c r="H17" s="20">
        <f>AVERAGE(J5:J13)</f>
        <v>4186886.6666666665</v>
      </c>
    </row>
    <row r="18" spans="5:8" x14ac:dyDescent="0.25">
      <c r="E18" s="18"/>
      <c r="F18" s="18"/>
      <c r="G18" s="18"/>
    </row>
  </sheetData>
  <mergeCells count="4">
    <mergeCell ref="C2:H2"/>
    <mergeCell ref="E15:G15"/>
    <mergeCell ref="E16:G16"/>
    <mergeCell ref="E17:G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6889-531E-488B-BBCD-C8B3B49A5849}">
  <dimension ref="B2:I13"/>
  <sheetViews>
    <sheetView tabSelected="1" workbookViewId="0">
      <selection activeCell="H22" sqref="H22"/>
    </sheetView>
  </sheetViews>
  <sheetFormatPr defaultRowHeight="15" x14ac:dyDescent="0.25"/>
  <cols>
    <col min="3" max="3" width="15.140625" customWidth="1"/>
    <col min="4" max="4" width="20.7109375" customWidth="1"/>
    <col min="8" max="8" width="11.7109375" customWidth="1"/>
    <col min="9" max="9" width="16.5703125" customWidth="1"/>
  </cols>
  <sheetData>
    <row r="2" spans="2:9" ht="15.75" x14ac:dyDescent="0.25">
      <c r="D2" s="48" t="s">
        <v>42</v>
      </c>
      <c r="E2" s="48"/>
      <c r="F2" s="48"/>
      <c r="G2" s="48"/>
      <c r="H2" s="48"/>
      <c r="I2" s="48"/>
    </row>
    <row r="3" spans="2:9" ht="15.75" x14ac:dyDescent="0.25">
      <c r="D3" s="27"/>
      <c r="E3" s="27"/>
      <c r="F3" s="48" t="s">
        <v>43</v>
      </c>
      <c r="G3" s="48"/>
      <c r="H3" s="27"/>
      <c r="I3" s="27"/>
    </row>
    <row r="5" spans="2:9" ht="34.5" customHeight="1" x14ac:dyDescent="0.25">
      <c r="B5" s="49" t="s">
        <v>20</v>
      </c>
      <c r="C5" s="49" t="s">
        <v>44</v>
      </c>
      <c r="D5" s="49" t="s">
        <v>45</v>
      </c>
      <c r="E5" s="28" t="s">
        <v>46</v>
      </c>
      <c r="F5" s="29" t="s">
        <v>47</v>
      </c>
      <c r="G5" s="29" t="s">
        <v>48</v>
      </c>
      <c r="H5" s="51" t="s">
        <v>49</v>
      </c>
      <c r="I5" s="49" t="s">
        <v>50</v>
      </c>
    </row>
    <row r="6" spans="2:9" x14ac:dyDescent="0.25">
      <c r="B6" s="50"/>
      <c r="C6" s="50"/>
      <c r="D6" s="50"/>
      <c r="E6" s="30">
        <v>2</v>
      </c>
      <c r="F6" s="30">
        <v>3</v>
      </c>
      <c r="G6" s="30">
        <v>3</v>
      </c>
      <c r="H6" s="50"/>
      <c r="I6" s="50"/>
    </row>
    <row r="7" spans="2:9" x14ac:dyDescent="0.25">
      <c r="B7" s="1">
        <v>1</v>
      </c>
      <c r="C7" s="1" t="s">
        <v>52</v>
      </c>
      <c r="D7" s="1" t="s">
        <v>53</v>
      </c>
      <c r="E7" s="1">
        <v>8</v>
      </c>
      <c r="F7" s="1">
        <v>9</v>
      </c>
      <c r="G7" s="1">
        <v>10</v>
      </c>
      <c r="H7" s="1">
        <f>SUM(E7:G7)</f>
        <v>27</v>
      </c>
      <c r="I7" s="1">
        <f>(E7*$E$6+F7*$F$6+G7*$G$6)/8</f>
        <v>9.125</v>
      </c>
    </row>
    <row r="8" spans="2:9" x14ac:dyDescent="0.25">
      <c r="B8" s="1">
        <v>2</v>
      </c>
      <c r="C8" s="1" t="s">
        <v>54</v>
      </c>
      <c r="D8" s="1" t="s">
        <v>55</v>
      </c>
      <c r="E8" s="1">
        <v>7</v>
      </c>
      <c r="F8" s="1">
        <v>8</v>
      </c>
      <c r="G8" s="1">
        <v>9</v>
      </c>
      <c r="H8" s="1">
        <f t="shared" ref="H8:H11" si="0">SUM(E8:G8)</f>
        <v>24</v>
      </c>
      <c r="I8" s="1">
        <f t="shared" ref="I8:I11" si="1">(E8*$E$6+F8*$F$6+G8*$G$6)/8</f>
        <v>8.125</v>
      </c>
    </row>
    <row r="9" spans="2:9" x14ac:dyDescent="0.25">
      <c r="B9" s="1">
        <v>3</v>
      </c>
      <c r="C9" s="1" t="s">
        <v>56</v>
      </c>
      <c r="D9" s="1" t="s">
        <v>59</v>
      </c>
      <c r="E9" s="1">
        <v>3</v>
      </c>
      <c r="F9" s="1">
        <v>2</v>
      </c>
      <c r="G9" s="1">
        <v>1</v>
      </c>
      <c r="H9" s="1">
        <f t="shared" si="0"/>
        <v>6</v>
      </c>
      <c r="I9" s="1">
        <f t="shared" si="1"/>
        <v>1.875</v>
      </c>
    </row>
    <row r="10" spans="2:9" x14ac:dyDescent="0.25">
      <c r="B10" s="1">
        <v>4</v>
      </c>
      <c r="C10" s="1" t="s">
        <v>57</v>
      </c>
      <c r="D10" s="1" t="s">
        <v>60</v>
      </c>
      <c r="E10" s="1">
        <v>6</v>
      </c>
      <c r="F10" s="1">
        <v>7</v>
      </c>
      <c r="G10" s="1">
        <v>8</v>
      </c>
      <c r="H10" s="1">
        <f t="shared" si="0"/>
        <v>21</v>
      </c>
      <c r="I10" s="1">
        <f t="shared" si="1"/>
        <v>7.125</v>
      </c>
    </row>
    <row r="11" spans="2:9" x14ac:dyDescent="0.25">
      <c r="B11" s="1">
        <v>5</v>
      </c>
      <c r="C11" s="1" t="s">
        <v>58</v>
      </c>
      <c r="D11" s="1" t="s">
        <v>61</v>
      </c>
      <c r="E11" s="1">
        <v>3</v>
      </c>
      <c r="F11" s="1">
        <v>4</v>
      </c>
      <c r="G11" s="1">
        <v>5</v>
      </c>
      <c r="H11" s="1">
        <f t="shared" si="0"/>
        <v>12</v>
      </c>
      <c r="I11" s="1">
        <f t="shared" si="1"/>
        <v>4.125</v>
      </c>
    </row>
    <row r="13" spans="2:9" x14ac:dyDescent="0.25">
      <c r="D13" s="47" t="s">
        <v>51</v>
      </c>
      <c r="E13" s="47"/>
      <c r="F13" s="47"/>
      <c r="G13" s="1">
        <f>AVERAGE(I7:I11)</f>
        <v>6.0750000000000002</v>
      </c>
    </row>
  </sheetData>
  <mergeCells count="8">
    <mergeCell ref="D13:F13"/>
    <mergeCell ref="D2:I2"/>
    <mergeCell ref="F3:G3"/>
    <mergeCell ref="B5:B6"/>
    <mergeCell ref="C5:C6"/>
    <mergeCell ref="D5:D6"/>
    <mergeCell ref="H5:H6"/>
    <mergeCell ref="I5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Lbee .</dc:creator>
  <cp:lastModifiedBy>Longgggg .</cp:lastModifiedBy>
  <dcterms:created xsi:type="dcterms:W3CDTF">2023-09-21T01:54:24Z</dcterms:created>
  <dcterms:modified xsi:type="dcterms:W3CDTF">2023-09-27T01:10:07Z</dcterms:modified>
</cp:coreProperties>
</file>