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.1" sheetId="1" r:id="rId4"/>
    <sheet state="visible" name="Задание 1.2" sheetId="2" r:id="rId5"/>
  </sheets>
  <definedNames/>
  <calcPr/>
</workbook>
</file>

<file path=xl/sharedStrings.xml><?xml version="1.0" encoding="utf-8"?>
<sst xmlns="http://schemas.openxmlformats.org/spreadsheetml/2006/main" count="30" uniqueCount="21">
  <si>
    <t>Задание 1</t>
  </si>
  <si>
    <t>компания</t>
  </si>
  <si>
    <t>Y</t>
  </si>
  <si>
    <t>Y*2</t>
  </si>
  <si>
    <t>Коэффициенты прямых затрат</t>
  </si>
  <si>
    <t>валовой объем</t>
  </si>
  <si>
    <t>Единичная матрица (E)</t>
  </si>
  <si>
    <t>E-A</t>
  </si>
  <si>
    <t>B = (E-A)^(-1)</t>
  </si>
  <si>
    <t>величины валовой продукции</t>
  </si>
  <si>
    <t>Первый месяц</t>
  </si>
  <si>
    <t>Второй месяц</t>
  </si>
  <si>
    <t>Сумма в строках</t>
  </si>
  <si>
    <t>Сумме элементов в столбцах</t>
  </si>
  <si>
    <t>максимум столбцов</t>
  </si>
  <si>
    <t>максимум строк</t>
  </si>
  <si>
    <t>Соответствует 1 критерию продуктивности</t>
  </si>
  <si>
    <t>сумма</t>
  </si>
  <si>
    <t>значения межотраслевых потоков</t>
  </si>
  <si>
    <t>условно чистый продукт</t>
  </si>
  <si>
    <t>отношение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</si>
</sst>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25"/>
    <col customWidth="1" min="13" max="13" width="14.38"/>
  </cols>
  <sheetData>
    <row r="1">
      <c r="A1" s="1" t="s">
        <v>0</v>
      </c>
    </row>
    <row r="2">
      <c r="B2" s="1" t="s">
        <v>1</v>
      </c>
      <c r="C2" s="1">
        <v>1.0</v>
      </c>
      <c r="D2" s="1">
        <v>12.0</v>
      </c>
      <c r="E2" s="1">
        <v>13.0</v>
      </c>
      <c r="F2" s="1">
        <v>16.0</v>
      </c>
      <c r="G2" s="1">
        <v>2.0</v>
      </c>
      <c r="H2" s="1">
        <v>3.0</v>
      </c>
      <c r="I2" s="1">
        <v>6.0</v>
      </c>
      <c r="J2" s="1">
        <v>8.0</v>
      </c>
      <c r="K2" s="1">
        <v>9.0</v>
      </c>
      <c r="L2" s="1" t="s">
        <v>2</v>
      </c>
      <c r="M2" s="1" t="s">
        <v>3</v>
      </c>
    </row>
    <row r="3"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36000.0</v>
      </c>
      <c r="I3" s="1">
        <v>39100.0</v>
      </c>
      <c r="J3" s="1">
        <v>18000.0</v>
      </c>
      <c r="K3" s="1">
        <v>0.0</v>
      </c>
      <c r="L3" s="1">
        <v>565120.0</v>
      </c>
      <c r="M3" s="2">
        <f t="shared" ref="M3:M11" si="1">L3*2</f>
        <v>1130240</v>
      </c>
    </row>
    <row r="4">
      <c r="B4" s="1">
        <v>2.0</v>
      </c>
      <c r="C4" s="1">
        <v>21000.0</v>
      </c>
      <c r="D4" s="1">
        <v>0.0</v>
      </c>
      <c r="E4" s="1">
        <v>0.0</v>
      </c>
      <c r="F4" s="1">
        <v>5000.0</v>
      </c>
      <c r="G4" s="1">
        <v>0.0</v>
      </c>
      <c r="H4" s="1">
        <v>7000.0</v>
      </c>
      <c r="I4" s="1">
        <v>45900.0</v>
      </c>
      <c r="J4" s="1">
        <v>0.0</v>
      </c>
      <c r="K4" s="1">
        <v>0.0</v>
      </c>
      <c r="L4" s="1">
        <v>32000.0</v>
      </c>
      <c r="M4" s="2">
        <f t="shared" si="1"/>
        <v>64000</v>
      </c>
    </row>
    <row r="5">
      <c r="B5" s="1">
        <v>3.0</v>
      </c>
      <c r="C5" s="1">
        <v>1000.0</v>
      </c>
      <c r="D5" s="1">
        <v>0.0</v>
      </c>
      <c r="E5" s="1">
        <v>0.0</v>
      </c>
      <c r="F5" s="1">
        <v>0.0</v>
      </c>
      <c r="G5" s="1">
        <v>0.0</v>
      </c>
      <c r="H5" s="1">
        <v>9000.0</v>
      </c>
      <c r="I5" s="1">
        <v>10000.0</v>
      </c>
      <c r="J5" s="1">
        <v>250.0</v>
      </c>
      <c r="K5" s="1">
        <v>0.0</v>
      </c>
      <c r="L5" s="1">
        <v>17550.0</v>
      </c>
      <c r="M5" s="2">
        <f t="shared" si="1"/>
        <v>35100</v>
      </c>
    </row>
    <row r="6">
      <c r="B6" s="1">
        <v>6.0</v>
      </c>
      <c r="C6" s="1">
        <v>300.0</v>
      </c>
      <c r="D6" s="1">
        <v>978.0</v>
      </c>
      <c r="E6" s="1">
        <v>0.0</v>
      </c>
      <c r="F6" s="1">
        <v>0.0</v>
      </c>
      <c r="G6" s="1">
        <v>1200.0</v>
      </c>
      <c r="H6" s="1">
        <v>228.0</v>
      </c>
      <c r="I6" s="1">
        <v>600.0</v>
      </c>
      <c r="J6" s="1">
        <v>450.0</v>
      </c>
      <c r="K6" s="1">
        <v>0.0</v>
      </c>
      <c r="L6" s="1">
        <v>30.0</v>
      </c>
      <c r="M6" s="2">
        <f t="shared" si="1"/>
        <v>60</v>
      </c>
    </row>
    <row r="7">
      <c r="B7" s="1">
        <v>8.0</v>
      </c>
      <c r="C7" s="1">
        <v>1125.0</v>
      </c>
      <c r="D7" s="1">
        <v>37500.0</v>
      </c>
      <c r="E7" s="1">
        <v>0.0</v>
      </c>
      <c r="F7" s="1">
        <v>0.0</v>
      </c>
      <c r="G7" s="1">
        <v>0.0</v>
      </c>
      <c r="H7" s="1">
        <v>0.0</v>
      </c>
      <c r="I7" s="1">
        <v>9000.0</v>
      </c>
      <c r="J7" s="1">
        <v>0.0</v>
      </c>
      <c r="K7" s="1">
        <v>0.0</v>
      </c>
      <c r="L7" s="1">
        <v>200.0</v>
      </c>
      <c r="M7" s="2">
        <f t="shared" si="1"/>
        <v>400</v>
      </c>
    </row>
    <row r="8">
      <c r="B8" s="1">
        <v>9.0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1400.0</v>
      </c>
      <c r="J8" s="1">
        <v>400.0</v>
      </c>
      <c r="K8" s="1">
        <v>0.0</v>
      </c>
      <c r="L8" s="1">
        <v>247240.0</v>
      </c>
      <c r="M8" s="2">
        <f t="shared" si="1"/>
        <v>494480</v>
      </c>
    </row>
    <row r="9">
      <c r="B9" s="1">
        <v>12.0</v>
      </c>
      <c r="C9" s="1">
        <v>24000.0</v>
      </c>
      <c r="D9" s="1">
        <v>52420.0</v>
      </c>
      <c r="E9" s="1">
        <v>0.0</v>
      </c>
      <c r="F9" s="1">
        <v>0.0</v>
      </c>
      <c r="G9" s="1">
        <v>0.0</v>
      </c>
      <c r="H9" s="1">
        <v>33650.0</v>
      </c>
      <c r="I9" s="1">
        <v>0.0</v>
      </c>
      <c r="J9" s="1">
        <v>41198.0</v>
      </c>
      <c r="K9" s="1">
        <v>300.0</v>
      </c>
      <c r="L9" s="1">
        <v>1776399.0</v>
      </c>
      <c r="M9" s="2">
        <f t="shared" si="1"/>
        <v>3552798</v>
      </c>
    </row>
    <row r="10">
      <c r="B10" s="1">
        <v>13.0</v>
      </c>
      <c r="C10" s="1">
        <v>50000.0</v>
      </c>
      <c r="D10" s="1">
        <v>4496000.0</v>
      </c>
      <c r="E10" s="1">
        <v>750000.0</v>
      </c>
      <c r="F10" s="1">
        <v>0.0</v>
      </c>
      <c r="G10" s="1">
        <v>800000.0</v>
      </c>
      <c r="H10" s="1">
        <v>800000.0</v>
      </c>
      <c r="I10" s="1">
        <v>3000000.0</v>
      </c>
      <c r="J10" s="1">
        <v>0.0</v>
      </c>
      <c r="K10" s="1">
        <v>0.0</v>
      </c>
      <c r="L10" s="1">
        <v>2300000.0</v>
      </c>
      <c r="M10" s="2">
        <f t="shared" si="1"/>
        <v>4600000</v>
      </c>
    </row>
    <row r="11">
      <c r="B11" s="1">
        <v>16.0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45000.0</v>
      </c>
      <c r="M11" s="2">
        <f t="shared" si="1"/>
        <v>90000</v>
      </c>
    </row>
    <row r="13">
      <c r="A13" s="3" t="s">
        <v>4</v>
      </c>
      <c r="B13" s="4"/>
    </row>
    <row r="14">
      <c r="C14" s="1">
        <v>1.0</v>
      </c>
      <c r="D14" s="1">
        <v>12.0</v>
      </c>
      <c r="E14" s="1">
        <v>13.0</v>
      </c>
      <c r="F14" s="1">
        <v>16.0</v>
      </c>
      <c r="G14" s="1">
        <v>2.0</v>
      </c>
      <c r="H14" s="1">
        <v>3.0</v>
      </c>
      <c r="I14" s="1">
        <v>6.0</v>
      </c>
      <c r="J14" s="1">
        <v>8.0</v>
      </c>
      <c r="K14" s="1">
        <v>9.0</v>
      </c>
      <c r="L14" s="1" t="s">
        <v>5</v>
      </c>
      <c r="M14" s="1" t="s">
        <v>5</v>
      </c>
      <c r="O14" s="1">
        <v>1.0</v>
      </c>
      <c r="P14" s="1">
        <v>12.0</v>
      </c>
      <c r="Q14" s="1">
        <v>13.0</v>
      </c>
      <c r="R14" s="1">
        <v>16.0</v>
      </c>
      <c r="S14" s="1">
        <v>2.0</v>
      </c>
      <c r="T14" s="1">
        <v>3.0</v>
      </c>
      <c r="U14" s="1">
        <v>6.0</v>
      </c>
      <c r="V14" s="1">
        <v>8.0</v>
      </c>
      <c r="W14" s="1">
        <v>9.0</v>
      </c>
    </row>
    <row r="15">
      <c r="B15" s="1">
        <v>1.0</v>
      </c>
      <c r="C15" s="2">
        <f t="shared" ref="C15:K15" si="2">C3/$L15</f>
        <v>0</v>
      </c>
      <c r="D15" s="2">
        <f t="shared" si="2"/>
        <v>0</v>
      </c>
      <c r="E15" s="2">
        <f t="shared" si="2"/>
        <v>0</v>
      </c>
      <c r="F15" s="2">
        <f t="shared" si="2"/>
        <v>0</v>
      </c>
      <c r="G15" s="2">
        <f t="shared" si="2"/>
        <v>0</v>
      </c>
      <c r="H15" s="2">
        <f t="shared" si="2"/>
        <v>0.0546929598</v>
      </c>
      <c r="I15" s="2">
        <f t="shared" si="2"/>
        <v>0.05940263134</v>
      </c>
      <c r="J15" s="2">
        <f t="shared" si="2"/>
        <v>0.0273464799</v>
      </c>
      <c r="K15" s="2">
        <f t="shared" si="2"/>
        <v>0</v>
      </c>
      <c r="L15" s="2">
        <f t="shared" ref="L15:M15" si="3">SUM(C3:L3)</f>
        <v>658220</v>
      </c>
      <c r="M15" s="2">
        <f t="shared" si="3"/>
        <v>1788460</v>
      </c>
      <c r="N15" s="1">
        <v>1.0</v>
      </c>
      <c r="O15" s="2">
        <f t="shared" ref="O15:T15" si="4">C3/$M15</f>
        <v>0</v>
      </c>
      <c r="P15" s="2">
        <f t="shared" si="4"/>
        <v>0</v>
      </c>
      <c r="Q15" s="2">
        <f t="shared" si="4"/>
        <v>0</v>
      </c>
      <c r="R15" s="2">
        <f t="shared" si="4"/>
        <v>0</v>
      </c>
      <c r="S15" s="2">
        <f t="shared" si="4"/>
        <v>0</v>
      </c>
      <c r="T15" s="2">
        <f t="shared" si="4"/>
        <v>0.02012904957</v>
      </c>
      <c r="U15" s="2">
        <f t="shared" ref="U15:W15" si="5">U3/$L15</f>
        <v>0</v>
      </c>
      <c r="V15" s="2">
        <f t="shared" si="5"/>
        <v>0</v>
      </c>
      <c r="W15" s="2">
        <f t="shared" si="5"/>
        <v>0</v>
      </c>
    </row>
    <row r="16">
      <c r="B16" s="1">
        <v>2.0</v>
      </c>
      <c r="C16" s="2">
        <f t="shared" ref="C16:K16" si="6">C4/$L16</f>
        <v>0.1893597836</v>
      </c>
      <c r="D16" s="2">
        <f t="shared" si="6"/>
        <v>0</v>
      </c>
      <c r="E16" s="2">
        <f t="shared" si="6"/>
        <v>0</v>
      </c>
      <c r="F16" s="2">
        <f t="shared" si="6"/>
        <v>0.04508566276</v>
      </c>
      <c r="G16" s="2">
        <f t="shared" si="6"/>
        <v>0</v>
      </c>
      <c r="H16" s="2">
        <f t="shared" si="6"/>
        <v>0.06311992786</v>
      </c>
      <c r="I16" s="2">
        <f t="shared" si="6"/>
        <v>0.4138863841</v>
      </c>
      <c r="J16" s="2">
        <f t="shared" si="6"/>
        <v>0</v>
      </c>
      <c r="K16" s="2">
        <f t="shared" si="6"/>
        <v>0</v>
      </c>
      <c r="L16" s="2">
        <f t="shared" ref="L16:M16" si="7">SUM(C4:L4)</f>
        <v>110900</v>
      </c>
      <c r="M16" s="2">
        <f t="shared" si="7"/>
        <v>153900</v>
      </c>
      <c r="N16" s="1">
        <v>2.0</v>
      </c>
      <c r="O16" s="2">
        <f t="shared" ref="O16:T16" si="8">C4/$M16</f>
        <v>0.1364522417</v>
      </c>
      <c r="P16" s="2">
        <f t="shared" si="8"/>
        <v>0</v>
      </c>
      <c r="Q16" s="2">
        <f t="shared" si="8"/>
        <v>0</v>
      </c>
      <c r="R16" s="2">
        <f t="shared" si="8"/>
        <v>0.03248862898</v>
      </c>
      <c r="S16" s="2">
        <f t="shared" si="8"/>
        <v>0</v>
      </c>
      <c r="T16" s="2">
        <f t="shared" si="8"/>
        <v>0.04548408057</v>
      </c>
      <c r="U16" s="2">
        <f t="shared" ref="U16:W16" si="9">U4/$L16</f>
        <v>0</v>
      </c>
      <c r="V16" s="2">
        <f t="shared" si="9"/>
        <v>0</v>
      </c>
      <c r="W16" s="2">
        <f t="shared" si="9"/>
        <v>0</v>
      </c>
    </row>
    <row r="17">
      <c r="B17" s="1">
        <v>3.0</v>
      </c>
      <c r="C17" s="2">
        <f t="shared" ref="C17:K17" si="10">C5/$L17</f>
        <v>0.02645502646</v>
      </c>
      <c r="D17" s="2">
        <f t="shared" si="10"/>
        <v>0</v>
      </c>
      <c r="E17" s="2">
        <f t="shared" si="10"/>
        <v>0</v>
      </c>
      <c r="F17" s="2">
        <f t="shared" si="10"/>
        <v>0</v>
      </c>
      <c r="G17" s="2">
        <f t="shared" si="10"/>
        <v>0</v>
      </c>
      <c r="H17" s="2">
        <f t="shared" si="10"/>
        <v>0.2380952381</v>
      </c>
      <c r="I17" s="2">
        <f t="shared" si="10"/>
        <v>0.2645502646</v>
      </c>
      <c r="J17" s="2">
        <f t="shared" si="10"/>
        <v>0.006613756614</v>
      </c>
      <c r="K17" s="2">
        <f t="shared" si="10"/>
        <v>0</v>
      </c>
      <c r="L17" s="2">
        <f t="shared" ref="L17:M17" si="11">SUM(C5:L5)</f>
        <v>37800</v>
      </c>
      <c r="M17" s="2">
        <f t="shared" si="11"/>
        <v>71900</v>
      </c>
      <c r="N17" s="1">
        <v>3.0</v>
      </c>
      <c r="O17" s="2">
        <f t="shared" ref="O17:T17" si="12">C5/$M17</f>
        <v>0.01390820584</v>
      </c>
      <c r="P17" s="2">
        <f t="shared" si="12"/>
        <v>0</v>
      </c>
      <c r="Q17" s="2">
        <f t="shared" si="12"/>
        <v>0</v>
      </c>
      <c r="R17" s="2">
        <f t="shared" si="12"/>
        <v>0</v>
      </c>
      <c r="S17" s="2">
        <f t="shared" si="12"/>
        <v>0</v>
      </c>
      <c r="T17" s="2">
        <f t="shared" si="12"/>
        <v>0.1251738526</v>
      </c>
      <c r="U17" s="2">
        <f t="shared" ref="U17:W17" si="13">U5/$L17</f>
        <v>0</v>
      </c>
      <c r="V17" s="2">
        <f t="shared" si="13"/>
        <v>0</v>
      </c>
      <c r="W17" s="2">
        <f t="shared" si="13"/>
        <v>0</v>
      </c>
    </row>
    <row r="18">
      <c r="B18" s="1">
        <v>6.0</v>
      </c>
      <c r="C18" s="2">
        <f t="shared" ref="C18:K18" si="14">C6/$L18</f>
        <v>0.07923930269</v>
      </c>
      <c r="D18" s="2">
        <f t="shared" si="14"/>
        <v>0.2583201268</v>
      </c>
      <c r="E18" s="2">
        <f t="shared" si="14"/>
        <v>0</v>
      </c>
      <c r="F18" s="2">
        <f t="shared" si="14"/>
        <v>0</v>
      </c>
      <c r="G18" s="2">
        <f t="shared" si="14"/>
        <v>0.3169572108</v>
      </c>
      <c r="H18" s="2">
        <f t="shared" si="14"/>
        <v>0.06022187005</v>
      </c>
      <c r="I18" s="2">
        <f t="shared" si="14"/>
        <v>0.1584786054</v>
      </c>
      <c r="J18" s="2">
        <f t="shared" si="14"/>
        <v>0.118858954</v>
      </c>
      <c r="K18" s="2">
        <f t="shared" si="14"/>
        <v>0</v>
      </c>
      <c r="L18" s="2">
        <f t="shared" ref="L18:M18" si="15">SUM(C6:L6)</f>
        <v>3786</v>
      </c>
      <c r="M18" s="2">
        <f t="shared" si="15"/>
        <v>3546</v>
      </c>
      <c r="N18" s="1">
        <v>6.0</v>
      </c>
      <c r="O18" s="2">
        <f t="shared" ref="O18:T18" si="16">C6/$M18</f>
        <v>0.08460236887</v>
      </c>
      <c r="P18" s="2">
        <f t="shared" si="16"/>
        <v>0.2758037225</v>
      </c>
      <c r="Q18" s="2">
        <f t="shared" si="16"/>
        <v>0</v>
      </c>
      <c r="R18" s="2">
        <f t="shared" si="16"/>
        <v>0</v>
      </c>
      <c r="S18" s="2">
        <f t="shared" si="16"/>
        <v>0.3384094755</v>
      </c>
      <c r="T18" s="2">
        <f t="shared" si="16"/>
        <v>0.06429780034</v>
      </c>
      <c r="U18" s="2">
        <f t="shared" ref="U18:W18" si="17">U6/$L18</f>
        <v>0</v>
      </c>
      <c r="V18" s="2">
        <f t="shared" si="17"/>
        <v>0</v>
      </c>
      <c r="W18" s="2">
        <f t="shared" si="17"/>
        <v>0</v>
      </c>
    </row>
    <row r="19">
      <c r="B19" s="1">
        <v>8.0</v>
      </c>
      <c r="C19" s="2">
        <f t="shared" ref="C19:K19" si="18">C7/$L19</f>
        <v>0.02352326189</v>
      </c>
      <c r="D19" s="2">
        <f t="shared" si="18"/>
        <v>0.7841087297</v>
      </c>
      <c r="E19" s="2">
        <f t="shared" si="18"/>
        <v>0</v>
      </c>
      <c r="F19" s="2">
        <f t="shared" si="18"/>
        <v>0</v>
      </c>
      <c r="G19" s="2">
        <f t="shared" si="18"/>
        <v>0</v>
      </c>
      <c r="H19" s="2">
        <f t="shared" si="18"/>
        <v>0</v>
      </c>
      <c r="I19" s="2">
        <f t="shared" si="18"/>
        <v>0.1881860951</v>
      </c>
      <c r="J19" s="2">
        <f t="shared" si="18"/>
        <v>0</v>
      </c>
      <c r="K19" s="2">
        <f t="shared" si="18"/>
        <v>0</v>
      </c>
      <c r="L19" s="2">
        <f t="shared" ref="L19:M19" si="19">SUM(C7:L7)</f>
        <v>47825</v>
      </c>
      <c r="M19" s="2">
        <f t="shared" si="19"/>
        <v>47100</v>
      </c>
      <c r="N19" s="1">
        <v>8.0</v>
      </c>
      <c r="O19" s="2">
        <f t="shared" ref="O19:T19" si="20">C7/$M19</f>
        <v>0.02388535032</v>
      </c>
      <c r="P19" s="2">
        <f t="shared" si="20"/>
        <v>0.7961783439</v>
      </c>
      <c r="Q19" s="2">
        <f t="shared" si="20"/>
        <v>0</v>
      </c>
      <c r="R19" s="2">
        <f t="shared" si="20"/>
        <v>0</v>
      </c>
      <c r="S19" s="2">
        <f t="shared" si="20"/>
        <v>0</v>
      </c>
      <c r="T19" s="2">
        <f t="shared" si="20"/>
        <v>0</v>
      </c>
      <c r="U19" s="2">
        <f t="shared" ref="U19:W19" si="21">U7/$L19</f>
        <v>0</v>
      </c>
      <c r="V19" s="2">
        <f t="shared" si="21"/>
        <v>0</v>
      </c>
      <c r="W19" s="2">
        <f t="shared" si="21"/>
        <v>0</v>
      </c>
    </row>
    <row r="20">
      <c r="B20" s="1">
        <v>9.0</v>
      </c>
      <c r="C20" s="2">
        <f t="shared" ref="C20:K20" si="22">C8/$L20</f>
        <v>0</v>
      </c>
      <c r="D20" s="2">
        <f t="shared" si="22"/>
        <v>0</v>
      </c>
      <c r="E20" s="2">
        <f t="shared" si="22"/>
        <v>0</v>
      </c>
      <c r="F20" s="2">
        <f t="shared" si="22"/>
        <v>0</v>
      </c>
      <c r="G20" s="2">
        <f t="shared" si="22"/>
        <v>0</v>
      </c>
      <c r="H20" s="2">
        <f t="shared" si="22"/>
        <v>0</v>
      </c>
      <c r="I20" s="2">
        <f t="shared" si="22"/>
        <v>0.005621586894</v>
      </c>
      <c r="J20" s="2">
        <f t="shared" si="22"/>
        <v>0.001606167684</v>
      </c>
      <c r="K20" s="2">
        <f t="shared" si="22"/>
        <v>0</v>
      </c>
      <c r="L20" s="2">
        <f t="shared" ref="L20:M20" si="23">SUM(C8:L8)</f>
        <v>249040</v>
      </c>
      <c r="M20" s="2">
        <f t="shared" si="23"/>
        <v>743520</v>
      </c>
      <c r="N20" s="1">
        <v>9.0</v>
      </c>
      <c r="O20" s="2">
        <f t="shared" ref="O20:T20" si="24">C8/$M20</f>
        <v>0</v>
      </c>
      <c r="P20" s="2">
        <f t="shared" si="24"/>
        <v>0</v>
      </c>
      <c r="Q20" s="2">
        <f t="shared" si="24"/>
        <v>0</v>
      </c>
      <c r="R20" s="2">
        <f t="shared" si="24"/>
        <v>0</v>
      </c>
      <c r="S20" s="2">
        <f t="shared" si="24"/>
        <v>0</v>
      </c>
      <c r="T20" s="2">
        <f t="shared" si="24"/>
        <v>0</v>
      </c>
      <c r="U20" s="2">
        <f t="shared" ref="U20:W20" si="25">U8/$L20</f>
        <v>0</v>
      </c>
      <c r="V20" s="2">
        <f t="shared" si="25"/>
        <v>0</v>
      </c>
      <c r="W20" s="2">
        <f t="shared" si="25"/>
        <v>0</v>
      </c>
    </row>
    <row r="21">
      <c r="B21" s="1">
        <v>12.0</v>
      </c>
      <c r="C21" s="2">
        <f t="shared" ref="C21:K21" si="26">C9/$L21</f>
        <v>0.01244834585</v>
      </c>
      <c r="D21" s="2">
        <f t="shared" si="26"/>
        <v>0.02718926206</v>
      </c>
      <c r="E21" s="2">
        <f t="shared" si="26"/>
        <v>0</v>
      </c>
      <c r="F21" s="2">
        <f t="shared" si="26"/>
        <v>0</v>
      </c>
      <c r="G21" s="2">
        <f t="shared" si="26"/>
        <v>0</v>
      </c>
      <c r="H21" s="2">
        <f t="shared" si="26"/>
        <v>0.01745361824</v>
      </c>
      <c r="I21" s="2">
        <f t="shared" si="26"/>
        <v>0</v>
      </c>
      <c r="J21" s="2">
        <f t="shared" si="26"/>
        <v>0.02136862301</v>
      </c>
      <c r="K21" s="2">
        <f t="shared" si="26"/>
        <v>0.0001556043231</v>
      </c>
      <c r="L21" s="2">
        <f t="shared" ref="L21:M21" si="27">SUM(C9:L9)</f>
        <v>1927967</v>
      </c>
      <c r="M21" s="2">
        <f t="shared" si="27"/>
        <v>5456765</v>
      </c>
      <c r="N21" s="1">
        <v>12.0</v>
      </c>
      <c r="O21" s="2">
        <f t="shared" ref="O21:T21" si="28">C9/$M21</f>
        <v>0.004398210295</v>
      </c>
      <c r="P21" s="2">
        <f t="shared" si="28"/>
        <v>0.009606424319</v>
      </c>
      <c r="Q21" s="2">
        <f t="shared" si="28"/>
        <v>0</v>
      </c>
      <c r="R21" s="2">
        <f t="shared" si="28"/>
        <v>0</v>
      </c>
      <c r="S21" s="2">
        <f t="shared" si="28"/>
        <v>0</v>
      </c>
      <c r="T21" s="2">
        <f t="shared" si="28"/>
        <v>0.006166657351</v>
      </c>
      <c r="U21" s="2">
        <f t="shared" ref="U21:W21" si="29">U9/$L21</f>
        <v>0</v>
      </c>
      <c r="V21" s="2">
        <f t="shared" si="29"/>
        <v>0</v>
      </c>
      <c r="W21" s="2">
        <f t="shared" si="29"/>
        <v>0</v>
      </c>
    </row>
    <row r="22">
      <c r="B22" s="1">
        <v>13.0</v>
      </c>
      <c r="C22" s="2">
        <f t="shared" ref="C22:K22" si="30">C10/$L22</f>
        <v>0.004099704821</v>
      </c>
      <c r="D22" s="2">
        <f t="shared" si="30"/>
        <v>0.3686454575</v>
      </c>
      <c r="E22" s="2">
        <f t="shared" si="30"/>
        <v>0.06149557232</v>
      </c>
      <c r="F22" s="2">
        <f t="shared" si="30"/>
        <v>0</v>
      </c>
      <c r="G22" s="2">
        <f t="shared" si="30"/>
        <v>0.06559527714</v>
      </c>
      <c r="H22" s="2">
        <f t="shared" si="30"/>
        <v>0.06559527714</v>
      </c>
      <c r="I22" s="2">
        <f t="shared" si="30"/>
        <v>0.2459822893</v>
      </c>
      <c r="J22" s="2">
        <f t="shared" si="30"/>
        <v>0</v>
      </c>
      <c r="K22" s="2">
        <f t="shared" si="30"/>
        <v>0</v>
      </c>
      <c r="L22" s="2">
        <f t="shared" ref="L22:M22" si="31">SUM(C10:L10)</f>
        <v>12196000</v>
      </c>
      <c r="M22" s="2">
        <f t="shared" si="31"/>
        <v>16746000</v>
      </c>
      <c r="N22" s="1">
        <v>13.0</v>
      </c>
      <c r="O22" s="2">
        <f t="shared" ref="O22:T22" si="32">C10/$M22</f>
        <v>0.002985787651</v>
      </c>
      <c r="P22" s="2">
        <f t="shared" si="32"/>
        <v>0.2684820256</v>
      </c>
      <c r="Q22" s="2">
        <f t="shared" si="32"/>
        <v>0.04478681476</v>
      </c>
      <c r="R22" s="2">
        <f t="shared" si="32"/>
        <v>0</v>
      </c>
      <c r="S22" s="2">
        <f t="shared" si="32"/>
        <v>0.04777260241</v>
      </c>
      <c r="T22" s="2">
        <f t="shared" si="32"/>
        <v>0.04777260241</v>
      </c>
      <c r="U22" s="2">
        <f t="shared" ref="U22:W22" si="33">U10/$L22</f>
        <v>0</v>
      </c>
      <c r="V22" s="2">
        <f t="shared" si="33"/>
        <v>0</v>
      </c>
      <c r="W22" s="2">
        <f t="shared" si="33"/>
        <v>0</v>
      </c>
    </row>
    <row r="23">
      <c r="B23" s="1">
        <v>16.0</v>
      </c>
      <c r="C23" s="2">
        <f t="shared" ref="C23:K23" si="34">C11/$L23</f>
        <v>0</v>
      </c>
      <c r="D23" s="2">
        <f t="shared" si="34"/>
        <v>0</v>
      </c>
      <c r="E23" s="2">
        <f t="shared" si="34"/>
        <v>0</v>
      </c>
      <c r="F23" s="2">
        <f t="shared" si="34"/>
        <v>0</v>
      </c>
      <c r="G23" s="2">
        <f t="shared" si="34"/>
        <v>0</v>
      </c>
      <c r="H23" s="2">
        <f t="shared" si="34"/>
        <v>0</v>
      </c>
      <c r="I23" s="2">
        <f t="shared" si="34"/>
        <v>0</v>
      </c>
      <c r="J23" s="2">
        <f t="shared" si="34"/>
        <v>0</v>
      </c>
      <c r="K23" s="2">
        <f t="shared" si="34"/>
        <v>0</v>
      </c>
      <c r="L23" s="2">
        <f t="shared" ref="L23:M23" si="35">SUM(C11:L11)</f>
        <v>45000</v>
      </c>
      <c r="M23" s="2">
        <f t="shared" si="35"/>
        <v>135000</v>
      </c>
      <c r="N23" s="1">
        <v>16.0</v>
      </c>
      <c r="O23" s="2">
        <f t="shared" ref="O23:T23" si="36">C11/$M23</f>
        <v>0</v>
      </c>
      <c r="P23" s="2">
        <f t="shared" si="36"/>
        <v>0</v>
      </c>
      <c r="Q23" s="2">
        <f t="shared" si="36"/>
        <v>0</v>
      </c>
      <c r="R23" s="2">
        <f t="shared" si="36"/>
        <v>0</v>
      </c>
      <c r="S23" s="2">
        <f t="shared" si="36"/>
        <v>0</v>
      </c>
      <c r="T23" s="2">
        <f t="shared" si="36"/>
        <v>0</v>
      </c>
      <c r="U23" s="2">
        <f t="shared" ref="U23:W23" si="37">U11/$L23</f>
        <v>0</v>
      </c>
      <c r="V23" s="2">
        <f t="shared" si="37"/>
        <v>0</v>
      </c>
      <c r="W23" s="2">
        <f t="shared" si="37"/>
        <v>0</v>
      </c>
    </row>
    <row r="26">
      <c r="A26" s="1" t="s">
        <v>6</v>
      </c>
    </row>
    <row r="27"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</row>
    <row r="28"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</row>
    <row r="29"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</row>
    <row r="30">
      <c r="C30" s="1">
        <v>0.0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</row>
    <row r="31"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</row>
    <row r="32"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</row>
    <row r="33"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</row>
    <row r="34"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  <c r="K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</row>
    <row r="35"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</row>
    <row r="38">
      <c r="A38" s="1" t="s">
        <v>7</v>
      </c>
    </row>
    <row r="39">
      <c r="C39" s="2">
        <f t="shared" ref="C39:K39" si="38">C27-C15</f>
        <v>1</v>
      </c>
      <c r="D39" s="2">
        <f t="shared" si="38"/>
        <v>0</v>
      </c>
      <c r="E39" s="2">
        <f t="shared" si="38"/>
        <v>0</v>
      </c>
      <c r="F39" s="2">
        <f t="shared" si="38"/>
        <v>0</v>
      </c>
      <c r="G39" s="2">
        <f t="shared" si="38"/>
        <v>0</v>
      </c>
      <c r="H39" s="2">
        <f t="shared" si="38"/>
        <v>-0.0546929598</v>
      </c>
      <c r="I39" s="2">
        <f t="shared" si="38"/>
        <v>-0.05940263134</v>
      </c>
      <c r="J39" s="2">
        <f t="shared" si="38"/>
        <v>-0.0273464799</v>
      </c>
      <c r="K39" s="2">
        <f t="shared" si="38"/>
        <v>0</v>
      </c>
      <c r="O39" s="2">
        <f t="shared" ref="O39:W39" si="39">O27-O15</f>
        <v>1</v>
      </c>
      <c r="P39" s="2">
        <f t="shared" si="39"/>
        <v>0</v>
      </c>
      <c r="Q39" s="2">
        <f t="shared" si="39"/>
        <v>0</v>
      </c>
      <c r="R39" s="2">
        <f t="shared" si="39"/>
        <v>0</v>
      </c>
      <c r="S39" s="2">
        <f t="shared" si="39"/>
        <v>0</v>
      </c>
      <c r="T39" s="2">
        <f t="shared" si="39"/>
        <v>-0.02012904957</v>
      </c>
      <c r="U39" s="2">
        <f t="shared" si="39"/>
        <v>0</v>
      </c>
      <c r="V39" s="2">
        <f t="shared" si="39"/>
        <v>0</v>
      </c>
      <c r="W39" s="2">
        <f t="shared" si="39"/>
        <v>0</v>
      </c>
    </row>
    <row r="40">
      <c r="C40" s="2">
        <f t="shared" ref="C40:K40" si="40">C28-C16</f>
        <v>-0.1893597836</v>
      </c>
      <c r="D40" s="2">
        <f t="shared" si="40"/>
        <v>1</v>
      </c>
      <c r="E40" s="2">
        <f t="shared" si="40"/>
        <v>0</v>
      </c>
      <c r="F40" s="2">
        <f t="shared" si="40"/>
        <v>-0.04508566276</v>
      </c>
      <c r="G40" s="2">
        <f t="shared" si="40"/>
        <v>0</v>
      </c>
      <c r="H40" s="2">
        <f t="shared" si="40"/>
        <v>-0.06311992786</v>
      </c>
      <c r="I40" s="2">
        <f t="shared" si="40"/>
        <v>-0.4138863841</v>
      </c>
      <c r="J40" s="2">
        <f t="shared" si="40"/>
        <v>0</v>
      </c>
      <c r="K40" s="2">
        <f t="shared" si="40"/>
        <v>0</v>
      </c>
      <c r="O40" s="2">
        <f t="shared" ref="O40:W40" si="41">O28-O16</f>
        <v>-0.1364522417</v>
      </c>
      <c r="P40" s="2">
        <f t="shared" si="41"/>
        <v>1</v>
      </c>
      <c r="Q40" s="2">
        <f t="shared" si="41"/>
        <v>0</v>
      </c>
      <c r="R40" s="2">
        <f t="shared" si="41"/>
        <v>-0.03248862898</v>
      </c>
      <c r="S40" s="2">
        <f t="shared" si="41"/>
        <v>0</v>
      </c>
      <c r="T40" s="2">
        <f t="shared" si="41"/>
        <v>-0.04548408057</v>
      </c>
      <c r="U40" s="2">
        <f t="shared" si="41"/>
        <v>0</v>
      </c>
      <c r="V40" s="2">
        <f t="shared" si="41"/>
        <v>0</v>
      </c>
      <c r="W40" s="2">
        <f t="shared" si="41"/>
        <v>0</v>
      </c>
    </row>
    <row r="41">
      <c r="C41" s="2">
        <f t="shared" ref="C41:K41" si="42">C29-C17</f>
        <v>-0.02645502646</v>
      </c>
      <c r="D41" s="2">
        <f t="shared" si="42"/>
        <v>0</v>
      </c>
      <c r="E41" s="2">
        <f t="shared" si="42"/>
        <v>1</v>
      </c>
      <c r="F41" s="2">
        <f t="shared" si="42"/>
        <v>0</v>
      </c>
      <c r="G41" s="2">
        <f t="shared" si="42"/>
        <v>0</v>
      </c>
      <c r="H41" s="2">
        <f t="shared" si="42"/>
        <v>-0.2380952381</v>
      </c>
      <c r="I41" s="2">
        <f t="shared" si="42"/>
        <v>-0.2645502646</v>
      </c>
      <c r="J41" s="2">
        <f t="shared" si="42"/>
        <v>-0.006613756614</v>
      </c>
      <c r="K41" s="2">
        <f t="shared" si="42"/>
        <v>0</v>
      </c>
      <c r="O41" s="2">
        <f t="shared" ref="O41:W41" si="43">O29-O17</f>
        <v>-0.01390820584</v>
      </c>
      <c r="P41" s="2">
        <f t="shared" si="43"/>
        <v>0</v>
      </c>
      <c r="Q41" s="2">
        <f t="shared" si="43"/>
        <v>1</v>
      </c>
      <c r="R41" s="2">
        <f t="shared" si="43"/>
        <v>0</v>
      </c>
      <c r="S41" s="2">
        <f t="shared" si="43"/>
        <v>0</v>
      </c>
      <c r="T41" s="2">
        <f t="shared" si="43"/>
        <v>-0.1251738526</v>
      </c>
      <c r="U41" s="2">
        <f t="shared" si="43"/>
        <v>0</v>
      </c>
      <c r="V41" s="2">
        <f t="shared" si="43"/>
        <v>0</v>
      </c>
      <c r="W41" s="2">
        <f t="shared" si="43"/>
        <v>0</v>
      </c>
    </row>
    <row r="42">
      <c r="C42" s="2">
        <f t="shared" ref="C42:K42" si="44">C30-C18</f>
        <v>-0.07923930269</v>
      </c>
      <c r="D42" s="2">
        <f t="shared" si="44"/>
        <v>-0.2583201268</v>
      </c>
      <c r="E42" s="2">
        <f t="shared" si="44"/>
        <v>0</v>
      </c>
      <c r="F42" s="2">
        <f t="shared" si="44"/>
        <v>1</v>
      </c>
      <c r="G42" s="2">
        <f t="shared" si="44"/>
        <v>-0.3169572108</v>
      </c>
      <c r="H42" s="2">
        <f t="shared" si="44"/>
        <v>-0.06022187005</v>
      </c>
      <c r="I42" s="2">
        <f t="shared" si="44"/>
        <v>-0.1584786054</v>
      </c>
      <c r="J42" s="2">
        <f t="shared" si="44"/>
        <v>-0.118858954</v>
      </c>
      <c r="K42" s="2">
        <f t="shared" si="44"/>
        <v>0</v>
      </c>
      <c r="O42" s="2">
        <f t="shared" ref="O42:W42" si="45">O30-O18</f>
        <v>-0.08460236887</v>
      </c>
      <c r="P42" s="2">
        <f t="shared" si="45"/>
        <v>-0.2758037225</v>
      </c>
      <c r="Q42" s="2">
        <f t="shared" si="45"/>
        <v>0</v>
      </c>
      <c r="R42" s="2">
        <f t="shared" si="45"/>
        <v>1</v>
      </c>
      <c r="S42" s="2">
        <f t="shared" si="45"/>
        <v>-0.3384094755</v>
      </c>
      <c r="T42" s="2">
        <f t="shared" si="45"/>
        <v>-0.06429780034</v>
      </c>
      <c r="U42" s="2">
        <f t="shared" si="45"/>
        <v>0</v>
      </c>
      <c r="V42" s="2">
        <f t="shared" si="45"/>
        <v>0</v>
      </c>
      <c r="W42" s="2">
        <f t="shared" si="45"/>
        <v>0</v>
      </c>
    </row>
    <row r="43">
      <c r="C43" s="2">
        <f t="shared" ref="C43:K43" si="46">C31-C19</f>
        <v>-0.02352326189</v>
      </c>
      <c r="D43" s="2">
        <f t="shared" si="46"/>
        <v>-0.7841087297</v>
      </c>
      <c r="E43" s="2">
        <f t="shared" si="46"/>
        <v>0</v>
      </c>
      <c r="F43" s="2">
        <f t="shared" si="46"/>
        <v>0</v>
      </c>
      <c r="G43" s="2">
        <f t="shared" si="46"/>
        <v>1</v>
      </c>
      <c r="H43" s="2">
        <f t="shared" si="46"/>
        <v>0</v>
      </c>
      <c r="I43" s="2">
        <f t="shared" si="46"/>
        <v>-0.1881860951</v>
      </c>
      <c r="J43" s="2">
        <f t="shared" si="46"/>
        <v>0</v>
      </c>
      <c r="K43" s="2">
        <f t="shared" si="46"/>
        <v>0</v>
      </c>
      <c r="O43" s="2">
        <f t="shared" ref="O43:W43" si="47">O31-O19</f>
        <v>-0.02388535032</v>
      </c>
      <c r="P43" s="2">
        <f t="shared" si="47"/>
        <v>-0.7961783439</v>
      </c>
      <c r="Q43" s="2">
        <f t="shared" si="47"/>
        <v>0</v>
      </c>
      <c r="R43" s="2">
        <f t="shared" si="47"/>
        <v>0</v>
      </c>
      <c r="S43" s="2">
        <f t="shared" si="47"/>
        <v>1</v>
      </c>
      <c r="T43" s="2">
        <f t="shared" si="47"/>
        <v>0</v>
      </c>
      <c r="U43" s="2">
        <f t="shared" si="47"/>
        <v>0</v>
      </c>
      <c r="V43" s="2">
        <f t="shared" si="47"/>
        <v>0</v>
      </c>
      <c r="W43" s="2">
        <f t="shared" si="47"/>
        <v>0</v>
      </c>
    </row>
    <row r="44">
      <c r="C44" s="2">
        <f t="shared" ref="C44:K44" si="48">C32-C20</f>
        <v>0</v>
      </c>
      <c r="D44" s="2">
        <f t="shared" si="48"/>
        <v>0</v>
      </c>
      <c r="E44" s="2">
        <f t="shared" si="48"/>
        <v>0</v>
      </c>
      <c r="F44" s="2">
        <f t="shared" si="48"/>
        <v>0</v>
      </c>
      <c r="G44" s="2">
        <f t="shared" si="48"/>
        <v>0</v>
      </c>
      <c r="H44" s="2">
        <f t="shared" si="48"/>
        <v>1</v>
      </c>
      <c r="I44" s="2">
        <f t="shared" si="48"/>
        <v>-0.005621586894</v>
      </c>
      <c r="J44" s="2">
        <f t="shared" si="48"/>
        <v>-0.001606167684</v>
      </c>
      <c r="K44" s="2">
        <f t="shared" si="48"/>
        <v>0</v>
      </c>
      <c r="O44" s="2">
        <f t="shared" ref="O44:W44" si="49">O32-O20</f>
        <v>0</v>
      </c>
      <c r="P44" s="2">
        <f t="shared" si="49"/>
        <v>0</v>
      </c>
      <c r="Q44" s="2">
        <f t="shared" si="49"/>
        <v>0</v>
      </c>
      <c r="R44" s="2">
        <f t="shared" si="49"/>
        <v>0</v>
      </c>
      <c r="S44" s="2">
        <f t="shared" si="49"/>
        <v>0</v>
      </c>
      <c r="T44" s="2">
        <f t="shared" si="49"/>
        <v>1</v>
      </c>
      <c r="U44" s="2">
        <f t="shared" si="49"/>
        <v>0</v>
      </c>
      <c r="V44" s="2">
        <f t="shared" si="49"/>
        <v>0</v>
      </c>
      <c r="W44" s="2">
        <f t="shared" si="49"/>
        <v>0</v>
      </c>
    </row>
    <row r="45">
      <c r="C45" s="2">
        <f t="shared" ref="C45:K45" si="50">C33-C21</f>
        <v>-0.01244834585</v>
      </c>
      <c r="D45" s="2">
        <f t="shared" si="50"/>
        <v>-0.02718926206</v>
      </c>
      <c r="E45" s="2">
        <f t="shared" si="50"/>
        <v>0</v>
      </c>
      <c r="F45" s="2">
        <f t="shared" si="50"/>
        <v>0</v>
      </c>
      <c r="G45" s="2">
        <f t="shared" si="50"/>
        <v>0</v>
      </c>
      <c r="H45" s="2">
        <f t="shared" si="50"/>
        <v>-0.01745361824</v>
      </c>
      <c r="I45" s="2">
        <f t="shared" si="50"/>
        <v>1</v>
      </c>
      <c r="J45" s="2">
        <f t="shared" si="50"/>
        <v>-0.02136862301</v>
      </c>
      <c r="K45" s="2">
        <f t="shared" si="50"/>
        <v>-0.0001556043231</v>
      </c>
      <c r="O45" s="2">
        <f t="shared" ref="O45:W45" si="51">O33-O21</f>
        <v>-0.004398210295</v>
      </c>
      <c r="P45" s="2">
        <f t="shared" si="51"/>
        <v>-0.009606424319</v>
      </c>
      <c r="Q45" s="2">
        <f t="shared" si="51"/>
        <v>0</v>
      </c>
      <c r="R45" s="2">
        <f t="shared" si="51"/>
        <v>0</v>
      </c>
      <c r="S45" s="2">
        <f t="shared" si="51"/>
        <v>0</v>
      </c>
      <c r="T45" s="2">
        <f t="shared" si="51"/>
        <v>-0.006166657351</v>
      </c>
      <c r="U45" s="2">
        <f t="shared" si="51"/>
        <v>1</v>
      </c>
      <c r="V45" s="2">
        <f t="shared" si="51"/>
        <v>0</v>
      </c>
      <c r="W45" s="2">
        <f t="shared" si="51"/>
        <v>0</v>
      </c>
    </row>
    <row r="46">
      <c r="C46" s="2">
        <f t="shared" ref="C46:K46" si="52">C34-C22</f>
        <v>-0.004099704821</v>
      </c>
      <c r="D46" s="2">
        <f t="shared" si="52"/>
        <v>-0.3686454575</v>
      </c>
      <c r="E46" s="2">
        <f t="shared" si="52"/>
        <v>-0.06149557232</v>
      </c>
      <c r="F46" s="2">
        <f t="shared" si="52"/>
        <v>0</v>
      </c>
      <c r="G46" s="2">
        <f t="shared" si="52"/>
        <v>-0.06559527714</v>
      </c>
      <c r="H46" s="2">
        <f t="shared" si="52"/>
        <v>-0.06559527714</v>
      </c>
      <c r="I46" s="2">
        <f t="shared" si="52"/>
        <v>-0.2459822893</v>
      </c>
      <c r="J46" s="2">
        <f t="shared" si="52"/>
        <v>1</v>
      </c>
      <c r="K46" s="2">
        <f t="shared" si="52"/>
        <v>0</v>
      </c>
      <c r="O46" s="2">
        <f t="shared" ref="O46:W46" si="53">O34-O22</f>
        <v>-0.002985787651</v>
      </c>
      <c r="P46" s="2">
        <f t="shared" si="53"/>
        <v>-0.2684820256</v>
      </c>
      <c r="Q46" s="2">
        <f t="shared" si="53"/>
        <v>-0.04478681476</v>
      </c>
      <c r="R46" s="2">
        <f t="shared" si="53"/>
        <v>0</v>
      </c>
      <c r="S46" s="2">
        <f t="shared" si="53"/>
        <v>-0.04777260241</v>
      </c>
      <c r="T46" s="2">
        <f t="shared" si="53"/>
        <v>-0.04777260241</v>
      </c>
      <c r="U46" s="2">
        <f t="shared" si="53"/>
        <v>0</v>
      </c>
      <c r="V46" s="2">
        <f t="shared" si="53"/>
        <v>1</v>
      </c>
      <c r="W46" s="2">
        <f t="shared" si="53"/>
        <v>0</v>
      </c>
    </row>
    <row r="47">
      <c r="C47" s="2">
        <f t="shared" ref="C47:K47" si="54">C35-C23</f>
        <v>0</v>
      </c>
      <c r="D47" s="2">
        <f t="shared" si="54"/>
        <v>0</v>
      </c>
      <c r="E47" s="2">
        <f t="shared" si="54"/>
        <v>0</v>
      </c>
      <c r="F47" s="2">
        <f t="shared" si="54"/>
        <v>0</v>
      </c>
      <c r="G47" s="2">
        <f t="shared" si="54"/>
        <v>0</v>
      </c>
      <c r="H47" s="2">
        <f t="shared" si="54"/>
        <v>0</v>
      </c>
      <c r="I47" s="2">
        <f t="shared" si="54"/>
        <v>0</v>
      </c>
      <c r="J47" s="2">
        <f t="shared" si="54"/>
        <v>0</v>
      </c>
      <c r="K47" s="2">
        <f t="shared" si="54"/>
        <v>1</v>
      </c>
      <c r="O47" s="2">
        <f t="shared" ref="O47:W47" si="55">O35-O23</f>
        <v>0</v>
      </c>
      <c r="P47" s="2">
        <f t="shared" si="55"/>
        <v>0</v>
      </c>
      <c r="Q47" s="2">
        <f t="shared" si="55"/>
        <v>0</v>
      </c>
      <c r="R47" s="2">
        <f t="shared" si="55"/>
        <v>0</v>
      </c>
      <c r="S47" s="2">
        <f t="shared" si="55"/>
        <v>0</v>
      </c>
      <c r="T47" s="2">
        <f t="shared" si="55"/>
        <v>0</v>
      </c>
      <c r="U47" s="2">
        <f t="shared" si="55"/>
        <v>0</v>
      </c>
      <c r="V47" s="2">
        <f t="shared" si="55"/>
        <v>0</v>
      </c>
      <c r="W47" s="2">
        <f t="shared" si="55"/>
        <v>1</v>
      </c>
    </row>
    <row r="50">
      <c r="A50" s="1" t="s">
        <v>8</v>
      </c>
    </row>
    <row r="51">
      <c r="C51" s="2">
        <f t="array" ref="C51:K59">MINVERSE(C39:K47)</f>
        <v>1.003963407</v>
      </c>
      <c r="D51" s="2">
        <v>0.014628973248583449</v>
      </c>
      <c r="E51" s="2">
        <v>0.0017972826907584464</v>
      </c>
      <c r="F51" s="2">
        <v>6.595569543996143E-4</v>
      </c>
      <c r="G51" s="2">
        <v>0.002126152869423784</v>
      </c>
      <c r="H51" s="2">
        <v>0.05951285483585166</v>
      </c>
      <c r="I51" s="2">
        <v>0.07419659811770449</v>
      </c>
      <c r="J51" s="2">
        <v>0.02922621292865335</v>
      </c>
      <c r="K51" s="2">
        <v>1.154531142665375E-5</v>
      </c>
      <c r="O51" s="2">
        <f t="array" ref="O51:W59">MINVERSE(O39:W47)</f>
        <v>1</v>
      </c>
      <c r="P51" s="2">
        <v>0.0</v>
      </c>
      <c r="Q51" s="2">
        <v>0.0</v>
      </c>
      <c r="R51" s="2">
        <v>0.0</v>
      </c>
      <c r="S51" s="2">
        <v>0.0</v>
      </c>
      <c r="T51" s="2">
        <v>0.020129049573375978</v>
      </c>
      <c r="U51" s="2">
        <v>0.0</v>
      </c>
      <c r="V51" s="2">
        <v>0.0</v>
      </c>
      <c r="W51" s="2">
        <v>0.0</v>
      </c>
    </row>
    <row r="52">
      <c r="C52" s="2">
        <v>0.20794312019552855</v>
      </c>
      <c r="D52" s="2">
        <v>1.0453917470572611</v>
      </c>
      <c r="E52" s="2">
        <v>0.0013102775175382537</v>
      </c>
      <c r="F52" s="2">
        <v>0.047132179759119076</v>
      </c>
      <c r="G52" s="2">
        <v>0.016336513586309925</v>
      </c>
      <c r="H52" s="2">
        <v>0.08996375448422135</v>
      </c>
      <c r="I52" s="2">
        <v>0.4616630089114689</v>
      </c>
      <c r="J52" s="2">
        <v>0.021306859471862054</v>
      </c>
      <c r="K52" s="2">
        <v>7.183676000338215E-5</v>
      </c>
      <c r="O52" s="2">
        <v>0.14197847498620922</v>
      </c>
      <c r="P52" s="2">
        <v>1.018033481414079</v>
      </c>
      <c r="Q52" s="2">
        <v>0.0</v>
      </c>
      <c r="R52" s="2">
        <v>0.03307451206673421</v>
      </c>
      <c r="S52" s="2">
        <v>0.011192728279774692</v>
      </c>
      <c r="T52" s="2">
        <v>0.05128882702793481</v>
      </c>
      <c r="U52" s="2">
        <v>0.0</v>
      </c>
      <c r="V52" s="2">
        <v>0.0</v>
      </c>
      <c r="W52" s="2">
        <v>0.0</v>
      </c>
    </row>
    <row r="53">
      <c r="C53" s="2">
        <v>0.032658872080162146</v>
      </c>
      <c r="D53" s="2">
        <v>0.013702438235104123</v>
      </c>
      <c r="E53" s="2">
        <v>1.0008555343813548</v>
      </c>
      <c r="F53" s="2">
        <v>6.17783509247255E-4</v>
      </c>
      <c r="G53" s="2">
        <v>0.0011083809447332237</v>
      </c>
      <c r="H53" s="2">
        <v>0.24674325977518224</v>
      </c>
      <c r="I53" s="2">
        <v>0.27750358550176707</v>
      </c>
      <c r="J53" s="2">
        <v>0.013912129753337742</v>
      </c>
      <c r="K53" s="2">
        <v>4.318075758066924E-5</v>
      </c>
      <c r="O53" s="2">
        <v>0.013908205841446454</v>
      </c>
      <c r="P53" s="2">
        <v>0.0</v>
      </c>
      <c r="Q53" s="2">
        <v>1.0</v>
      </c>
      <c r="R53" s="2">
        <v>0.0</v>
      </c>
      <c r="S53" s="2">
        <v>0.0</v>
      </c>
      <c r="T53" s="2">
        <v>0.12545381153787727</v>
      </c>
      <c r="U53" s="2">
        <v>0.0</v>
      </c>
      <c r="V53" s="2">
        <v>0.0</v>
      </c>
      <c r="W53" s="2">
        <v>0.0</v>
      </c>
    </row>
    <row r="54">
      <c r="C54" s="2">
        <v>0.20879904533739596</v>
      </c>
      <c r="D54" s="2">
        <v>0.5930091916652225</v>
      </c>
      <c r="E54" s="2">
        <v>0.008556565189249049</v>
      </c>
      <c r="F54" s="2">
        <v>1.0267362124285493</v>
      </c>
      <c r="G54" s="2">
        <v>0.33455844896315967</v>
      </c>
      <c r="H54" s="2">
        <v>0.13093563247972048</v>
      </c>
      <c r="I54" s="2">
        <v>0.5207425823384171</v>
      </c>
      <c r="J54" s="2">
        <v>0.1391411587307752</v>
      </c>
      <c r="K54" s="2">
        <v>8.102979703569882E-5</v>
      </c>
      <c r="O54" s="2">
        <v>0.1700974600755204</v>
      </c>
      <c r="P54" s="2">
        <v>0.5550705579253525</v>
      </c>
      <c r="Q54" s="2">
        <v>0.0</v>
      </c>
      <c r="R54" s="2">
        <v>1.018033481414079</v>
      </c>
      <c r="S54" s="2">
        <v>0.34451217645146504</v>
      </c>
      <c r="T54" s="2">
        <v>0.09412808771165446</v>
      </c>
      <c r="U54" s="2">
        <v>0.0</v>
      </c>
      <c r="V54" s="2">
        <v>0.0</v>
      </c>
      <c r="W54" s="2">
        <v>0.0</v>
      </c>
    </row>
    <row r="55">
      <c r="C55" s="2">
        <v>0.1904865602125578</v>
      </c>
      <c r="D55" s="2">
        <v>0.8272407836505584</v>
      </c>
      <c r="E55" s="2">
        <v>0.0013321819819256853</v>
      </c>
      <c r="F55" s="2">
        <v>0.037296698992360613</v>
      </c>
      <c r="G55" s="2">
        <v>1.0132424517978451</v>
      </c>
      <c r="H55" s="2">
        <v>0.07632907169014976</v>
      </c>
      <c r="I55" s="2">
        <v>0.5563982164680116</v>
      </c>
      <c r="J55" s="2">
        <v>0.021663055268754207</v>
      </c>
      <c r="K55" s="2">
        <v>8.657796784924404E-5</v>
      </c>
      <c r="O55" s="2">
        <v>0.13692553740940228</v>
      </c>
      <c r="P55" s="2">
        <v>0.810536211316942</v>
      </c>
      <c r="Q55" s="2">
        <v>0.0</v>
      </c>
      <c r="R55" s="2">
        <v>0.026333210244215137</v>
      </c>
      <c r="S55" s="2">
        <v>1.0089114078660628</v>
      </c>
      <c r="T55" s="2">
        <v>0.041315842766828106</v>
      </c>
      <c r="U55" s="2">
        <v>0.0</v>
      </c>
      <c r="V55" s="2">
        <v>0.0</v>
      </c>
      <c r="W55" s="2">
        <v>0.0</v>
      </c>
    </row>
    <row r="56">
      <c r="C56" s="2">
        <v>2.751936858112726E-4</v>
      </c>
      <c r="D56" s="2">
        <v>9.377532243169367E-4</v>
      </c>
      <c r="E56" s="2">
        <v>1.0818887909974519E-4</v>
      </c>
      <c r="F56" s="2">
        <v>4.2279225622945734E-5</v>
      </c>
      <c r="G56" s="2">
        <v>1.2880217646696928E-4</v>
      </c>
      <c r="H56" s="2">
        <v>1.0003317506873557</v>
      </c>
      <c r="I56" s="2">
        <v>0.006520238423605929</v>
      </c>
      <c r="J56" s="2">
        <v>0.0017592954260006563</v>
      </c>
      <c r="K56" s="2">
        <v>1.0145772863756377E-6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1.0</v>
      </c>
      <c r="U56" s="2">
        <v>0.0</v>
      </c>
      <c r="V56" s="2">
        <v>0.0</v>
      </c>
      <c r="W56" s="2">
        <v>0.0</v>
      </c>
    </row>
    <row r="57">
      <c r="C57" s="2">
        <v>0.02029932243809167</v>
      </c>
      <c r="D57" s="2">
        <v>0.03823804094844589</v>
      </c>
      <c r="E57" s="2">
        <v>0.001394917038978682</v>
      </c>
      <c r="F57" s="2">
        <v>0.0017239874187757387</v>
      </c>
      <c r="G57" s="2">
        <v>0.0020343417519129406</v>
      </c>
      <c r="H57" s="2">
        <v>0.023316122081419817</v>
      </c>
      <c r="I57" s="2">
        <v>1.0237678550577947</v>
      </c>
      <c r="J57" s="2">
        <v>0.022683210943178666</v>
      </c>
      <c r="K57" s="2">
        <v>1.5930270410092E-4</v>
      </c>
      <c r="O57" s="2">
        <v>0.005762115769833792</v>
      </c>
      <c r="P57" s="2">
        <v>0.009779661593586314</v>
      </c>
      <c r="Q57" s="2">
        <v>0.0</v>
      </c>
      <c r="R57" s="2">
        <v>3.1772779706258327E-4</v>
      </c>
      <c r="S57" s="2">
        <v>1.0752209714469824E-4</v>
      </c>
      <c r="T57" s="2">
        <v>0.006747891379336543</v>
      </c>
      <c r="U57" s="2">
        <v>1.0</v>
      </c>
      <c r="V57" s="2">
        <v>0.0</v>
      </c>
      <c r="W57" s="2">
        <v>0.0</v>
      </c>
    </row>
    <row r="58">
      <c r="C58" s="2">
        <v>0.10028796025277747</v>
      </c>
      <c r="D58" s="2">
        <v>0.4500120141401641</v>
      </c>
      <c r="E58" s="2">
        <v>0.06247618649107596</v>
      </c>
      <c r="F58" s="2">
        <v>0.02028908990713093</v>
      </c>
      <c r="G58" s="2">
        <v>0.07307203893663979</v>
      </c>
      <c r="H58" s="2">
        <v>0.12494155066255343</v>
      </c>
      <c r="I58" s="2">
        <v>0.47631294983476985</v>
      </c>
      <c r="J58" s="2">
        <v>1.0159460939268832</v>
      </c>
      <c r="K58" s="2">
        <v>7.411635414425194E-5</v>
      </c>
      <c r="O58" s="2">
        <v>0.04826864969823261</v>
      </c>
      <c r="P58" s="2">
        <v>0.3120451153404546</v>
      </c>
      <c r="Q58" s="2">
        <v>0.04478681476173414</v>
      </c>
      <c r="R58" s="2">
        <v>0.010137917977272728</v>
      </c>
      <c r="S58" s="2">
        <v>0.05120336991751565</v>
      </c>
      <c r="T58" s="2">
        <v>0.06919527359746412</v>
      </c>
      <c r="U58" s="2">
        <v>0.0</v>
      </c>
      <c r="V58" s="2">
        <v>1.0</v>
      </c>
      <c r="W58" s="2">
        <v>0.0</v>
      </c>
    </row>
    <row r="59"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</row>
    <row r="61">
      <c r="A61" s="1" t="s">
        <v>9</v>
      </c>
      <c r="C61" s="1" t="s">
        <v>10</v>
      </c>
      <c r="O61" s="1" t="s">
        <v>11</v>
      </c>
    </row>
    <row r="62">
      <c r="C62" s="2">
        <f t="array" ref="C62:C70">MMULT($C$51:$K$59,L3:L11)</f>
        <v>781597.4452</v>
      </c>
      <c r="O62" s="2">
        <f t="array" ref="O62:O70">MMULT($O$51:$W$59,M3:M11)</f>
        <v>1140193.412</v>
      </c>
    </row>
    <row r="63">
      <c r="C63" s="2">
        <v>1042342.3840947585</v>
      </c>
      <c r="O63" s="2">
        <v>250991.65512972328</v>
      </c>
    </row>
    <row r="64">
      <c r="C64" s="2">
        <v>622421.651546889</v>
      </c>
      <c r="O64" s="2">
        <v>112854.011299486</v>
      </c>
    </row>
    <row r="65">
      <c r="C65" s="2">
        <v>1414668.1318489106</v>
      </c>
      <c r="O65" s="2">
        <v>274518.8126741031</v>
      </c>
    </row>
    <row r="66">
      <c r="C66" s="2">
        <v>1191432.3753161707</v>
      </c>
      <c r="O66" s="2">
        <v>227468.03941298934</v>
      </c>
    </row>
    <row r="67">
      <c r="C67" s="2">
        <v>263138.44349372044</v>
      </c>
      <c r="O67" s="2">
        <v>494480.0</v>
      </c>
    </row>
    <row r="68">
      <c r="C68" s="2">
        <v>1889283.535559789</v>
      </c>
      <c r="O68" s="2">
        <v>3563273.2314714473</v>
      </c>
    </row>
    <row r="69">
      <c r="C69" s="2">
        <v>3285878.5447310507</v>
      </c>
      <c r="O69" s="2">
        <v>4710334.831726376</v>
      </c>
    </row>
    <row r="70">
      <c r="C70" s="2">
        <v>45000.0</v>
      </c>
      <c r="O70" s="2">
        <v>90000.0</v>
      </c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4"/>
    </row>
    <row r="86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5"/>
    </row>
    <row r="87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5"/>
    </row>
    <row r="88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5"/>
    </row>
    <row r="89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5"/>
    </row>
    <row r="90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5"/>
    </row>
    <row r="9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5"/>
    </row>
    <row r="92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5"/>
    </row>
    <row r="93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5"/>
    </row>
    <row r="94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>
        <v>1.0</v>
      </c>
      <c r="D1" s="1">
        <v>12.0</v>
      </c>
      <c r="E1" s="1">
        <v>13.0</v>
      </c>
      <c r="F1" s="1">
        <v>16.0</v>
      </c>
      <c r="G1" s="1">
        <v>2.0</v>
      </c>
      <c r="H1" s="1">
        <v>3.0</v>
      </c>
      <c r="I1" s="1">
        <v>6.0</v>
      </c>
      <c r="J1" s="1">
        <v>8.0</v>
      </c>
      <c r="K1" s="1">
        <v>9.0</v>
      </c>
      <c r="L1" s="1" t="s">
        <v>2</v>
      </c>
    </row>
    <row r="2"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36000.0</v>
      </c>
      <c r="I2" s="1">
        <v>39100.0</v>
      </c>
      <c r="J2" s="1">
        <v>18000.0</v>
      </c>
      <c r="K2" s="1">
        <v>0.0</v>
      </c>
      <c r="L2" s="1">
        <v>565120.0</v>
      </c>
    </row>
    <row r="3">
      <c r="B3" s="1">
        <v>2.0</v>
      </c>
      <c r="C3" s="1">
        <v>21000.0</v>
      </c>
      <c r="D3" s="1">
        <v>0.0</v>
      </c>
      <c r="E3" s="1">
        <v>0.0</v>
      </c>
      <c r="F3" s="1">
        <v>5000.0</v>
      </c>
      <c r="G3" s="1">
        <v>0.0</v>
      </c>
      <c r="H3" s="1">
        <v>7000.0</v>
      </c>
      <c r="I3" s="1">
        <v>4590.0</v>
      </c>
      <c r="J3" s="1">
        <v>0.0</v>
      </c>
      <c r="K3" s="1">
        <v>0.0</v>
      </c>
      <c r="L3" s="1">
        <v>3200000.0</v>
      </c>
    </row>
    <row r="4">
      <c r="B4" s="1">
        <v>3.0</v>
      </c>
      <c r="C4" s="1">
        <v>1000.0</v>
      </c>
      <c r="D4" s="1">
        <v>0.0</v>
      </c>
      <c r="E4" s="1">
        <v>0.0</v>
      </c>
      <c r="F4" s="1">
        <v>0.0</v>
      </c>
      <c r="G4" s="1">
        <v>0.0</v>
      </c>
      <c r="H4" s="1">
        <v>9000.0</v>
      </c>
      <c r="I4" s="1">
        <v>9000.0</v>
      </c>
      <c r="J4" s="1">
        <v>250.0</v>
      </c>
      <c r="K4" s="1">
        <v>0.0</v>
      </c>
      <c r="L4" s="1">
        <v>1755000.0</v>
      </c>
    </row>
    <row r="5">
      <c r="B5" s="1">
        <v>6.0</v>
      </c>
      <c r="C5" s="1">
        <v>300.0</v>
      </c>
      <c r="D5" s="1">
        <v>978.0</v>
      </c>
      <c r="E5" s="1">
        <v>0.0</v>
      </c>
      <c r="F5" s="1">
        <v>0.0</v>
      </c>
      <c r="G5" s="1">
        <v>1200.0</v>
      </c>
      <c r="H5" s="1">
        <v>228.0</v>
      </c>
      <c r="I5" s="1">
        <v>600.0</v>
      </c>
      <c r="J5" s="1">
        <v>450.0</v>
      </c>
      <c r="K5" s="1">
        <v>0.0</v>
      </c>
      <c r="L5" s="1">
        <v>30.0</v>
      </c>
    </row>
    <row r="6">
      <c r="B6" s="1">
        <v>8.0</v>
      </c>
      <c r="C6" s="1">
        <v>1125.0</v>
      </c>
      <c r="D6" s="1">
        <v>375.0</v>
      </c>
      <c r="E6" s="1">
        <v>0.0</v>
      </c>
      <c r="F6" s="1">
        <v>0.0</v>
      </c>
      <c r="G6" s="1">
        <v>0.0</v>
      </c>
      <c r="H6" s="1">
        <v>0.0</v>
      </c>
      <c r="I6" s="1">
        <v>900.0</v>
      </c>
      <c r="J6" s="1">
        <v>0.0</v>
      </c>
      <c r="K6" s="1">
        <v>0.0</v>
      </c>
      <c r="L6" s="1">
        <v>2000.0</v>
      </c>
    </row>
    <row r="7">
      <c r="B7" s="1">
        <v>9.0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1400.0</v>
      </c>
      <c r="J7" s="1">
        <v>400.0</v>
      </c>
      <c r="K7" s="1">
        <v>0.0</v>
      </c>
      <c r="L7" s="1">
        <v>247240.0</v>
      </c>
    </row>
    <row r="8">
      <c r="B8" s="1">
        <v>12.0</v>
      </c>
      <c r="C8" s="1">
        <v>24000.0</v>
      </c>
      <c r="D8" s="1">
        <v>52420.0</v>
      </c>
      <c r="E8" s="1">
        <v>0.0</v>
      </c>
      <c r="F8" s="1">
        <v>0.0</v>
      </c>
      <c r="G8" s="1">
        <v>0.0</v>
      </c>
      <c r="H8" s="1">
        <v>33650.0</v>
      </c>
      <c r="I8" s="1">
        <v>0.0</v>
      </c>
      <c r="J8" s="1">
        <v>41198.0</v>
      </c>
      <c r="K8" s="1">
        <v>300.0</v>
      </c>
      <c r="L8" s="1">
        <v>1.776399E7</v>
      </c>
    </row>
    <row r="9">
      <c r="B9" s="1">
        <v>13.0</v>
      </c>
      <c r="C9" s="1">
        <v>50000.0</v>
      </c>
      <c r="D9" s="1">
        <v>4496000.0</v>
      </c>
      <c r="E9" s="1">
        <v>750000.0</v>
      </c>
      <c r="F9" s="1">
        <v>0.0</v>
      </c>
      <c r="G9" s="1">
        <v>800000.0</v>
      </c>
      <c r="H9" s="1">
        <v>800000.0</v>
      </c>
      <c r="I9" s="1">
        <v>3000000.0</v>
      </c>
      <c r="J9" s="1">
        <v>0.0</v>
      </c>
      <c r="K9" s="1">
        <v>0.0</v>
      </c>
      <c r="L9" s="1">
        <v>2300000.0</v>
      </c>
    </row>
    <row r="10">
      <c r="B10" s="1">
        <v>16.0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45000.0</v>
      </c>
    </row>
    <row r="12">
      <c r="A12" s="3" t="s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5">
        <v>1.0</v>
      </c>
      <c r="D13" s="5">
        <v>12.0</v>
      </c>
      <c r="E13" s="5">
        <v>13.0</v>
      </c>
      <c r="F13" s="5">
        <v>16.0</v>
      </c>
      <c r="G13" s="5">
        <v>2.0</v>
      </c>
      <c r="H13" s="5">
        <v>3.0</v>
      </c>
      <c r="I13" s="5">
        <v>6.0</v>
      </c>
      <c r="J13" s="5">
        <v>8.0</v>
      </c>
      <c r="K13" s="5">
        <v>9.0</v>
      </c>
      <c r="L13" s="4" t="s">
        <v>5</v>
      </c>
      <c r="M13" s="1" t="s">
        <v>12</v>
      </c>
    </row>
    <row r="14">
      <c r="A14" s="4"/>
      <c r="B14" s="5">
        <v>1.0</v>
      </c>
      <c r="C14" s="6">
        <f t="shared" ref="C14:K14" si="1">C2/$L14</f>
        <v>0</v>
      </c>
      <c r="D14" s="6">
        <f t="shared" si="1"/>
        <v>0</v>
      </c>
      <c r="E14" s="6">
        <f t="shared" si="1"/>
        <v>0</v>
      </c>
      <c r="F14" s="6">
        <f t="shared" si="1"/>
        <v>0</v>
      </c>
      <c r="G14" s="6">
        <f t="shared" si="1"/>
        <v>0</v>
      </c>
      <c r="H14" s="6">
        <f t="shared" si="1"/>
        <v>0.0546929598</v>
      </c>
      <c r="I14" s="6">
        <f t="shared" si="1"/>
        <v>0.05940263134</v>
      </c>
      <c r="J14" s="6">
        <f t="shared" si="1"/>
        <v>0.0273464799</v>
      </c>
      <c r="K14" s="6">
        <f t="shared" si="1"/>
        <v>0</v>
      </c>
      <c r="L14" s="5">
        <f t="shared" ref="L14:L22" si="3">SUM(C2:L2)</f>
        <v>658220</v>
      </c>
      <c r="M14" s="2">
        <f t="shared" ref="M14:M22" si="4">SUM(C14:K14)</f>
        <v>0.141442071</v>
      </c>
    </row>
    <row r="15">
      <c r="A15" s="4"/>
      <c r="B15" s="5">
        <v>2.0</v>
      </c>
      <c r="C15" s="6">
        <f t="shared" ref="C15:K15" si="2">C3/$L15</f>
        <v>0.006486306172</v>
      </c>
      <c r="D15" s="6">
        <f t="shared" si="2"/>
        <v>0</v>
      </c>
      <c r="E15" s="6">
        <f t="shared" si="2"/>
        <v>0</v>
      </c>
      <c r="F15" s="6">
        <f t="shared" si="2"/>
        <v>0.001544358612</v>
      </c>
      <c r="G15" s="6">
        <f t="shared" si="2"/>
        <v>0</v>
      </c>
      <c r="H15" s="6">
        <f t="shared" si="2"/>
        <v>0.002162102057</v>
      </c>
      <c r="I15" s="6">
        <f t="shared" si="2"/>
        <v>0.001417721206</v>
      </c>
      <c r="J15" s="6">
        <f t="shared" si="2"/>
        <v>0</v>
      </c>
      <c r="K15" s="6">
        <f t="shared" si="2"/>
        <v>0</v>
      </c>
      <c r="L15" s="5">
        <f t="shared" si="3"/>
        <v>3237590</v>
      </c>
      <c r="M15" s="2">
        <f t="shared" si="4"/>
        <v>0.01161048805</v>
      </c>
    </row>
    <row r="16">
      <c r="A16" s="4"/>
      <c r="B16" s="5">
        <v>3.0</v>
      </c>
      <c r="C16" s="6">
        <f t="shared" ref="C16:K16" si="5">C4/$L16</f>
        <v>0.0005636184303</v>
      </c>
      <c r="D16" s="6">
        <f t="shared" si="5"/>
        <v>0</v>
      </c>
      <c r="E16" s="6">
        <f t="shared" si="5"/>
        <v>0</v>
      </c>
      <c r="F16" s="6">
        <f t="shared" si="5"/>
        <v>0</v>
      </c>
      <c r="G16" s="6">
        <f t="shared" si="5"/>
        <v>0</v>
      </c>
      <c r="H16" s="6">
        <f t="shared" si="5"/>
        <v>0.005072565873</v>
      </c>
      <c r="I16" s="6">
        <f t="shared" si="5"/>
        <v>0.005072565873</v>
      </c>
      <c r="J16" s="6">
        <f t="shared" si="5"/>
        <v>0.0001409046076</v>
      </c>
      <c r="K16" s="6">
        <f t="shared" si="5"/>
        <v>0</v>
      </c>
      <c r="L16" s="5">
        <f t="shared" si="3"/>
        <v>1774250</v>
      </c>
      <c r="M16" s="2">
        <f t="shared" si="4"/>
        <v>0.01084965478</v>
      </c>
    </row>
    <row r="17">
      <c r="A17" s="4"/>
      <c r="B17" s="5">
        <v>6.0</v>
      </c>
      <c r="C17" s="6">
        <f t="shared" ref="C17:K17" si="6">C5/$L17</f>
        <v>0.07923930269</v>
      </c>
      <c r="D17" s="6">
        <f t="shared" si="6"/>
        <v>0.2583201268</v>
      </c>
      <c r="E17" s="6">
        <f t="shared" si="6"/>
        <v>0</v>
      </c>
      <c r="F17" s="6">
        <f t="shared" si="6"/>
        <v>0</v>
      </c>
      <c r="G17" s="6">
        <f t="shared" si="6"/>
        <v>0.3169572108</v>
      </c>
      <c r="H17" s="6">
        <f t="shared" si="6"/>
        <v>0.06022187005</v>
      </c>
      <c r="I17" s="6">
        <f t="shared" si="6"/>
        <v>0.1584786054</v>
      </c>
      <c r="J17" s="6">
        <f t="shared" si="6"/>
        <v>0.118858954</v>
      </c>
      <c r="K17" s="6">
        <f t="shared" si="6"/>
        <v>0</v>
      </c>
      <c r="L17" s="5">
        <f t="shared" si="3"/>
        <v>3786</v>
      </c>
      <c r="M17" s="2">
        <f t="shared" si="4"/>
        <v>0.9920760697</v>
      </c>
    </row>
    <row r="18">
      <c r="A18" s="4"/>
      <c r="B18" s="5">
        <v>8.0</v>
      </c>
      <c r="C18" s="6">
        <f t="shared" ref="C18:K18" si="7">C6/$L18</f>
        <v>0.2556818182</v>
      </c>
      <c r="D18" s="6">
        <f t="shared" si="7"/>
        <v>0.08522727273</v>
      </c>
      <c r="E18" s="6">
        <f t="shared" si="7"/>
        <v>0</v>
      </c>
      <c r="F18" s="6">
        <f t="shared" si="7"/>
        <v>0</v>
      </c>
      <c r="G18" s="6">
        <f t="shared" si="7"/>
        <v>0</v>
      </c>
      <c r="H18" s="6">
        <f t="shared" si="7"/>
        <v>0</v>
      </c>
      <c r="I18" s="6">
        <f t="shared" si="7"/>
        <v>0.2045454545</v>
      </c>
      <c r="J18" s="6">
        <f t="shared" si="7"/>
        <v>0</v>
      </c>
      <c r="K18" s="6">
        <f t="shared" si="7"/>
        <v>0</v>
      </c>
      <c r="L18" s="5">
        <f t="shared" si="3"/>
        <v>4400</v>
      </c>
      <c r="M18" s="2">
        <f t="shared" si="4"/>
        <v>0.5454545455</v>
      </c>
    </row>
    <row r="19">
      <c r="A19" s="4"/>
      <c r="B19" s="5">
        <v>9.0</v>
      </c>
      <c r="C19" s="6">
        <f t="shared" ref="C19:K19" si="8">C7/$L19</f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0.005621586894</v>
      </c>
      <c r="J19" s="6">
        <f t="shared" si="8"/>
        <v>0.001606167684</v>
      </c>
      <c r="K19" s="6">
        <f t="shared" si="8"/>
        <v>0</v>
      </c>
      <c r="L19" s="5">
        <f t="shared" si="3"/>
        <v>249040</v>
      </c>
      <c r="M19" s="2">
        <f t="shared" si="4"/>
        <v>0.007227754578</v>
      </c>
    </row>
    <row r="20">
      <c r="A20" s="4"/>
      <c r="B20" s="5">
        <v>12.0</v>
      </c>
      <c r="C20" s="6">
        <f t="shared" ref="C20:K20" si="9">C8/$L20</f>
        <v>0.001339617778</v>
      </c>
      <c r="D20" s="6">
        <f t="shared" si="9"/>
        <v>0.002925948497</v>
      </c>
      <c r="E20" s="6">
        <f t="shared" si="9"/>
        <v>0</v>
      </c>
      <c r="F20" s="6">
        <f t="shared" si="9"/>
        <v>0</v>
      </c>
      <c r="G20" s="6">
        <f t="shared" si="9"/>
        <v>0</v>
      </c>
      <c r="H20" s="6">
        <f t="shared" si="9"/>
        <v>0.00187825576</v>
      </c>
      <c r="I20" s="6">
        <f t="shared" si="9"/>
        <v>0</v>
      </c>
      <c r="J20" s="6">
        <f t="shared" si="9"/>
        <v>0.002299565551</v>
      </c>
      <c r="K20" s="6">
        <f t="shared" si="9"/>
        <v>0.00001674522223</v>
      </c>
      <c r="L20" s="5">
        <f t="shared" si="3"/>
        <v>17915558</v>
      </c>
      <c r="M20" s="2">
        <f t="shared" si="4"/>
        <v>0.008460132807</v>
      </c>
    </row>
    <row r="21">
      <c r="A21" s="4"/>
      <c r="B21" s="5">
        <v>13.0</v>
      </c>
      <c r="C21" s="6">
        <f t="shared" ref="C21:K21" si="10">C9/$L21</f>
        <v>0.004099704821</v>
      </c>
      <c r="D21" s="6">
        <f t="shared" si="10"/>
        <v>0.3686454575</v>
      </c>
      <c r="E21" s="6">
        <f t="shared" si="10"/>
        <v>0.06149557232</v>
      </c>
      <c r="F21" s="6">
        <f t="shared" si="10"/>
        <v>0</v>
      </c>
      <c r="G21" s="6">
        <f t="shared" si="10"/>
        <v>0.06559527714</v>
      </c>
      <c r="H21" s="6">
        <f t="shared" si="10"/>
        <v>0.06559527714</v>
      </c>
      <c r="I21" s="6">
        <f t="shared" si="10"/>
        <v>0.2459822893</v>
      </c>
      <c r="J21" s="6">
        <f t="shared" si="10"/>
        <v>0</v>
      </c>
      <c r="K21" s="6">
        <f t="shared" si="10"/>
        <v>0</v>
      </c>
      <c r="L21" s="5">
        <f t="shared" si="3"/>
        <v>12196000</v>
      </c>
      <c r="M21" s="2">
        <f t="shared" si="4"/>
        <v>0.8114135782</v>
      </c>
    </row>
    <row r="22">
      <c r="A22" s="4"/>
      <c r="B22" s="5">
        <v>16.0</v>
      </c>
      <c r="C22" s="6">
        <f t="shared" ref="C22:K22" si="11">C10/$L22</f>
        <v>0</v>
      </c>
      <c r="D22" s="6">
        <f t="shared" si="11"/>
        <v>0</v>
      </c>
      <c r="E22" s="6">
        <f t="shared" si="11"/>
        <v>0</v>
      </c>
      <c r="F22" s="6">
        <f t="shared" si="11"/>
        <v>0</v>
      </c>
      <c r="G22" s="6">
        <f t="shared" si="11"/>
        <v>0</v>
      </c>
      <c r="H22" s="6">
        <f t="shared" si="11"/>
        <v>0</v>
      </c>
      <c r="I22" s="6">
        <f t="shared" si="11"/>
        <v>0</v>
      </c>
      <c r="J22" s="6">
        <f t="shared" si="11"/>
        <v>0</v>
      </c>
      <c r="K22" s="6">
        <f t="shared" si="11"/>
        <v>0</v>
      </c>
      <c r="L22" s="5">
        <f t="shared" si="3"/>
        <v>45000</v>
      </c>
      <c r="M22" s="2">
        <f t="shared" si="4"/>
        <v>0</v>
      </c>
    </row>
    <row r="23">
      <c r="A23" s="1" t="s">
        <v>13</v>
      </c>
      <c r="L23" s="1" t="s">
        <v>14</v>
      </c>
      <c r="M23" s="1" t="s">
        <v>15</v>
      </c>
    </row>
    <row r="24">
      <c r="A24" s="1"/>
      <c r="C24" s="2">
        <f t="shared" ref="C24:K24" si="12">SUM(C14:C22)</f>
        <v>0.3474103681</v>
      </c>
      <c r="D24" s="2">
        <f t="shared" si="12"/>
        <v>0.7151188055</v>
      </c>
      <c r="E24" s="2">
        <f t="shared" si="12"/>
        <v>0.06149557232</v>
      </c>
      <c r="F24" s="2">
        <f t="shared" si="12"/>
        <v>0.001544358612</v>
      </c>
      <c r="G24" s="2">
        <f t="shared" si="12"/>
        <v>0.3825524879</v>
      </c>
      <c r="H24" s="2">
        <f t="shared" si="12"/>
        <v>0.1896230307</v>
      </c>
      <c r="I24" s="2">
        <f t="shared" si="12"/>
        <v>0.6805208545</v>
      </c>
      <c r="J24" s="2">
        <f t="shared" si="12"/>
        <v>0.1502520718</v>
      </c>
      <c r="K24" s="2">
        <f t="shared" si="12"/>
        <v>0.00001674522223</v>
      </c>
      <c r="L24" s="2">
        <f>MAX(C24:K24)</f>
        <v>0.7151188055</v>
      </c>
      <c r="M24" s="2">
        <f>MAX(M14:M23)</f>
        <v>0.9920760697</v>
      </c>
    </row>
    <row r="25">
      <c r="A25" s="1" t="s">
        <v>6</v>
      </c>
    </row>
    <row r="26"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</row>
    <row r="27"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</row>
    <row r="28"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</row>
    <row r="29">
      <c r="C29" s="1">
        <v>0.0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</row>
    <row r="30"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</row>
    <row r="31"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</row>
    <row r="32"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</row>
    <row r="33"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1.0</v>
      </c>
      <c r="K33" s="1">
        <v>0.0</v>
      </c>
    </row>
    <row r="34"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</row>
    <row r="37">
      <c r="A37" s="1" t="s">
        <v>7</v>
      </c>
    </row>
    <row r="38">
      <c r="C38" s="2">
        <f t="shared" ref="C38:K38" si="13">C26-C14</f>
        <v>1</v>
      </c>
      <c r="D38" s="2">
        <f t="shared" si="13"/>
        <v>0</v>
      </c>
      <c r="E38" s="2">
        <f t="shared" si="13"/>
        <v>0</v>
      </c>
      <c r="F38" s="2">
        <f t="shared" si="13"/>
        <v>0</v>
      </c>
      <c r="G38" s="2">
        <f t="shared" si="13"/>
        <v>0</v>
      </c>
      <c r="H38" s="2">
        <f t="shared" si="13"/>
        <v>-0.0546929598</v>
      </c>
      <c r="I38" s="2">
        <f t="shared" si="13"/>
        <v>-0.05940263134</v>
      </c>
      <c r="J38" s="2">
        <f t="shared" si="13"/>
        <v>-0.0273464799</v>
      </c>
      <c r="K38" s="2">
        <f t="shared" si="13"/>
        <v>0</v>
      </c>
    </row>
    <row r="39">
      <c r="C39" s="2">
        <f t="shared" ref="C39:K39" si="14">C27-C15</f>
        <v>-0.006486306172</v>
      </c>
      <c r="D39" s="2">
        <f t="shared" si="14"/>
        <v>1</v>
      </c>
      <c r="E39" s="2">
        <f t="shared" si="14"/>
        <v>0</v>
      </c>
      <c r="F39" s="2">
        <f t="shared" si="14"/>
        <v>-0.001544358612</v>
      </c>
      <c r="G39" s="2">
        <f t="shared" si="14"/>
        <v>0</v>
      </c>
      <c r="H39" s="2">
        <f t="shared" si="14"/>
        <v>-0.002162102057</v>
      </c>
      <c r="I39" s="2">
        <f t="shared" si="14"/>
        <v>-0.001417721206</v>
      </c>
      <c r="J39" s="2">
        <f t="shared" si="14"/>
        <v>0</v>
      </c>
      <c r="K39" s="2">
        <f t="shared" si="14"/>
        <v>0</v>
      </c>
    </row>
    <row r="40">
      <c r="C40" s="2">
        <f t="shared" ref="C40:K40" si="15">C28-C16</f>
        <v>-0.0005636184303</v>
      </c>
      <c r="D40" s="2">
        <f t="shared" si="15"/>
        <v>0</v>
      </c>
      <c r="E40" s="2">
        <f t="shared" si="15"/>
        <v>1</v>
      </c>
      <c r="F40" s="2">
        <f t="shared" si="15"/>
        <v>0</v>
      </c>
      <c r="G40" s="2">
        <f t="shared" si="15"/>
        <v>0</v>
      </c>
      <c r="H40" s="2">
        <f t="shared" si="15"/>
        <v>-0.005072565873</v>
      </c>
      <c r="I40" s="2">
        <f t="shared" si="15"/>
        <v>-0.005072565873</v>
      </c>
      <c r="J40" s="2">
        <f t="shared" si="15"/>
        <v>-0.0001409046076</v>
      </c>
      <c r="K40" s="2">
        <f t="shared" si="15"/>
        <v>0</v>
      </c>
    </row>
    <row r="41">
      <c r="C41" s="2">
        <f t="shared" ref="C41:K41" si="16">C29-C17</f>
        <v>-0.07923930269</v>
      </c>
      <c r="D41" s="2">
        <f t="shared" si="16"/>
        <v>-0.2583201268</v>
      </c>
      <c r="E41" s="2">
        <f t="shared" si="16"/>
        <v>0</v>
      </c>
      <c r="F41" s="2">
        <f t="shared" si="16"/>
        <v>1</v>
      </c>
      <c r="G41" s="2">
        <f t="shared" si="16"/>
        <v>-0.3169572108</v>
      </c>
      <c r="H41" s="2">
        <f t="shared" si="16"/>
        <v>-0.06022187005</v>
      </c>
      <c r="I41" s="2">
        <f t="shared" si="16"/>
        <v>-0.1584786054</v>
      </c>
      <c r="J41" s="2">
        <f t="shared" si="16"/>
        <v>-0.118858954</v>
      </c>
      <c r="K41" s="2">
        <f t="shared" si="16"/>
        <v>0</v>
      </c>
    </row>
    <row r="42">
      <c r="C42" s="2">
        <f t="shared" ref="C42:K42" si="17">C30-C18</f>
        <v>-0.2556818182</v>
      </c>
      <c r="D42" s="2">
        <f t="shared" si="17"/>
        <v>-0.08522727273</v>
      </c>
      <c r="E42" s="2">
        <f t="shared" si="17"/>
        <v>0</v>
      </c>
      <c r="F42" s="2">
        <f t="shared" si="17"/>
        <v>0</v>
      </c>
      <c r="G42" s="2">
        <f t="shared" si="17"/>
        <v>1</v>
      </c>
      <c r="H42" s="2">
        <f t="shared" si="17"/>
        <v>0</v>
      </c>
      <c r="I42" s="2">
        <f t="shared" si="17"/>
        <v>-0.2045454545</v>
      </c>
      <c r="J42" s="2">
        <f t="shared" si="17"/>
        <v>0</v>
      </c>
      <c r="K42" s="2">
        <f t="shared" si="17"/>
        <v>0</v>
      </c>
    </row>
    <row r="43">
      <c r="C43" s="2">
        <f t="shared" ref="C43:K43" si="18">C31-C19</f>
        <v>0</v>
      </c>
      <c r="D43" s="2">
        <f t="shared" si="18"/>
        <v>0</v>
      </c>
      <c r="E43" s="2">
        <f t="shared" si="18"/>
        <v>0</v>
      </c>
      <c r="F43" s="2">
        <f t="shared" si="18"/>
        <v>0</v>
      </c>
      <c r="G43" s="2">
        <f t="shared" si="18"/>
        <v>0</v>
      </c>
      <c r="H43" s="2">
        <f t="shared" si="18"/>
        <v>1</v>
      </c>
      <c r="I43" s="2">
        <f t="shared" si="18"/>
        <v>-0.005621586894</v>
      </c>
      <c r="J43" s="2">
        <f t="shared" si="18"/>
        <v>-0.001606167684</v>
      </c>
      <c r="K43" s="2">
        <f t="shared" si="18"/>
        <v>0</v>
      </c>
    </row>
    <row r="44">
      <c r="C44" s="2">
        <f t="shared" ref="C44:K44" si="19">C32-C20</f>
        <v>-0.001339617778</v>
      </c>
      <c r="D44" s="2">
        <f t="shared" si="19"/>
        <v>-0.002925948497</v>
      </c>
      <c r="E44" s="2">
        <f t="shared" si="19"/>
        <v>0</v>
      </c>
      <c r="F44" s="2">
        <f t="shared" si="19"/>
        <v>0</v>
      </c>
      <c r="G44" s="2">
        <f t="shared" si="19"/>
        <v>0</v>
      </c>
      <c r="H44" s="2">
        <f t="shared" si="19"/>
        <v>-0.00187825576</v>
      </c>
      <c r="I44" s="2">
        <f t="shared" si="19"/>
        <v>1</v>
      </c>
      <c r="J44" s="2">
        <f t="shared" si="19"/>
        <v>-0.002299565551</v>
      </c>
      <c r="K44" s="2">
        <f t="shared" si="19"/>
        <v>-0.00001674522223</v>
      </c>
    </row>
    <row r="45">
      <c r="C45" s="2">
        <f t="shared" ref="C45:K45" si="20">C33-C21</f>
        <v>-0.004099704821</v>
      </c>
      <c r="D45" s="2">
        <f t="shared" si="20"/>
        <v>-0.3686454575</v>
      </c>
      <c r="E45" s="2">
        <f t="shared" si="20"/>
        <v>-0.06149557232</v>
      </c>
      <c r="F45" s="2">
        <f t="shared" si="20"/>
        <v>0</v>
      </c>
      <c r="G45" s="2">
        <f t="shared" si="20"/>
        <v>-0.06559527714</v>
      </c>
      <c r="H45" s="2">
        <f t="shared" si="20"/>
        <v>-0.06559527714</v>
      </c>
      <c r="I45" s="2">
        <f t="shared" si="20"/>
        <v>-0.2459822893</v>
      </c>
      <c r="J45" s="2">
        <f t="shared" si="20"/>
        <v>1</v>
      </c>
      <c r="K45" s="2">
        <f t="shared" si="20"/>
        <v>0</v>
      </c>
    </row>
    <row r="46">
      <c r="C46" s="2">
        <f t="shared" ref="C46:K46" si="21">C34-C22</f>
        <v>0</v>
      </c>
      <c r="D46" s="2">
        <f t="shared" si="21"/>
        <v>0</v>
      </c>
      <c r="E46" s="2">
        <f t="shared" si="21"/>
        <v>0</v>
      </c>
      <c r="F46" s="2">
        <f t="shared" si="21"/>
        <v>0</v>
      </c>
      <c r="G46" s="2">
        <f t="shared" si="21"/>
        <v>0</v>
      </c>
      <c r="H46" s="2">
        <f t="shared" si="21"/>
        <v>0</v>
      </c>
      <c r="I46" s="2">
        <f t="shared" si="21"/>
        <v>0</v>
      </c>
      <c r="J46" s="2">
        <f t="shared" si="21"/>
        <v>0</v>
      </c>
      <c r="K46" s="2">
        <f t="shared" si="21"/>
        <v>1</v>
      </c>
    </row>
    <row r="49">
      <c r="A49" s="1" t="s">
        <v>8</v>
      </c>
    </row>
    <row r="50">
      <c r="C50" s="2">
        <f t="array" ref="C50:K58">MINVERSE(C38:K46)</f>
        <v>1.000737926</v>
      </c>
      <c r="D50" s="2">
        <v>0.0105346555285113</v>
      </c>
      <c r="E50" s="2">
        <v>0.001698131058999809</v>
      </c>
      <c r="F50" s="2">
        <v>1.626928599438363E-5</v>
      </c>
      <c r="G50" s="2">
        <v>0.001816496463776569</v>
      </c>
      <c r="H50" s="2">
        <v>0.05670278902109964</v>
      </c>
      <c r="I50" s="2">
        <v>0.06695543348037947</v>
      </c>
      <c r="J50" s="2">
        <v>0.027613875194082236</v>
      </c>
      <c r="K50" s="2">
        <v>1.1211836128193068E-6</v>
      </c>
    </row>
    <row r="51">
      <c r="C51" s="2">
        <v>0.006748748806162802</v>
      </c>
      <c r="D51" s="2">
        <v>1.0005889402168926</v>
      </c>
      <c r="E51" s="2">
        <v>2.322860224892696E-5</v>
      </c>
      <c r="F51" s="2">
        <v>0.0015452681473208355</v>
      </c>
      <c r="G51" s="2">
        <v>5.145610576088403E-4</v>
      </c>
      <c r="H51" s="2">
        <v>0.002654716214123596</v>
      </c>
      <c r="I51" s="2">
        <v>0.0022775486184177787</v>
      </c>
      <c r="J51" s="2">
        <v>3.777280440372176E-4</v>
      </c>
      <c r="K51" s="2">
        <v>3.813805774429876E-8</v>
      </c>
    </row>
    <row r="52">
      <c r="C52" s="2">
        <v>5.748035219515467E-4</v>
      </c>
      <c r="D52" s="2">
        <v>8.135725978418989E-5</v>
      </c>
      <c r="E52" s="2">
        <v>1.0000108716693903</v>
      </c>
      <c r="F52" s="2">
        <v>1.2564478483098521E-7</v>
      </c>
      <c r="G52" s="2">
        <v>1.1636271370438646E-5</v>
      </c>
      <c r="H52" s="2">
        <v>0.005125570978521775</v>
      </c>
      <c r="I52" s="2">
        <v>0.00518158178240702</v>
      </c>
      <c r="J52" s="2">
        <v>1.7678783984907302E-4</v>
      </c>
      <c r="K52" s="2">
        <v>8.676673842489894E-8</v>
      </c>
    </row>
    <row r="53">
      <c r="C53" s="2">
        <v>0.1654731828393841</v>
      </c>
      <c r="D53" s="2">
        <v>0.3327342838685562</v>
      </c>
      <c r="E53" s="2">
        <v>0.00763684533361592</v>
      </c>
      <c r="F53" s="2">
        <v>1.0005138610569415</v>
      </c>
      <c r="G53" s="2">
        <v>0.325266051099737</v>
      </c>
      <c r="H53" s="2">
        <v>0.07870755396528495</v>
      </c>
      <c r="I53" s="2">
        <v>0.2664215816586066</v>
      </c>
      <c r="J53" s="2">
        <v>0.12418528758503972</v>
      </c>
      <c r="K53" s="2">
        <v>4.461288590485541E-6</v>
      </c>
    </row>
    <row r="54">
      <c r="C54" s="2">
        <v>0.25673514463193103</v>
      </c>
      <c r="D54" s="2">
        <v>0.08874967597569551</v>
      </c>
      <c r="E54" s="2">
        <v>4.656456174378327E-4</v>
      </c>
      <c r="F54" s="2">
        <v>1.3706132644296452E-4</v>
      </c>
      <c r="G54" s="2">
        <v>1.0005401312343352</v>
      </c>
      <c r="H54" s="2">
        <v>0.015157776569326787</v>
      </c>
      <c r="I54" s="2">
        <v>0.22200437791410876</v>
      </c>
      <c r="J54" s="2">
        <v>0.007572018600362411</v>
      </c>
      <c r="K54" s="2">
        <v>3.7175126431581205E-6</v>
      </c>
    </row>
    <row r="55">
      <c r="C55" s="2">
        <v>4.621100147021823E-5</v>
      </c>
      <c r="D55" s="2">
        <v>6.248538189543955E-4</v>
      </c>
      <c r="E55" s="2">
        <v>9.972506364790682E-5</v>
      </c>
      <c r="F55" s="2">
        <v>9.649983768086688E-7</v>
      </c>
      <c r="G55" s="2">
        <v>1.066792644183511E-4</v>
      </c>
      <c r="H55" s="2">
        <v>1.000122174138182</v>
      </c>
      <c r="I55" s="2">
        <v>0.00604728443657385</v>
      </c>
      <c r="J55" s="2">
        <v>0.0016216625016664953</v>
      </c>
      <c r="K55" s="2">
        <v>1.012631217499424E-7</v>
      </c>
    </row>
    <row r="56">
      <c r="C56" s="2">
        <v>0.0014152100454858727</v>
      </c>
      <c r="D56" s="2">
        <v>0.00380692693572263</v>
      </c>
      <c r="E56" s="2">
        <v>1.4414727723147886E-4</v>
      </c>
      <c r="F56" s="2">
        <v>5.879260400054716E-6</v>
      </c>
      <c r="G56" s="2">
        <v>1.5562056969140777E-4</v>
      </c>
      <c r="H56" s="2">
        <v>0.0021200674177826815</v>
      </c>
      <c r="I56" s="2">
        <v>1.0007114660274943</v>
      </c>
      <c r="J56" s="2">
        <v>0.002344026924153488</v>
      </c>
      <c r="K56" s="2">
        <v>1.6757135882022108E-5</v>
      </c>
    </row>
    <row r="57">
      <c r="C57" s="2">
        <v>0.023817734356157316</v>
      </c>
      <c r="D57" s="2">
        <v>0.37570974340597746</v>
      </c>
      <c r="E57" s="2">
        <v>0.061584309156876606</v>
      </c>
      <c r="F57" s="2">
        <v>5.802305780008857E-4</v>
      </c>
      <c r="G57" s="2">
        <v>0.06587383803294547</v>
      </c>
      <c r="H57" s="2">
        <v>0.06864538246990826</v>
      </c>
      <c r="I57" s="2">
        <v>0.262549159114649</v>
      </c>
      <c r="J57" s="2">
        <v>1.0014429793030228</v>
      </c>
      <c r="K57" s="2">
        <v>4.396444014436765E-6</v>
      </c>
    </row>
    <row r="58"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1.0</v>
      </c>
      <c r="L58" s="1" t="s">
        <v>16</v>
      </c>
    </row>
    <row r="60">
      <c r="A60" s="1" t="s">
        <v>9</v>
      </c>
      <c r="C60" s="1"/>
    </row>
    <row r="61">
      <c r="B61" s="1">
        <v>1.0</v>
      </c>
      <c r="C61" s="2">
        <f t="array" ref="C61:C69">MMULT($C$50:$K$58,L2:L10)</f>
        <v>1869158.58</v>
      </c>
    </row>
    <row r="62">
      <c r="B62" s="1">
        <v>2.0</v>
      </c>
      <c r="C62" s="2">
        <v>3247723.7824328667</v>
      </c>
    </row>
    <row r="63">
      <c r="B63" s="1">
        <v>3.0</v>
      </c>
      <c r="C63" s="2">
        <v>1849323.7083254731</v>
      </c>
    </row>
    <row r="64">
      <c r="B64" s="1">
        <v>6.0</v>
      </c>
      <c r="C64" s="2">
        <v>6210141.454757725</v>
      </c>
    </row>
    <row r="65">
      <c r="B65" s="1">
        <v>8.0</v>
      </c>
      <c r="C65" s="2">
        <v>4396750.388459886</v>
      </c>
    </row>
    <row r="66">
      <c r="B66" s="1">
        <v>9.0</v>
      </c>
      <c r="C66" s="2">
        <v>360624.81275903684</v>
      </c>
    </row>
    <row r="67">
      <c r="B67" s="1">
        <v>12.0</v>
      </c>
      <c r="C67" s="2">
        <v>1.7795779876447063E7</v>
      </c>
    </row>
    <row r="68">
      <c r="B68" s="1">
        <v>13.0</v>
      </c>
      <c r="C68" s="2">
        <v>8308154.856211608</v>
      </c>
    </row>
    <row r="69">
      <c r="B69" s="1">
        <v>16.0</v>
      </c>
      <c r="C69" s="2">
        <v>45000.0</v>
      </c>
    </row>
    <row r="70">
      <c r="B70" s="1" t="s">
        <v>17</v>
      </c>
    </row>
    <row r="71">
      <c r="A71" s="1" t="s">
        <v>18</v>
      </c>
      <c r="C71" s="1">
        <v>1.0</v>
      </c>
      <c r="D71" s="1">
        <v>12.0</v>
      </c>
      <c r="E71" s="1">
        <v>13.0</v>
      </c>
      <c r="F71" s="1">
        <v>16.0</v>
      </c>
      <c r="G71" s="1">
        <v>2.0</v>
      </c>
      <c r="H71" s="1">
        <v>3.0</v>
      </c>
      <c r="I71" s="1">
        <v>6.0</v>
      </c>
      <c r="J71" s="1">
        <v>8.0</v>
      </c>
      <c r="K71" s="1">
        <v>9.0</v>
      </c>
    </row>
    <row r="72">
      <c r="C72" s="2">
        <f t="shared" ref="C72:K72" si="22">C14 * $C61</f>
        <v>0</v>
      </c>
      <c r="D72" s="2">
        <f t="shared" si="22"/>
        <v>0</v>
      </c>
      <c r="E72" s="2">
        <f t="shared" si="22"/>
        <v>0</v>
      </c>
      <c r="F72" s="2">
        <f t="shared" si="22"/>
        <v>0</v>
      </c>
      <c r="G72" s="2">
        <f t="shared" si="22"/>
        <v>0</v>
      </c>
      <c r="H72" s="2">
        <f t="shared" si="22"/>
        <v>102229.8151</v>
      </c>
      <c r="I72" s="2">
        <f t="shared" si="22"/>
        <v>111032.938</v>
      </c>
      <c r="J72" s="2">
        <f t="shared" si="22"/>
        <v>51114.90753</v>
      </c>
      <c r="K72" s="2">
        <f t="shared" si="22"/>
        <v>0</v>
      </c>
    </row>
    <row r="73">
      <c r="C73" s="2">
        <f t="shared" ref="C73:K73" si="23">C15 * $C62</f>
        <v>21065.73082</v>
      </c>
      <c r="D73" s="2">
        <f t="shared" si="23"/>
        <v>0</v>
      </c>
      <c r="E73" s="2">
        <f t="shared" si="23"/>
        <v>0</v>
      </c>
      <c r="F73" s="2">
        <f t="shared" si="23"/>
        <v>5015.650194</v>
      </c>
      <c r="G73" s="2">
        <f t="shared" si="23"/>
        <v>0</v>
      </c>
      <c r="H73" s="2">
        <f t="shared" si="23"/>
        <v>7021.910272</v>
      </c>
      <c r="I73" s="2">
        <f t="shared" si="23"/>
        <v>4604.366878</v>
      </c>
      <c r="J73" s="2">
        <f t="shared" si="23"/>
        <v>0</v>
      </c>
      <c r="K73" s="2">
        <f t="shared" si="23"/>
        <v>0</v>
      </c>
    </row>
    <row r="74">
      <c r="C74" s="2">
        <f t="shared" ref="C74:K74" si="24">C16 * $C63</f>
        <v>1042.312926</v>
      </c>
      <c r="D74" s="2">
        <f t="shared" si="24"/>
        <v>0</v>
      </c>
      <c r="E74" s="2">
        <f t="shared" si="24"/>
        <v>0</v>
      </c>
      <c r="F74" s="2">
        <f t="shared" si="24"/>
        <v>0</v>
      </c>
      <c r="G74" s="2">
        <f t="shared" si="24"/>
        <v>0</v>
      </c>
      <c r="H74" s="2">
        <f t="shared" si="24"/>
        <v>9380.816331</v>
      </c>
      <c r="I74" s="2">
        <f t="shared" si="24"/>
        <v>9380.816331</v>
      </c>
      <c r="J74" s="2">
        <f t="shared" si="24"/>
        <v>260.5782314</v>
      </c>
      <c r="K74" s="2">
        <f t="shared" si="24"/>
        <v>0</v>
      </c>
    </row>
    <row r="75">
      <c r="C75" s="2">
        <f t="shared" ref="C75:K75" si="25">C17 * $C64</f>
        <v>492087.2785</v>
      </c>
      <c r="D75" s="2">
        <f t="shared" si="25"/>
        <v>1604204.528</v>
      </c>
      <c r="E75" s="2">
        <f t="shared" si="25"/>
        <v>0</v>
      </c>
      <c r="F75" s="2">
        <f t="shared" si="25"/>
        <v>0</v>
      </c>
      <c r="G75" s="2">
        <f t="shared" si="25"/>
        <v>1968349.114</v>
      </c>
      <c r="H75" s="2">
        <f t="shared" si="25"/>
        <v>373986.3317</v>
      </c>
      <c r="I75" s="2">
        <f t="shared" si="25"/>
        <v>984174.557</v>
      </c>
      <c r="J75" s="2">
        <f t="shared" si="25"/>
        <v>738130.9178</v>
      </c>
      <c r="K75" s="2">
        <f t="shared" si="25"/>
        <v>0</v>
      </c>
    </row>
    <row r="76">
      <c r="C76" s="2">
        <f t="shared" ref="C76:K76" si="26">C18 * $C65</f>
        <v>1124169.133</v>
      </c>
      <c r="D76" s="2">
        <f t="shared" si="26"/>
        <v>374723.0445</v>
      </c>
      <c r="E76" s="2">
        <f t="shared" si="26"/>
        <v>0</v>
      </c>
      <c r="F76" s="2">
        <f t="shared" si="26"/>
        <v>0</v>
      </c>
      <c r="G76" s="2">
        <f t="shared" si="26"/>
        <v>0</v>
      </c>
      <c r="H76" s="2">
        <f t="shared" si="26"/>
        <v>0</v>
      </c>
      <c r="I76" s="2">
        <f t="shared" si="26"/>
        <v>899335.3067</v>
      </c>
      <c r="J76" s="2">
        <f t="shared" si="26"/>
        <v>0</v>
      </c>
      <c r="K76" s="2">
        <f t="shared" si="26"/>
        <v>0</v>
      </c>
    </row>
    <row r="77">
      <c r="C77" s="2">
        <f t="shared" ref="C77:K77" si="27">C19 * $C66</f>
        <v>0</v>
      </c>
      <c r="D77" s="2">
        <f t="shared" si="27"/>
        <v>0</v>
      </c>
      <c r="E77" s="2">
        <f t="shared" si="27"/>
        <v>0</v>
      </c>
      <c r="F77" s="2">
        <f t="shared" si="27"/>
        <v>0</v>
      </c>
      <c r="G77" s="2">
        <f t="shared" si="27"/>
        <v>0</v>
      </c>
      <c r="H77" s="2">
        <f t="shared" si="27"/>
        <v>0</v>
      </c>
      <c r="I77" s="2">
        <f t="shared" si="27"/>
        <v>2027.283721</v>
      </c>
      <c r="J77" s="2">
        <f t="shared" si="27"/>
        <v>579.2239203</v>
      </c>
      <c r="K77" s="2">
        <f t="shared" si="27"/>
        <v>0</v>
      </c>
    </row>
    <row r="78">
      <c r="C78" s="2">
        <f t="shared" ref="C78:K78" si="28">C20 * $C67</f>
        <v>23839.5431</v>
      </c>
      <c r="D78" s="2">
        <f t="shared" si="28"/>
        <v>52069.53538</v>
      </c>
      <c r="E78" s="2">
        <f t="shared" si="28"/>
        <v>0</v>
      </c>
      <c r="F78" s="2">
        <f t="shared" si="28"/>
        <v>0</v>
      </c>
      <c r="G78" s="2">
        <f t="shared" si="28"/>
        <v>0</v>
      </c>
      <c r="H78" s="2">
        <f t="shared" si="28"/>
        <v>33425.02605</v>
      </c>
      <c r="I78" s="2">
        <f t="shared" si="28"/>
        <v>0</v>
      </c>
      <c r="J78" s="2">
        <f t="shared" si="28"/>
        <v>40922.56235</v>
      </c>
      <c r="K78" s="2">
        <f t="shared" si="28"/>
        <v>297.9942887</v>
      </c>
    </row>
    <row r="79">
      <c r="C79" s="2">
        <f t="shared" ref="C79:K79" si="29">C21 * $C68</f>
        <v>34060.98252</v>
      </c>
      <c r="D79" s="2">
        <f t="shared" si="29"/>
        <v>3062763.548</v>
      </c>
      <c r="E79" s="2">
        <f t="shared" si="29"/>
        <v>510914.7378</v>
      </c>
      <c r="F79" s="2">
        <f t="shared" si="29"/>
        <v>0</v>
      </c>
      <c r="G79" s="2">
        <f t="shared" si="29"/>
        <v>544975.7203</v>
      </c>
      <c r="H79" s="2">
        <f t="shared" si="29"/>
        <v>544975.7203</v>
      </c>
      <c r="I79" s="2">
        <f t="shared" si="29"/>
        <v>2043658.951</v>
      </c>
      <c r="J79" s="2">
        <f t="shared" si="29"/>
        <v>0</v>
      </c>
      <c r="K79" s="2">
        <f t="shared" si="29"/>
        <v>0</v>
      </c>
    </row>
    <row r="80">
      <c r="C80" s="2">
        <f t="shared" ref="C80:K80" si="30">C22 * $C69</f>
        <v>0</v>
      </c>
      <c r="D80" s="2">
        <f t="shared" si="30"/>
        <v>0</v>
      </c>
      <c r="E80" s="2">
        <f t="shared" si="30"/>
        <v>0</v>
      </c>
      <c r="F80" s="2">
        <f t="shared" si="30"/>
        <v>0</v>
      </c>
      <c r="G80" s="2">
        <f t="shared" si="30"/>
        <v>0</v>
      </c>
      <c r="H80" s="2">
        <f t="shared" si="30"/>
        <v>0</v>
      </c>
      <c r="I80" s="2">
        <f t="shared" si="30"/>
        <v>0</v>
      </c>
      <c r="J80" s="2">
        <f t="shared" si="30"/>
        <v>0</v>
      </c>
      <c r="K80" s="2">
        <f t="shared" si="30"/>
        <v>0</v>
      </c>
    </row>
    <row r="82">
      <c r="A82" s="1" t="s">
        <v>19</v>
      </c>
      <c r="B82" s="1"/>
    </row>
    <row r="83">
      <c r="C83" s="2">
        <f>C61-SUM(C72:C80)</f>
        <v>172893.5983</v>
      </c>
      <c r="D83" s="2">
        <f>C67-SUM(D72:D80)</f>
        <v>12702019.22</v>
      </c>
      <c r="E83" s="2">
        <f>C68-SUM(E72:E80)</f>
        <v>7797240.118</v>
      </c>
      <c r="F83" s="2">
        <f>C69-SUM(F72:F80)</f>
        <v>39984.34981</v>
      </c>
      <c r="G83" s="2">
        <f>C62-SUM(G72:G80)</f>
        <v>734398.9481</v>
      </c>
      <c r="H83" s="2">
        <f>C63-SUM(H72:H80)</f>
        <v>778304.0886</v>
      </c>
      <c r="I83" s="2">
        <f>C64-SUM(I72:I80)</f>
        <v>2155927.235</v>
      </c>
      <c r="J83" s="2">
        <f>C65-SUM(J72:J80)</f>
        <v>3565742.199</v>
      </c>
      <c r="K83" s="2">
        <f>C66-SUM(K72:K80)</f>
        <v>360326.8185</v>
      </c>
    </row>
    <row r="84">
      <c r="A84" s="1" t="s">
        <v>20</v>
      </c>
    </row>
    <row r="85">
      <c r="C85" s="2">
        <f>C83/$C61</f>
        <v>0.09249808988</v>
      </c>
      <c r="D85" s="2">
        <f>D83/$C67</f>
        <v>0.713765809</v>
      </c>
      <c r="E85" s="2">
        <f>E83/$C68</f>
        <v>0.9385044277</v>
      </c>
      <c r="F85" s="2">
        <f>F83/$C69</f>
        <v>0.8885411068</v>
      </c>
      <c r="G85" s="2">
        <f>G83/$C62</f>
        <v>0.2261272809</v>
      </c>
      <c r="H85" s="2">
        <f>H83/$C63</f>
        <v>0.4208587632</v>
      </c>
      <c r="I85" s="2">
        <f>I83/$C64</f>
        <v>0.3471623393</v>
      </c>
      <c r="J85" s="2">
        <f>J83/$C65</f>
        <v>0.810994913</v>
      </c>
      <c r="K85" s="2">
        <f>K83/$C66</f>
        <v>0.9991736723</v>
      </c>
    </row>
  </sheetData>
  <drawing r:id="rId1"/>
</worksheet>
</file>