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<sst xmlns="http://schemas.openxmlformats.org/spreadsheetml/2006/main" count="33" uniqueCount="26">
  <si>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</si>
  <si>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</si>
  <si>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</si>
  <si>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</si>
  <si>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</si>
  <si>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</si>
  <si>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</si>
  <si>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</si>
  <si>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</si>
  <si>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</si>
  <si>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</si>
  <si>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</si>
  <si>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</si>
  <si>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</si>
  <si>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</si>
  <si>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</si>
  <si>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</si>
  <si>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</si>
  <si>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</si>
  <si>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</si>
  <si>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bias</t>
  </si>
  <si>
    <t xml:space="preserve">δ</t>
  </si>
  <si>
    <t xml:space="preserve">Сумма (градиент * вес) (для слоя FC)</t>
  </si>
  <si>
    <t xml:space="preserve">не учавствует в maxpool</t>
  </si>
  <si>
    <t xml:space="preserve">Корректировка весов</t>
  </si>
  <si>
    <t xml:space="preserve">Новые веса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</si>
</sst>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D78" activeCellId="0" sqref="D78"/>
    </sheetView>
  </sheetViews>
  <sheetFormatPr defaultRowHeight="12.7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75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75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75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75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75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75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75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75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75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5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75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75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75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5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75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75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0.00678468547308204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75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0.0346781629923113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75" hidden="false" customHeight="false" outlineLevel="0" collapsed="false">
      <c r="A21" s="0" t="n">
        <f aca="false">$A$13*A5+$B$13*B5+$C$13*C5+$A$14*A6+$B$14*B6+$C$14*C6+$A$15*A7+$B$15*B7+$C$15*C7</f>
        <v>0.0536414502436412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-0.684688250107014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75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75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75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5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75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75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0.00678468547308204</v>
      </c>
      <c r="E28" s="0" t="n">
        <f aca="false">IF(E19&lt;0,0,E19)</f>
        <v>0</v>
      </c>
      <c r="F28" s="0" t="n">
        <f aca="false">IF(F19&lt;0,0,F19)</f>
        <v>0</v>
      </c>
    </row>
    <row r="29" customFormat="false" ht="12.75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0.0346781629923113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75" hidden="false" customHeight="false" outlineLevel="0" collapsed="false">
      <c r="A30" s="0" t="n">
        <f aca="false">IF(A21&lt;0,0,A21)</f>
        <v>0.0536414502436412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75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75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75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5" hidden="false" customHeight="false" outlineLevel="0" collapsed="false">
      <c r="A35" s="1" t="s">
        <v>6</v>
      </c>
      <c r="B35" s="1"/>
      <c r="C35" s="1"/>
      <c r="D35" s="1"/>
    </row>
    <row r="36" customFormat="false" ht="12.75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</row>
    <row r="37" customFormat="false" ht="12.75" hidden="false" customHeight="false" outlineLevel="0" collapsed="false">
      <c r="A37" s="0" t="n">
        <f aca="false">MAX(A29:B30)</f>
        <v>0.053641450243641</v>
      </c>
      <c r="B37" s="0" t="n">
        <f aca="false">MAX(C29:D30)</f>
        <v>0.0639727464095352</v>
      </c>
      <c r="C37" s="0" t="n">
        <f aca="false">MAX(E29:F30)</f>
        <v>0.0872007548167718</v>
      </c>
    </row>
    <row r="38" customFormat="false" ht="12.75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</row>
    <row r="39" customFormat="false" ht="12.75" hidden="false" customHeight="false" outlineLevel="0" collapsed="false">
      <c r="A39" s="0" t="n">
        <f aca="false">MAX(A33:B34)</f>
        <v>0.140523127955259</v>
      </c>
      <c r="B39" s="0" t="n">
        <f aca="false">MAX(C33:D34)</f>
        <v>0</v>
      </c>
      <c r="C39" s="0" t="n">
        <f aca="false">MAX(E33:F34)</f>
        <v>0</v>
      </c>
    </row>
    <row r="42" customFormat="false" ht="12.75" hidden="false" customHeight="false" outlineLevel="0" collapsed="false">
      <c r="A42" s="2" t="s">
        <v>7</v>
      </c>
      <c r="B42" s="2"/>
      <c r="C42" s="2"/>
      <c r="E42" s="2" t="s">
        <v>8</v>
      </c>
      <c r="G42" s="2" t="s">
        <v>9</v>
      </c>
      <c r="H42" s="2"/>
      <c r="I42" s="2"/>
      <c r="K42" s="2" t="s">
        <v>10</v>
      </c>
      <c r="L42" s="2"/>
      <c r="M42" s="2"/>
      <c r="O42" s="0" t="s">
        <v>11</v>
      </c>
    </row>
    <row r="43" customFormat="false" ht="12.75" hidden="false" customHeight="false" outlineLevel="0" collapsed="false">
      <c r="A43" s="0" t="s">
        <v>12</v>
      </c>
      <c r="B43" s="0" t="s">
        <v>13</v>
      </c>
      <c r="C43" s="0" t="s">
        <v>14</v>
      </c>
      <c r="E43" s="2" t="s">
        <v>15</v>
      </c>
      <c r="G43" s="0" t="s">
        <v>12</v>
      </c>
      <c r="H43" s="0" t="s">
        <v>13</v>
      </c>
      <c r="I43" s="0" t="s">
        <v>14</v>
      </c>
      <c r="K43" s="0" t="s">
        <v>12</v>
      </c>
      <c r="L43" s="0" t="s">
        <v>13</v>
      </c>
      <c r="M43" s="0" t="s">
        <v>14</v>
      </c>
      <c r="O43" s="0" t="n">
        <v>-0.1</v>
      </c>
    </row>
    <row r="44" customFormat="false" ht="12.75" hidden="false" customHeight="false" outlineLevel="0" collapsed="false">
      <c r="A44" s="0" t="n">
        <v>0.300911860585287</v>
      </c>
      <c r="B44" s="0" t="n">
        <v>0.515212628502065</v>
      </c>
      <c r="C44" s="0" t="n">
        <v>0.813639960990096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SUM(G44:G56)</f>
        <v>1.04883022428555</v>
      </c>
      <c r="L44" s="0" t="n">
        <f aca="false">SUM(H44:H56)</f>
        <v>0.861387865613468</v>
      </c>
      <c r="M44" s="0" t="n">
        <f aca="false">SUM(I44:I56)</f>
        <v>0.98546953090612</v>
      </c>
    </row>
    <row r="45" customFormat="false" ht="12.75" hidden="false" customHeight="false" outlineLevel="0" collapsed="false">
      <c r="A45" s="0" t="n">
        <v>0.214263872582374</v>
      </c>
      <c r="B45" s="0" t="n">
        <v>0.380657189299686</v>
      </c>
      <c r="C45" s="0" t="n">
        <v>0.318058174330329</v>
      </c>
      <c r="E45" s="0" t="n">
        <f aca="false">B36</f>
        <v>0.227470224200259</v>
      </c>
      <c r="G45" s="0" t="n">
        <f aca="false">E45*A45</f>
        <v>0.0487386511343284</v>
      </c>
      <c r="H45" s="0" t="n">
        <f aca="false">E45*B45</f>
        <v>0.0865881761934401</v>
      </c>
      <c r="I45" s="0" t="n">
        <f aca="false">E45*C45</f>
        <v>0.0723487642236451</v>
      </c>
    </row>
    <row r="46" customFormat="false" ht="12.75" hidden="false" customHeight="false" outlineLevel="0" collapsed="false">
      <c r="A46" s="0" t="n">
        <v>0.468889844902423</v>
      </c>
      <c r="B46" s="0" t="n">
        <v>0.283034151180445</v>
      </c>
      <c r="C46" s="0" t="n">
        <v>0.293101857336815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0.0683188221240846</v>
      </c>
      <c r="I46" s="0" t="n">
        <f aca="false">E46*C46</f>
        <v>0.0707489664131252</v>
      </c>
      <c r="K46" s="2" t="s">
        <v>16</v>
      </c>
      <c r="L46" s="2"/>
      <c r="M46" s="2"/>
    </row>
    <row r="47" customFormat="false" ht="12.75" hidden="false" customHeight="false" outlineLevel="0" collapsed="false">
      <c r="A47" s="0" t="n">
        <v>0.679084675920216</v>
      </c>
      <c r="B47" s="0" t="n">
        <v>0.218553052592764</v>
      </c>
      <c r="C47" s="0" t="n">
        <v>0.203186876647322</v>
      </c>
      <c r="E47" s="0" t="n">
        <f aca="false">A37</f>
        <v>0.053641450243641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0.740550206877508</v>
      </c>
      <c r="L47" s="0" t="n">
        <f aca="false">1/(1+EXP(-1*L44))</f>
        <v>0.702950537665695</v>
      </c>
      <c r="M47" s="0" t="n">
        <f aca="false">1/(1+EXP(-1*M44))</f>
        <v>0.728192141698668</v>
      </c>
    </row>
    <row r="48" customFormat="false" ht="12.75" hidden="false" customHeight="false" outlineLevel="0" collapsed="false">
      <c r="A48" s="0" t="n">
        <v>0.360871416856906</v>
      </c>
      <c r="B48" s="0" t="n">
        <v>0.570673276071022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0.0365075367727901</v>
      </c>
      <c r="I48" s="0" t="n">
        <f aca="false">E48*C48</f>
        <v>0.0551759460082491</v>
      </c>
    </row>
    <row r="49" customFormat="false" ht="12.75" hidden="false" customHeight="false" outlineLevel="0" collapsed="false">
      <c r="A49" s="0" t="n">
        <v>0.293114244553858</v>
      </c>
      <c r="B49" s="0" t="n">
        <v>0.297082563556291</v>
      </c>
      <c r="C49" s="0" t="n">
        <v>0.752573035551611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2" t="s">
        <v>17</v>
      </c>
      <c r="L49" s="2"/>
      <c r="M49" s="2"/>
    </row>
    <row r="50" customFormat="false" ht="12.75" hidden="false" customHeight="false" outlineLevel="0" collapsed="false">
      <c r="A50" s="0" t="n">
        <v>0.206582661913698</v>
      </c>
      <c r="B50" s="0" t="n">
        <v>0.865335013001561</v>
      </c>
      <c r="C50" s="0" t="n">
        <v>0.696719165746634</v>
      </c>
      <c r="E50" s="0" t="n">
        <f aca="false">A38</f>
        <v>0.111562568718053</v>
      </c>
      <c r="G50" s="0" t="n">
        <f aca="false">E50*A50</f>
        <v>0.0230468924157053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0.192135597971188</v>
      </c>
      <c r="L50" s="0" t="n">
        <f aca="false">L47*(1-L47)</f>
        <v>0.208811079261205</v>
      </c>
      <c r="M50" s="0" t="n">
        <f aca="false">M47*(1-M47)</f>
        <v>0.197928346466975</v>
      </c>
    </row>
    <row r="51" customFormat="false" ht="12.75" hidden="false" customHeight="false" outlineLevel="0" collapsed="false">
      <c r="A51" s="0" t="n">
        <v>0.52382030605</v>
      </c>
      <c r="B51" s="0" t="n">
        <v>0.0283030833258899</v>
      </c>
      <c r="C51" s="0" t="n">
        <v>0.158328277745127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75" hidden="false" customHeight="false" outlineLevel="0" collapsed="false">
      <c r="A52" s="0" t="n">
        <v>0.607253439545515</v>
      </c>
      <c r="B52" s="0" t="n">
        <v>0.975241618860578</v>
      </c>
      <c r="C52" s="0" t="n">
        <v>0.0794536233738719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0.00973798809486858</v>
      </c>
      <c r="K52" s="2" t="s">
        <v>18</v>
      </c>
      <c r="L52" s="2"/>
      <c r="M52" s="2"/>
    </row>
    <row r="53" customFormat="false" ht="12.75" hidden="false" customHeight="false" outlineLevel="0" collapsed="false">
      <c r="A53" s="0" t="n">
        <v>0.594808597683062</v>
      </c>
      <c r="B53" s="0" t="n">
        <v>0.0591206513138752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0.00830781884937796</v>
      </c>
      <c r="I53" s="0" t="n">
        <f aca="false">E53*C53</f>
        <v>0.097245459636807</v>
      </c>
      <c r="K53" s="3" t="n">
        <v>0.32</v>
      </c>
      <c r="L53" s="0" t="n">
        <v>0.45</v>
      </c>
      <c r="M53" s="0" t="n">
        <v>0.96</v>
      </c>
    </row>
    <row r="54" customFormat="false" ht="12.75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75" hidden="false" customHeight="false" outlineLevel="0" collapsed="false">
      <c r="A55" s="0" t="n">
        <v>0.544155573000885</v>
      </c>
      <c r="B55" s="0" t="n">
        <v>0.278507621816108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2" t="s">
        <v>19</v>
      </c>
      <c r="L55" s="2"/>
      <c r="M55" s="2"/>
    </row>
    <row r="56" customFormat="false" ht="12.75" hidden="false" customHeight="false" outlineLevel="0" collapsed="false">
      <c r="A56" s="4" t="n">
        <v>0.530585715350705</v>
      </c>
      <c r="B56" s="4" t="n">
        <v>0.25354050051506</v>
      </c>
      <c r="C56" s="4" t="n">
        <v>0.282080994964924</v>
      </c>
      <c r="E56" s="4" t="n">
        <v>1</v>
      </c>
      <c r="G56" s="0" t="n">
        <f aca="false">E56*A56</f>
        <v>0.530585715350705</v>
      </c>
      <c r="H56" s="0" t="n">
        <f aca="false">E56*B56</f>
        <v>0.25354050051506</v>
      </c>
      <c r="I56" s="0" t="n">
        <f aca="false">E56*C56</f>
        <v>0.282080994964924</v>
      </c>
      <c r="K56" s="0" t="n">
        <f aca="false">K47-K53</f>
        <v>0.420550206877508</v>
      </c>
      <c r="L56" s="0" t="n">
        <f aca="false">L47-L53</f>
        <v>0.252950537665695</v>
      </c>
      <c r="M56" s="0" t="n">
        <f aca="false">M47-M53</f>
        <v>-0.231807858301332</v>
      </c>
    </row>
    <row r="57" customFormat="false" ht="12.75" hidden="false" customHeight="false" outlineLevel="0" collapsed="false">
      <c r="A57" s="4" t="s">
        <v>20</v>
      </c>
    </row>
    <row r="58" customFormat="false" ht="15" hidden="false" customHeight="false" outlineLevel="0" collapsed="false">
      <c r="K58" s="5" t="s">
        <v>21</v>
      </c>
      <c r="L58" s="5"/>
      <c r="M58" s="5"/>
    </row>
    <row r="59" customFormat="false" ht="12.75" hidden="false" customHeight="false" outlineLevel="0" collapsed="false">
      <c r="K59" s="0" t="n">
        <f aca="false">K56*K50</f>
        <v>0.0808026654753169</v>
      </c>
      <c r="L59" s="0" t="n">
        <f aca="false">L56*L50</f>
        <v>0.052818874769676</v>
      </c>
      <c r="M59" s="0" t="n">
        <f aca="false">M56*M50</f>
        <v>-0.0458813460916335</v>
      </c>
    </row>
    <row r="61" customFormat="false" ht="15" hidden="false" customHeight="false" outlineLevel="0" collapsed="false">
      <c r="A61" s="2" t="s">
        <v>22</v>
      </c>
      <c r="B61" s="2"/>
      <c r="C61" s="2"/>
      <c r="E61" s="2"/>
      <c r="F61" s="2"/>
      <c r="G61" s="2"/>
      <c r="K61" s="5"/>
      <c r="L61" s="5"/>
      <c r="M61" s="5"/>
    </row>
    <row r="62" customFormat="false" ht="12.75" hidden="false" customHeight="false" outlineLevel="0" collapsed="false">
      <c r="A62" s="3" t="n">
        <f aca="false">K$59*A44</f>
        <v>0.0243144804084281</v>
      </c>
      <c r="B62" s="3" t="n">
        <f aca="false">L$59*B44</f>
        <v>0.0272129513046061</v>
      </c>
      <c r="C62" s="3" t="n">
        <f aca="false">M$59*C44</f>
        <v>-0.0373308966441698</v>
      </c>
      <c r="D62" s="3"/>
    </row>
    <row r="63" customFormat="false" ht="12.75" hidden="false" customHeight="false" outlineLevel="0" collapsed="false">
      <c r="A63" s="3" t="n">
        <f aca="false">K$59*A45</f>
        <v>0.0173130920197195</v>
      </c>
      <c r="B63" s="3" t="n">
        <f aca="false">L$59*B45</f>
        <v>0.0201058844117969</v>
      </c>
      <c r="C63" s="3" t="n">
        <f aca="false">M$59*C45</f>
        <v>-0.0145929371737229</v>
      </c>
    </row>
    <row r="64" customFormat="false" ht="12.75" hidden="false" customHeight="false" outlineLevel="0" collapsed="false">
      <c r="A64" s="3" t="n">
        <f aca="false">K$59*A46</f>
        <v>0.0378875492824237</v>
      </c>
      <c r="B64" s="3" t="n">
        <f aca="false">L$59*B46</f>
        <v>0.0149495453867415</v>
      </c>
      <c r="C64" s="3" t="n">
        <f aca="false">M$59*C46</f>
        <v>-0.013447907756571</v>
      </c>
    </row>
    <row r="65" customFormat="false" ht="12.75" hidden="false" customHeight="false" outlineLevel="0" collapsed="false">
      <c r="A65" s="3" t="n">
        <f aca="false">K$59*A47</f>
        <v>0.0548718518977952</v>
      </c>
      <c r="B65" s="3" t="n">
        <f aca="false">L$59*B47</f>
        <v>0.0115437263154276</v>
      </c>
      <c r="C65" s="3" t="n">
        <f aca="false">M$59*C47</f>
        <v>-0.00932248740873383</v>
      </c>
    </row>
    <row r="66" customFormat="false" ht="12.75" hidden="false" customHeight="false" outlineLevel="0" collapsed="false">
      <c r="A66" s="3" t="n">
        <f aca="false">K$59*A48</f>
        <v>0.0291593723758922</v>
      </c>
      <c r="B66" s="3" t="n">
        <f aca="false">L$59*B48</f>
        <v>0.030142320303196</v>
      </c>
      <c r="C66" s="3" t="n">
        <f aca="false">M$59*C48</f>
        <v>-0.0395722681426169</v>
      </c>
    </row>
    <row r="67" customFormat="false" ht="12.75" hidden="false" customHeight="false" outlineLevel="0" collapsed="false">
      <c r="A67" s="3" t="n">
        <f aca="false">K$59*A49</f>
        <v>0.0236844122487356</v>
      </c>
      <c r="B67" s="3" t="n">
        <f aca="false">L$59*B49</f>
        <v>0.015691566720734</v>
      </c>
      <c r="C67" s="3" t="n">
        <f aca="false">M$59*C49</f>
        <v>-0.0345290639033747</v>
      </c>
    </row>
    <row r="68" customFormat="false" ht="12.75" hidden="false" customHeight="false" outlineLevel="0" collapsed="false">
      <c r="A68" s="3" t="n">
        <f aca="false">K$59*A50</f>
        <v>0.016692429723613</v>
      </c>
      <c r="B68" s="3" t="n">
        <f aca="false">L$59*B50</f>
        <v>0.0457060216855454</v>
      </c>
      <c r="C68" s="3" t="n">
        <f aca="false">M$59*C50</f>
        <v>-0.0319664131722955</v>
      </c>
    </row>
    <row r="69" customFormat="false" ht="12.75" hidden="false" customHeight="false" outlineLevel="0" collapsed="false">
      <c r="A69" s="3" t="n">
        <f aca="false">K$59*A51</f>
        <v>0.0423260769589363</v>
      </c>
      <c r="B69" s="3" t="n">
        <f aca="false">L$59*B51</f>
        <v>0.00149493701378588</v>
      </c>
      <c r="C69" s="3" t="n">
        <f aca="false">M$59*C51</f>
        <v>-0.00726431450731645</v>
      </c>
    </row>
    <row r="70" customFormat="false" ht="12.75" hidden="false" customHeight="false" outlineLevel="0" collapsed="false">
      <c r="A70" s="3" t="n">
        <f aca="false">K$59*A52</f>
        <v>0.0490676965343318</v>
      </c>
      <c r="B70" s="3" t="n">
        <f aca="false">L$59*B52</f>
        <v>0.0515111649367729</v>
      </c>
      <c r="C70" s="3" t="n">
        <f aca="false">M$59*C52</f>
        <v>-0.00364543919225092</v>
      </c>
    </row>
    <row r="71" customFormat="false" ht="12.75" hidden="false" customHeight="false" outlineLevel="0" collapsed="false">
      <c r="A71" s="3" t="n">
        <f aca="false">K$59*A53</f>
        <v>0.0480621201404268</v>
      </c>
      <c r="B71" s="3" t="n">
        <f aca="false">L$59*B53</f>
        <v>0.00312268627804925</v>
      </c>
      <c r="C71" s="3" t="n">
        <f aca="false">M$59*C53</f>
        <v>-0.031751019596268</v>
      </c>
    </row>
    <row r="72" customFormat="false" ht="12.75" hidden="false" customHeight="false" outlineLevel="0" collapsed="false">
      <c r="A72" s="3" t="n">
        <f aca="false">K$59*A54</f>
        <v>0.0243638363265937</v>
      </c>
      <c r="B72" s="3" t="n">
        <f aca="false">L$59*B54</f>
        <v>0.00915172773638514</v>
      </c>
      <c r="C72" s="3" t="n">
        <f aca="false">M$59*C54</f>
        <v>-0.0248263897177885</v>
      </c>
    </row>
    <row r="73" customFormat="false" ht="12.75" hidden="false" customHeight="false" outlineLevel="0" collapsed="false">
      <c r="A73" s="3" t="n">
        <f aca="false">K$59*A55</f>
        <v>0.0439692207317199</v>
      </c>
      <c r="B73" s="3" t="n">
        <f aca="false">L$59*B55</f>
        <v>0.0147104591991053</v>
      </c>
      <c r="C73" s="3" t="n">
        <f aca="false">M$59*C55</f>
        <v>-0.0194147926097537</v>
      </c>
    </row>
    <row r="74" customFormat="false" ht="12.75" hidden="false" customHeight="false" outlineLevel="0" collapsed="false">
      <c r="A74" s="6" t="n">
        <f aca="false">K$59*A56</f>
        <v>0.0428727400634647</v>
      </c>
      <c r="B74" s="6" t="n">
        <f aca="false">L$59*B56</f>
        <v>0.0133917239457459</v>
      </c>
      <c r="C74" s="6" t="n">
        <f aca="false">M$59*C56</f>
        <v>-0.012942255755858</v>
      </c>
      <c r="D74" s="0" t="s">
        <v>23</v>
      </c>
    </row>
    <row r="75" customFormat="false" ht="12.75" hidden="false" customHeight="false" outlineLevel="0" collapsed="false">
      <c r="A75" s="3"/>
    </row>
    <row r="76" customFormat="false" ht="12.75" hidden="false" customHeight="false" outlineLevel="0" collapsed="false">
      <c r="A76" s="3" t="n">
        <f aca="false">SUM(A62:C62)</f>
        <v>0.0141965350688645</v>
      </c>
    </row>
    <row r="77" customFormat="false" ht="12.75" hidden="false" customHeight="false" outlineLevel="0" collapsed="false">
      <c r="A77" s="3" t="n">
        <f aca="false">SUM(A63:C63)</f>
        <v>0.0228260392577935</v>
      </c>
      <c r="B77" s="7"/>
      <c r="C77" s="7"/>
    </row>
    <row r="78" customFormat="false" ht="12.75" hidden="false" customHeight="false" outlineLevel="0" collapsed="false">
      <c r="A78" s="3" t="n">
        <f aca="false">SUM(A64:C64)</f>
        <v>0.0393891869125942</v>
      </c>
    </row>
    <row r="79" customFormat="false" ht="12.75" hidden="false" customHeight="false" outlineLevel="0" collapsed="false">
      <c r="A79" s="3" t="n">
        <f aca="false">SUM(A65:C65)</f>
        <v>0.057093090804489</v>
      </c>
    </row>
    <row r="80" customFormat="false" ht="12.75" hidden="false" customHeight="false" outlineLevel="0" collapsed="false">
      <c r="A80" s="3" t="n">
        <f aca="false">SUM(A66:C66)</f>
        <v>0.0197294245364713</v>
      </c>
    </row>
    <row r="81" customFormat="false" ht="12.75" hidden="false" customHeight="false" outlineLevel="0" collapsed="false">
      <c r="A81" s="3" t="n">
        <f aca="false">SUM(A67:C67)</f>
        <v>0.00484691506609497</v>
      </c>
    </row>
    <row r="82" customFormat="false" ht="12.75" hidden="false" customHeight="false" outlineLevel="0" collapsed="false">
      <c r="A82" s="3" t="n">
        <f aca="false">SUM(A68:C68)</f>
        <v>0.0304320382368629</v>
      </c>
    </row>
    <row r="83" customFormat="false" ht="12.75" hidden="false" customHeight="false" outlineLevel="0" collapsed="false">
      <c r="A83" s="3" t="n">
        <f aca="false">SUM(A69:C69)</f>
        <v>0.0365566994654057</v>
      </c>
    </row>
    <row r="84" customFormat="false" ht="12.75" hidden="false" customHeight="false" outlineLevel="0" collapsed="false">
      <c r="A84" s="3" t="n">
        <f aca="false">SUM(A70:C70)</f>
        <v>0.0969334222788538</v>
      </c>
    </row>
    <row r="85" customFormat="false" ht="12.8" hidden="false" customHeight="false" outlineLevel="0" collapsed="false">
      <c r="A85" s="3" t="n">
        <f aca="false">SUM(A71:C71)</f>
        <v>0.0194337868222081</v>
      </c>
    </row>
    <row r="86" customFormat="false" ht="12.8" hidden="false" customHeight="false" outlineLevel="0" collapsed="false">
      <c r="A86" s="3" t="n">
        <f aca="false">SUM(A72:C72)</f>
        <v>0.00868917434519041</v>
      </c>
    </row>
    <row r="87" customFormat="false" ht="12.8" hidden="false" customHeight="false" outlineLevel="0" collapsed="false">
      <c r="A87" s="3" t="n">
        <f aca="false">SUM(A73:C73)</f>
        <v>0.0392648873210714</v>
      </c>
    </row>
    <row r="88" customFormat="false" ht="12.8" hidden="false" customHeight="false" outlineLevel="0" collapsed="false">
      <c r="A88" s="6" t="n">
        <f aca="false">SUM(A74:C74)</f>
        <v>0.0433222082533526</v>
      </c>
      <c r="B88" s="0" t="s">
        <v>23</v>
      </c>
    </row>
    <row r="90" customFormat="false" ht="12.8" hidden="false" customHeight="false" outlineLevel="0" collapsed="false">
      <c r="A90" s="0" t="s">
        <v>24</v>
      </c>
      <c r="D90" s="0" t="s">
        <v>25</v>
      </c>
    </row>
    <row r="91" customFormat="false" ht="12.8" hidden="false" customHeight="false" outlineLevel="0" collapsed="false">
      <c r="A91" s="0" t="n">
        <f aca="false">$O$43*K$59*$E44</f>
        <v>-0.00242196930658479</v>
      </c>
      <c r="B91" s="0" t="n">
        <f aca="false">$O$43*L$59*$E44</f>
        <v>-0.00158318655390866</v>
      </c>
      <c r="C91" s="0" t="n">
        <f aca="false">$O$43*M$59*$E44</f>
        <v>0.00137524190971987</v>
      </c>
      <c r="D91" s="0" t="n">
        <f aca="false">A91+A44</f>
        <v>0.298489891278702</v>
      </c>
      <c r="E91" s="0" t="n">
        <f aca="false">B91+B44</f>
        <v>0.513629441948156</v>
      </c>
      <c r="F91" s="0" t="n">
        <f aca="false">C91+C44</f>
        <v>0.815015202899816</v>
      </c>
      <c r="J91" s="8"/>
    </row>
    <row r="92" customFormat="false" ht="12.8" hidden="false" customHeight="false" outlineLevel="0" collapsed="false">
      <c r="A92" s="0" t="n">
        <f aca="false">$O$43*K$59*$E45</f>
        <v>-0.00183802004316489</v>
      </c>
      <c r="B92" s="0" t="n">
        <f aca="false">$O$43*L$59*$E45</f>
        <v>-0.00120147212858636</v>
      </c>
      <c r="C92" s="0" t="n">
        <f aca="false">$O$43*M$59*$E45</f>
        <v>0.00104366400820736</v>
      </c>
      <c r="D92" s="0" t="n">
        <f aca="false">A92+A45</f>
        <v>0.212425852539209</v>
      </c>
      <c r="E92" s="0" t="n">
        <f aca="false">B92+B45</f>
        <v>0.3794557171711</v>
      </c>
      <c r="F92" s="0" t="n">
        <f aca="false">C92+C45</f>
        <v>0.319101838338536</v>
      </c>
    </row>
    <row r="93" customFormat="false" ht="12.8" hidden="false" customHeight="false" outlineLevel="0" collapsed="false">
      <c r="A93" s="0" t="n">
        <f aca="false">$O$43*K$59*$E46</f>
        <v>-0.00195041584442602</v>
      </c>
      <c r="B93" s="0" t="n">
        <f aca="false">$O$43*L$59*$E46</f>
        <v>-0.00127494272162345</v>
      </c>
      <c r="C93" s="0" t="n">
        <f aca="false">$O$43*M$59*$E46</f>
        <v>0.00110748455950444</v>
      </c>
      <c r="D93" s="0" t="n">
        <f aca="false">A93+A46</f>
        <v>0.466939429057997</v>
      </c>
      <c r="E93" s="0" t="n">
        <f aca="false">B93+B46</f>
        <v>0.281759208458822</v>
      </c>
      <c r="F93" s="0" t="n">
        <f aca="false">C93+C46</f>
        <v>0.294209341896319</v>
      </c>
    </row>
    <row r="94" customFormat="false" ht="12.8" hidden="false" customHeight="false" outlineLevel="0" collapsed="false">
      <c r="A94" s="0" t="n">
        <f aca="false">$O$43*K$59*$E47</f>
        <v>-0.000433437215964778</v>
      </c>
      <c r="B94" s="0" t="n">
        <f aca="false">$O$43*L$59*$E47</f>
        <v>-0.000283328104288268</v>
      </c>
      <c r="C94" s="0" t="n">
        <f aca="false">$O$43*M$59*$E47</f>
        <v>0.000246114194348563</v>
      </c>
      <c r="D94" s="0" t="n">
        <f aca="false">A94+A47</f>
        <v>0.678651238704251</v>
      </c>
      <c r="E94" s="0" t="n">
        <f aca="false">B94+B47</f>
        <v>0.218269724488476</v>
      </c>
      <c r="F94" s="0" t="n">
        <f aca="false">C94+C47</f>
        <v>0.203432990841671</v>
      </c>
    </row>
    <row r="95" customFormat="false" ht="12.8" hidden="false" customHeight="false" outlineLevel="0" collapsed="false">
      <c r="A95" s="0" t="n">
        <f aca="false">$O$43*K$59*$E48</f>
        <v>-0.000516916842766695</v>
      </c>
      <c r="B95" s="0" t="n">
        <f aca="false">$O$43*L$59*$E48</f>
        <v>-0.000337896848127747</v>
      </c>
      <c r="C95" s="0" t="n">
        <f aca="false">$O$43*M$59*$E48</f>
        <v>0.000293515571844819</v>
      </c>
      <c r="D95" s="0" t="n">
        <f aca="false">A95+A48</f>
        <v>0.360354500014139</v>
      </c>
      <c r="E95" s="0" t="n">
        <f aca="false">B95+B48</f>
        <v>0.570335379222894</v>
      </c>
      <c r="F95" s="0" t="n">
        <f aca="false">C95+C48</f>
        <v>0.862784953019731</v>
      </c>
    </row>
    <row r="96" customFormat="false" ht="12.8" hidden="false" customHeight="false" outlineLevel="0" collapsed="false">
      <c r="A96" s="0" t="n">
        <f aca="false">$O$43*K$59*$E49</f>
        <v>-0.000704605342065474</v>
      </c>
      <c r="B96" s="0" t="n">
        <f aca="false">$O$43*L$59*$E49</f>
        <v>-0.000460584574848829</v>
      </c>
      <c r="C96" s="0" t="n">
        <f aca="false">$O$43*M$59*$E49</f>
        <v>0.000400088801119999</v>
      </c>
      <c r="D96" s="0" t="n">
        <f aca="false">A96+A49</f>
        <v>0.292409639211793</v>
      </c>
      <c r="E96" s="0" t="n">
        <f aca="false">B96+B49</f>
        <v>0.296621978981442</v>
      </c>
      <c r="F96" s="0" t="n">
        <f aca="false">C96+C49</f>
        <v>0.752973124352731</v>
      </c>
    </row>
    <row r="97" customFormat="false" ht="12.8" hidden="false" customHeight="false" outlineLevel="0" collapsed="false">
      <c r="A97" s="0" t="n">
        <f aca="false">$O$43*K$59*$E50</f>
        <v>-0.000901455291969192</v>
      </c>
      <c r="B97" s="0" t="n">
        <f aca="false">$O$43*L$59*$E50</f>
        <v>-0.000589260934610223</v>
      </c>
      <c r="C97" s="0" t="n">
        <f aca="false">$O$43*M$59*$E50</f>
        <v>0.000511864082622465</v>
      </c>
      <c r="D97" s="0" t="n">
        <f aca="false">A97+A50</f>
        <v>0.205681206621729</v>
      </c>
      <c r="E97" s="0" t="n">
        <f aca="false">B97+B50</f>
        <v>0.864745752066951</v>
      </c>
      <c r="F97" s="0" t="n">
        <f aca="false">C97+C50</f>
        <v>0.697231029829257</v>
      </c>
    </row>
    <row r="98" customFormat="false" ht="12.8" hidden="false" customHeight="false" outlineLevel="0" collapsed="false">
      <c r="A98" s="0" t="n">
        <f aca="false">$O$43*K$59*$E51</f>
        <v>-0</v>
      </c>
      <c r="B98" s="0" t="n">
        <f aca="false">$O$43*L$59*$E51</f>
        <v>-0</v>
      </c>
      <c r="C98" s="0" t="n">
        <f aca="false">$O$43*M$59*$E51</f>
        <v>0</v>
      </c>
      <c r="D98" s="0" t="n">
        <f aca="false">A98+A51</f>
        <v>0.52382030605</v>
      </c>
      <c r="E98" s="0" t="n">
        <f aca="false">B98+B51</f>
        <v>0.0283030833258899</v>
      </c>
      <c r="F98" s="0" t="n">
        <f aca="false">C98+C51</f>
        <v>0.158328277745127</v>
      </c>
    </row>
    <row r="99" customFormat="false" ht="12.8" hidden="false" customHeight="false" outlineLevel="0" collapsed="false">
      <c r="A99" s="0" t="n">
        <f aca="false">$O$43*K$59*$E52</f>
        <v>-0.000990332927586836</v>
      </c>
      <c r="B99" s="0" t="n">
        <f aca="false">$O$43*L$59*$E52</f>
        <v>-0.000647358234716582</v>
      </c>
      <c r="C99" s="0" t="n">
        <f aca="false">$O$43*M$59*$E52</f>
        <v>0.000562330555919994</v>
      </c>
      <c r="D99" s="0" t="n">
        <f aca="false">A99+A52</f>
        <v>0.606263106617928</v>
      </c>
      <c r="E99" s="0" t="n">
        <f aca="false">B99+B52</f>
        <v>0.974594260625861</v>
      </c>
      <c r="F99" s="0" t="n">
        <f aca="false">C99+C52</f>
        <v>0.0800159539297919</v>
      </c>
    </row>
    <row r="100" customFormat="false" ht="12.8" hidden="false" customHeight="false" outlineLevel="0" collapsed="false">
      <c r="A100" s="0" t="n">
        <f aca="false">$O$43*K$59*$E53</f>
        <v>-0.0011354643299714</v>
      </c>
      <c r="B100" s="0" t="n">
        <f aca="false">$O$43*L$59*$E53</f>
        <v>-0.0007422273497712</v>
      </c>
      <c r="C100" s="0" t="n">
        <f aca="false">$O$43*M$59*$E53</f>
        <v>0.000644739026759416</v>
      </c>
      <c r="D100" s="0" t="n">
        <f aca="false">A100+A53</f>
        <v>0.593673133353091</v>
      </c>
      <c r="E100" s="0" t="n">
        <f aca="false">B100+B53</f>
        <v>0.058378423964104</v>
      </c>
      <c r="F100" s="0" t="n">
        <f aca="false">C100+C53</f>
        <v>0.692669326379871</v>
      </c>
    </row>
    <row r="101" customFormat="false" ht="12.8" hidden="false" customHeight="false" outlineLevel="0" collapsed="false">
      <c r="A101" s="0" t="n">
        <f aca="false">$O$43*K$59*$E54</f>
        <v>-0</v>
      </c>
      <c r="B101" s="0" t="n">
        <f aca="false">$O$43*L$59*$E54</f>
        <v>-0</v>
      </c>
      <c r="C101" s="0" t="n">
        <f aca="false">$O$43*M$59*$E54</f>
        <v>0</v>
      </c>
      <c r="D101" s="0" t="n">
        <f aca="false">A101+A54</f>
        <v>0.30152268100656</v>
      </c>
      <c r="E101" s="0" t="n">
        <f aca="false">B101+B54</f>
        <v>0.173266238182705</v>
      </c>
      <c r="F101" s="0" t="n">
        <f aca="false">C101+C54</f>
        <v>0.541099855008735</v>
      </c>
    </row>
    <row r="102" customFormat="false" ht="12.8" hidden="false" customHeight="false" outlineLevel="0" collapsed="false">
      <c r="A102" s="0" t="n">
        <f aca="false">$O$43*K$59*$E55</f>
        <v>-0</v>
      </c>
      <c r="B102" s="0" t="n">
        <f aca="false">$O$43*L$59*$E55</f>
        <v>-0</v>
      </c>
      <c r="C102" s="0" t="n">
        <f aca="false">$O$43*M$59*$E55</f>
        <v>0</v>
      </c>
      <c r="D102" s="0" t="n">
        <f aca="false">A102+A55</f>
        <v>0.544155573000885</v>
      </c>
      <c r="E102" s="0" t="n">
        <f aca="false">B102+B55</f>
        <v>0.278507621816108</v>
      </c>
      <c r="F102" s="0" t="n">
        <f aca="false">C102+C55</f>
        <v>0.423152201571828</v>
      </c>
    </row>
    <row r="103" customFormat="false" ht="12.8" hidden="false" customHeight="false" outlineLevel="0" collapsed="false">
      <c r="A103" s="4" t="n">
        <f aca="false">$O$43*K$59*$E56</f>
        <v>-0.00808026654753169</v>
      </c>
      <c r="B103" s="4" t="n">
        <f aca="false">$O$43*L$59*$E56</f>
        <v>-0.0052818874769676</v>
      </c>
      <c r="C103" s="4" t="n">
        <f aca="false">$O$43*M$59*$E56</f>
        <v>0.00458813460916335</v>
      </c>
      <c r="D103" s="4" t="n">
        <f aca="false">A103+A56</f>
        <v>0.522505448803173</v>
      </c>
      <c r="E103" s="4" t="n">
        <f aca="false">B103+B56</f>
        <v>0.248258613038092</v>
      </c>
      <c r="F103" s="4" t="n">
        <f aca="false">C103+C56</f>
        <v>0.286669129574087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19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2018-07-23T14:06:45Z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