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11797AE8-668D-47F6-A426-CD5795BF3015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UNTAMIENTOS" sheetId="1" r:id="rId1"/>
  </sheets>
  <definedNames>
    <definedName name="_xlnm._FilterDatabase" localSheetId="0" hidden="1">AYUNTAMIENTOS!$A$1:$J$1</definedName>
    <definedName name="_xlnm.Print_Area" localSheetId="0">AYUNTAMIENTOS!$A$1:$J$125</definedName>
    <definedName name="_xlnm.Print_Titles" localSheetId="0">AYUNTAMIENTOS!$1:$2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C63" i="1"/>
  <c r="J63" i="1"/>
  <c r="C59" i="1"/>
  <c r="G59" i="1"/>
  <c r="G49" i="1"/>
  <c r="B49" i="1"/>
  <c r="G46" i="1"/>
  <c r="B46" i="1"/>
  <c r="J46" i="1"/>
  <c r="G39" i="1"/>
  <c r="B39" i="1"/>
  <c r="G32" i="1"/>
  <c r="C32" i="1"/>
  <c r="J32" i="1"/>
  <c r="G29" i="1"/>
  <c r="B29" i="1"/>
  <c r="G11" i="1"/>
  <c r="C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3" i="1"/>
  <c r="J34" i="1"/>
  <c r="J35" i="1"/>
  <c r="J36" i="1"/>
  <c r="J37" i="1"/>
  <c r="J38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3" i="1"/>
  <c r="J29" i="1"/>
  <c r="J59" i="1"/>
  <c r="J39" i="1"/>
</calcChain>
</file>

<file path=xl/sharedStrings.xml><?xml version="1.0" encoding="utf-8"?>
<sst xmlns="http://schemas.openxmlformats.org/spreadsheetml/2006/main" count="200" uniqueCount="143">
  <si>
    <t>Ayuntamiento</t>
  </si>
  <si>
    <t>ACACOYAGUA</t>
  </si>
  <si>
    <t>--</t>
  </si>
  <si>
    <t>ACALA</t>
  </si>
  <si>
    <t>ACAPETAHUA</t>
  </si>
  <si>
    <t>ALTAMIRANO</t>
  </si>
  <si>
    <t>AMATAN</t>
  </si>
  <si>
    <t>AMATENANGO DE LA FRONTERA</t>
  </si>
  <si>
    <t>AMATENANGO DEL VALLE</t>
  </si>
  <si>
    <t>ANGEL ALBINO CORZO</t>
  </si>
  <si>
    <t>ARRIAGA</t>
  </si>
  <si>
    <t>BEJUCAL DE OCAMPO</t>
  </si>
  <si>
    <t>BELLAVISTA</t>
  </si>
  <si>
    <t>BERRIOZABAL</t>
  </si>
  <si>
    <t>BOCHIL</t>
  </si>
  <si>
    <t>EL BOSQUE</t>
  </si>
  <si>
    <t>CACAHOATAN</t>
  </si>
  <si>
    <t>CATAZAJA</t>
  </si>
  <si>
    <t>CINTALAPA</t>
  </si>
  <si>
    <t>COAPILLA</t>
  </si>
  <si>
    <t>COMITAN DE DOMINGUEZ</t>
  </si>
  <si>
    <t>LA CONCORDIA</t>
  </si>
  <si>
    <t>COPAINALA</t>
  </si>
  <si>
    <t>CHALCHIHUITAN</t>
  </si>
  <si>
    <t>CHAMULA</t>
  </si>
  <si>
    <t>CHANAL</t>
  </si>
  <si>
    <t>CHAPULTENANGO</t>
  </si>
  <si>
    <t>CHENALHO</t>
  </si>
  <si>
    <t>CHIAPA DE CORZO</t>
  </si>
  <si>
    <t>CHIAPILLA</t>
  </si>
  <si>
    <t>CHICOASEN</t>
  </si>
  <si>
    <t>CHICOMUSELO</t>
  </si>
  <si>
    <t>CHILON</t>
  </si>
  <si>
    <t>ESCUINTLA</t>
  </si>
  <si>
    <t>FRANCISCO LEON</t>
  </si>
  <si>
    <t>FRONTERA COMALAPA</t>
  </si>
  <si>
    <t>FRONTERA HIDALGO</t>
  </si>
  <si>
    <t>LA GRANDEZA</t>
  </si>
  <si>
    <t>HUEHUETAN</t>
  </si>
  <si>
    <t>HUITIUPAN</t>
  </si>
  <si>
    <t>HUIXTAN</t>
  </si>
  <si>
    <t>HUIXTLA</t>
  </si>
  <si>
    <t>LA INDEPENDENCIA</t>
  </si>
  <si>
    <t>IXHUATAN</t>
  </si>
  <si>
    <t>IXTACOMITAN</t>
  </si>
  <si>
    <t>IXTAPA</t>
  </si>
  <si>
    <t>IXTAPANGAJOYA</t>
  </si>
  <si>
    <t>JIQUIPILAS</t>
  </si>
  <si>
    <t>JITOTOL</t>
  </si>
  <si>
    <t>JUAREZ</t>
  </si>
  <si>
    <t>LARRAINZAR</t>
  </si>
  <si>
    <t>LA LIBERTAD</t>
  </si>
  <si>
    <t>MAPASTEPEC</t>
  </si>
  <si>
    <t>LAS MARGARITAS</t>
  </si>
  <si>
    <t>MAZAPA DE MADERO</t>
  </si>
  <si>
    <t>MAZATAN</t>
  </si>
  <si>
    <t>METAPA DE DOMINGUEZ</t>
  </si>
  <si>
    <t>MITONTIC</t>
  </si>
  <si>
    <t>MOTOZINTLA</t>
  </si>
  <si>
    <t>NICOLAS RUIZ</t>
  </si>
  <si>
    <t>OCOSINGO</t>
  </si>
  <si>
    <t>OCOTEPEC</t>
  </si>
  <si>
    <t>OCOZOCOAUTLA DE ESPINOSA</t>
  </si>
  <si>
    <t>OSTUACAN</t>
  </si>
  <si>
    <t>OSUMACINTA</t>
  </si>
  <si>
    <t>OXCHUC</t>
  </si>
  <si>
    <t>PALENQUE</t>
  </si>
  <si>
    <t>PANTELHO</t>
  </si>
  <si>
    <t>PANTEPEC</t>
  </si>
  <si>
    <t>PICHUCALCO</t>
  </si>
  <si>
    <t>PIJIJIAPAN</t>
  </si>
  <si>
    <t>EL PORVENIR</t>
  </si>
  <si>
    <t>PUEBLO NUEVO SOLISTAHUACAN</t>
  </si>
  <si>
    <t>RAYON</t>
  </si>
  <si>
    <t>REFORMA</t>
  </si>
  <si>
    <t>LAS ROSAS</t>
  </si>
  <si>
    <t>SABANILLA</t>
  </si>
  <si>
    <t>SALTO DE AGUA</t>
  </si>
  <si>
    <t>SAN CRISTOBAL DE LAS CASAS</t>
  </si>
  <si>
    <t>SAN FERNANDO</t>
  </si>
  <si>
    <t>SAN JUAN CANCUC</t>
  </si>
  <si>
    <t>SAN LUCAS</t>
  </si>
  <si>
    <t>SILTEPEC</t>
  </si>
  <si>
    <t>SIMOJOVEL</t>
  </si>
  <si>
    <t>SITALA</t>
  </si>
  <si>
    <t>SOCOLTENANGO</t>
  </si>
  <si>
    <t>SOLOSUCHIAPA</t>
  </si>
  <si>
    <t>SOYALO</t>
  </si>
  <si>
    <t>SUCHIAPA</t>
  </si>
  <si>
    <t>SUCHIATE</t>
  </si>
  <si>
    <t>SUNUAPA</t>
  </si>
  <si>
    <t>TAPACHULA</t>
  </si>
  <si>
    <t>TAPALAPA</t>
  </si>
  <si>
    <t>TAPILULA</t>
  </si>
  <si>
    <t>TECPATAN</t>
  </si>
  <si>
    <t>TENEJAPA</t>
  </si>
  <si>
    <t>TEOPISCA</t>
  </si>
  <si>
    <t>TILA</t>
  </si>
  <si>
    <t>TONALA</t>
  </si>
  <si>
    <t>TOTOLAPA</t>
  </si>
  <si>
    <t>LA TRINITARIA</t>
  </si>
  <si>
    <t>TUMBALA</t>
  </si>
  <si>
    <t>TUXTLA CHICO</t>
  </si>
  <si>
    <t>TUXTLA GUTIERREZ</t>
  </si>
  <si>
    <t>TUZANTAN</t>
  </si>
  <si>
    <t>TZIMOL</t>
  </si>
  <si>
    <t>UNION JUAREZ</t>
  </si>
  <si>
    <t>VENUSTIANO CARRANZA</t>
  </si>
  <si>
    <t>VILLA CORZO</t>
  </si>
  <si>
    <t>VILLAFLORES</t>
  </si>
  <si>
    <t>YAJALON</t>
  </si>
  <si>
    <t>ZINACANTAN</t>
  </si>
  <si>
    <t>ALDAMA</t>
  </si>
  <si>
    <t>BENEMERITO DE LAS AMERICAS</t>
  </si>
  <si>
    <t>MARAVILLA TENEJAPA</t>
  </si>
  <si>
    <t>MARQUES DE COMILLAS</t>
  </si>
  <si>
    <t>MONTECRISTO DE GUERRERO</t>
  </si>
  <si>
    <t>SAN ANDRES DURAZNAL</t>
  </si>
  <si>
    <t>SANTIAGO EL PINAR</t>
  </si>
  <si>
    <t>BELISARIO DOMINGUEZ</t>
  </si>
  <si>
    <t>EMILIANO ZAPATA</t>
  </si>
  <si>
    <t>MEZCALAPA</t>
  </si>
  <si>
    <t>EL PARRAL</t>
  </si>
  <si>
    <t>Total votos</t>
  </si>
  <si>
    <t>VILLA COMALTITLAN</t>
  </si>
  <si>
    <t>Columna1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</si>
  <si>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</si>
  <si>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</si>
  <si>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</si>
  <si>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</si>
  <si>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</si>
  <si>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</si>
  <si>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</si>
  <si>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</si>
  <si>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</si>
  <si>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pan</t>
  </si>
  <si>
    <t>pri</t>
  </si>
  <si>
    <t>prd</t>
  </si>
  <si>
    <t>verde</t>
  </si>
  <si>
    <t>nueva alianza</t>
  </si>
  <si>
    <t>por chiapas</t>
  </si>
  <si>
    <t>nulos</t>
  </si>
  <si>
    <t>no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</si>
</sst>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59D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horizontal="center" wrapText="1"/>
    </xf>
    <xf numFmtId="0" fontId="6" fillId="3" borderId="0" xfId="0" applyFont="1" applyFill="1" applyAlignment="1">
      <alignment wrapText="1"/>
    </xf>
    <xf numFmtId="3" fontId="6" fillId="3" borderId="0" xfId="0" applyNumberFormat="1" applyFont="1" applyFill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1" relativeIndent="0" justifyLastLine="0" shrinkToFit="0" readingOrder="0"/>
    </dxf>
  </dxfs>
  <tableStyles count="0" defaultTableStyle="TableStyleMedium9" defaultPivotStyle="PivotStyleLight16"/>
  <colors>
    <mruColors>
      <color rgb="FFD1D1D1"/>
      <color rgb="FFF9F9F9"/>
      <color rgb="FFDD5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J124" totalsRowShown="0" headerRowDxfId="11" dataDxfId="10">
  <autoFilter ref="A2:J124" xr:uid="{00000000-0009-0000-0100-000001000000}"/>
  <tableColumns count="10">
    <tableColumn id="1" xr3:uid="{00000000-0010-0000-0000-000001000000}" name="Columna1" dataDxfId="9"/>
    <tableColumn id="4" xr3:uid="{00000000-0010-0000-0000-000004000000}" name="Columna4" dataDxfId="8"/>
    <tableColumn id="5" xr3:uid="{00000000-0010-0000-0000-000005000000}" name="Columna5" dataDxfId="7"/>
    <tableColumn id="6" xr3:uid="{00000000-0010-0000-0000-000006000000}" name="Columna6" dataDxfId="6"/>
    <tableColumn id="7" xr3:uid="{00000000-0010-0000-0000-000007000000}" name="Columna7" dataDxfId="5"/>
    <tableColumn id="8" xr3:uid="{00000000-0010-0000-0000-000008000000}" name="Columna8" dataDxfId="4"/>
    <tableColumn id="9" xr3:uid="{00000000-0010-0000-0000-000009000000}" name="Columna9" dataDxfId="3"/>
    <tableColumn id="10" xr3:uid="{00000000-0010-0000-0000-00000A000000}" name="Columna10" dataDxfId="2"/>
    <tableColumn id="11" xr3:uid="{00000000-0010-0000-0000-00000B000000}" name="Columna11" dataDxfId="1"/>
    <tableColumn id="12" xr3:uid="{00000000-0010-0000-0000-00000C000000}" name="Columna12" dataDxfId="0">
      <calculatedColumnFormula>SUM(B3:I3)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showGridLines="0" tabSelected="1" view="pageBreakPreview" zoomScale="42" zoomScaleSheetLayoutView="100" workbookViewId="0">
      <pane ySplit="2" topLeftCell="A3" activePane="bottomLeft" state="frozen"/>
      <selection pane="bottomLeft" activeCell="E11" sqref="E11"/>
    </sheetView>
  </sheetViews>
  <sheetFormatPr defaultColWidth="10.9453125" defaultRowHeight="14.4"/>
  <cols>
    <col min="1" max="1" width="30.41796875" bestFit="1" customWidth="1"/>
    <col min="2" max="10" width="14.26171875" customWidth="1"/>
  </cols>
  <sheetData>
    <row r="1" spans="1:10" ht="33.75" customHeight="1">
      <c r="A1" s="9" t="s">
        <v>0</v>
      </c>
      <c r="B1" s="3" t="s">
        <v>135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123</v>
      </c>
    </row>
    <row r="2" spans="1:10" ht="4.5" customHeight="1">
      <c r="A2" s="7" t="s">
        <v>125</v>
      </c>
      <c r="B2" s="8" t="s">
        <v>126</v>
      </c>
      <c r="C2" s="8" t="s">
        <v>127</v>
      </c>
      <c r="D2" s="8" t="s">
        <v>128</v>
      </c>
      <c r="E2" s="8" t="s">
        <v>129</v>
      </c>
      <c r="F2" s="8" t="s">
        <v>130</v>
      </c>
      <c r="G2" s="8" t="s">
        <v>131</v>
      </c>
      <c r="H2" s="8" t="s">
        <v>132</v>
      </c>
      <c r="I2" s="8" t="s">
        <v>133</v>
      </c>
      <c r="J2" s="8" t="s">
        <v>134</v>
      </c>
    </row>
    <row r="3" spans="1:10" ht="18.75" customHeight="1">
      <c r="A3" s="5" t="s">
        <v>1</v>
      </c>
      <c r="B3" s="6">
        <v>1345</v>
      </c>
      <c r="C3" s="6">
        <v>2647</v>
      </c>
      <c r="D3" s="6">
        <v>398</v>
      </c>
      <c r="E3" s="6">
        <v>2355</v>
      </c>
      <c r="F3" s="6">
        <v>126</v>
      </c>
      <c r="G3" s="6">
        <v>53</v>
      </c>
      <c r="H3" s="6">
        <v>305</v>
      </c>
      <c r="I3" s="6">
        <v>4</v>
      </c>
      <c r="J3" s="6">
        <f>SUM(B3:I3)</f>
        <v>7233</v>
      </c>
    </row>
    <row r="4" spans="1:10" ht="18.75" customHeight="1">
      <c r="A4" s="5" t="s">
        <v>3</v>
      </c>
      <c r="B4" s="6">
        <v>2621</v>
      </c>
      <c r="C4" s="6">
        <v>2486</v>
      </c>
      <c r="D4" s="6">
        <v>1166</v>
      </c>
      <c r="E4" s="6">
        <v>2688</v>
      </c>
      <c r="F4" s="6">
        <v>136</v>
      </c>
      <c r="G4" s="6">
        <v>126</v>
      </c>
      <c r="H4" s="6">
        <v>360</v>
      </c>
      <c r="I4" s="6">
        <v>3</v>
      </c>
      <c r="J4" s="6">
        <f t="shared" ref="J4:J67" si="0">SUM(B4:I4)</f>
        <v>9586</v>
      </c>
    </row>
    <row r="5" spans="1:10" ht="18.75" customHeight="1">
      <c r="A5" s="5" t="s">
        <v>4</v>
      </c>
      <c r="B5" s="6">
        <v>3919</v>
      </c>
      <c r="C5" s="6">
        <v>867</v>
      </c>
      <c r="D5" s="6">
        <v>221</v>
      </c>
      <c r="E5" s="6">
        <v>4360</v>
      </c>
      <c r="F5" s="6">
        <v>2770</v>
      </c>
      <c r="G5" s="6">
        <v>112</v>
      </c>
      <c r="H5" s="6">
        <v>803</v>
      </c>
      <c r="I5" s="6">
        <v>9</v>
      </c>
      <c r="J5" s="6">
        <f t="shared" si="0"/>
        <v>13061</v>
      </c>
    </row>
    <row r="6" spans="1:10" ht="18.75" customHeight="1">
      <c r="A6" s="5" t="s">
        <v>5</v>
      </c>
      <c r="B6" s="6">
        <v>3575</v>
      </c>
      <c r="C6" s="6">
        <v>3471</v>
      </c>
      <c r="D6" s="6">
        <v>168</v>
      </c>
      <c r="E6" s="6">
        <v>4762</v>
      </c>
      <c r="F6" s="4" t="s">
        <v>2</v>
      </c>
      <c r="G6" s="6">
        <v>31</v>
      </c>
      <c r="H6" s="6">
        <v>548</v>
      </c>
      <c r="I6" s="6">
        <v>17</v>
      </c>
      <c r="J6" s="6">
        <f t="shared" si="0"/>
        <v>12572</v>
      </c>
    </row>
    <row r="7" spans="1:10" ht="18.75" customHeight="1">
      <c r="A7" s="5" t="s">
        <v>6</v>
      </c>
      <c r="B7" s="6">
        <v>1079</v>
      </c>
      <c r="C7" s="6">
        <v>1876</v>
      </c>
      <c r="D7" s="6">
        <v>2073</v>
      </c>
      <c r="E7" s="6">
        <v>3112</v>
      </c>
      <c r="F7" s="6">
        <v>273</v>
      </c>
      <c r="G7" s="6">
        <v>63</v>
      </c>
      <c r="H7" s="6">
        <v>581</v>
      </c>
      <c r="I7" s="6">
        <v>1</v>
      </c>
      <c r="J7" s="6">
        <f t="shared" si="0"/>
        <v>9058</v>
      </c>
    </row>
    <row r="8" spans="1:10" ht="18.75" customHeight="1">
      <c r="A8" s="5" t="s">
        <v>7</v>
      </c>
      <c r="B8" s="6">
        <v>338</v>
      </c>
      <c r="C8" s="6">
        <v>2025</v>
      </c>
      <c r="D8" s="6">
        <v>4776</v>
      </c>
      <c r="E8" s="6">
        <v>5949</v>
      </c>
      <c r="F8" s="6">
        <v>123</v>
      </c>
      <c r="G8" s="4" t="s">
        <v>2</v>
      </c>
      <c r="H8" s="6">
        <v>696</v>
      </c>
      <c r="I8" s="6">
        <v>5</v>
      </c>
      <c r="J8" s="6">
        <f t="shared" si="0"/>
        <v>13912</v>
      </c>
    </row>
    <row r="9" spans="1:10" ht="18.75" customHeight="1">
      <c r="A9" s="5" t="s">
        <v>8</v>
      </c>
      <c r="B9" s="6">
        <v>47</v>
      </c>
      <c r="C9" s="6">
        <v>1158</v>
      </c>
      <c r="D9" s="6">
        <v>1318</v>
      </c>
      <c r="E9" s="6">
        <v>789</v>
      </c>
      <c r="F9" s="4" t="s">
        <v>2</v>
      </c>
      <c r="G9" s="4" t="s">
        <v>2</v>
      </c>
      <c r="H9" s="6">
        <v>120</v>
      </c>
      <c r="I9" s="6">
        <v>3</v>
      </c>
      <c r="J9" s="6">
        <f t="shared" si="0"/>
        <v>3435</v>
      </c>
    </row>
    <row r="10" spans="1:10" ht="18.75" customHeight="1">
      <c r="A10" s="5" t="s">
        <v>9</v>
      </c>
      <c r="B10" s="6">
        <v>941</v>
      </c>
      <c r="C10" s="6">
        <v>2384</v>
      </c>
      <c r="D10" s="6">
        <v>1977</v>
      </c>
      <c r="E10" s="6">
        <v>1936</v>
      </c>
      <c r="F10" s="6">
        <v>2478</v>
      </c>
      <c r="G10" s="6">
        <v>307</v>
      </c>
      <c r="H10" s="6">
        <v>757</v>
      </c>
      <c r="I10" s="6">
        <v>9</v>
      </c>
      <c r="J10" s="6">
        <f t="shared" si="0"/>
        <v>10789</v>
      </c>
    </row>
    <row r="11" spans="1:10" ht="18.75" customHeight="1">
      <c r="A11" s="5" t="s">
        <v>10</v>
      </c>
      <c r="B11" s="6">
        <v>2745</v>
      </c>
      <c r="C11" s="6">
        <f>2412+2</f>
        <v>2414</v>
      </c>
      <c r="D11" s="6">
        <v>2654</v>
      </c>
      <c r="E11" s="6">
        <v>3455</v>
      </c>
      <c r="F11" s="6">
        <v>3209</v>
      </c>
      <c r="G11" s="6">
        <f>1902+2</f>
        <v>1904</v>
      </c>
      <c r="H11" s="6">
        <v>1295</v>
      </c>
      <c r="I11" s="6">
        <v>1</v>
      </c>
      <c r="J11" s="6">
        <f t="shared" si="0"/>
        <v>17677</v>
      </c>
    </row>
    <row r="12" spans="1:10" ht="18.75" customHeight="1">
      <c r="A12" s="5" t="s">
        <v>11</v>
      </c>
      <c r="B12" s="6">
        <v>22</v>
      </c>
      <c r="C12" s="6">
        <v>249</v>
      </c>
      <c r="D12" s="6">
        <v>1120</v>
      </c>
      <c r="E12" s="6">
        <v>1109</v>
      </c>
      <c r="F12" s="4" t="s">
        <v>2</v>
      </c>
      <c r="G12" s="6">
        <v>1</v>
      </c>
      <c r="H12" s="6">
        <v>175</v>
      </c>
      <c r="I12" s="6">
        <v>0</v>
      </c>
      <c r="J12" s="6">
        <f t="shared" si="0"/>
        <v>2676</v>
      </c>
    </row>
    <row r="13" spans="1:10" ht="18.75" customHeight="1">
      <c r="A13" s="5" t="s">
        <v>12</v>
      </c>
      <c r="B13" s="6">
        <v>397</v>
      </c>
      <c r="C13" s="6">
        <v>3809</v>
      </c>
      <c r="D13" s="6">
        <v>2286</v>
      </c>
      <c r="E13" s="6">
        <v>1351</v>
      </c>
      <c r="F13" s="6">
        <v>869</v>
      </c>
      <c r="G13" s="6">
        <v>20</v>
      </c>
      <c r="H13" s="6">
        <v>300</v>
      </c>
      <c r="I13" s="6">
        <v>0</v>
      </c>
      <c r="J13" s="6">
        <f t="shared" si="0"/>
        <v>9032</v>
      </c>
    </row>
    <row r="14" spans="1:10" ht="18.75" customHeight="1">
      <c r="A14" s="5" t="s">
        <v>13</v>
      </c>
      <c r="B14" s="6">
        <v>2665</v>
      </c>
      <c r="C14" s="6">
        <v>2248</v>
      </c>
      <c r="D14" s="6">
        <v>2042</v>
      </c>
      <c r="E14" s="6">
        <v>4767</v>
      </c>
      <c r="F14" s="6">
        <v>2441</v>
      </c>
      <c r="G14" s="6">
        <v>687</v>
      </c>
      <c r="H14" s="6">
        <v>958</v>
      </c>
      <c r="I14" s="6">
        <v>5</v>
      </c>
      <c r="J14" s="6">
        <f t="shared" si="0"/>
        <v>15813</v>
      </c>
    </row>
    <row r="15" spans="1:10" ht="18.75" customHeight="1">
      <c r="A15" s="5" t="s">
        <v>14</v>
      </c>
      <c r="B15" s="6">
        <v>807</v>
      </c>
      <c r="C15" s="6">
        <v>2628</v>
      </c>
      <c r="D15" s="6">
        <v>2671</v>
      </c>
      <c r="E15" s="6">
        <v>5905</v>
      </c>
      <c r="F15" s="6">
        <v>640</v>
      </c>
      <c r="G15" s="6">
        <v>128</v>
      </c>
      <c r="H15" s="6">
        <v>954</v>
      </c>
      <c r="I15" s="6">
        <v>76</v>
      </c>
      <c r="J15" s="6">
        <f t="shared" si="0"/>
        <v>13809</v>
      </c>
    </row>
    <row r="16" spans="1:10" ht="18.75" customHeight="1">
      <c r="A16" s="5" t="s">
        <v>15</v>
      </c>
      <c r="B16" s="6">
        <v>835</v>
      </c>
      <c r="C16" s="6">
        <v>2635</v>
      </c>
      <c r="D16" s="6">
        <v>1777</v>
      </c>
      <c r="E16" s="6">
        <v>2232</v>
      </c>
      <c r="F16" s="6">
        <v>468</v>
      </c>
      <c r="G16" s="6">
        <v>25</v>
      </c>
      <c r="H16" s="6">
        <v>581</v>
      </c>
      <c r="I16" s="6">
        <v>21</v>
      </c>
      <c r="J16" s="6">
        <f t="shared" si="0"/>
        <v>8574</v>
      </c>
    </row>
    <row r="17" spans="1:10" ht="18.75" customHeight="1">
      <c r="A17" s="5" t="s">
        <v>16</v>
      </c>
      <c r="B17" s="6">
        <v>6736</v>
      </c>
      <c r="C17" s="6">
        <v>9018</v>
      </c>
      <c r="D17" s="6">
        <v>1351</v>
      </c>
      <c r="E17" s="6">
        <v>1155</v>
      </c>
      <c r="F17" s="6">
        <v>80</v>
      </c>
      <c r="G17" s="6">
        <v>31</v>
      </c>
      <c r="H17" s="6">
        <v>1691</v>
      </c>
      <c r="I17" s="6">
        <v>4</v>
      </c>
      <c r="J17" s="6">
        <f t="shared" si="0"/>
        <v>20066</v>
      </c>
    </row>
    <row r="18" spans="1:10" ht="18.75" customHeight="1">
      <c r="A18" s="5" t="s">
        <v>17</v>
      </c>
      <c r="B18" s="6">
        <v>1690</v>
      </c>
      <c r="C18" s="6">
        <v>3285</v>
      </c>
      <c r="D18" s="6">
        <v>608</v>
      </c>
      <c r="E18" s="6">
        <v>3027</v>
      </c>
      <c r="F18" s="6">
        <v>298</v>
      </c>
      <c r="G18" s="6">
        <v>108</v>
      </c>
      <c r="H18" s="6">
        <v>567</v>
      </c>
      <c r="I18" s="6">
        <v>0</v>
      </c>
      <c r="J18" s="6">
        <f t="shared" si="0"/>
        <v>9583</v>
      </c>
    </row>
    <row r="19" spans="1:10" ht="18.75" customHeight="1">
      <c r="A19" s="5" t="s">
        <v>18</v>
      </c>
      <c r="B19" s="6">
        <v>1155</v>
      </c>
      <c r="C19" s="6">
        <v>8589</v>
      </c>
      <c r="D19" s="6">
        <v>3629</v>
      </c>
      <c r="E19" s="6">
        <v>12504</v>
      </c>
      <c r="F19" s="6">
        <v>1462</v>
      </c>
      <c r="G19" s="6">
        <v>1709</v>
      </c>
      <c r="H19" s="6">
        <v>2552</v>
      </c>
      <c r="I19" s="6">
        <v>10</v>
      </c>
      <c r="J19" s="6">
        <f t="shared" si="0"/>
        <v>31610</v>
      </c>
    </row>
    <row r="20" spans="1:10" ht="18.75" customHeight="1">
      <c r="A20" s="5" t="s">
        <v>19</v>
      </c>
      <c r="B20" s="6">
        <v>194</v>
      </c>
      <c r="C20" s="6">
        <v>1889</v>
      </c>
      <c r="D20" s="6">
        <v>1354</v>
      </c>
      <c r="E20" s="6">
        <v>672</v>
      </c>
      <c r="F20" s="4" t="s">
        <v>2</v>
      </c>
      <c r="G20" s="6">
        <v>9</v>
      </c>
      <c r="H20" s="6">
        <v>146</v>
      </c>
      <c r="I20" s="6">
        <v>0</v>
      </c>
      <c r="J20" s="6">
        <f t="shared" si="0"/>
        <v>4264</v>
      </c>
    </row>
    <row r="21" spans="1:10" ht="18.75" customHeight="1">
      <c r="A21" s="5" t="s">
        <v>20</v>
      </c>
      <c r="B21" s="6">
        <v>2574</v>
      </c>
      <c r="C21" s="6">
        <v>14037</v>
      </c>
      <c r="D21" s="6">
        <v>6384</v>
      </c>
      <c r="E21" s="6">
        <v>24860</v>
      </c>
      <c r="F21" s="6">
        <v>992</v>
      </c>
      <c r="G21" s="6">
        <v>1188</v>
      </c>
      <c r="H21" s="6">
        <v>4668</v>
      </c>
      <c r="I21" s="6">
        <v>51</v>
      </c>
      <c r="J21" s="6">
        <f t="shared" si="0"/>
        <v>54754</v>
      </c>
    </row>
    <row r="22" spans="1:10" ht="18.75" customHeight="1">
      <c r="A22" s="5" t="s">
        <v>21</v>
      </c>
      <c r="B22" s="6">
        <v>577</v>
      </c>
      <c r="C22" s="6">
        <v>6591</v>
      </c>
      <c r="D22" s="6">
        <v>269</v>
      </c>
      <c r="E22" s="6">
        <v>8472</v>
      </c>
      <c r="F22" s="6">
        <v>2749</v>
      </c>
      <c r="G22" s="6">
        <v>51</v>
      </c>
      <c r="H22" s="6">
        <v>1608</v>
      </c>
      <c r="I22" s="6">
        <v>16</v>
      </c>
      <c r="J22" s="6">
        <f t="shared" si="0"/>
        <v>20333</v>
      </c>
    </row>
    <row r="23" spans="1:10" ht="18.75" customHeight="1">
      <c r="A23" s="5" t="s">
        <v>22</v>
      </c>
      <c r="B23" s="6">
        <v>247</v>
      </c>
      <c r="C23" s="6">
        <v>3318</v>
      </c>
      <c r="D23" s="6">
        <v>346</v>
      </c>
      <c r="E23" s="6">
        <v>5940</v>
      </c>
      <c r="F23" s="4" t="s">
        <v>2</v>
      </c>
      <c r="G23" s="6">
        <v>81</v>
      </c>
      <c r="H23" s="6">
        <v>705</v>
      </c>
      <c r="I23" s="6">
        <v>4</v>
      </c>
      <c r="J23" s="6">
        <f t="shared" si="0"/>
        <v>10641</v>
      </c>
    </row>
    <row r="24" spans="1:10" ht="18.75" customHeight="1">
      <c r="A24" s="5" t="s">
        <v>23</v>
      </c>
      <c r="B24" s="6">
        <v>107</v>
      </c>
      <c r="C24" s="6">
        <v>2986</v>
      </c>
      <c r="D24" s="6">
        <v>3357</v>
      </c>
      <c r="E24" s="6">
        <v>85</v>
      </c>
      <c r="F24" s="4" t="s">
        <v>2</v>
      </c>
      <c r="G24" s="6">
        <v>16</v>
      </c>
      <c r="H24" s="6">
        <v>377</v>
      </c>
      <c r="I24" s="6">
        <v>65</v>
      </c>
      <c r="J24" s="6">
        <f t="shared" si="0"/>
        <v>6993</v>
      </c>
    </row>
    <row r="25" spans="1:10" ht="18.75" customHeight="1">
      <c r="A25" s="5" t="s">
        <v>24</v>
      </c>
      <c r="B25" s="6">
        <v>2841</v>
      </c>
      <c r="C25" s="6">
        <v>13094</v>
      </c>
      <c r="D25" s="6">
        <v>1284</v>
      </c>
      <c r="E25" s="6">
        <v>11670</v>
      </c>
      <c r="F25" s="4" t="s">
        <v>2</v>
      </c>
      <c r="G25" s="6">
        <v>174</v>
      </c>
      <c r="H25" s="6">
        <v>3027</v>
      </c>
      <c r="I25" s="6">
        <v>181</v>
      </c>
      <c r="J25" s="6">
        <f t="shared" si="0"/>
        <v>32271</v>
      </c>
    </row>
    <row r="26" spans="1:10" ht="18.75" customHeight="1">
      <c r="A26" s="5" t="s">
        <v>25</v>
      </c>
      <c r="B26" s="4" t="s">
        <v>2</v>
      </c>
      <c r="C26" s="6">
        <v>1615</v>
      </c>
      <c r="D26" s="6">
        <v>1512</v>
      </c>
      <c r="E26" s="6">
        <v>1354</v>
      </c>
      <c r="F26" s="4" t="s">
        <v>2</v>
      </c>
      <c r="G26" s="4" t="s">
        <v>2</v>
      </c>
      <c r="H26" s="6">
        <v>196</v>
      </c>
      <c r="I26" s="6">
        <v>11</v>
      </c>
      <c r="J26" s="6">
        <f t="shared" si="0"/>
        <v>4688</v>
      </c>
    </row>
    <row r="27" spans="1:10" ht="18.75" customHeight="1">
      <c r="A27" s="5" t="s">
        <v>26</v>
      </c>
      <c r="B27" s="6">
        <v>718</v>
      </c>
      <c r="C27" s="6">
        <v>1149</v>
      </c>
      <c r="D27" s="6">
        <v>678</v>
      </c>
      <c r="E27" s="6">
        <v>436</v>
      </c>
      <c r="F27" s="6">
        <v>327</v>
      </c>
      <c r="G27" s="6">
        <v>13</v>
      </c>
      <c r="H27" s="6">
        <v>164</v>
      </c>
      <c r="I27" s="6">
        <v>0</v>
      </c>
      <c r="J27" s="6">
        <f t="shared" si="0"/>
        <v>3485</v>
      </c>
    </row>
    <row r="28" spans="1:10" ht="18.75" customHeight="1">
      <c r="A28" s="5" t="s">
        <v>27</v>
      </c>
      <c r="B28" s="6">
        <v>292</v>
      </c>
      <c r="C28" s="6">
        <v>7349</v>
      </c>
      <c r="D28" s="6">
        <v>2002</v>
      </c>
      <c r="E28" s="6">
        <v>4699</v>
      </c>
      <c r="F28" s="6">
        <v>85</v>
      </c>
      <c r="G28" s="6">
        <v>26</v>
      </c>
      <c r="H28" s="6">
        <v>559</v>
      </c>
      <c r="I28" s="6">
        <v>7</v>
      </c>
      <c r="J28" s="6">
        <f t="shared" si="0"/>
        <v>15019</v>
      </c>
    </row>
    <row r="29" spans="1:10" ht="18.75" customHeight="1">
      <c r="A29" s="5" t="s">
        <v>28</v>
      </c>
      <c r="B29" s="6">
        <f>3994+131</f>
        <v>4125</v>
      </c>
      <c r="C29" s="6">
        <v>13921</v>
      </c>
      <c r="D29" s="6">
        <v>3585</v>
      </c>
      <c r="E29" s="6">
        <v>9061</v>
      </c>
      <c r="F29" s="6">
        <v>380</v>
      </c>
      <c r="G29" s="6">
        <f>192+130</f>
        <v>322</v>
      </c>
      <c r="H29" s="6">
        <v>2737</v>
      </c>
      <c r="I29" s="6">
        <v>24</v>
      </c>
      <c r="J29" s="6">
        <f t="shared" si="0"/>
        <v>34155</v>
      </c>
    </row>
    <row r="30" spans="1:10" ht="18.75" customHeight="1">
      <c r="A30" s="5" t="s">
        <v>29</v>
      </c>
      <c r="B30" s="6">
        <v>1368</v>
      </c>
      <c r="C30" s="6">
        <v>826</v>
      </c>
      <c r="D30" s="6">
        <v>125</v>
      </c>
      <c r="E30" s="6">
        <v>803</v>
      </c>
      <c r="F30" s="4" t="s">
        <v>2</v>
      </c>
      <c r="G30" s="6">
        <v>2</v>
      </c>
      <c r="H30" s="6">
        <v>70</v>
      </c>
      <c r="I30" s="6">
        <v>0</v>
      </c>
      <c r="J30" s="6">
        <f t="shared" si="0"/>
        <v>3194</v>
      </c>
    </row>
    <row r="31" spans="1:10" ht="18.75" customHeight="1">
      <c r="A31" s="5" t="s">
        <v>30</v>
      </c>
      <c r="B31" s="6">
        <v>1031</v>
      </c>
      <c r="C31" s="6">
        <v>872</v>
      </c>
      <c r="D31" s="6">
        <v>32</v>
      </c>
      <c r="E31" s="6">
        <v>868</v>
      </c>
      <c r="F31" s="4" t="s">
        <v>2</v>
      </c>
      <c r="G31" s="6">
        <v>7</v>
      </c>
      <c r="H31" s="6">
        <v>125</v>
      </c>
      <c r="I31" s="6">
        <v>3</v>
      </c>
      <c r="J31" s="6">
        <f t="shared" si="0"/>
        <v>2938</v>
      </c>
    </row>
    <row r="32" spans="1:10" ht="18.75" customHeight="1">
      <c r="A32" s="5" t="s">
        <v>31</v>
      </c>
      <c r="B32" s="6">
        <v>613</v>
      </c>
      <c r="C32" s="6">
        <f>2162+26</f>
        <v>2188</v>
      </c>
      <c r="D32" s="6">
        <v>4782</v>
      </c>
      <c r="E32" s="6">
        <v>4935</v>
      </c>
      <c r="F32" s="6">
        <v>368</v>
      </c>
      <c r="G32" s="6">
        <f>49+26</f>
        <v>75</v>
      </c>
      <c r="H32" s="6">
        <v>1391</v>
      </c>
      <c r="I32" s="6">
        <v>6</v>
      </c>
      <c r="J32" s="6">
        <f t="shared" si="0"/>
        <v>14358</v>
      </c>
    </row>
    <row r="33" spans="1:10" ht="18.75" customHeight="1">
      <c r="A33" s="5" t="s">
        <v>32</v>
      </c>
      <c r="B33" s="6">
        <v>918</v>
      </c>
      <c r="C33" s="6">
        <v>12343</v>
      </c>
      <c r="D33" s="6">
        <v>8888</v>
      </c>
      <c r="E33" s="6">
        <v>19427</v>
      </c>
      <c r="F33" s="6">
        <v>253</v>
      </c>
      <c r="G33" s="6">
        <v>61</v>
      </c>
      <c r="H33" s="6">
        <v>2286</v>
      </c>
      <c r="I33" s="6">
        <v>8</v>
      </c>
      <c r="J33" s="6">
        <f t="shared" si="0"/>
        <v>44184</v>
      </c>
    </row>
    <row r="34" spans="1:10" ht="18.75" customHeight="1">
      <c r="A34" s="5" t="s">
        <v>33</v>
      </c>
      <c r="B34" s="6">
        <v>1285</v>
      </c>
      <c r="C34" s="6">
        <v>3670</v>
      </c>
      <c r="D34" s="6">
        <v>1030</v>
      </c>
      <c r="E34" s="6">
        <v>2675</v>
      </c>
      <c r="F34" s="6">
        <v>1092</v>
      </c>
      <c r="G34" s="6">
        <v>1771</v>
      </c>
      <c r="H34" s="6">
        <v>852</v>
      </c>
      <c r="I34" s="6">
        <v>3</v>
      </c>
      <c r="J34" s="6">
        <f t="shared" si="0"/>
        <v>12378</v>
      </c>
    </row>
    <row r="35" spans="1:10" ht="18.75" customHeight="1">
      <c r="A35" s="5" t="s">
        <v>34</v>
      </c>
      <c r="B35" s="6">
        <v>1347</v>
      </c>
      <c r="C35" s="6">
        <v>11</v>
      </c>
      <c r="D35" s="6">
        <v>1033</v>
      </c>
      <c r="E35" s="6">
        <v>917</v>
      </c>
      <c r="F35" s="4" t="s">
        <v>2</v>
      </c>
      <c r="G35" s="6">
        <v>5</v>
      </c>
      <c r="H35" s="6">
        <v>52</v>
      </c>
      <c r="I35" s="6">
        <v>0</v>
      </c>
      <c r="J35" s="6">
        <f t="shared" si="0"/>
        <v>3365</v>
      </c>
    </row>
    <row r="36" spans="1:10" ht="18.75" customHeight="1">
      <c r="A36" s="5" t="s">
        <v>35</v>
      </c>
      <c r="B36" s="6">
        <v>706</v>
      </c>
      <c r="C36" s="6">
        <v>5073</v>
      </c>
      <c r="D36" s="6">
        <v>3051</v>
      </c>
      <c r="E36" s="6">
        <v>7370</v>
      </c>
      <c r="F36" s="6">
        <v>7627</v>
      </c>
      <c r="G36" s="6">
        <v>211</v>
      </c>
      <c r="H36" s="6">
        <v>2479</v>
      </c>
      <c r="I36" s="6">
        <v>46</v>
      </c>
      <c r="J36" s="6">
        <f t="shared" si="0"/>
        <v>26563</v>
      </c>
    </row>
    <row r="37" spans="1:10" ht="18.75" customHeight="1">
      <c r="A37" s="5" t="s">
        <v>36</v>
      </c>
      <c r="B37" s="6">
        <v>2292</v>
      </c>
      <c r="C37" s="6">
        <v>1779</v>
      </c>
      <c r="D37" s="6">
        <v>375</v>
      </c>
      <c r="E37" s="6">
        <v>1060</v>
      </c>
      <c r="F37" s="6">
        <v>272</v>
      </c>
      <c r="G37" s="6">
        <v>11</v>
      </c>
      <c r="H37" s="6">
        <v>318</v>
      </c>
      <c r="I37" s="6">
        <v>0</v>
      </c>
      <c r="J37" s="6">
        <f t="shared" si="0"/>
        <v>6107</v>
      </c>
    </row>
    <row r="38" spans="1:10" ht="18.75" customHeight="1">
      <c r="A38" s="5" t="s">
        <v>37</v>
      </c>
      <c r="B38" s="6">
        <v>19</v>
      </c>
      <c r="C38" s="6">
        <v>1196</v>
      </c>
      <c r="D38" s="6">
        <v>21</v>
      </c>
      <c r="E38" s="6">
        <v>1612</v>
      </c>
      <c r="F38" s="4" t="s">
        <v>2</v>
      </c>
      <c r="G38" s="6">
        <v>2</v>
      </c>
      <c r="H38" s="6">
        <v>94</v>
      </c>
      <c r="I38" s="6">
        <v>1</v>
      </c>
      <c r="J38" s="6">
        <f t="shared" si="0"/>
        <v>2945</v>
      </c>
    </row>
    <row r="39" spans="1:10" ht="18.75" customHeight="1">
      <c r="A39" s="5" t="s">
        <v>38</v>
      </c>
      <c r="B39" s="6">
        <f>418+9</f>
        <v>427</v>
      </c>
      <c r="C39" s="6">
        <v>3950</v>
      </c>
      <c r="D39" s="6">
        <v>5005</v>
      </c>
      <c r="E39" s="6">
        <v>5138</v>
      </c>
      <c r="F39" s="6">
        <v>312</v>
      </c>
      <c r="G39" s="6">
        <f>32+8</f>
        <v>40</v>
      </c>
      <c r="H39" s="6">
        <v>1096</v>
      </c>
      <c r="I39" s="6">
        <v>13</v>
      </c>
      <c r="J39" s="6">
        <f t="shared" si="0"/>
        <v>15981</v>
      </c>
    </row>
    <row r="40" spans="1:10" ht="18.75" customHeight="1">
      <c r="A40" s="5" t="s">
        <v>39</v>
      </c>
      <c r="B40" s="6">
        <v>0</v>
      </c>
      <c r="C40" s="6">
        <v>3295</v>
      </c>
      <c r="D40" s="6">
        <v>3159</v>
      </c>
      <c r="E40" s="6">
        <v>2429</v>
      </c>
      <c r="F40" s="4" t="s">
        <v>2</v>
      </c>
      <c r="G40" s="6">
        <v>1537</v>
      </c>
      <c r="H40" s="6">
        <v>0</v>
      </c>
      <c r="I40" s="6">
        <v>0</v>
      </c>
      <c r="J40" s="6">
        <f t="shared" si="0"/>
        <v>10420</v>
      </c>
    </row>
    <row r="41" spans="1:10" ht="18.75" customHeight="1">
      <c r="A41" s="5" t="s">
        <v>40</v>
      </c>
      <c r="B41" s="6">
        <v>192</v>
      </c>
      <c r="C41" s="6">
        <v>2587</v>
      </c>
      <c r="D41" s="6">
        <v>3399</v>
      </c>
      <c r="E41" s="6">
        <v>2022</v>
      </c>
      <c r="F41" s="6">
        <v>533</v>
      </c>
      <c r="G41" s="6">
        <v>10</v>
      </c>
      <c r="H41" s="6">
        <v>768</v>
      </c>
      <c r="I41" s="6">
        <v>21</v>
      </c>
      <c r="J41" s="6">
        <f t="shared" si="0"/>
        <v>9532</v>
      </c>
    </row>
    <row r="42" spans="1:10" ht="18.75" customHeight="1">
      <c r="A42" s="5" t="s">
        <v>41</v>
      </c>
      <c r="B42" s="6">
        <v>6475</v>
      </c>
      <c r="C42" s="6">
        <v>3717</v>
      </c>
      <c r="D42" s="6">
        <v>1244</v>
      </c>
      <c r="E42" s="6">
        <v>7244</v>
      </c>
      <c r="F42" s="6">
        <v>100</v>
      </c>
      <c r="G42" s="6">
        <v>360</v>
      </c>
      <c r="H42" s="6">
        <v>2371</v>
      </c>
      <c r="I42" s="6">
        <v>23</v>
      </c>
      <c r="J42" s="6">
        <f t="shared" si="0"/>
        <v>21534</v>
      </c>
    </row>
    <row r="43" spans="1:10" ht="18.75" customHeight="1">
      <c r="A43" s="5" t="s">
        <v>42</v>
      </c>
      <c r="B43" s="4" t="s">
        <v>2</v>
      </c>
      <c r="C43" s="6">
        <v>3024</v>
      </c>
      <c r="D43" s="6">
        <v>3925</v>
      </c>
      <c r="E43" s="6">
        <v>11226</v>
      </c>
      <c r="F43" s="4" t="s">
        <v>2</v>
      </c>
      <c r="G43" s="6">
        <v>90</v>
      </c>
      <c r="H43" s="6">
        <v>868</v>
      </c>
      <c r="I43" s="6">
        <v>12</v>
      </c>
      <c r="J43" s="6">
        <f t="shared" si="0"/>
        <v>19145</v>
      </c>
    </row>
    <row r="44" spans="1:10" ht="18.75" customHeight="1">
      <c r="A44" s="5" t="s">
        <v>43</v>
      </c>
      <c r="B44" s="6">
        <v>42</v>
      </c>
      <c r="C44" s="6">
        <v>1291</v>
      </c>
      <c r="D44" s="6">
        <v>1930</v>
      </c>
      <c r="E44" s="6">
        <v>1294</v>
      </c>
      <c r="F44" s="4" t="s">
        <v>2</v>
      </c>
      <c r="G44" s="6">
        <v>4</v>
      </c>
      <c r="H44" s="6">
        <v>299</v>
      </c>
      <c r="I44" s="6">
        <v>10</v>
      </c>
      <c r="J44" s="6">
        <f t="shared" si="0"/>
        <v>4870</v>
      </c>
    </row>
    <row r="45" spans="1:10" ht="18.75" customHeight="1">
      <c r="A45" s="5" t="s">
        <v>44</v>
      </c>
      <c r="B45" s="6">
        <v>861</v>
      </c>
      <c r="C45" s="6">
        <v>1737</v>
      </c>
      <c r="D45" s="6">
        <v>120</v>
      </c>
      <c r="E45" s="6">
        <v>1955</v>
      </c>
      <c r="F45" s="6">
        <v>112</v>
      </c>
      <c r="G45" s="6">
        <v>110</v>
      </c>
      <c r="H45" s="6">
        <v>237</v>
      </c>
      <c r="I45" s="6">
        <v>0</v>
      </c>
      <c r="J45" s="6">
        <f t="shared" si="0"/>
        <v>5132</v>
      </c>
    </row>
    <row r="46" spans="1:10" ht="18.75" customHeight="1">
      <c r="A46" s="5" t="s">
        <v>45</v>
      </c>
      <c r="B46" s="6">
        <f>2287+7</f>
        <v>2294</v>
      </c>
      <c r="C46" s="6">
        <v>4008</v>
      </c>
      <c r="D46" s="6">
        <v>1482</v>
      </c>
      <c r="E46" s="6">
        <v>3812</v>
      </c>
      <c r="F46" s="6">
        <v>129</v>
      </c>
      <c r="G46" s="6">
        <f>42+7</f>
        <v>49</v>
      </c>
      <c r="H46" s="6">
        <v>675</v>
      </c>
      <c r="I46" s="6">
        <v>2</v>
      </c>
      <c r="J46" s="6">
        <f t="shared" si="0"/>
        <v>12451</v>
      </c>
    </row>
    <row r="47" spans="1:10" ht="18.75" customHeight="1">
      <c r="A47" s="5" t="s">
        <v>46</v>
      </c>
      <c r="B47" s="6">
        <v>1345</v>
      </c>
      <c r="C47" s="6">
        <v>1258</v>
      </c>
      <c r="D47" s="6">
        <v>53</v>
      </c>
      <c r="E47" s="6">
        <v>180</v>
      </c>
      <c r="F47" s="4" t="s">
        <v>2</v>
      </c>
      <c r="G47" s="6">
        <v>0</v>
      </c>
      <c r="H47" s="6">
        <v>142</v>
      </c>
      <c r="I47" s="6">
        <v>1</v>
      </c>
      <c r="J47" s="6">
        <f t="shared" si="0"/>
        <v>2979</v>
      </c>
    </row>
    <row r="48" spans="1:10" ht="18.75" customHeight="1">
      <c r="A48" s="5" t="s">
        <v>47</v>
      </c>
      <c r="B48" s="6">
        <v>2113</v>
      </c>
      <c r="C48" s="6">
        <v>7186</v>
      </c>
      <c r="D48" s="6">
        <v>1165</v>
      </c>
      <c r="E48" s="6">
        <v>9024</v>
      </c>
      <c r="F48" s="4" t="s">
        <v>2</v>
      </c>
      <c r="G48" s="6">
        <v>72</v>
      </c>
      <c r="H48" s="6">
        <v>1057</v>
      </c>
      <c r="I48" s="6">
        <v>1</v>
      </c>
      <c r="J48" s="6">
        <f t="shared" si="0"/>
        <v>20618</v>
      </c>
    </row>
    <row r="49" spans="1:10" ht="18.75" customHeight="1">
      <c r="A49" s="5" t="s">
        <v>48</v>
      </c>
      <c r="B49" s="6">
        <f>332+3</f>
        <v>335</v>
      </c>
      <c r="C49" s="6">
        <v>2175</v>
      </c>
      <c r="D49" s="6">
        <v>1998</v>
      </c>
      <c r="E49" s="6">
        <v>2269</v>
      </c>
      <c r="F49" s="6">
        <v>1133</v>
      </c>
      <c r="G49" s="6">
        <f>9+3</f>
        <v>12</v>
      </c>
      <c r="H49" s="6">
        <v>518</v>
      </c>
      <c r="I49" s="6">
        <v>6</v>
      </c>
      <c r="J49" s="6">
        <f t="shared" si="0"/>
        <v>8446</v>
      </c>
    </row>
    <row r="50" spans="1:10" ht="18.75" customHeight="1">
      <c r="A50" s="5" t="s">
        <v>49</v>
      </c>
      <c r="B50" s="6">
        <v>447</v>
      </c>
      <c r="C50" s="6">
        <v>1565</v>
      </c>
      <c r="D50" s="6">
        <v>1159</v>
      </c>
      <c r="E50" s="6">
        <v>4260</v>
      </c>
      <c r="F50" s="6">
        <v>1998</v>
      </c>
      <c r="G50" s="6">
        <v>25</v>
      </c>
      <c r="H50" s="6">
        <v>745</v>
      </c>
      <c r="I50" s="6">
        <v>22</v>
      </c>
      <c r="J50" s="6">
        <f t="shared" si="0"/>
        <v>10221</v>
      </c>
    </row>
    <row r="51" spans="1:10" ht="18.75" customHeight="1">
      <c r="A51" s="5" t="s">
        <v>50</v>
      </c>
      <c r="B51" s="6">
        <v>116</v>
      </c>
      <c r="C51" s="6">
        <v>5044</v>
      </c>
      <c r="D51" s="6">
        <v>74</v>
      </c>
      <c r="E51" s="6">
        <v>3066</v>
      </c>
      <c r="F51" s="4" t="s">
        <v>2</v>
      </c>
      <c r="G51" s="6">
        <v>36</v>
      </c>
      <c r="H51" s="6">
        <v>304</v>
      </c>
      <c r="I51" s="6">
        <v>12</v>
      </c>
      <c r="J51" s="6">
        <f t="shared" si="0"/>
        <v>8652</v>
      </c>
    </row>
    <row r="52" spans="1:10" ht="18.75" customHeight="1">
      <c r="A52" s="5" t="s">
        <v>51</v>
      </c>
      <c r="B52" s="6">
        <v>1335</v>
      </c>
      <c r="C52" s="6">
        <v>1055</v>
      </c>
      <c r="D52" s="6">
        <v>249</v>
      </c>
      <c r="E52" s="6">
        <v>983</v>
      </c>
      <c r="F52" s="4" t="s">
        <v>2</v>
      </c>
      <c r="G52" s="6">
        <v>38</v>
      </c>
      <c r="H52" s="6">
        <v>88</v>
      </c>
      <c r="I52" s="6">
        <v>0</v>
      </c>
      <c r="J52" s="6">
        <f t="shared" si="0"/>
        <v>3748</v>
      </c>
    </row>
    <row r="53" spans="1:10" ht="18.75" customHeight="1">
      <c r="A53" s="5" t="s">
        <v>52</v>
      </c>
      <c r="B53" s="6">
        <v>3733</v>
      </c>
      <c r="C53" s="6">
        <v>1584</v>
      </c>
      <c r="D53" s="6">
        <v>4702</v>
      </c>
      <c r="E53" s="6">
        <v>3564</v>
      </c>
      <c r="F53" s="6">
        <v>1796</v>
      </c>
      <c r="G53" s="6">
        <v>815</v>
      </c>
      <c r="H53" s="6">
        <v>1336</v>
      </c>
      <c r="I53" s="6">
        <v>7</v>
      </c>
      <c r="J53" s="6">
        <f t="shared" si="0"/>
        <v>17537</v>
      </c>
    </row>
    <row r="54" spans="1:10" ht="18.75" customHeight="1">
      <c r="A54" s="5" t="s">
        <v>53</v>
      </c>
      <c r="B54" s="6">
        <v>2444</v>
      </c>
      <c r="C54" s="6">
        <v>12641</v>
      </c>
      <c r="D54" s="6">
        <v>8033</v>
      </c>
      <c r="E54" s="6">
        <v>26199</v>
      </c>
      <c r="F54" s="6">
        <v>319</v>
      </c>
      <c r="G54" s="6">
        <v>266</v>
      </c>
      <c r="H54" s="6">
        <v>3006</v>
      </c>
      <c r="I54" s="6">
        <v>122</v>
      </c>
      <c r="J54" s="6">
        <f t="shared" si="0"/>
        <v>53030</v>
      </c>
    </row>
    <row r="55" spans="1:10" ht="18.75" customHeight="1">
      <c r="A55" s="5" t="s">
        <v>54</v>
      </c>
      <c r="B55" s="6">
        <v>70</v>
      </c>
      <c r="C55" s="6">
        <v>1072</v>
      </c>
      <c r="D55" s="6">
        <v>999</v>
      </c>
      <c r="E55" s="6">
        <v>678</v>
      </c>
      <c r="F55" s="4" t="s">
        <v>2</v>
      </c>
      <c r="G55" s="4" t="s">
        <v>2</v>
      </c>
      <c r="H55" s="6">
        <v>358</v>
      </c>
      <c r="I55" s="6">
        <v>1</v>
      </c>
      <c r="J55" s="6">
        <f t="shared" si="0"/>
        <v>3178</v>
      </c>
    </row>
    <row r="56" spans="1:10" ht="18.75" customHeight="1">
      <c r="A56" s="5" t="s">
        <v>55</v>
      </c>
      <c r="B56" s="6">
        <v>1026</v>
      </c>
      <c r="C56" s="6">
        <v>3621</v>
      </c>
      <c r="D56" s="6">
        <v>3393</v>
      </c>
      <c r="E56" s="6">
        <v>3370</v>
      </c>
      <c r="F56" s="6">
        <v>373</v>
      </c>
      <c r="G56" s="6">
        <v>49</v>
      </c>
      <c r="H56" s="6">
        <v>660</v>
      </c>
      <c r="I56" s="6">
        <v>0</v>
      </c>
      <c r="J56" s="6">
        <f t="shared" si="0"/>
        <v>12492</v>
      </c>
    </row>
    <row r="57" spans="1:10" ht="18.75" customHeight="1">
      <c r="A57" s="5" t="s">
        <v>56</v>
      </c>
      <c r="B57" s="6">
        <v>338</v>
      </c>
      <c r="C57" s="6">
        <v>840</v>
      </c>
      <c r="D57" s="6">
        <v>79</v>
      </c>
      <c r="E57" s="6">
        <v>816</v>
      </c>
      <c r="F57" s="6">
        <v>735</v>
      </c>
      <c r="G57" s="6">
        <v>157</v>
      </c>
      <c r="H57" s="6">
        <v>143</v>
      </c>
      <c r="I57" s="6">
        <v>1</v>
      </c>
      <c r="J57" s="6">
        <f t="shared" si="0"/>
        <v>3109</v>
      </c>
    </row>
    <row r="58" spans="1:10" ht="18.75" customHeight="1">
      <c r="A58" s="5" t="s">
        <v>57</v>
      </c>
      <c r="B58" s="6">
        <v>75</v>
      </c>
      <c r="C58" s="6">
        <v>2517</v>
      </c>
      <c r="D58" s="6">
        <v>187</v>
      </c>
      <c r="E58" s="6">
        <v>588</v>
      </c>
      <c r="F58" s="4" t="s">
        <v>2</v>
      </c>
      <c r="G58" s="6">
        <v>11</v>
      </c>
      <c r="H58" s="6">
        <v>352</v>
      </c>
      <c r="I58" s="6">
        <v>29</v>
      </c>
      <c r="J58" s="6">
        <f t="shared" si="0"/>
        <v>3759</v>
      </c>
    </row>
    <row r="59" spans="1:10" ht="18.75" customHeight="1">
      <c r="A59" s="5" t="s">
        <v>58</v>
      </c>
      <c r="B59" s="6">
        <v>1512</v>
      </c>
      <c r="C59" s="6">
        <f>4904+115</f>
        <v>5019</v>
      </c>
      <c r="D59" s="6">
        <v>8074</v>
      </c>
      <c r="E59" s="6">
        <v>8559</v>
      </c>
      <c r="F59" s="4" t="s">
        <v>2</v>
      </c>
      <c r="G59" s="6">
        <f>219+115</f>
        <v>334</v>
      </c>
      <c r="H59" s="6">
        <v>314</v>
      </c>
      <c r="I59" s="6">
        <v>42</v>
      </c>
      <c r="J59" s="6">
        <f t="shared" si="0"/>
        <v>23854</v>
      </c>
    </row>
    <row r="60" spans="1:10" ht="18.75" customHeight="1">
      <c r="A60" s="5" t="s">
        <v>59</v>
      </c>
      <c r="B60" s="4" t="s">
        <v>2</v>
      </c>
      <c r="C60" s="4" t="s">
        <v>2</v>
      </c>
      <c r="D60" s="6">
        <v>1156</v>
      </c>
      <c r="E60" s="4" t="s">
        <v>2</v>
      </c>
      <c r="F60" s="4" t="s">
        <v>2</v>
      </c>
      <c r="G60" s="4" t="s">
        <v>2</v>
      </c>
      <c r="H60" s="6">
        <v>314</v>
      </c>
      <c r="I60" s="6">
        <v>7</v>
      </c>
      <c r="J60" s="6">
        <f t="shared" si="0"/>
        <v>1477</v>
      </c>
    </row>
    <row r="61" spans="1:10" ht="18.75" customHeight="1">
      <c r="A61" s="5" t="s">
        <v>60</v>
      </c>
      <c r="B61" s="6">
        <v>12045</v>
      </c>
      <c r="C61" s="6">
        <v>12248</v>
      </c>
      <c r="D61" s="6">
        <v>7812</v>
      </c>
      <c r="E61" s="6">
        <v>15182</v>
      </c>
      <c r="F61" s="6">
        <v>10755</v>
      </c>
      <c r="G61" s="6">
        <v>2724</v>
      </c>
      <c r="H61" s="6">
        <v>6053</v>
      </c>
      <c r="I61" s="6">
        <v>102</v>
      </c>
      <c r="J61" s="6">
        <f t="shared" si="0"/>
        <v>66921</v>
      </c>
    </row>
    <row r="62" spans="1:10" ht="18.75" customHeight="1">
      <c r="A62" s="5" t="s">
        <v>61</v>
      </c>
      <c r="B62" s="6">
        <v>38</v>
      </c>
      <c r="C62" s="6">
        <v>2844</v>
      </c>
      <c r="D62" s="6">
        <v>2239</v>
      </c>
      <c r="E62" s="6">
        <v>4</v>
      </c>
      <c r="F62" s="4" t="s">
        <v>2</v>
      </c>
      <c r="G62" s="6">
        <v>0</v>
      </c>
      <c r="H62" s="6">
        <v>41</v>
      </c>
      <c r="I62" s="6">
        <v>0</v>
      </c>
      <c r="J62" s="6">
        <f t="shared" si="0"/>
        <v>5166</v>
      </c>
    </row>
    <row r="63" spans="1:10" ht="18.75" customHeight="1">
      <c r="A63" s="5" t="s">
        <v>62</v>
      </c>
      <c r="B63" s="6">
        <v>6756</v>
      </c>
      <c r="C63" s="6">
        <f>5601+932</f>
        <v>6533</v>
      </c>
      <c r="D63" s="6">
        <v>3759</v>
      </c>
      <c r="E63" s="6">
        <v>7738</v>
      </c>
      <c r="F63" s="6">
        <v>2971</v>
      </c>
      <c r="G63" s="6">
        <f>683+932</f>
        <v>1615</v>
      </c>
      <c r="H63" s="6">
        <v>7175</v>
      </c>
      <c r="I63" s="6">
        <v>32</v>
      </c>
      <c r="J63" s="6">
        <f t="shared" si="0"/>
        <v>36579</v>
      </c>
    </row>
    <row r="64" spans="1:10" ht="18.75" customHeight="1">
      <c r="A64" s="5" t="s">
        <v>63</v>
      </c>
      <c r="B64" s="6">
        <v>627</v>
      </c>
      <c r="C64" s="6">
        <v>2367</v>
      </c>
      <c r="D64" s="6">
        <v>608</v>
      </c>
      <c r="E64" s="6">
        <v>2210</v>
      </c>
      <c r="F64" s="6">
        <v>2418</v>
      </c>
      <c r="G64" s="6">
        <v>37</v>
      </c>
      <c r="H64" s="6">
        <v>631</v>
      </c>
      <c r="I64" s="6">
        <v>15</v>
      </c>
      <c r="J64" s="6">
        <f t="shared" si="0"/>
        <v>8913</v>
      </c>
    </row>
    <row r="65" spans="1:10" ht="18.75" customHeight="1">
      <c r="A65" s="5" t="s">
        <v>64</v>
      </c>
      <c r="B65" s="6">
        <v>816</v>
      </c>
      <c r="C65" s="6">
        <v>756</v>
      </c>
      <c r="D65" s="6">
        <v>74</v>
      </c>
      <c r="E65" s="6">
        <v>439</v>
      </c>
      <c r="F65" s="4" t="s">
        <v>2</v>
      </c>
      <c r="G65" s="6">
        <v>2</v>
      </c>
      <c r="H65" s="6">
        <v>44</v>
      </c>
      <c r="I65" s="6">
        <v>0</v>
      </c>
      <c r="J65" s="6">
        <f t="shared" si="0"/>
        <v>2131</v>
      </c>
    </row>
    <row r="66" spans="1:10" ht="18.75" customHeight="1">
      <c r="A66" s="5" t="s">
        <v>65</v>
      </c>
      <c r="B66" s="6">
        <v>242</v>
      </c>
      <c r="C66" s="6">
        <v>6304</v>
      </c>
      <c r="D66" s="6">
        <v>3510</v>
      </c>
      <c r="E66" s="6">
        <v>4677</v>
      </c>
      <c r="F66" s="6">
        <v>4925</v>
      </c>
      <c r="G66" s="6">
        <v>33</v>
      </c>
      <c r="H66" s="6">
        <v>1172</v>
      </c>
      <c r="I66" s="6">
        <v>18</v>
      </c>
      <c r="J66" s="6">
        <f t="shared" si="0"/>
        <v>20881</v>
      </c>
    </row>
    <row r="67" spans="1:10" ht="18.75" customHeight="1">
      <c r="A67" s="5" t="s">
        <v>66</v>
      </c>
      <c r="B67" s="6">
        <v>9774</v>
      </c>
      <c r="C67" s="6">
        <v>6673</v>
      </c>
      <c r="D67" s="6">
        <v>11016</v>
      </c>
      <c r="E67" s="6">
        <v>9528</v>
      </c>
      <c r="F67" s="6">
        <v>2533</v>
      </c>
      <c r="G67" s="6">
        <v>438</v>
      </c>
      <c r="H67" s="6">
        <v>4065</v>
      </c>
      <c r="I67" s="6">
        <v>31</v>
      </c>
      <c r="J67" s="6">
        <f t="shared" si="0"/>
        <v>44058</v>
      </c>
    </row>
    <row r="68" spans="1:10" ht="18.75" customHeight="1">
      <c r="A68" s="5" t="s">
        <v>67</v>
      </c>
      <c r="B68" s="6">
        <v>76</v>
      </c>
      <c r="C68" s="6">
        <v>1971</v>
      </c>
      <c r="D68" s="6">
        <v>3866</v>
      </c>
      <c r="E68" s="6">
        <v>2011</v>
      </c>
      <c r="F68" s="4" t="s">
        <v>2</v>
      </c>
      <c r="G68" s="6">
        <v>9</v>
      </c>
      <c r="H68" s="6">
        <v>303</v>
      </c>
      <c r="I68" s="6">
        <v>2</v>
      </c>
      <c r="J68" s="6">
        <f t="shared" ref="J68:J125" si="1">SUM(B68:I68)</f>
        <v>8238</v>
      </c>
    </row>
    <row r="69" spans="1:10" ht="18.75" customHeight="1">
      <c r="A69" s="5" t="s">
        <v>68</v>
      </c>
      <c r="B69" s="6">
        <v>1839</v>
      </c>
      <c r="C69" s="6">
        <v>1303</v>
      </c>
      <c r="D69" s="6">
        <v>1043</v>
      </c>
      <c r="E69" s="6">
        <v>1111</v>
      </c>
      <c r="F69" s="6">
        <v>93</v>
      </c>
      <c r="G69" s="4" t="s">
        <v>2</v>
      </c>
      <c r="H69" s="6">
        <v>98</v>
      </c>
      <c r="I69" s="6">
        <v>2</v>
      </c>
      <c r="J69" s="6">
        <f t="shared" si="1"/>
        <v>5489</v>
      </c>
    </row>
    <row r="70" spans="1:10" ht="18.75" customHeight="1">
      <c r="A70" s="5" t="s">
        <v>69</v>
      </c>
      <c r="B70" s="6">
        <v>2879</v>
      </c>
      <c r="C70" s="6">
        <v>1794</v>
      </c>
      <c r="D70" s="6">
        <v>612</v>
      </c>
      <c r="E70" s="6">
        <v>5037</v>
      </c>
      <c r="F70" s="6">
        <v>2891</v>
      </c>
      <c r="G70" s="6">
        <v>190</v>
      </c>
      <c r="H70" s="6">
        <v>1062</v>
      </c>
      <c r="I70" s="6">
        <v>9</v>
      </c>
      <c r="J70" s="6">
        <f t="shared" si="1"/>
        <v>14474</v>
      </c>
    </row>
    <row r="71" spans="1:10" ht="18.75" customHeight="1">
      <c r="A71" s="5" t="s">
        <v>70</v>
      </c>
      <c r="B71" s="6">
        <v>1209</v>
      </c>
      <c r="C71" s="6">
        <v>5934</v>
      </c>
      <c r="D71" s="6">
        <v>2494</v>
      </c>
      <c r="E71" s="6">
        <v>9189</v>
      </c>
      <c r="F71" s="6">
        <v>713</v>
      </c>
      <c r="G71" s="6">
        <v>836</v>
      </c>
      <c r="H71" s="6">
        <v>1589</v>
      </c>
      <c r="I71" s="6">
        <v>5</v>
      </c>
      <c r="J71" s="6">
        <f t="shared" si="1"/>
        <v>21969</v>
      </c>
    </row>
    <row r="72" spans="1:10" ht="18.75" customHeight="1">
      <c r="A72" s="5" t="s">
        <v>71</v>
      </c>
      <c r="B72" s="6">
        <v>218</v>
      </c>
      <c r="C72" s="6">
        <v>986</v>
      </c>
      <c r="D72" s="6">
        <v>2727</v>
      </c>
      <c r="E72" s="6">
        <v>1795</v>
      </c>
      <c r="F72" s="6">
        <v>40</v>
      </c>
      <c r="G72" s="4" t="s">
        <v>2</v>
      </c>
      <c r="H72" s="6">
        <v>219</v>
      </c>
      <c r="I72" s="6">
        <v>1</v>
      </c>
      <c r="J72" s="6">
        <f t="shared" si="1"/>
        <v>5986</v>
      </c>
    </row>
    <row r="73" spans="1:10" ht="18.75" customHeight="1">
      <c r="A73" s="5" t="s">
        <v>72</v>
      </c>
      <c r="B73" s="6">
        <v>511</v>
      </c>
      <c r="C73" s="6">
        <v>2991</v>
      </c>
      <c r="D73" s="6">
        <v>3459</v>
      </c>
      <c r="E73" s="6">
        <v>2916</v>
      </c>
      <c r="F73" s="6">
        <v>1238</v>
      </c>
      <c r="G73" s="6">
        <v>23</v>
      </c>
      <c r="H73" s="6">
        <v>876</v>
      </c>
      <c r="I73" s="6">
        <v>11</v>
      </c>
      <c r="J73" s="6">
        <f t="shared" si="1"/>
        <v>12025</v>
      </c>
    </row>
    <row r="74" spans="1:10" ht="18.75" customHeight="1">
      <c r="A74" s="5" t="s">
        <v>73</v>
      </c>
      <c r="B74" s="6">
        <v>788</v>
      </c>
      <c r="C74" s="6">
        <v>1189</v>
      </c>
      <c r="D74" s="6">
        <v>983</v>
      </c>
      <c r="E74" s="6">
        <v>700</v>
      </c>
      <c r="F74" s="4" t="s">
        <v>2</v>
      </c>
      <c r="G74" s="6">
        <v>92</v>
      </c>
      <c r="H74" s="6">
        <v>246</v>
      </c>
      <c r="I74" s="6">
        <v>8</v>
      </c>
      <c r="J74" s="6">
        <f t="shared" si="1"/>
        <v>4006</v>
      </c>
    </row>
    <row r="75" spans="1:10" ht="18.75" customHeight="1">
      <c r="A75" s="5" t="s">
        <v>74</v>
      </c>
      <c r="B75" s="6">
        <v>4409</v>
      </c>
      <c r="C75" s="6">
        <v>5123</v>
      </c>
      <c r="D75" s="6">
        <v>3678</v>
      </c>
      <c r="E75" s="6">
        <v>2735</v>
      </c>
      <c r="F75" s="6">
        <v>447</v>
      </c>
      <c r="G75" s="6">
        <v>289</v>
      </c>
      <c r="H75" s="6">
        <v>1002</v>
      </c>
      <c r="I75" s="6">
        <v>45</v>
      </c>
      <c r="J75" s="6">
        <f t="shared" si="1"/>
        <v>17728</v>
      </c>
    </row>
    <row r="76" spans="1:10" ht="18.75" customHeight="1">
      <c r="A76" s="5" t="s">
        <v>75</v>
      </c>
      <c r="B76" s="6">
        <v>376</v>
      </c>
      <c r="C76" s="6">
        <v>1969</v>
      </c>
      <c r="D76" s="6">
        <v>2806</v>
      </c>
      <c r="E76" s="6">
        <v>4827</v>
      </c>
      <c r="F76" s="6">
        <v>55</v>
      </c>
      <c r="G76" s="6">
        <v>466</v>
      </c>
      <c r="H76" s="6">
        <v>833</v>
      </c>
      <c r="I76" s="6">
        <v>5</v>
      </c>
      <c r="J76" s="6">
        <f t="shared" si="1"/>
        <v>11337</v>
      </c>
    </row>
    <row r="77" spans="1:10" ht="18.75" customHeight="1">
      <c r="A77" s="5" t="s">
        <v>76</v>
      </c>
      <c r="B77" s="6">
        <v>89</v>
      </c>
      <c r="C77" s="6">
        <v>5162</v>
      </c>
      <c r="D77" s="6">
        <v>6558</v>
      </c>
      <c r="E77" s="6">
        <v>539</v>
      </c>
      <c r="F77" s="6">
        <v>10</v>
      </c>
      <c r="G77" s="6">
        <v>3</v>
      </c>
      <c r="H77" s="6">
        <v>466</v>
      </c>
      <c r="I77" s="6">
        <v>11</v>
      </c>
      <c r="J77" s="6">
        <f t="shared" si="1"/>
        <v>12838</v>
      </c>
    </row>
    <row r="78" spans="1:10" ht="18.75" customHeight="1">
      <c r="A78" s="5" t="s">
        <v>77</v>
      </c>
      <c r="B78" s="6">
        <v>1460</v>
      </c>
      <c r="C78" s="6">
        <v>8850</v>
      </c>
      <c r="D78" s="6">
        <v>8189</v>
      </c>
      <c r="E78" s="6">
        <v>5324</v>
      </c>
      <c r="F78" s="6">
        <v>254</v>
      </c>
      <c r="G78" s="6">
        <v>304</v>
      </c>
      <c r="H78" s="6">
        <v>1571</v>
      </c>
      <c r="I78" s="6">
        <v>18</v>
      </c>
      <c r="J78" s="6">
        <f t="shared" si="1"/>
        <v>25970</v>
      </c>
    </row>
    <row r="79" spans="1:10" ht="18.75" customHeight="1">
      <c r="A79" s="5" t="s">
        <v>78</v>
      </c>
      <c r="B79" s="6">
        <v>9472</v>
      </c>
      <c r="C79" s="6">
        <v>20934</v>
      </c>
      <c r="D79" s="6">
        <v>8249</v>
      </c>
      <c r="E79" s="6">
        <v>18939</v>
      </c>
      <c r="F79" s="6">
        <v>1750</v>
      </c>
      <c r="G79" s="6">
        <v>1344</v>
      </c>
      <c r="H79" s="6">
        <v>6022</v>
      </c>
      <c r="I79" s="6">
        <v>153</v>
      </c>
      <c r="J79" s="6">
        <f t="shared" si="1"/>
        <v>66863</v>
      </c>
    </row>
    <row r="80" spans="1:10" ht="18.75" customHeight="1">
      <c r="A80" s="5" t="s">
        <v>79</v>
      </c>
      <c r="B80" s="6">
        <v>2349</v>
      </c>
      <c r="C80" s="6">
        <v>5267</v>
      </c>
      <c r="D80" s="6">
        <v>1857</v>
      </c>
      <c r="E80" s="6">
        <v>5629</v>
      </c>
      <c r="F80" s="6">
        <v>275</v>
      </c>
      <c r="G80" s="6">
        <v>51</v>
      </c>
      <c r="H80" s="6">
        <v>772</v>
      </c>
      <c r="I80" s="6">
        <v>9</v>
      </c>
      <c r="J80" s="6">
        <f t="shared" si="1"/>
        <v>16209</v>
      </c>
    </row>
    <row r="81" spans="1:10" ht="18.75" customHeight="1">
      <c r="A81" s="5" t="s">
        <v>80</v>
      </c>
      <c r="B81" s="6">
        <v>1658</v>
      </c>
      <c r="C81" s="6">
        <v>6809</v>
      </c>
      <c r="D81" s="6">
        <v>3037</v>
      </c>
      <c r="E81" s="6">
        <v>1257</v>
      </c>
      <c r="F81" s="6">
        <v>203</v>
      </c>
      <c r="G81" s="6">
        <v>102</v>
      </c>
      <c r="H81" s="6">
        <v>595</v>
      </c>
      <c r="I81" s="6">
        <v>18</v>
      </c>
      <c r="J81" s="6">
        <f t="shared" si="1"/>
        <v>13679</v>
      </c>
    </row>
    <row r="82" spans="1:10" ht="18.75" customHeight="1">
      <c r="A82" s="5" t="s">
        <v>81</v>
      </c>
      <c r="B82" s="6">
        <v>839</v>
      </c>
      <c r="C82" s="6">
        <v>1024</v>
      </c>
      <c r="D82" s="6">
        <v>908</v>
      </c>
      <c r="E82" s="6">
        <v>328</v>
      </c>
      <c r="F82" s="6">
        <v>99</v>
      </c>
      <c r="G82" s="6">
        <v>3</v>
      </c>
      <c r="H82" s="6">
        <v>121</v>
      </c>
      <c r="I82" s="6">
        <v>0</v>
      </c>
      <c r="J82" s="6">
        <f t="shared" si="1"/>
        <v>3322</v>
      </c>
    </row>
    <row r="83" spans="1:10" ht="18.75" customHeight="1">
      <c r="A83" s="5" t="s">
        <v>82</v>
      </c>
      <c r="B83" s="6">
        <v>2498</v>
      </c>
      <c r="C83" s="6">
        <v>5483</v>
      </c>
      <c r="D83" s="6">
        <v>574</v>
      </c>
      <c r="E83" s="6">
        <v>2534</v>
      </c>
      <c r="F83" s="6">
        <v>297</v>
      </c>
      <c r="G83" s="6">
        <v>3380</v>
      </c>
      <c r="H83" s="6">
        <v>1556</v>
      </c>
      <c r="I83" s="6">
        <v>5</v>
      </c>
      <c r="J83" s="6">
        <f t="shared" si="1"/>
        <v>16327</v>
      </c>
    </row>
    <row r="84" spans="1:10" ht="18.75" customHeight="1">
      <c r="A84" s="5" t="s">
        <v>83</v>
      </c>
      <c r="B84" s="6">
        <v>308</v>
      </c>
      <c r="C84" s="6">
        <v>4494</v>
      </c>
      <c r="D84" s="6">
        <v>3998</v>
      </c>
      <c r="E84" s="6">
        <v>3624</v>
      </c>
      <c r="F84" s="6">
        <v>3246</v>
      </c>
      <c r="G84" s="6">
        <v>28</v>
      </c>
      <c r="H84" s="6">
        <v>1020</v>
      </c>
      <c r="I84" s="6">
        <v>10</v>
      </c>
      <c r="J84" s="6">
        <f t="shared" si="1"/>
        <v>16728</v>
      </c>
    </row>
    <row r="85" spans="1:10" ht="18.75" customHeight="1">
      <c r="A85" s="5" t="s">
        <v>84</v>
      </c>
      <c r="B85" s="6">
        <v>26</v>
      </c>
      <c r="C85" s="6">
        <v>2584</v>
      </c>
      <c r="D85" s="6">
        <v>2432</v>
      </c>
      <c r="E85" s="6">
        <v>382</v>
      </c>
      <c r="F85" s="4" t="s">
        <v>2</v>
      </c>
      <c r="G85" s="6">
        <v>3</v>
      </c>
      <c r="H85" s="6">
        <v>127</v>
      </c>
      <c r="I85" s="6">
        <v>0</v>
      </c>
      <c r="J85" s="6">
        <f t="shared" si="1"/>
        <v>5554</v>
      </c>
    </row>
    <row r="86" spans="1:10" ht="18.75" customHeight="1">
      <c r="A86" s="5" t="s">
        <v>85</v>
      </c>
      <c r="B86" s="6">
        <v>1527</v>
      </c>
      <c r="C86" s="6">
        <v>2672</v>
      </c>
      <c r="D86" s="6">
        <v>406</v>
      </c>
      <c r="E86" s="6">
        <v>3338</v>
      </c>
      <c r="F86" s="4" t="s">
        <v>2</v>
      </c>
      <c r="G86" s="6">
        <v>330</v>
      </c>
      <c r="H86" s="6">
        <v>506</v>
      </c>
      <c r="I86" s="6">
        <v>4</v>
      </c>
      <c r="J86" s="6">
        <f t="shared" si="1"/>
        <v>8783</v>
      </c>
    </row>
    <row r="87" spans="1:10" ht="18.75" customHeight="1">
      <c r="A87" s="5" t="s">
        <v>86</v>
      </c>
      <c r="B87" s="6">
        <v>1887</v>
      </c>
      <c r="C87" s="6">
        <v>1398</v>
      </c>
      <c r="D87" s="6">
        <v>224</v>
      </c>
      <c r="E87" s="6">
        <v>623</v>
      </c>
      <c r="F87" s="4" t="s">
        <v>2</v>
      </c>
      <c r="G87" s="6">
        <v>9</v>
      </c>
      <c r="H87" s="6">
        <v>166</v>
      </c>
      <c r="I87" s="6">
        <v>0</v>
      </c>
      <c r="J87" s="6">
        <f t="shared" si="1"/>
        <v>4307</v>
      </c>
    </row>
    <row r="88" spans="1:10" ht="18.75" customHeight="1">
      <c r="A88" s="5" t="s">
        <v>87</v>
      </c>
      <c r="B88" s="6">
        <v>280</v>
      </c>
      <c r="C88" s="6">
        <v>1126</v>
      </c>
      <c r="D88" s="6">
        <v>1013</v>
      </c>
      <c r="E88" s="6">
        <v>1326</v>
      </c>
      <c r="F88" s="6">
        <v>1072</v>
      </c>
      <c r="G88" s="6">
        <v>29</v>
      </c>
      <c r="H88" s="6">
        <v>167</v>
      </c>
      <c r="I88" s="6">
        <v>2</v>
      </c>
      <c r="J88" s="6">
        <f t="shared" si="1"/>
        <v>5015</v>
      </c>
    </row>
    <row r="89" spans="1:10" ht="18.75" customHeight="1">
      <c r="A89" s="5" t="s">
        <v>88</v>
      </c>
      <c r="B89" s="6">
        <v>3061</v>
      </c>
      <c r="C89" s="6">
        <v>3078</v>
      </c>
      <c r="D89" s="6">
        <v>716</v>
      </c>
      <c r="E89" s="6">
        <v>2395</v>
      </c>
      <c r="F89" s="6">
        <v>472</v>
      </c>
      <c r="G89" s="6">
        <v>779</v>
      </c>
      <c r="H89" s="6">
        <v>498</v>
      </c>
      <c r="I89" s="6">
        <v>1</v>
      </c>
      <c r="J89" s="6">
        <f t="shared" si="1"/>
        <v>11000</v>
      </c>
    </row>
    <row r="90" spans="1:10" ht="18.75" customHeight="1">
      <c r="A90" s="5" t="s">
        <v>89</v>
      </c>
      <c r="B90" s="6">
        <v>2942</v>
      </c>
      <c r="C90" s="6">
        <v>3689</v>
      </c>
      <c r="D90" s="6">
        <v>1504</v>
      </c>
      <c r="E90" s="6">
        <v>3774</v>
      </c>
      <c r="F90" s="6">
        <v>225</v>
      </c>
      <c r="G90" s="6">
        <v>74</v>
      </c>
      <c r="H90" s="6">
        <v>947</v>
      </c>
      <c r="I90" s="6">
        <v>3</v>
      </c>
      <c r="J90" s="6">
        <f t="shared" si="1"/>
        <v>13158</v>
      </c>
    </row>
    <row r="91" spans="1:10" ht="18.75" customHeight="1">
      <c r="A91" s="5" t="s">
        <v>90</v>
      </c>
      <c r="B91" s="6">
        <v>88</v>
      </c>
      <c r="C91" s="6">
        <v>266</v>
      </c>
      <c r="D91" s="6">
        <v>27</v>
      </c>
      <c r="E91" s="6">
        <v>614</v>
      </c>
      <c r="F91" s="6">
        <v>377</v>
      </c>
      <c r="G91" s="6">
        <v>10</v>
      </c>
      <c r="H91" s="6">
        <v>47</v>
      </c>
      <c r="I91" s="6">
        <v>0</v>
      </c>
      <c r="J91" s="6">
        <f t="shared" si="1"/>
        <v>1429</v>
      </c>
    </row>
    <row r="92" spans="1:10" ht="18.75" customHeight="1">
      <c r="A92" s="5" t="s">
        <v>91</v>
      </c>
      <c r="B92" s="6">
        <v>37919</v>
      </c>
      <c r="C92" s="6">
        <v>53511</v>
      </c>
      <c r="D92" s="6">
        <v>14354</v>
      </c>
      <c r="E92" s="4" t="s">
        <v>2</v>
      </c>
      <c r="F92" s="6">
        <v>6005</v>
      </c>
      <c r="G92" s="6">
        <v>2652</v>
      </c>
      <c r="H92" s="6">
        <v>6836</v>
      </c>
      <c r="I92" s="6">
        <v>139</v>
      </c>
      <c r="J92" s="6">
        <f t="shared" si="1"/>
        <v>121416</v>
      </c>
    </row>
    <row r="93" spans="1:10" ht="18.75" customHeight="1">
      <c r="A93" s="5" t="s">
        <v>92</v>
      </c>
      <c r="B93" s="6">
        <v>0</v>
      </c>
      <c r="C93" s="6">
        <v>1219</v>
      </c>
      <c r="D93" s="6">
        <v>1202</v>
      </c>
      <c r="E93" s="6">
        <v>9</v>
      </c>
      <c r="F93" s="4" t="s">
        <v>2</v>
      </c>
      <c r="G93" s="6">
        <v>0</v>
      </c>
      <c r="H93" s="6">
        <v>118</v>
      </c>
      <c r="I93" s="6">
        <v>0</v>
      </c>
      <c r="J93" s="6">
        <f t="shared" si="1"/>
        <v>2548</v>
      </c>
    </row>
    <row r="94" spans="1:10" ht="18.75" customHeight="1">
      <c r="A94" s="5" t="s">
        <v>93</v>
      </c>
      <c r="B94" s="6">
        <v>1667</v>
      </c>
      <c r="C94" s="6">
        <v>448</v>
      </c>
      <c r="D94" s="6">
        <v>1061</v>
      </c>
      <c r="E94" s="6">
        <v>1986</v>
      </c>
      <c r="F94" s="4" t="s">
        <v>2</v>
      </c>
      <c r="G94" s="6">
        <v>30</v>
      </c>
      <c r="H94" s="6">
        <v>289</v>
      </c>
      <c r="I94" s="6">
        <v>0</v>
      </c>
      <c r="J94" s="6">
        <f t="shared" si="1"/>
        <v>5481</v>
      </c>
    </row>
    <row r="95" spans="1:10" ht="18.75" customHeight="1">
      <c r="A95" s="5" t="s">
        <v>94</v>
      </c>
      <c r="B95" s="6">
        <v>712</v>
      </c>
      <c r="C95" s="6">
        <v>3967</v>
      </c>
      <c r="D95" s="6">
        <v>652</v>
      </c>
      <c r="E95" s="6">
        <v>3924</v>
      </c>
      <c r="F95" s="6">
        <v>183</v>
      </c>
      <c r="G95" s="6">
        <v>61</v>
      </c>
      <c r="H95" s="6">
        <v>557</v>
      </c>
      <c r="I95" s="6">
        <v>1</v>
      </c>
      <c r="J95" s="6">
        <f t="shared" si="1"/>
        <v>10057</v>
      </c>
    </row>
    <row r="96" spans="1:10" ht="18.75" customHeight="1">
      <c r="A96" s="5" t="s">
        <v>95</v>
      </c>
      <c r="B96" s="6">
        <v>609</v>
      </c>
      <c r="C96" s="6">
        <v>3733</v>
      </c>
      <c r="D96" s="6">
        <v>2656</v>
      </c>
      <c r="E96" s="6">
        <v>7957</v>
      </c>
      <c r="F96" s="6">
        <v>118</v>
      </c>
      <c r="G96" s="6">
        <v>93</v>
      </c>
      <c r="H96" s="6">
        <v>971</v>
      </c>
      <c r="I96" s="6">
        <v>22</v>
      </c>
      <c r="J96" s="6">
        <f t="shared" si="1"/>
        <v>16159</v>
      </c>
    </row>
    <row r="97" spans="1:10" ht="18.75" customHeight="1">
      <c r="A97" s="5" t="s">
        <v>96</v>
      </c>
      <c r="B97" s="6">
        <v>1025</v>
      </c>
      <c r="C97" s="6">
        <v>7700</v>
      </c>
      <c r="D97" s="6">
        <v>1926</v>
      </c>
      <c r="E97" s="6">
        <v>2259</v>
      </c>
      <c r="F97" s="6">
        <v>408</v>
      </c>
      <c r="G97" s="6">
        <v>248</v>
      </c>
      <c r="H97" s="6">
        <v>1352</v>
      </c>
      <c r="I97" s="6">
        <v>20</v>
      </c>
      <c r="J97" s="6">
        <f t="shared" si="1"/>
        <v>14938</v>
      </c>
    </row>
    <row r="98" spans="1:10" ht="18.75" customHeight="1">
      <c r="A98" s="5" t="s">
        <v>97</v>
      </c>
      <c r="B98" s="6">
        <v>3019</v>
      </c>
      <c r="C98" s="6">
        <v>9802</v>
      </c>
      <c r="D98" s="6">
        <v>2019</v>
      </c>
      <c r="E98" s="6">
        <v>13394</v>
      </c>
      <c r="F98" s="4" t="s">
        <v>2</v>
      </c>
      <c r="G98" s="6">
        <v>56</v>
      </c>
      <c r="H98" s="6">
        <v>2593</v>
      </c>
      <c r="I98" s="6">
        <v>128</v>
      </c>
      <c r="J98" s="6">
        <f t="shared" si="1"/>
        <v>31011</v>
      </c>
    </row>
    <row r="99" spans="1:10" ht="18.75" customHeight="1">
      <c r="A99" s="5" t="s">
        <v>98</v>
      </c>
      <c r="B99" s="6">
        <v>5491</v>
      </c>
      <c r="C99" s="6">
        <v>9852</v>
      </c>
      <c r="D99" s="6">
        <v>6055</v>
      </c>
      <c r="E99" s="6">
        <v>6592</v>
      </c>
      <c r="F99" s="6">
        <v>3661</v>
      </c>
      <c r="G99" s="6">
        <v>3290</v>
      </c>
      <c r="H99" s="6">
        <v>2523</v>
      </c>
      <c r="I99" s="6">
        <v>13</v>
      </c>
      <c r="J99" s="6">
        <f t="shared" si="1"/>
        <v>37477</v>
      </c>
    </row>
    <row r="100" spans="1:10" ht="18.75" customHeight="1">
      <c r="A100" s="5" t="s">
        <v>99</v>
      </c>
      <c r="B100" s="6">
        <v>4</v>
      </c>
      <c r="C100" s="6">
        <v>1168</v>
      </c>
      <c r="D100" s="6">
        <v>1670</v>
      </c>
      <c r="E100" s="6">
        <v>1100</v>
      </c>
      <c r="F100" s="4" t="s">
        <v>2</v>
      </c>
      <c r="G100" s="4" t="s">
        <v>2</v>
      </c>
      <c r="H100" s="6">
        <v>53</v>
      </c>
      <c r="I100" s="6">
        <v>0</v>
      </c>
      <c r="J100" s="6">
        <f t="shared" si="1"/>
        <v>3995</v>
      </c>
    </row>
    <row r="101" spans="1:10" ht="18.75" customHeight="1">
      <c r="A101" s="5" t="s">
        <v>100</v>
      </c>
      <c r="B101" s="4" t="s">
        <v>2</v>
      </c>
      <c r="C101" s="6">
        <v>7736</v>
      </c>
      <c r="D101" s="6">
        <v>3135</v>
      </c>
      <c r="E101" s="6">
        <v>22213</v>
      </c>
      <c r="F101" s="6">
        <v>952</v>
      </c>
      <c r="G101" s="6">
        <v>800</v>
      </c>
      <c r="H101" s="6">
        <v>2233</v>
      </c>
      <c r="I101" s="6">
        <v>33</v>
      </c>
      <c r="J101" s="6">
        <f t="shared" si="1"/>
        <v>37102</v>
      </c>
    </row>
    <row r="102" spans="1:10" ht="18.75" customHeight="1">
      <c r="A102" s="5" t="s">
        <v>101</v>
      </c>
      <c r="B102" s="6">
        <v>485</v>
      </c>
      <c r="C102" s="6">
        <v>3198</v>
      </c>
      <c r="D102" s="6">
        <v>3001</v>
      </c>
      <c r="E102" s="6">
        <v>6497</v>
      </c>
      <c r="F102" s="6">
        <v>150</v>
      </c>
      <c r="G102" s="6">
        <v>1357</v>
      </c>
      <c r="H102" s="6">
        <v>904</v>
      </c>
      <c r="I102" s="6">
        <v>27</v>
      </c>
      <c r="J102" s="6">
        <f t="shared" si="1"/>
        <v>15619</v>
      </c>
    </row>
    <row r="103" spans="1:10" ht="18.75" customHeight="1">
      <c r="A103" s="5" t="s">
        <v>102</v>
      </c>
      <c r="B103" s="6">
        <v>5020</v>
      </c>
      <c r="C103" s="6">
        <v>4560</v>
      </c>
      <c r="D103" s="6">
        <v>2358</v>
      </c>
      <c r="E103" s="6">
        <v>4574</v>
      </c>
      <c r="F103" s="6">
        <v>329</v>
      </c>
      <c r="G103" s="4" t="s">
        <v>2</v>
      </c>
      <c r="H103" s="6">
        <v>1163</v>
      </c>
      <c r="I103" s="6">
        <v>16</v>
      </c>
      <c r="J103" s="6">
        <f t="shared" si="1"/>
        <v>18020</v>
      </c>
    </row>
    <row r="104" spans="1:10" ht="18.75" customHeight="1">
      <c r="A104" s="5" t="s">
        <v>103</v>
      </c>
      <c r="B104" s="6">
        <v>18468</v>
      </c>
      <c r="C104" s="6">
        <v>43445</v>
      </c>
      <c r="D104" s="6">
        <v>76509</v>
      </c>
      <c r="E104" s="6">
        <v>46512</v>
      </c>
      <c r="F104" s="6">
        <v>5717</v>
      </c>
      <c r="G104" s="6">
        <v>7971</v>
      </c>
      <c r="H104" s="6">
        <v>10794</v>
      </c>
      <c r="I104" s="6">
        <v>149</v>
      </c>
      <c r="J104" s="6">
        <f t="shared" si="1"/>
        <v>209565</v>
      </c>
    </row>
    <row r="105" spans="1:10" ht="18.75" customHeight="1">
      <c r="A105" s="5" t="s">
        <v>104</v>
      </c>
      <c r="B105" s="6">
        <v>3835</v>
      </c>
      <c r="C105" s="6">
        <v>1798</v>
      </c>
      <c r="D105" s="6">
        <v>1557</v>
      </c>
      <c r="E105" s="6">
        <v>4405</v>
      </c>
      <c r="F105" s="6">
        <v>54</v>
      </c>
      <c r="G105" s="6">
        <v>131</v>
      </c>
      <c r="H105" s="6">
        <v>910</v>
      </c>
      <c r="I105" s="6">
        <v>4</v>
      </c>
      <c r="J105" s="6">
        <f t="shared" si="1"/>
        <v>12694</v>
      </c>
    </row>
    <row r="106" spans="1:10" ht="18.75" customHeight="1">
      <c r="A106" s="5" t="s">
        <v>105</v>
      </c>
      <c r="B106" s="6">
        <v>70</v>
      </c>
      <c r="C106" s="6">
        <v>4260</v>
      </c>
      <c r="D106" s="6">
        <v>171</v>
      </c>
      <c r="E106" s="6">
        <v>2371</v>
      </c>
      <c r="F106" s="6">
        <v>363</v>
      </c>
      <c r="G106" s="6">
        <v>92</v>
      </c>
      <c r="H106" s="6">
        <v>644</v>
      </c>
      <c r="I106" s="6">
        <v>8</v>
      </c>
      <c r="J106" s="6">
        <f t="shared" si="1"/>
        <v>7979</v>
      </c>
    </row>
    <row r="107" spans="1:10" ht="18.75" customHeight="1">
      <c r="A107" s="5" t="s">
        <v>106</v>
      </c>
      <c r="B107" s="6">
        <v>1900</v>
      </c>
      <c r="C107" s="6">
        <v>2323</v>
      </c>
      <c r="D107" s="6">
        <v>545</v>
      </c>
      <c r="E107" s="6">
        <v>1185</v>
      </c>
      <c r="F107" s="6">
        <v>468</v>
      </c>
      <c r="G107" s="6">
        <v>582</v>
      </c>
      <c r="H107" s="6">
        <v>519</v>
      </c>
      <c r="I107" s="6">
        <v>0</v>
      </c>
      <c r="J107" s="6">
        <f t="shared" si="1"/>
        <v>7522</v>
      </c>
    </row>
    <row r="108" spans="1:10" ht="18.75" customHeight="1">
      <c r="A108" s="5" t="s">
        <v>107</v>
      </c>
      <c r="B108" s="6">
        <v>4325</v>
      </c>
      <c r="C108" s="6">
        <v>4053</v>
      </c>
      <c r="D108" s="6">
        <v>1861</v>
      </c>
      <c r="E108" s="6">
        <v>10262</v>
      </c>
      <c r="F108" s="6">
        <v>2019</v>
      </c>
      <c r="G108" s="6">
        <v>313</v>
      </c>
      <c r="H108" s="6">
        <v>2211</v>
      </c>
      <c r="I108" s="6">
        <v>0</v>
      </c>
      <c r="J108" s="6">
        <f t="shared" si="1"/>
        <v>25044</v>
      </c>
    </row>
    <row r="109" spans="1:10" ht="18.75" customHeight="1">
      <c r="A109" s="5" t="s">
        <v>124</v>
      </c>
      <c r="B109" s="6">
        <v>1878</v>
      </c>
      <c r="C109" s="6">
        <v>2248</v>
      </c>
      <c r="D109" s="6">
        <v>1269</v>
      </c>
      <c r="E109" s="6">
        <v>3354</v>
      </c>
      <c r="F109" s="6">
        <v>2877</v>
      </c>
      <c r="G109" s="6">
        <v>86</v>
      </c>
      <c r="H109" s="6">
        <v>904</v>
      </c>
      <c r="I109" s="6">
        <v>4</v>
      </c>
      <c r="J109" s="6">
        <f t="shared" si="1"/>
        <v>12620</v>
      </c>
    </row>
    <row r="110" spans="1:10" ht="18.75" customHeight="1">
      <c r="A110" s="5" t="s">
        <v>108</v>
      </c>
      <c r="B110" s="6">
        <v>6665</v>
      </c>
      <c r="C110" s="6">
        <v>5383</v>
      </c>
      <c r="D110" s="6">
        <v>4133</v>
      </c>
      <c r="E110" s="6">
        <v>8243</v>
      </c>
      <c r="F110" s="6">
        <v>174</v>
      </c>
      <c r="G110" s="6">
        <v>540</v>
      </c>
      <c r="H110" s="6">
        <v>1365</v>
      </c>
      <c r="I110" s="6">
        <v>13</v>
      </c>
      <c r="J110" s="6">
        <f t="shared" si="1"/>
        <v>26516</v>
      </c>
    </row>
    <row r="111" spans="1:10" ht="18.75" customHeight="1">
      <c r="A111" s="5" t="s">
        <v>109</v>
      </c>
      <c r="B111" s="6">
        <v>11462</v>
      </c>
      <c r="C111" s="6">
        <v>4657</v>
      </c>
      <c r="D111" s="6">
        <v>4342</v>
      </c>
      <c r="E111" s="6">
        <v>14437</v>
      </c>
      <c r="F111" s="6">
        <v>3767</v>
      </c>
      <c r="G111" s="6">
        <v>383</v>
      </c>
      <c r="H111" s="6">
        <v>3192</v>
      </c>
      <c r="I111" s="6">
        <v>0</v>
      </c>
      <c r="J111" s="6">
        <f t="shared" si="1"/>
        <v>42240</v>
      </c>
    </row>
    <row r="112" spans="1:10" ht="18.75" customHeight="1">
      <c r="A112" s="5" t="s">
        <v>110</v>
      </c>
      <c r="B112" s="6">
        <v>1209</v>
      </c>
      <c r="C112" s="6">
        <v>2970</v>
      </c>
      <c r="D112" s="6">
        <v>1023</v>
      </c>
      <c r="E112" s="6">
        <v>3523</v>
      </c>
      <c r="F112" s="6">
        <v>233</v>
      </c>
      <c r="G112" s="6">
        <v>3925</v>
      </c>
      <c r="H112" s="6">
        <v>1281</v>
      </c>
      <c r="I112" s="6">
        <v>18</v>
      </c>
      <c r="J112" s="6">
        <f t="shared" si="1"/>
        <v>14182</v>
      </c>
    </row>
    <row r="113" spans="1:10" ht="18.75" customHeight="1">
      <c r="A113" s="5" t="s">
        <v>111</v>
      </c>
      <c r="B113" s="6">
        <v>264</v>
      </c>
      <c r="C113" s="6">
        <v>10770</v>
      </c>
      <c r="D113" s="6">
        <v>7677</v>
      </c>
      <c r="E113" s="6">
        <v>271</v>
      </c>
      <c r="F113" s="6">
        <v>54</v>
      </c>
      <c r="G113" s="6">
        <v>16</v>
      </c>
      <c r="H113" s="6">
        <v>613</v>
      </c>
      <c r="I113" s="6">
        <v>20</v>
      </c>
      <c r="J113" s="6">
        <f t="shared" si="1"/>
        <v>19685</v>
      </c>
    </row>
    <row r="114" spans="1:10" ht="18.75" customHeight="1">
      <c r="A114" s="5" t="s">
        <v>112</v>
      </c>
      <c r="B114" s="6">
        <v>109</v>
      </c>
      <c r="C114" s="6">
        <v>1416</v>
      </c>
      <c r="D114" s="6">
        <v>92</v>
      </c>
      <c r="E114" s="6">
        <v>90</v>
      </c>
      <c r="F114" s="4" t="s">
        <v>2</v>
      </c>
      <c r="G114" s="6">
        <v>4</v>
      </c>
      <c r="H114" s="6">
        <v>144</v>
      </c>
      <c r="I114" s="6">
        <v>12</v>
      </c>
      <c r="J114" s="6">
        <f t="shared" si="1"/>
        <v>1867</v>
      </c>
    </row>
    <row r="115" spans="1:10" ht="18.75" customHeight="1">
      <c r="A115" s="5" t="s">
        <v>113</v>
      </c>
      <c r="B115" s="6">
        <v>708</v>
      </c>
      <c r="C115" s="6">
        <v>1052</v>
      </c>
      <c r="D115" s="6">
        <v>1197</v>
      </c>
      <c r="E115" s="6">
        <v>2889</v>
      </c>
      <c r="F115" s="6">
        <v>1049</v>
      </c>
      <c r="G115" s="6">
        <v>17</v>
      </c>
      <c r="H115" s="6">
        <v>437</v>
      </c>
      <c r="I115" s="6">
        <v>0</v>
      </c>
      <c r="J115" s="6">
        <f t="shared" si="1"/>
        <v>7349</v>
      </c>
    </row>
    <row r="116" spans="1:10" ht="18.75" customHeight="1">
      <c r="A116" s="5" t="s">
        <v>114</v>
      </c>
      <c r="B116" s="4" t="s">
        <v>2</v>
      </c>
      <c r="C116" s="6">
        <v>1915</v>
      </c>
      <c r="D116" s="6">
        <v>451</v>
      </c>
      <c r="E116" s="6">
        <v>1037</v>
      </c>
      <c r="F116" s="6">
        <v>1528</v>
      </c>
      <c r="G116" s="6">
        <v>11</v>
      </c>
      <c r="H116" s="6">
        <v>160</v>
      </c>
      <c r="I116" s="6">
        <v>0</v>
      </c>
      <c r="J116" s="6">
        <f t="shared" si="1"/>
        <v>5102</v>
      </c>
    </row>
    <row r="117" spans="1:10" ht="18.75" customHeight="1">
      <c r="A117" s="5" t="s">
        <v>115</v>
      </c>
      <c r="B117" s="6">
        <v>1356</v>
      </c>
      <c r="C117" s="6">
        <v>991</v>
      </c>
      <c r="D117" s="6">
        <v>848</v>
      </c>
      <c r="E117" s="6">
        <v>1391</v>
      </c>
      <c r="F117" s="4" t="s">
        <v>2</v>
      </c>
      <c r="G117" s="4" t="s">
        <v>2</v>
      </c>
      <c r="H117" s="6">
        <v>231</v>
      </c>
      <c r="I117" s="6">
        <v>6</v>
      </c>
      <c r="J117" s="6">
        <f t="shared" si="1"/>
        <v>4823</v>
      </c>
    </row>
    <row r="118" spans="1:10" ht="18.75" customHeight="1">
      <c r="A118" s="5" t="s">
        <v>116</v>
      </c>
      <c r="B118" s="6">
        <v>1478</v>
      </c>
      <c r="C118" s="6">
        <v>352</v>
      </c>
      <c r="D118" s="6">
        <v>169</v>
      </c>
      <c r="E118" s="6">
        <v>1675</v>
      </c>
      <c r="F118" s="6">
        <v>23</v>
      </c>
      <c r="G118" s="6">
        <v>13</v>
      </c>
      <c r="H118" s="6">
        <v>118</v>
      </c>
      <c r="I118" s="6">
        <v>0</v>
      </c>
      <c r="J118" s="6">
        <f t="shared" si="1"/>
        <v>3828</v>
      </c>
    </row>
    <row r="119" spans="1:10" ht="18.75" customHeight="1">
      <c r="A119" s="5" t="s">
        <v>117</v>
      </c>
      <c r="B119" s="6">
        <v>325</v>
      </c>
      <c r="C119" s="6">
        <v>366</v>
      </c>
      <c r="D119" s="6">
        <v>401</v>
      </c>
      <c r="E119" s="6">
        <v>620</v>
      </c>
      <c r="F119" s="4" t="s">
        <v>2</v>
      </c>
      <c r="G119" s="6">
        <v>1</v>
      </c>
      <c r="H119" s="6">
        <v>21</v>
      </c>
      <c r="I119" s="6">
        <v>24</v>
      </c>
      <c r="J119" s="6">
        <f t="shared" si="1"/>
        <v>1758</v>
      </c>
    </row>
    <row r="120" spans="1:10" ht="18.75" customHeight="1">
      <c r="A120" s="5" t="s">
        <v>118</v>
      </c>
      <c r="B120" s="4" t="s">
        <v>2</v>
      </c>
      <c r="C120" s="6">
        <v>672</v>
      </c>
      <c r="D120" s="6">
        <v>3</v>
      </c>
      <c r="E120" s="6">
        <v>915</v>
      </c>
      <c r="F120" s="4" t="s">
        <v>2</v>
      </c>
      <c r="G120" s="6">
        <v>1</v>
      </c>
      <c r="H120" s="6">
        <v>25</v>
      </c>
      <c r="I120" s="6">
        <v>0</v>
      </c>
      <c r="J120" s="6">
        <f t="shared" si="1"/>
        <v>1616</v>
      </c>
    </row>
    <row r="121" spans="1:10" ht="18.75" customHeight="1">
      <c r="A121" s="5" t="s">
        <v>119</v>
      </c>
      <c r="B121" s="6">
        <v>83</v>
      </c>
      <c r="C121" s="6">
        <v>131</v>
      </c>
      <c r="D121" s="6">
        <v>3</v>
      </c>
      <c r="E121" s="6">
        <v>108</v>
      </c>
      <c r="F121" s="4" t="s">
        <v>2</v>
      </c>
      <c r="G121" s="6">
        <v>10</v>
      </c>
      <c r="H121" s="6">
        <v>52</v>
      </c>
      <c r="I121" s="6">
        <v>0</v>
      </c>
      <c r="J121" s="6">
        <f t="shared" si="1"/>
        <v>387</v>
      </c>
    </row>
    <row r="122" spans="1:10" ht="18.75" customHeight="1">
      <c r="A122" s="5" t="s">
        <v>120</v>
      </c>
      <c r="B122" s="6">
        <v>1190</v>
      </c>
      <c r="C122" s="6">
        <v>705</v>
      </c>
      <c r="D122" s="6">
        <v>394</v>
      </c>
      <c r="E122" s="6">
        <v>1170</v>
      </c>
      <c r="F122" s="6">
        <v>1034</v>
      </c>
      <c r="G122" s="6">
        <v>502</v>
      </c>
      <c r="H122" s="6">
        <v>251</v>
      </c>
      <c r="I122" s="6">
        <v>2</v>
      </c>
      <c r="J122" s="6">
        <f t="shared" si="1"/>
        <v>5248</v>
      </c>
    </row>
    <row r="123" spans="1:10" ht="18.75" customHeight="1">
      <c r="A123" s="5" t="s">
        <v>121</v>
      </c>
      <c r="B123" s="6">
        <v>585</v>
      </c>
      <c r="C123" s="6">
        <v>1691</v>
      </c>
      <c r="D123" s="6">
        <v>1513</v>
      </c>
      <c r="E123" s="6">
        <v>2388</v>
      </c>
      <c r="F123" s="6">
        <v>1846</v>
      </c>
      <c r="G123" s="6">
        <v>660</v>
      </c>
      <c r="H123" s="6">
        <v>621</v>
      </c>
      <c r="I123" s="6">
        <v>2</v>
      </c>
      <c r="J123" s="6">
        <f t="shared" si="1"/>
        <v>9306</v>
      </c>
    </row>
    <row r="124" spans="1:10">
      <c r="A124" s="5" t="s">
        <v>122</v>
      </c>
      <c r="B124" s="6">
        <v>584</v>
      </c>
      <c r="C124" s="6">
        <v>1514</v>
      </c>
      <c r="D124" s="6">
        <v>1372</v>
      </c>
      <c r="E124" s="6">
        <v>2187</v>
      </c>
      <c r="F124" s="6">
        <v>793</v>
      </c>
      <c r="G124" s="6">
        <v>40</v>
      </c>
      <c r="H124" s="6">
        <v>364</v>
      </c>
      <c r="I124" s="6">
        <v>2</v>
      </c>
      <c r="J124" s="6">
        <f t="shared" si="1"/>
        <v>6856</v>
      </c>
    </row>
    <row r="125" spans="1:10">
      <c r="A125" s="1"/>
      <c r="B125" s="2">
        <v>262781</v>
      </c>
      <c r="C125" s="2">
        <v>550050</v>
      </c>
      <c r="D125" s="2">
        <v>361282</v>
      </c>
      <c r="E125" s="2">
        <v>570378</v>
      </c>
      <c r="F125" s="2">
        <v>109052</v>
      </c>
      <c r="G125" s="2">
        <v>49001</v>
      </c>
      <c r="H125" s="2">
        <v>130236</v>
      </c>
      <c r="I125" s="2">
        <v>2134</v>
      </c>
      <c r="J125" s="2">
        <f t="shared" si="1"/>
        <v>2034914</v>
      </c>
    </row>
  </sheetData>
  <printOptions horizontalCentered="1"/>
  <pageMargins left="0.39370078740157483" right="0.39370078740157483" top="0.59055118110236227" bottom="0.59055118110236227" header="0.11811023622047245" footer="0.11811023622047245"/>
  <pageSetup scale="78" orientation="landscape" r:id="rId1"/>
  <headerFooter>
    <oddFooter>&amp;L   *  Modificado por el Tribunal de Justicia Electoral y Administrativa del Poder Judicial del Estado de Chiapas.
* *  Modificado por el Tribunal Electoral del Poder Judicial de la Federación.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AYUNTAMIENTOS</vt:lpstr>
      <vt:lpstr>AYUNTAMIENTOS!Print_Area</vt:lpstr>
      <vt:lpstr>AYUNTAMIENTOS!Print_Titles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jmorales</dc:creator>
  <cp:lastModifiedBy>Luis David Sosa Rodríguez</cp:lastModifiedBy>
  <cp:lastPrinted>2012-10-09T17:12:56Z</cp:lastPrinted>
  <dcterms:created xsi:type="dcterms:W3CDTF">2012-07-06T04:43:08Z</dcterms:created>
  <dcterms:modified xsi:type="dcterms:W3CDTF">2023-01-12T20:19:08Z</dcterms:modified>
</cp:coreProperties>
</file>