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hero" sheetId="1" r:id="rId1"/>
    <sheet name="真技能描述" sheetId="6" r:id="rId2"/>
    <sheet name="Sheet2" sheetId="5" r:id="rId3"/>
    <sheet name="Sheet1" sheetId="4" r:id="rId4"/>
    <sheet name="辅助表" sheetId="2" r:id="rId5"/>
    <sheet name="运算表" sheetId="3" r:id="rId6"/>
  </sheets>
  <externalReferences>
    <externalReference r:id="rId7"/>
  </externalReferences>
  <definedNames>
    <definedName name="_xlnm._FilterDatabase" localSheetId="0" hidden="1">hero!$A$1:$AF$185</definedName>
    <definedName name="_xlnm._FilterDatabase" localSheetId="2" hidden="1">Sheet2!$A$1:$F$68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  <comment ref="E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1.亡灵
2.奥术
3.邪能
4.自然
5.暗影
6.光明</t>
        </r>
      </text>
    </comment>
    <comment ref="G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1.战士
2.法师
3.牧师
4.刺客
5.游侠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一、种族编号：1位数
1.亡灵
2.奥术
3.邪能
4.自然
5.暗影
6.光明
二、职业编号：1位数
1.战士
2.法师
3.牧师
4.刺客
5.游侠
三、英雄编号：2位数
1.对应种族对应职业的N个英雄
2.同名英雄的编号相同
四、星级：1位数
对应英雄的初始星级</t>
        </r>
      </text>
    </comment>
  </commentList>
</comments>
</file>

<file path=xl/sharedStrings.xml><?xml version="1.0" encoding="utf-8"?>
<sst xmlns="http://schemas.openxmlformats.org/spreadsheetml/2006/main" count="2737">
  <si>
    <t>英雄ID</t>
  </si>
  <si>
    <t>英雄名称</t>
  </si>
  <si>
    <t>放置名称</t>
  </si>
  <si>
    <t>评论ID</t>
  </si>
  <si>
    <t>英雄种族</t>
  </si>
  <si>
    <t>品质星级</t>
  </si>
  <si>
    <t>职业</t>
  </si>
  <si>
    <t>品质</t>
  </si>
  <si>
    <t>模型</t>
  </si>
  <si>
    <t>头像</t>
  </si>
  <si>
    <t>十星模型</t>
  </si>
  <si>
    <t>十星头像</t>
  </si>
  <si>
    <t>升星材料</t>
  </si>
  <si>
    <t>成长编号</t>
  </si>
  <si>
    <t>被动开启等级</t>
  </si>
  <si>
    <t>普攻</t>
  </si>
  <si>
    <t>怒气</t>
  </si>
  <si>
    <t>怒气图标</t>
  </si>
  <si>
    <t>怒气名称</t>
  </si>
  <si>
    <t>怒气描述</t>
  </si>
  <si>
    <t>被动1</t>
  </si>
  <si>
    <t>被动1名称</t>
  </si>
  <si>
    <t>被动1描述</t>
  </si>
  <si>
    <t>被动1图标</t>
  </si>
  <si>
    <t>被动2</t>
  </si>
  <si>
    <t>被动2名称</t>
  </si>
  <si>
    <t>被动2描述</t>
  </si>
  <si>
    <t>被动2图标</t>
  </si>
  <si>
    <t>被动3</t>
  </si>
  <si>
    <t>被动3名称</t>
  </si>
  <si>
    <t>被动3描述</t>
  </si>
  <si>
    <t>被动3图标</t>
  </si>
  <si>
    <t>软泥怪</t>
  </si>
  <si>
    <t>阿呆</t>
  </si>
  <si>
    <t>[]</t>
  </si>
  <si>
    <t>11011012</t>
  </si>
  <si>
    <t>skillico_001</t>
  </si>
  <si>
    <t>软泥冲击</t>
  </si>
  <si>
    <t>怒气技能：对单个敌人造成125%伤害，并有30%概率眩晕敌人2回合</t>
  </si>
  <si>
    <t/>
  </si>
  <si>
    <t>石像鬼</t>
  </si>
  <si>
    <t>链锤</t>
  </si>
  <si>
    <t>[2]</t>
  </si>
  <si>
    <t>11023012</t>
  </si>
  <si>
    <t>skillico_002</t>
  </si>
  <si>
    <t>石突打击</t>
  </si>
  <si>
    <t>怒气技能：对敌方后排随机2名角色造成90%攻击伤害，并有25%概率石化目标1回合</t>
  </si>
  <si>
    <t>"11023114"</t>
  </si>
  <si>
    <t>石化</t>
  </si>
  <si>
    <t>被动效果：受到攻击身体会渐渐硬化，防御提升5%，持续1回合</t>
  </si>
  <si>
    <t>skillico_056</t>
  </si>
  <si>
    <t>獠牙猎手</t>
  </si>
  <si>
    <t>冰巨魔</t>
  </si>
  <si>
    <t>[2,3]</t>
  </si>
  <si>
    <t>skillico_003</t>
  </si>
  <si>
    <t>寒冰打击</t>
  </si>
  <si>
    <t>怒气技能：对血量最少的敌人造成160%攻击伤害，并使得英雄命中提升20%，持续2回合</t>
  </si>
  <si>
    <t>"11033114"</t>
  </si>
  <si>
    <t>狂怒</t>
  </si>
  <si>
    <t>被动效果：受到攻击时30%概率反击，造成60%攻击伤害</t>
  </si>
  <si>
    <t>skillico_271</t>
  </si>
  <si>
    <t>"11033214"</t>
  </si>
  <si>
    <t>巨魔血统</t>
  </si>
  <si>
    <t>被动效果：受到暴击伤害时，恢复英雄50%攻击的生命（受控不触发）</t>
  </si>
  <si>
    <t>skillico_204</t>
  </si>
  <si>
    <t>巨镰马洛萨</t>
  </si>
  <si>
    <t>暴躁的尸体</t>
  </si>
  <si>
    <t>[2,4]</t>
  </si>
  <si>
    <t>11044012</t>
  </si>
  <si>
    <t>skillico_004</t>
  </si>
  <si>
    <t>骸骨旋风</t>
  </si>
  <si>
    <t>怒气技能：对血量最少的敌人造成180%攻击伤害，并偷取敌人20%护甲2回合</t>
  </si>
  <si>
    <t>"11044114"</t>
  </si>
  <si>
    <t>骷髅意志</t>
  </si>
  <si>
    <t>被动效果：受到伤害，提升英雄10%格挡，持续1回合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</si>
  <si>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20</t>
    </r>
  </si>
  <si>
    <t>"11044211"</t>
  </si>
  <si>
    <t>坚韧</t>
  </si>
  <si>
    <t>被动效果：拥有坚韧的身躯，使得自身生命增加30%</t>
  </si>
  <si>
    <t>[3,5]</t>
  </si>
  <si>
    <t>11045012</t>
  </si>
  <si>
    <t>怒气技能：对血量最少的敌人造成200%攻击伤害，并偷取敌人30%护甲2回合</t>
  </si>
  <si>
    <t>"11045114"</t>
  </si>
  <si>
    <t>被动效果：受到伤害，提升英雄15%格挡，持续1回合</t>
  </si>
  <si>
    <t>"11045211"</t>
  </si>
  <si>
    <t>被动效果：拥有坚韧的身躯，使得自身生命增加40%</t>
  </si>
  <si>
    <t>骷髅王扎卡</t>
  </si>
  <si>
    <t>梦魇骑士</t>
  </si>
  <si>
    <t>11054012</t>
  </si>
  <si>
    <t>skillico_005</t>
  </si>
  <si>
    <t>流星打击</t>
  </si>
  <si>
    <t>怒气技能：对敌方后排随机3名敌人造成125%攻击伤害，并使自己暴击提升10%，持续2回合</t>
  </si>
  <si>
    <t>"11054111","11054121"</t>
  </si>
  <si>
    <t>防御</t>
  </si>
  <si>
    <t>被动效果：骷髅王血量提升20%，攻击提升15%</t>
  </si>
  <si>
    <t>skillico_205</t>
  </si>
  <si>
    <t>"11054214"</t>
  </si>
  <si>
    <t>刃甲</t>
  </si>
  <si>
    <t>被动效果：受到伤害时25%概率反击，造成50%攻击伤害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</si>
  <si>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30</t>
    </r>
  </si>
  <si>
    <t>11055012</t>
  </si>
  <si>
    <t>怒气技能：对敌方后排敌人造成130%攻击伤害，并使自己暴击提升15%，持续2回合</t>
  </si>
  <si>
    <t>"11055111","11055121"</t>
  </si>
  <si>
    <t>被动效果：骷髅王血量提升25%，攻击提升20%</t>
  </si>
  <si>
    <t>"11055214"</t>
  </si>
  <si>
    <t>被动效果：受到伤害时30%概率反击，造成60%攻击伤害</t>
  </si>
  <si>
    <t>缝合收割者</t>
  </si>
  <si>
    <t>骸骨将军</t>
  </si>
  <si>
    <t>11064012</t>
  </si>
  <si>
    <t>skillico_006</t>
  </si>
  <si>
    <t>腐蚀软泥</t>
  </si>
  <si>
    <t>怒气技能：对后排敌人造成100%攻击伤害，并有50%概率使其受到30%流血伤害持续2回合</t>
  </si>
  <si>
    <t>"11064111"</t>
  </si>
  <si>
    <t>奇异身体</t>
  </si>
  <si>
    <t>被动效果：防御提升25%</t>
  </si>
  <si>
    <t>skillico_207</t>
  </si>
  <si>
    <t>"11064214"</t>
  </si>
  <si>
    <t>孤注一掷</t>
  </si>
  <si>
    <t>被动效果：每当我方英雄死亡，伤害减免增加7%</t>
  </si>
  <si>
    <t>skillico_208</t>
  </si>
  <si>
    <t>11065012</t>
  </si>
  <si>
    <t>怒气技能：对后排敌人造成120%攻击伤害，并有50%概率使其受到50%流血伤害持续2回合</t>
  </si>
  <si>
    <t>"11065111"</t>
  </si>
  <si>
    <t>被动效果：防御提升35%</t>
  </si>
  <si>
    <t>"11065214"</t>
  </si>
  <si>
    <t>被动效果：每当我方英雄死亡，伤害减免增加10%</t>
  </si>
  <si>
    <t>冰霜骨龙</t>
  </si>
  <si>
    <t>主宰者</t>
  </si>
  <si>
    <t>[2,3,5]</t>
  </si>
  <si>
    <t>11075012</t>
  </si>
  <si>
    <t>skillico_007</t>
  </si>
  <si>
    <t>冰霜吐息</t>
  </si>
  <si>
    <t>怒气技能：对敌方后排造成自身攻击76%的伤害并恢复自身78%攻击的等量生命</t>
  </si>
  <si>
    <t>"11075111","11075121"</t>
  </si>
  <si>
    <t>不死亡灵</t>
  </si>
  <si>
    <t>被动效果：冰霜巨龙转化为的亡灵生物，身体强度大幅增加，生命增加24%，命中增加20%</t>
  </si>
  <si>
    <t>skillico_209</t>
  </si>
  <si>
    <t>"11075214"</t>
  </si>
  <si>
    <t>血源祭祀</t>
  </si>
  <si>
    <t>被动效果：敌方英雄发生格挡时，吸收敌方生命，使自己恢复44%攻击的等量生命（受控不触发）</t>
  </si>
  <si>
    <t>skillico_210</t>
  </si>
  <si>
    <t>"11075314"</t>
  </si>
  <si>
    <t>源生之血</t>
  </si>
  <si>
    <t>被动效果：冰霜骨龙身体里流淌着原生之血，每次普攻恢复自己24%攻击等量生命</t>
  </si>
  <si>
    <t>skillico_211</t>
  </si>
  <si>
    <t>[2,4,6]</t>
  </si>
  <si>
    <t>11076012</t>
  </si>
  <si>
    <t>冰霜吐息2</t>
  </si>
  <si>
    <t>怒气技能：对敌方后排造成自身攻击100%的伤害并恢复自身100%攻击的等量生命</t>
  </si>
  <si>
    <t>"11076111","11076121"</t>
  </si>
  <si>
    <t>不死亡灵2</t>
  </si>
  <si>
    <t>被动效果：冰霜巨龙转化为的亡灵生物，身体强度大幅增加，生命增加36%，命中增加20%</t>
  </si>
  <si>
    <t>"11076214"</t>
  </si>
  <si>
    <t>血源祭祀2</t>
  </si>
  <si>
    <t>被动效果：敌方英雄发生格挡时，吸收敌方生命，使自己恢复66%攻击的等量生命（受控不触发）</t>
  </si>
  <si>
    <t>"11076314"</t>
  </si>
  <si>
    <t>源生之血2</t>
  </si>
  <si>
    <t>被动效果：冰霜骨龙身体里流淌着原生之血，每次普攻恢复自己36%攻击等量生命</t>
  </si>
  <si>
    <t>亡灵领主</t>
  </si>
  <si>
    <t>巴德</t>
  </si>
  <si>
    <t>11085012</t>
  </si>
  <si>
    <t>skillico_008</t>
  </si>
  <si>
    <t>死寂重斩</t>
  </si>
  <si>
    <t>怒气技能：对敌方生命最少的目标造成自身攻击180%的伤害并降低目标24.5%攻击2回合</t>
  </si>
  <si>
    <t>"11085111","11085121"</t>
  </si>
  <si>
    <t>被动效果：人类领主转化为的亡灵生物，身体强度大幅增加，生命增加24%，破防增加20%</t>
  </si>
  <si>
    <t>"11085214","11085224"</t>
  </si>
  <si>
    <t>狂暴意志</t>
  </si>
  <si>
    <t>被动效果：站得住才有输出！每次普攻提升自己8.8%破防和8.8%暴击</t>
  </si>
  <si>
    <t>skillico_212</t>
  </si>
  <si>
    <t>11086012</t>
  </si>
  <si>
    <t>死寂重斩2</t>
  </si>
  <si>
    <t>怒气技能：对敌方生命最少的目标造成自身攻击210%的伤害并降低其28.5%攻击2回合</t>
  </si>
  <si>
    <t>"11086111","11086121"</t>
  </si>
  <si>
    <t>被动效果：人类领主转化为的亡灵生物，身体强度大幅增加，生命增加36%，破防增加28%</t>
  </si>
  <si>
    <t>"11086214","11086224"</t>
  </si>
  <si>
    <t>狂暴意志2</t>
  </si>
  <si>
    <t>被动效果：站得住才有输出！每次普攻提升自己11.1%破防11.1%暴击</t>
  </si>
  <si>
    <t>"11086314"</t>
  </si>
  <si>
    <t>伤痛咆哮2</t>
  </si>
  <si>
    <t>被动效果：自身生命低于50%，亡灵领主将伤痛转化为力量，提升自己攻击63.3%，持续3回合（只触发一次）</t>
  </si>
  <si>
    <t>skillico_213</t>
  </si>
  <si>
    <t>噩梦女妖</t>
  </si>
  <si>
    <t>雪莉</t>
  </si>
  <si>
    <t>12013012</t>
  </si>
  <si>
    <t>skillico_009</t>
  </si>
  <si>
    <t>尖叫冲击</t>
  </si>
  <si>
    <t>怒气技能：对后排敌人造成100%攻击的伤害</t>
  </si>
  <si>
    <t>"12013111","12013121"</t>
  </si>
  <si>
    <t>巫妖转换</t>
  </si>
  <si>
    <t>被动效果：巫妖转换后的身体，使得攻击提升18%，血量提升15%</t>
  </si>
  <si>
    <t>幽暗大法师</t>
  </si>
  <si>
    <t>死誓</t>
  </si>
  <si>
    <t>12024012</t>
  </si>
  <si>
    <t>死亡尖叫</t>
  </si>
  <si>
    <t>怒气技能：对敌方随机2名目标造成自身攻击145%的伤害，每回合额外造成自身攻击10%的伤害，直至目标死亡</t>
  </si>
  <si>
    <t>"12024114"</t>
  </si>
  <si>
    <t>死亡火焰</t>
  </si>
  <si>
    <t>被动效果：普攻有100%概率施放点燃灵魂的火焰，使目标燃烧，每回合造成8%攻击的伤害，直至敌方英雄死亡</t>
  </si>
  <si>
    <t>skillico_216</t>
  </si>
  <si>
    <t>"12024214"</t>
  </si>
  <si>
    <t>火焰护罩</t>
  </si>
  <si>
    <t>被动效果：穿有用冥火制造的斗篷，受到攻击时100%概率使目标燃烧，每回合造成11%攻击的伤害，直至敌方英雄死亡</t>
  </si>
  <si>
    <t>skillico_217</t>
  </si>
  <si>
    <t>12025012</t>
  </si>
  <si>
    <t>怒气技能：对敌方随机3名目标造成120%攻击伤害，每回合额外造成20%攻击的伤害，直至敌方英雄死亡</t>
  </si>
  <si>
    <t>"12025114"</t>
  </si>
  <si>
    <t>被动效果：普攻有100%概率施放点燃灵魂的火焰，使目标燃烧，每回合造成16%攻击的伤害，直至敌方英雄死亡</t>
  </si>
  <si>
    <t>"12025214"</t>
  </si>
  <si>
    <t>被动效果：穿有用冥火制造的斗篷，受到攻击时100%概率使目标燃烧，每回合造成13%攻击的伤害，直至敌方英雄死亡</t>
  </si>
  <si>
    <t>12026012</t>
  </si>
  <si>
    <t>死亡尖叫2</t>
  </si>
  <si>
    <t>怒气技能：对敌方随机4名目标造成100%攻击伤害，每回合额外造成30%攻击的伤害，直至敌方英雄死亡</t>
  </si>
  <si>
    <t>"12026114"</t>
  </si>
  <si>
    <t>死亡火焰2</t>
  </si>
  <si>
    <t>被动效果：普攻有100%概率施放点燃灵魂的火焰，使目标燃烧，每回合造成22%攻击的伤害，直至敌方英雄死亡</t>
  </si>
  <si>
    <t>"12026214"</t>
  </si>
  <si>
    <t>火焰护罩2</t>
  </si>
  <si>
    <t>被动效果：穿有用冥火制造的斗篷，受到攻击时100%概率使目标燃烧，每回合造成15%攻击的伤害，直至敌方英雄死亡</t>
  </si>
  <si>
    <t>"12026314"</t>
  </si>
  <si>
    <t>无烬燃烧2</t>
  </si>
  <si>
    <t>被动效果：英雄死亡时创造出不会熄灭的火焰，可使所有敌人燃烧，每回合造成25%攻击伤害，直至敌方英雄死亡</t>
  </si>
  <si>
    <t>skillico_218</t>
  </si>
  <si>
    <t>血衣骨法</t>
  </si>
  <si>
    <t>艾丹</t>
  </si>
  <si>
    <t>12035012</t>
  </si>
  <si>
    <t>skillico_010</t>
  </si>
  <si>
    <t>暗影射线</t>
  </si>
  <si>
    <t>怒气技能：对敌方全体造成77%攻击的伤害并有78%概率使战士目标禁魔2回合</t>
  </si>
  <si>
    <t>"12035114","12035124"</t>
  </si>
  <si>
    <t>亡灵意志</t>
  </si>
  <si>
    <t>被动效果：我方英雄死亡时，产生亡灵的意志，提升自己15.7%破防和10.2%攻击</t>
  </si>
  <si>
    <t>"12035211","12035221","12035231"</t>
  </si>
  <si>
    <t>狂暴之心</t>
  </si>
  <si>
    <t>被动效果：拥有狂暴之心，破防增加32%，生命增加24%，攻击增加24%</t>
  </si>
  <si>
    <t>skillico_219</t>
  </si>
  <si>
    <t>12036012</t>
  </si>
  <si>
    <t>暗影射线2</t>
  </si>
  <si>
    <t>怒气技能：对敌方全体造成92%攻击的伤害并有78%概率使战士目标禁魔2回合</t>
  </si>
  <si>
    <t>"12036114","12035124"</t>
  </si>
  <si>
    <t>亡灵意志2</t>
  </si>
  <si>
    <t>被动效果：我方英雄死亡时，产生亡灵的意志，提升自己19.5%破防和15%攻击</t>
  </si>
  <si>
    <t>"12036211","12036221","12036231"</t>
  </si>
  <si>
    <t>狂暴之心2</t>
  </si>
  <si>
    <t>"12036314"</t>
  </si>
  <si>
    <t>死亡波动2</t>
  </si>
  <si>
    <t>被动效果：英雄死亡时，血衣骨法发出死亡波动，使全体敌方每回合受到28%攻击灼烧伤害，持续3回合</t>
  </si>
  <si>
    <t>skillico_220</t>
  </si>
  <si>
    <t>亡灵侍卫</t>
  </si>
  <si>
    <t>马克娜</t>
  </si>
  <si>
    <t>13012012</t>
  </si>
  <si>
    <t>邪恶火焰</t>
  </si>
  <si>
    <t>怒气技能：对所有敌人造成40%伤害</t>
  </si>
  <si>
    <t>"13012114"</t>
  </si>
  <si>
    <t>献祭仪式</t>
  </si>
  <si>
    <t>被动效果：释放怒气技能时摄取敌人生命之力，使我方所有英雄恢复35%攻击的生命</t>
  </si>
  <si>
    <t>skillico_221</t>
  </si>
  <si>
    <t>黑暗牧师</t>
  </si>
  <si>
    <t>暗黑牧师</t>
  </si>
  <si>
    <t>13023012</t>
  </si>
  <si>
    <t>神秘能量</t>
  </si>
  <si>
    <t>怒气技能：对敌方前排造成120%攻击伤害，并回复我方前排英雄55%攻击的血量</t>
  </si>
  <si>
    <t>"13023114"</t>
  </si>
  <si>
    <t>黑暗震击</t>
  </si>
  <si>
    <t>被动效果：普攻有15%概率释放出黑暗震击，使目标眩晕，持续1回合</t>
  </si>
  <si>
    <t>skillico_201</t>
  </si>
  <si>
    <t>凋零法师</t>
  </si>
  <si>
    <t>格伦</t>
  </si>
  <si>
    <t>13034012</t>
  </si>
  <si>
    <t>skillico_011</t>
  </si>
  <si>
    <t>凋零冲击</t>
  </si>
  <si>
    <t>怒气技能：对敌方前排造成125%攻击伤害并有32%的概率冰冻2回合，使生命最少的友军恢复100%攻击的等量生命</t>
  </si>
  <si>
    <t>"13034111","13034121"</t>
  </si>
  <si>
    <t>被动效果：使用了自己调制的混合药剂，使生命增加18%，命中增加15%</t>
  </si>
  <si>
    <t>"13034214"</t>
  </si>
  <si>
    <t>神秘解放</t>
  </si>
  <si>
    <t>被动效果：自身生命低于30%时，解放神秘的力量，提升自己攻击55%，持续3回合（只能触发一次）</t>
  </si>
  <si>
    <t>13035012</t>
  </si>
  <si>
    <t>怒气技能：对敌方前排造成136%攻击伤害并有36%的概率冰冻2回合，使生命最少的友军恢复140%攻击的等量生命</t>
  </si>
  <si>
    <t>"13035111","13035121"</t>
  </si>
  <si>
    <t>被动效果：使用了自己调制的混合药剂，使生命增加24%，命中增加20%</t>
  </si>
  <si>
    <t>"13035214"</t>
  </si>
  <si>
    <t>被动效果：自身生命低于30%时，解放神秘的力量，提升自己攻击66%，持续3回合（只能触发一次）</t>
  </si>
  <si>
    <t>13036012</t>
  </si>
  <si>
    <t>凋零冲击2</t>
  </si>
  <si>
    <t>怒气技能：对敌方前排造成147%攻击伤害并有40%的概率冰冻2回合，使生命最少的友军恢复180%攻击的等量生命</t>
  </si>
  <si>
    <t>"13036111","13036121"</t>
  </si>
  <si>
    <t>被动效果：使用了自己调制的混合药剂，使生命增加32%，命中增加30%</t>
  </si>
  <si>
    <t>"13036214"</t>
  </si>
  <si>
    <t>神秘解放2</t>
  </si>
  <si>
    <t>被动效果：自身生命低于30%时，解放神秘的力量，提升自己攻击88%，持续3回合（只能触发一次）</t>
  </si>
  <si>
    <t>"13036314"</t>
  </si>
  <si>
    <t>恢复2</t>
  </si>
  <si>
    <t>被动效果：凋零法师领悟到了魔法的真谛，普攻有100%概率使随机1名友军恢复88%自身攻击的等量生命</t>
  </si>
  <si>
    <t>skillico_223</t>
  </si>
  <si>
    <t>亡魂医者</t>
  </si>
  <si>
    <t>卡尔玛</t>
  </si>
  <si>
    <t>13045012</t>
  </si>
  <si>
    <t>skillico_012</t>
  </si>
  <si>
    <t>石化能量</t>
  </si>
  <si>
    <t>怒气技能：对敌方后排造成115%攻击伤害并有20%概率使目标石化2回合</t>
  </si>
  <si>
    <t>"13045114"</t>
  </si>
  <si>
    <t>集中之力</t>
  </si>
  <si>
    <t>被动效果：就算是亡魂，也有不喜欢杀戮的存在，医者将普通攻击变为攻击前排敌人，效果为88%的攻击伤害，并减少目标12%格挡3回合</t>
  </si>
  <si>
    <t>skillico_224</t>
  </si>
  <si>
    <t>"13045211","13045221"</t>
  </si>
  <si>
    <t>命中打击</t>
  </si>
  <si>
    <t>被动效果：身为医者，能准确的激发自身的潜力，使得自身命中增加25%，攻击增加24%</t>
  </si>
  <si>
    <t>skillico_225</t>
  </si>
  <si>
    <t>"13045314"</t>
  </si>
  <si>
    <t>伤痛咆哮</t>
  </si>
  <si>
    <t>完全激发了自身的潜力，自身生命低于50%，提升自己攻击61.1%，持续3回合（只触发一次）</t>
  </si>
  <si>
    <t>13046012</t>
  </si>
  <si>
    <t>石化能量2</t>
  </si>
  <si>
    <t>怒气技能：对敌方后排造成140%攻击伤害并有35%概率使目标石化2回合</t>
  </si>
  <si>
    <t>"13046114"</t>
  </si>
  <si>
    <t>集中之力2</t>
  </si>
  <si>
    <t>被动效果：就算是亡魂，也有不喜欢杀戮的存在，医者将普通攻击变为攻击前排敌人，效果为99%的攻击伤害，并减少目标18%格挡3回合</t>
  </si>
  <si>
    <t>"13046211","13046221"</t>
  </si>
  <si>
    <t>命中打击2</t>
  </si>
  <si>
    <t>被动效果：身为医者，能准确的激发自身的潜力，使得自身命中增加35%，攻击增加36%</t>
  </si>
  <si>
    <t>"13046314"</t>
  </si>
  <si>
    <t>完全激发了自身的潜力，自身生命低于50%，提升自己攻击78.8%，持续3回合（只触发一次）</t>
  </si>
  <si>
    <t>食尸鬼</t>
  </si>
  <si>
    <t>毒舌</t>
  </si>
  <si>
    <t>14013012</t>
  </si>
  <si>
    <t>skillico_013</t>
  </si>
  <si>
    <t>腐蚀重击</t>
  </si>
  <si>
    <t>怒气技能：对敌方单体造成160%攻击伤害，并使敌人流血3回合，每回合造成45%攻击伤害</t>
  </si>
  <si>
    <t>"14013111"</t>
  </si>
  <si>
    <t>啃噬</t>
  </si>
  <si>
    <t>被动效果：生活在阴暗世界的食尸鬼，啃噬生命精华，攻击永久增加25%</t>
  </si>
  <si>
    <r>
      <rPr>
        <sz val="12"/>
        <color theme="1"/>
        <rFont val="微软雅黑"/>
        <charset val="134"/>
      </rPr>
      <t>skillico_21</t>
    </r>
    <r>
      <rPr>
        <sz val="12"/>
        <color theme="1"/>
        <rFont val="微软雅黑"/>
        <charset val="134"/>
      </rPr>
      <t>3</t>
    </r>
  </si>
  <si>
    <t>暗影收割者</t>
  </si>
  <si>
    <t>敛骨者</t>
  </si>
  <si>
    <t>14024012</t>
  </si>
  <si>
    <t>skillico_014</t>
  </si>
  <si>
    <t>黑暗之袭</t>
  </si>
  <si>
    <t>怒气技能：对敌方随机1名后排目标造成202%攻击伤害并增加自身12%破防2回合</t>
  </si>
  <si>
    <t>"14024111"</t>
  </si>
  <si>
    <t>穿透</t>
  </si>
  <si>
    <t>被动效果：手中武器极其锋利，提升收割者40%的破防</t>
  </si>
  <si>
    <t>"14024214"</t>
  </si>
  <si>
    <t>死亡献祭</t>
  </si>
  <si>
    <t>被动效果：敌方的死亡使得自己变得狂暴，提升自己暴击12%</t>
  </si>
  <si>
    <t>怒气技能：对敌方随机2名后排目标造成156%攻击伤害并增加自身24%破防2回合</t>
  </si>
  <si>
    <t>"14025111"</t>
  </si>
  <si>
    <t>被动效果：手中武器极其锋利，提升收割者64%的破防</t>
  </si>
  <si>
    <t>"14025214"</t>
  </si>
  <si>
    <t>被动效果：敌方的死亡使得自己变得狂暴，提升自己暴击18%</t>
  </si>
  <si>
    <t>14026012</t>
  </si>
  <si>
    <t>黑暗之袭2</t>
  </si>
  <si>
    <t>怒气技能：对敌方随机2名后排目标造成195%攻击伤害并增加自身24%破防2回合</t>
  </si>
  <si>
    <t>"14026111","14026121"</t>
  </si>
  <si>
    <t>穿透2</t>
  </si>
  <si>
    <t>被动效果：手中武器极其锋利，提升收割者64%的破防，及12%的生命</t>
  </si>
  <si>
    <t>"14026214"</t>
  </si>
  <si>
    <t>死亡献祭2</t>
  </si>
  <si>
    <t>被动效果：敌方的死亡使得自己变得狂暴，提升自己暴击24%</t>
  </si>
  <si>
    <t>"14026314"</t>
  </si>
  <si>
    <t>越战越勇2</t>
  </si>
  <si>
    <t>被动效果：对于力量掌握到了极致，每次普攻提升自己22.2%暴击伤害</t>
  </si>
  <si>
    <t>skillico_226</t>
  </si>
  <si>
    <t>死亡刺客</t>
  </si>
  <si>
    <t>鲁特兹</t>
  </si>
  <si>
    <t>14035012</t>
  </si>
  <si>
    <t>疾影突袭</t>
  </si>
  <si>
    <t>怒气技能：对敌方随机3名目标造成120%攻击伤害，对法师类目标有75%概率眩晕2回合</t>
  </si>
  <si>
    <t>"14035111","14035121"</t>
  </si>
  <si>
    <t>刺客之心</t>
  </si>
  <si>
    <t>被动效果：拥有刺客之心，抛弃一切恐惧，破防增加32%，攻击增加24%</t>
  </si>
  <si>
    <t>skillico_227</t>
  </si>
  <si>
    <t>"14035214"</t>
  </si>
  <si>
    <t>集中击杀</t>
  </si>
  <si>
    <t>被动效果：追杀弱小的猎物，普通攻击变成攻击敌方生命最少的英雄，伤害为101%攻击效果，并减少目标12%防御</t>
  </si>
  <si>
    <t>skillico_228</t>
  </si>
  <si>
    <t>14036012</t>
  </si>
  <si>
    <t>疾影突袭2</t>
  </si>
  <si>
    <t>怒气技能：对敌方随机4名目标造成136%攻击伤害，对法师类目标有75%概率眩晕2回合</t>
  </si>
  <si>
    <t>"14036111","14036121","14036131"</t>
  </si>
  <si>
    <t>刺客之心2</t>
  </si>
  <si>
    <t>被动效果：拥有刺客之心，抛弃一切恐惧，破防增加36%，攻击增加24%，生命增加12%</t>
  </si>
  <si>
    <t>"14036214"</t>
  </si>
  <si>
    <t>集中击杀2</t>
  </si>
  <si>
    <t>被动效果：追杀弱小的猎物，普通攻击变成攻击敌方生命最少的英雄，伤害为111%攻击效果，并减少目标16%防御</t>
  </si>
  <si>
    <t>"14036314","14036324"</t>
  </si>
  <si>
    <t>血腥狂舞2</t>
  </si>
  <si>
    <t>被动效果：行走在死亡的边缘，自身生命低于80%，提升自己破防33%，并持续回复自己303%攻击的等量生命5回合（只触发一次）</t>
  </si>
  <si>
    <t>skillico_229</t>
  </si>
  <si>
    <t>幽冥狼王</t>
  </si>
  <si>
    <t>沃尔特</t>
  </si>
  <si>
    <t>skillico_060</t>
  </si>
  <si>
    <t>狼牙天冲</t>
  </si>
  <si>
    <r>
      <rPr>
        <sz val="12"/>
        <color theme="1"/>
        <rFont val="微软雅黑"/>
        <charset val="134"/>
      </rPr>
      <t>怒气技能：对随机1名后排敌人造成181%攻击伤害，每回合额外造成</t>
    </r>
    <r>
      <rPr>
        <sz val="12"/>
        <color theme="1"/>
        <rFont val="微软雅黑"/>
        <charset val="134"/>
      </rPr>
      <t>35</t>
    </r>
    <r>
      <rPr>
        <sz val="12"/>
        <color theme="1"/>
        <rFont val="微软雅黑"/>
        <charset val="134"/>
      </rPr>
      <t>%中毒伤害，持续6回合，并有35%概率眩晕目标2回合。</t>
    </r>
  </si>
  <si>
    <t>"14045111","14045121","14045131","14045114"</t>
  </si>
  <si>
    <t>毒刃锁定</t>
  </si>
  <si>
    <t>被动技能：天生拥有狼之敏锐，破防增加11%，攻击增加19%，生命增加8.5%，对中毒目标伤害增加10.5%</t>
  </si>
  <si>
    <t>skillico_304</t>
  </si>
  <si>
    <t>"14045214"</t>
  </si>
  <si>
    <t>野性咆哮</t>
  </si>
  <si>
    <t>被动效果：体内携带特殊的病毒，普攻有100%概率使目标中毒，每回合持续造成32.5%攻击伤害持续6回合。</t>
  </si>
  <si>
    <t>skillico_305</t>
  </si>
  <si>
    <t>"14045314"</t>
  </si>
  <si>
    <t>隐秘之毒</t>
  </si>
  <si>
    <t>被动效果：损失的鲜血，要用敌人的鲜血偿还，当生命低于60%时，使敌方后排随机2名目标中毒，每回合造成80%的攻击伤害，持续4回合。（只触发1次）</t>
  </si>
  <si>
    <t>skillico_306</t>
  </si>
  <si>
    <t>狼牙天冲2</t>
  </si>
  <si>
    <r>
      <rPr>
        <sz val="12"/>
        <color theme="1"/>
        <rFont val="微软雅黑"/>
        <charset val="134"/>
      </rPr>
      <t>怒气技能：对随机2名后排敌人造成192%攻击伤害，每回合额外造成</t>
    </r>
    <r>
      <rPr>
        <sz val="12"/>
        <color theme="1"/>
        <rFont val="微软雅黑"/>
        <charset val="134"/>
      </rPr>
      <t>45</t>
    </r>
    <r>
      <rPr>
        <sz val="12"/>
        <color theme="1"/>
        <rFont val="微软雅黑"/>
        <charset val="134"/>
      </rPr>
      <t>%中毒伤害，持续6回合，并有42.5%概率眩晕目标2回合。</t>
    </r>
  </si>
  <si>
    <t>"14046111","14046121","14046131","14046114"</t>
  </si>
  <si>
    <t>毒刃锁定2</t>
  </si>
  <si>
    <t>被动技能：天生拥有狼之敏锐，破防增加16%，攻击增加29%，生命增加12.5%，对中毒目标伤害增加15.5%</t>
  </si>
  <si>
    <t>"14046214"</t>
  </si>
  <si>
    <t>野性咆哮2</t>
  </si>
  <si>
    <t>被动效果：体内携带特殊的病毒，普攻有100%概率使目标中毒，每回合持续造成42.5%攻击伤害持续6回合。</t>
  </si>
  <si>
    <t>"14046314"</t>
  </si>
  <si>
    <t>隐秘之毒2</t>
  </si>
  <si>
    <t>被动效果：损失的鲜血，要用敌人的鲜血偿还，当生命低于60%时，使敌方后排随机2名目标中毒，每回合造成130%的攻击伤害，持续4回合。（只触发1次）</t>
  </si>
  <si>
    <t>鲜血女王</t>
  </si>
  <si>
    <t>巴博</t>
  </si>
  <si>
    <t>15014012</t>
  </si>
  <si>
    <t>skillico_015</t>
  </si>
  <si>
    <t>血腥穿刺</t>
  </si>
  <si>
    <t>怒气技能：对全体敌人造成50%攻击伤害，并使自己伤害增加30%，持续2回合</t>
  </si>
  <si>
    <t>"15014111"</t>
  </si>
  <si>
    <t>血族</t>
  </si>
  <si>
    <t>被动效果：攻击提升20%</t>
  </si>
  <si>
    <t>skillico_231</t>
  </si>
  <si>
    <t>"15014214"</t>
  </si>
  <si>
    <t>嗜血</t>
  </si>
  <si>
    <t>被动效果：每当我方英雄死亡，英雄技能伤害提升15%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</si>
  <si>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62</t>
    </r>
  </si>
  <si>
    <t>15015012</t>
  </si>
  <si>
    <t>怒气技能：对全体敌人造成65%攻击伤害，并使自己伤害增加40%，持续2回合</t>
  </si>
  <si>
    <t>"15015111"</t>
  </si>
  <si>
    <t>地穴领主</t>
  </si>
  <si>
    <t>兰姆</t>
  </si>
  <si>
    <t>15024012</t>
  </si>
  <si>
    <t>skillico_016</t>
  </si>
  <si>
    <t>地穴突袭</t>
  </si>
  <si>
    <t>怒气技能：对敌方前排造成145%攻击伤害并有45%概率沉默目标1回合</t>
  </si>
  <si>
    <t>"15024114"</t>
  </si>
  <si>
    <t>狩猎时间</t>
  </si>
  <si>
    <t>被动效果：普攻有20%概率眩晕目标1回合</t>
  </si>
  <si>
    <t>skillico_232</t>
  </si>
  <si>
    <t>"15024211","15024221"</t>
  </si>
  <si>
    <t>甲壳</t>
  </si>
  <si>
    <t>被动效果：破防提升15%，暴击提升15%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</si>
  <si>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72</t>
    </r>
  </si>
  <si>
    <t>15025012</t>
  </si>
  <si>
    <t>怒气技能：对敌方前排造成155%攻击伤害并有25%概率沉默目标2回合</t>
  </si>
  <si>
    <t>"15025114"</t>
  </si>
  <si>
    <t>暗影猎手</t>
  </si>
  <si>
    <t>菲尔德</t>
  </si>
  <si>
    <t>15035012</t>
  </si>
  <si>
    <t>skillico_017</t>
  </si>
  <si>
    <t>致命箭雨</t>
  </si>
  <si>
    <t>怒气技能：对敌方随机3名目标造成100%攻击伤害并有66%概率使刺客类目标眩晕2回合</t>
  </si>
  <si>
    <t>"15035114"</t>
  </si>
  <si>
    <t>击晕</t>
  </si>
  <si>
    <t>被动效果：敏锐的猎手，擅长找到敌人的弱点，普攻有36%概率使目标眩晕，持续1回合</t>
  </si>
  <si>
    <t>skillico_234</t>
  </si>
  <si>
    <t>"15035214"</t>
  </si>
  <si>
    <t>乘胜追击</t>
  </si>
  <si>
    <t>被动效果：对眩晕的目标乘胜追击，增加55%的额外伤害</t>
  </si>
  <si>
    <t>"15035311","15035321"</t>
  </si>
  <si>
    <t>射手之心</t>
  </si>
  <si>
    <t>被动效果：天生猎手，专找弱点，破防增加32%，攻击增加22%</t>
  </si>
  <si>
    <t>15036012</t>
  </si>
  <si>
    <t>致命箭雨2</t>
  </si>
  <si>
    <t>怒气技能：对敌方随机4名目标造成99%攻击伤害并有77%概率使刺客类目标眩晕2回合</t>
  </si>
  <si>
    <t>"15036114"</t>
  </si>
  <si>
    <t>击晕2</t>
  </si>
  <si>
    <t>被动效果：敏锐的猎手，擅长找到敌人的弱点，普攻有48%概率使目标眩晕，持续1回合</t>
  </si>
  <si>
    <t>"15036214"</t>
  </si>
  <si>
    <t>乘胜追击2</t>
  </si>
  <si>
    <t>被动效果：对眩晕的目标乘胜追击，增加77%的额外伤害</t>
  </si>
  <si>
    <t>"15036311","15036321"</t>
  </si>
  <si>
    <t>射手之心2</t>
  </si>
  <si>
    <t>被动效果：天生猎手，专找弱点，破防增加32%，攻击增加33%</t>
  </si>
  <si>
    <t>山丘领主</t>
  </si>
  <si>
    <t>风暴战斧</t>
  </si>
  <si>
    <t>21014012</t>
  </si>
  <si>
    <t>skillico_018</t>
  </si>
  <si>
    <t>重锤雷击</t>
  </si>
  <si>
    <t>怒气技能：对随机3个目标造成140%攻击伤害，并使自己伤害减免提升10%持续2回合</t>
  </si>
  <si>
    <t>"21014111","21014121"</t>
  </si>
  <si>
    <t>举起盾牌</t>
  </si>
  <si>
    <t>被动效果：身披重甲，伤害减免增加10%，生命增加10%</t>
  </si>
  <si>
    <r>
      <rPr>
        <sz val="12"/>
        <color theme="1"/>
        <rFont val="微软雅黑"/>
        <charset val="134"/>
      </rPr>
      <t>skillico_20</t>
    </r>
    <r>
      <rPr>
        <sz val="12"/>
        <color theme="1"/>
        <rFont val="微软雅黑"/>
        <charset val="134"/>
      </rPr>
      <t>5</t>
    </r>
  </si>
  <si>
    <t>"21014214"</t>
  </si>
  <si>
    <t>盾牌猛击</t>
  </si>
  <si>
    <t>被动技能：普攻有40%概率眩晕目标1回合</t>
  </si>
  <si>
    <t>21015012</t>
  </si>
  <si>
    <t>怒气技能：对随机3个目标造成150%攻击伤害，并使自己伤害减免提升15%持续2回合</t>
  </si>
  <si>
    <t>"21015111","21015121"</t>
  </si>
  <si>
    <t>山岩巨人</t>
  </si>
  <si>
    <t>钢铁斑比</t>
  </si>
  <si>
    <t>21024012</t>
  </si>
  <si>
    <t>skillico_019</t>
  </si>
  <si>
    <t>巨岩打击</t>
  </si>
  <si>
    <t>怒气技能：对敌方后排造成自身攻击110%的伤害，并使自己伤害减免提升10%持续2回合</t>
  </si>
  <si>
    <t>"21024111"</t>
  </si>
  <si>
    <t>被动效果：岩石组成的身躯，防御提升35%</t>
  </si>
  <si>
    <t>skillico_202</t>
  </si>
  <si>
    <t>"21024214"</t>
  </si>
  <si>
    <t>岩石防御</t>
  </si>
  <si>
    <t>被动效果：普攻提升自身护甲20%，持续2回合</t>
  </si>
  <si>
    <t>21025012</t>
  </si>
  <si>
    <t>怒气技能：对敌方后排造成自身攻击120%的伤害，并使自己伤害减免提升15%持续2回合</t>
  </si>
  <si>
    <t>"21025111"</t>
  </si>
  <si>
    <t>被动效果：岩石组成的身躯，防御提升55%</t>
  </si>
  <si>
    <t>"21025214"</t>
  </si>
  <si>
    <t>被动效果：普攻提升自身护甲40%，持续2回合</t>
  </si>
  <si>
    <t>奥丁战神</t>
  </si>
  <si>
    <t>克里斯蒂安</t>
  </si>
  <si>
    <t>21034012</t>
  </si>
  <si>
    <t>skillico_020</t>
  </si>
  <si>
    <t>守护圣击</t>
  </si>
  <si>
    <t>怒气技能：对敌方生命最少的目标造成180%攻击伤害并对刺客类目标造成53%攻击的额外伤害</t>
  </si>
  <si>
    <t>"21034111","21034121"</t>
  </si>
  <si>
    <t>战斗血液</t>
  </si>
  <si>
    <t>被动效果：战斗的热血使得自身攻击增加12%，生命增加14%</t>
  </si>
  <si>
    <t>"21034214"</t>
  </si>
  <si>
    <t>魔法失效</t>
  </si>
  <si>
    <t>被动效果：强大的战士不需要懂得魔法！普攻有22%概率使目标禁魔，持续2回合</t>
  </si>
  <si>
    <t>skillico_222</t>
  </si>
  <si>
    <t>21035012</t>
  </si>
  <si>
    <t>怒气技能：对敌方生命最少的目标造成200%攻击伤害并对刺客类目标造成83%攻击的额外伤害</t>
  </si>
  <si>
    <t>"21035111","21035121"</t>
  </si>
  <si>
    <t>被动效果：战斗的热血使得自身攻击增加22%，生命增加24%</t>
  </si>
  <si>
    <t>"21035214"</t>
  </si>
  <si>
    <t>被动效果：强大的战士不需要懂得魔法！普攻有33%概率使目标禁魔，持续2回合</t>
  </si>
  <si>
    <t>21036012</t>
  </si>
  <si>
    <t>守护圣击2</t>
  </si>
  <si>
    <t>怒气技能：对敌方生命最少的目标造成216%攻击伤害并对刺客类目标造成100%额外伤害</t>
  </si>
  <si>
    <t>"21036111","21036121"</t>
  </si>
  <si>
    <t>战斗血液2</t>
  </si>
  <si>
    <t>被动效果：战斗的热血使得自身攻击增加28%，生命增加32%</t>
  </si>
  <si>
    <t>"21036214"</t>
  </si>
  <si>
    <t>魔法失效2</t>
  </si>
  <si>
    <t>被动效果：强大的战士不需要懂得魔法！普攻有44%概率使目标禁魔，持续2回合</t>
  </si>
  <si>
    <t>"21036314"</t>
  </si>
  <si>
    <t>钢铁身躯2</t>
  </si>
  <si>
    <t>被动效果：想干掉我？没这么容易！自身生命低于50%，提高自己伤害减免24.5%，持续4回合（只触发一次）</t>
  </si>
  <si>
    <t>skillico_235</t>
  </si>
  <si>
    <t>暴风领主</t>
  </si>
  <si>
    <t>荣耀守卫</t>
  </si>
  <si>
    <t>21045012</t>
  </si>
  <si>
    <t>skillico_021</t>
  </si>
  <si>
    <t>烈焰之剑</t>
  </si>
  <si>
    <t>怒气技能：对敌方后排造成77%攻击伤害并有18%概率使目标眩晕2回合</t>
  </si>
  <si>
    <t>"21045111","21045121"</t>
  </si>
  <si>
    <t>被动效果：身为守卫者，强大的意志使得自身防御增加33%，生命增加24%</t>
  </si>
  <si>
    <t>"21045214"</t>
  </si>
  <si>
    <t>以牙还牙</t>
  </si>
  <si>
    <t>被动效果：你打疼我了！受到暴击有100%概率发动一次反击，造成99%的攻击伤害</t>
  </si>
  <si>
    <t>21046012</t>
  </si>
  <si>
    <t>烈焰之剑2</t>
  </si>
  <si>
    <t>怒气技能：对敌方后排造成88%攻击伤害并有28%概率使目标眩晕2回合</t>
  </si>
  <si>
    <t>"21046111","21046121"</t>
  </si>
  <si>
    <t>被动效果：身为守卫者，强大的意志使得自身防御增加44%，生命增加32%</t>
  </si>
  <si>
    <t>"21046214"</t>
  </si>
  <si>
    <t>以牙还牙2</t>
  </si>
  <si>
    <t>被动效果：你打疼我了！受到暴击有100%概率发动一次反击，造成120%的攻击伤害</t>
  </si>
  <si>
    <t>"21046314"</t>
  </si>
  <si>
    <t>守护圣光2</t>
  </si>
  <si>
    <t>被动效果：我的领民由我守护！自身生命低于50%，提升友军防御62.1%，持续3回合（只触发一次）</t>
  </si>
  <si>
    <t>虚灵飞龙</t>
  </si>
  <si>
    <t>灰袍法师</t>
  </si>
  <si>
    <t>2</t>
  </si>
  <si>
    <t>22012012</t>
  </si>
  <si>
    <t>skillico_022</t>
  </si>
  <si>
    <t>法力吸取</t>
  </si>
  <si>
    <t>怒气技能：对随机1名敌人造成160%伤害，并有50%概率冰冻敌人1回合</t>
  </si>
  <si>
    <t>"22012111"</t>
  </si>
  <si>
    <t>虚灵之力</t>
  </si>
  <si>
    <t>被动效果：身体介于虚无与真实之间，生命永久提升25%</t>
  </si>
  <si>
    <t>skillico_034</t>
  </si>
  <si>
    <t>火焰凤凰</t>
  </si>
  <si>
    <t>时间法师</t>
  </si>
  <si>
    <t>22024012</t>
  </si>
  <si>
    <t>skillico_023</t>
  </si>
  <si>
    <t>烈焰冲击</t>
  </si>
  <si>
    <t>怒气技能：对随机3名敌人造成125%攻击伤害，并使自身攻击增加10%，持续2回合</t>
  </si>
  <si>
    <t>"22024111"</t>
  </si>
  <si>
    <t>奥术智慧</t>
  </si>
  <si>
    <t>被动效果：领会了奥术，自身攻击增加20%</t>
  </si>
  <si>
    <t>skillico_236</t>
  </si>
  <si>
    <t>"22024214"</t>
  </si>
  <si>
    <t>焚炎</t>
  </si>
  <si>
    <t>被动效果：英雄死亡时使得全体敌人燃烧2回合，造成45%攻击伤害</t>
  </si>
  <si>
    <t>skillico_237</t>
  </si>
  <si>
    <t>22025012</t>
  </si>
  <si>
    <t>怒气技能：对随机4名敌人造成125%攻击伤害，并使自身攻击增加20%，持续2回合</t>
  </si>
  <si>
    <t>"22025111"</t>
  </si>
  <si>
    <t>寒冰法师</t>
  </si>
  <si>
    <t>塞拉</t>
  </si>
  <si>
    <t>22034012</t>
  </si>
  <si>
    <t>冰冻箭雨</t>
  </si>
  <si>
    <t>怒气技能：对敌方全体造成50%攻击伤害并有10%概率使目标冰冻2回合</t>
  </si>
  <si>
    <t>"22034111","22034121"</t>
  </si>
  <si>
    <t>魔法师的意志</t>
  </si>
  <si>
    <t>被动效果：拥有魔法师的意志，攻击增加24%，生命增加18%</t>
  </si>
  <si>
    <t>"22034214"</t>
  </si>
  <si>
    <t>冰霜之力</t>
  </si>
  <si>
    <t>被动效果：运用寒冰之力，普攻有12%概率使目标冰冻，持续1回合</t>
  </si>
  <si>
    <t>skillico_214</t>
  </si>
  <si>
    <t>22035012</t>
  </si>
  <si>
    <t>怒气技能：对敌方全体造成57%攻击伤害并有16%概率使目标冰冻2回合</t>
  </si>
  <si>
    <t>"22035111","22035121"</t>
  </si>
  <si>
    <t>被动效果：拥有魔法师的意志，攻击增加32%，生命增加28%</t>
  </si>
  <si>
    <t>"22035214"</t>
  </si>
  <si>
    <t>被动效果：运用寒冰之力，普攻有24%概率使目标冰冻，持续1回合</t>
  </si>
  <si>
    <t>22036012</t>
  </si>
  <si>
    <t>冰冻箭雨2</t>
  </si>
  <si>
    <t>怒气技能：对敌方全体造成69%攻击伤害并有24%概率使目标冰冻2回合</t>
  </si>
  <si>
    <t>"22036111","22036121"</t>
  </si>
  <si>
    <t>魔法师的意志2</t>
  </si>
  <si>
    <t>"22036214"</t>
  </si>
  <si>
    <t>冰霜之力2</t>
  </si>
  <si>
    <t>"22036314"</t>
  </si>
  <si>
    <t>冰冻诅咒2</t>
  </si>
  <si>
    <t>被动效果：英雄死亡时诅咒敌方全体，有11.1%概率使所有敌人冰冻，持续2回合</t>
  </si>
  <si>
    <t>skillico_238</t>
  </si>
  <si>
    <t>守望法师</t>
  </si>
  <si>
    <t>布利</t>
  </si>
  <si>
    <t>22045012</t>
  </si>
  <si>
    <t>skillico_024</t>
  </si>
  <si>
    <t>能量轰炸</t>
  </si>
  <si>
    <t>怒气技能：对敌方随机3名目标造成120%攻击伤害并有20%概率使目标眩晕2回合</t>
  </si>
  <si>
    <t>"22045111","22045121"</t>
  </si>
  <si>
    <t>被动效果：拥有魔法师的意志，攻击增加18%，生命增加18%</t>
  </si>
  <si>
    <t>"22045214"</t>
  </si>
  <si>
    <t>奥术爆破</t>
  </si>
  <si>
    <t>被动效果：英雄死亡后运用奥术，18%的机率使敌方后排目标眩晕，持续2回合</t>
  </si>
  <si>
    <t>skillico_239</t>
  </si>
  <si>
    <t>22046012</t>
  </si>
  <si>
    <t>能量轰炸2</t>
  </si>
  <si>
    <t>怒气技能：对敌方随机4名目标造成120%攻击伤害并有30%概率使目标眩晕2回合</t>
  </si>
  <si>
    <t>"22046111","22046121"</t>
  </si>
  <si>
    <t>被动效果：拥有魔法师的意志，攻击增加18%，生命增加32%</t>
  </si>
  <si>
    <t>"22046214"</t>
  </si>
  <si>
    <t>奥术爆破2</t>
  </si>
  <si>
    <t>被动效果：英雄死亡后运用奥术，30%的机率使敌方后排目标眩晕，持续2回合</t>
  </si>
  <si>
    <t>"22046314"</t>
  </si>
  <si>
    <t>昏迷2</t>
  </si>
  <si>
    <t>被动效果：掌握了时灵时不灵的魔法力量，普攻有25%概率使目标眩晕，持续2回合</t>
  </si>
  <si>
    <t>冰蓝巨龙</t>
  </si>
  <si>
    <t>OD-01</t>
  </si>
  <si>
    <t>22055012</t>
  </si>
  <si>
    <t>skillico_025</t>
  </si>
  <si>
    <t>蓝龙吐息</t>
  </si>
  <si>
    <t>怒气技能：对敌方全体造成90%攻击伤害并有70%概率使辅助类目标禁魔3回合</t>
  </si>
  <si>
    <t>"22055114"</t>
  </si>
  <si>
    <t>巨龙秘法</t>
  </si>
  <si>
    <t>被动效果：施展巨龙族的的秘法，普攻时降低目标4%的攻击，持续3回合</t>
  </si>
  <si>
    <t>skillico_240</t>
  </si>
  <si>
    <t>"22055211","22055221","22055231"</t>
  </si>
  <si>
    <t>巨龙之力</t>
  </si>
  <si>
    <t>被动效果：身为巨龙之一，自身的技能伤害增加60%，生命增加24%，命中增加10%</t>
  </si>
  <si>
    <t>skillico_241</t>
  </si>
  <si>
    <t>"22055314","22055324"</t>
  </si>
  <si>
    <t>奥术秘法</t>
  </si>
  <si>
    <t>被动效果：龙族天生拥有魔法亲和，普攻有33%概率降低目标12%暴击，并提升自己22%攻击，持续2回合，可叠加</t>
  </si>
  <si>
    <t>22056012</t>
  </si>
  <si>
    <t>蓝龙吐息2</t>
  </si>
  <si>
    <t>怒气技能：对敌方全体造成110%攻击伤害并有80%概率使辅助类目标禁魔3回合</t>
  </si>
  <si>
    <t>"22056114"</t>
  </si>
  <si>
    <t>巨龙秘法2</t>
  </si>
  <si>
    <t>被动效果：施展巨龙族的的秘法，普攻时降低目标8%的攻击，持续3回合</t>
  </si>
  <si>
    <t>"22056211","22056221","22056231"</t>
  </si>
  <si>
    <t>巨龙之力2</t>
  </si>
  <si>
    <t>被动效果：身为巨龙之一，自身的技能伤害增加75%，生命增加36%，命中增加20%</t>
  </si>
  <si>
    <t>"22056314","22056324"</t>
  </si>
  <si>
    <t>奥术秘法2</t>
  </si>
  <si>
    <t>被动效果：龙族天生拥有魔法亲和，普攻有77%概率降低目标12%暴击，并提升自己22%攻击，持续3回合</t>
  </si>
  <si>
    <t>木精灵</t>
  </si>
  <si>
    <t>雷吉</t>
  </si>
  <si>
    <t>skillico_026</t>
  </si>
  <si>
    <t>生命之光</t>
  </si>
  <si>
    <t>怒气技能：对随机2名敌人造成120%攻击伤害，并恢复我方血量最少英雄85%攻击生命</t>
  </si>
  <si>
    <t>"23013114"</t>
  </si>
  <si>
    <t>自然恩赐</t>
  </si>
  <si>
    <t>被动效果：受到大自然的眷顾，每次普攻恢复25%攻击的生命</t>
  </si>
  <si>
    <t>灵魂祭祀</t>
  </si>
  <si>
    <t>泰拉的仆人</t>
  </si>
  <si>
    <t>23023012</t>
  </si>
  <si>
    <t>skillico_027</t>
  </si>
  <si>
    <t>献祭火球</t>
  </si>
  <si>
    <t>怒气技能：对敌方后排造成90%攻击伤害，并恢复我方后排40%攻击生命</t>
  </si>
  <si>
    <t>"23023114"</t>
  </si>
  <si>
    <t>被动效果：对灵魂之力的精通使自身每次普攻后恢复30%攻击的生命</t>
  </si>
  <si>
    <t>奥赛隆</t>
  </si>
  <si>
    <t>奥玛斯</t>
  </si>
  <si>
    <t>23035012</t>
  </si>
  <si>
    <t>skillico_028</t>
  </si>
  <si>
    <t>潮汐海浪</t>
  </si>
  <si>
    <t>怒气技能：对敌方随机1名后排目标造成111%攻击伤害并持续恢复全体友军60%攻击效果的生命3回合</t>
  </si>
  <si>
    <t>"23035114","23035124"</t>
  </si>
  <si>
    <t>治疗</t>
  </si>
  <si>
    <t>被动效果：水生种族，普攻有100%概率对目标造成33%攻击的额外伤害并持续恢复随机1名友军24%攻击的等量生命，持续3回合</t>
  </si>
  <si>
    <t>"23035211","23035221"</t>
  </si>
  <si>
    <t>潮汐之力</t>
  </si>
  <si>
    <t>被动效果：借用潮汐的力量，自身生命增加22%，攻击增加22%</t>
  </si>
  <si>
    <t>"23035314"</t>
  </si>
  <si>
    <t>水系治愈</t>
  </si>
  <si>
    <t>被动效果：当自身生命低于50%时，回复己方全体150%攻击的等量生命（只触发一次）</t>
  </si>
  <si>
    <t>skillico_244</t>
  </si>
  <si>
    <t>23036012</t>
  </si>
  <si>
    <t>潮汐海浪2</t>
  </si>
  <si>
    <t>怒气技能：对敌方随机2名后排目标造成85%攻击伤害并持续恢复全体友军80%攻击效果的生命3回合</t>
  </si>
  <si>
    <t>"23036114","23036124"</t>
  </si>
  <si>
    <t>治疗2</t>
  </si>
  <si>
    <t>被动效果：水生种族，普攻有100%概率对目标造成44%攻击的额外伤害并持续恢复随机1名友军36%攻击的等量生命，持续3回合</t>
  </si>
  <si>
    <t>"23036211","23036221"</t>
  </si>
  <si>
    <t>潮汐之力2</t>
  </si>
  <si>
    <t>被动效果：借用潮汐的力量，自身生命增加31.5%，攻击增加19.5%</t>
  </si>
  <si>
    <t>"23036314"</t>
  </si>
  <si>
    <t>水系治愈2</t>
  </si>
  <si>
    <t>被动效果：当自身生命低于50%时，回复己方全体200%攻击的等量生命（只触发一次）</t>
  </si>
  <si>
    <t>虚灵贤者</t>
  </si>
  <si>
    <t>卡佛</t>
  </si>
  <si>
    <t>24013012</t>
  </si>
  <si>
    <t>虚灵冲击</t>
  </si>
  <si>
    <t>怒气技能：对敌方后排随机2名角色造成160%攻击伤害，并使敌人护甲降低30%持续2回合</t>
  </si>
  <si>
    <t>"24013111","24013121"</t>
  </si>
  <si>
    <t>虚无之力</t>
  </si>
  <si>
    <t>被动效果：血量提升10%，闪避提升10%</t>
  </si>
  <si>
    <r>
      <rPr>
        <sz val="12"/>
        <color theme="1"/>
        <rFont val="微软雅黑"/>
        <charset val="134"/>
      </rPr>
      <t>skillico_20</t>
    </r>
    <r>
      <rPr>
        <sz val="12"/>
        <color theme="1"/>
        <rFont val="微软雅黑"/>
        <charset val="134"/>
      </rPr>
      <t>2</t>
    </r>
  </si>
  <si>
    <t>虚空刺客</t>
  </si>
  <si>
    <t>罗伊</t>
  </si>
  <si>
    <t>[3]</t>
  </si>
  <si>
    <t>24024012</t>
  </si>
  <si>
    <t>skillico_029</t>
  </si>
  <si>
    <t>破防烈焰</t>
  </si>
  <si>
    <t>怒气技能：对敌方后排造成88%攻击伤害并降低其16%防御2回合</t>
  </si>
  <si>
    <t>"24024111","24024121"</t>
  </si>
  <si>
    <t>神秘力量</t>
  </si>
  <si>
    <t>被动效果：释放体内神秘的力量，使得自身格挡增加20%，攻击增加28%</t>
  </si>
  <si>
    <t>skillico_245</t>
  </si>
  <si>
    <t>24025012</t>
  </si>
  <si>
    <t>怒气技能：对敌方后排造成111%攻击伤害并降低其19%防御2回合</t>
  </si>
  <si>
    <t>"24025111","24025121"</t>
  </si>
  <si>
    <t>被动效果：释放体内神秘的力量，使得自身格挡增加20%，攻击增加32%</t>
  </si>
  <si>
    <t>"24025214"</t>
  </si>
  <si>
    <t>撕裂</t>
  </si>
  <si>
    <t>被动效果：一击杀不死，也能让你流血流死！普攻有50%概率使目标流血，每回合造成44%的攻击伤害，持续2回合</t>
  </si>
  <si>
    <t>24026012</t>
  </si>
  <si>
    <t>破防烈焰2</t>
  </si>
  <si>
    <t>怒气技能：对敌方后排造成111%攻击伤害并降低其24.5%防御2回合</t>
  </si>
  <si>
    <t>"24026111","24026121"</t>
  </si>
  <si>
    <t>神秘力量2</t>
  </si>
  <si>
    <t>被动效果：释放体内神秘的力量，使得自身格挡增加20%，攻击增加36%</t>
  </si>
  <si>
    <t>"24026214"</t>
  </si>
  <si>
    <t>撕裂2</t>
  </si>
  <si>
    <t>被动效果：一击杀不死，也能让你流血流死！普攻有50%概率使目标流血，每回合造成66%的攻击伤害，持续2回合</t>
  </si>
  <si>
    <t>"24026314"</t>
  </si>
  <si>
    <t>虚无之力2</t>
  </si>
  <si>
    <t>被动效果：化身虚无，格挡成功时，提升自己攻击12.5%，持续3回合</t>
  </si>
  <si>
    <t>skillico_246</t>
  </si>
  <si>
    <t>虚灵杀手蟹</t>
  </si>
  <si>
    <t>幻影</t>
  </si>
  <si>
    <t>24035012</t>
  </si>
  <si>
    <t>冷焰冲击</t>
  </si>
  <si>
    <t>怒气技能：对敌方随机2名后排目标造成101%攻击伤害，每回合额外造成66%攻击伤害，持续2回合</t>
  </si>
  <si>
    <t>"24035114"</t>
  </si>
  <si>
    <t>被动效果：硕大的蟹钳，普攻有54%概率使目标流血，每回合造成55%攻击伤害，持续2回合</t>
  </si>
  <si>
    <t>"24035211","24035221"</t>
  </si>
  <si>
    <t>巨蟹之力</t>
  </si>
  <si>
    <t>被动效果：巨蟹一族的力量，自身格挡增加25%，攻击增加22%</t>
  </si>
  <si>
    <t>24036012</t>
  </si>
  <si>
    <t>冷焰冲击2</t>
  </si>
  <si>
    <t>怒气技能：对敌方随机2名后排目标造成151%攻击伤害，每回合额外造成88%攻击伤害，持续2回合</t>
  </si>
  <si>
    <t>"24036114"</t>
  </si>
  <si>
    <t>被动效果：硕大的蟹钳，普攻有72%概率使目标流血，每回合造成66%的攻击伤害，持续2回合</t>
  </si>
  <si>
    <t>"24036211","24036221"</t>
  </si>
  <si>
    <t>巨蟹之力2</t>
  </si>
  <si>
    <t>被动效果：巨蟹一族的力量，自身格挡增加30%，攻击增加33%</t>
  </si>
  <si>
    <t>"24036314"</t>
  </si>
  <si>
    <t>力量窃取2</t>
  </si>
  <si>
    <t>被动效果：专门欺负弱小，普通攻击变成攻击敌方生命最少的英雄，并窃取目标11.1%攻击3回合</t>
  </si>
  <si>
    <t>skillico_247</t>
  </si>
  <si>
    <t>鹰身女妖</t>
  </si>
  <si>
    <t>老矿工</t>
  </si>
  <si>
    <t>25011012</t>
  </si>
  <si>
    <t>skillico_030</t>
  </si>
  <si>
    <t>俯身直冲</t>
  </si>
  <si>
    <t>怒气技能：对单个敌人造成160%伤害，并有30%概率冰冻敌人2回合</t>
  </si>
  <si>
    <t>火焰元素</t>
  </si>
  <si>
    <t>火拳</t>
  </si>
  <si>
    <t>25023012</t>
  </si>
  <si>
    <t>火焰投掷</t>
  </si>
  <si>
    <t>怒气技能：对敌方随机3个目标造成75%伤害，并使得敌人流血2回合，每回合造成35%攻击伤害</t>
  </si>
  <si>
    <t>"25023111","25023121"</t>
  </si>
  <si>
    <t>元素之力</t>
  </si>
  <si>
    <t>水滴元素</t>
  </si>
  <si>
    <t>MK-05</t>
  </si>
  <si>
    <t>25033012</t>
  </si>
  <si>
    <t>寒冰侵袭</t>
  </si>
  <si>
    <t>怒气技能：对敌方随机3个目标造成95%攻击伤害，并降低敌人护甲15%，持续1回合。如果对方是法师，则有40%概率冰冻对方1回合</t>
  </si>
  <si>
    <t>"25033114"</t>
  </si>
  <si>
    <t>快速愈合</t>
  </si>
  <si>
    <t>被动效果：受到伤害有50%概率恢复英雄30%攻击的生命（受控触发）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</si>
  <si>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04</t>
    </r>
  </si>
  <si>
    <t>探险家</t>
  </si>
  <si>
    <t>烈酒</t>
  </si>
  <si>
    <t>25044012</t>
  </si>
  <si>
    <t>skillico_031</t>
  </si>
  <si>
    <t>绝命射击</t>
  </si>
  <si>
    <t>怒气技能：对随机2名后排敌人造成90%攻击伤害，每回合造成50%流血伤害，并使自己命中提升10%持续2回合。</t>
  </si>
  <si>
    <t>"25044111","25044121"</t>
  </si>
  <si>
    <t>压制</t>
  </si>
  <si>
    <t>被动效果：格挡提升10%，破防提升10%</t>
  </si>
  <si>
    <t>skillico_250</t>
  </si>
  <si>
    <t>"25044211"</t>
  </si>
  <si>
    <t>勇者之心</t>
  </si>
  <si>
    <t>被动效果：暴击提升20%</t>
  </si>
  <si>
    <t>skillico_251</t>
  </si>
  <si>
    <t>25045012</t>
  </si>
  <si>
    <t>怒气技能：对随机2名后排敌人造成100%攻击伤害，每回合造成60%流血伤害，并使自己命中提升20%持续2回合。</t>
  </si>
  <si>
    <t>"25045111","25045121"</t>
  </si>
  <si>
    <t>被动效果：格挡提升15%，破防提升15%</t>
  </si>
  <si>
    <t>"25045211"</t>
  </si>
  <si>
    <t>被动效果：暴击提升30%</t>
  </si>
  <si>
    <t>虚灵狼</t>
  </si>
  <si>
    <t>LM-02</t>
  </si>
  <si>
    <t>25054012</t>
  </si>
  <si>
    <t>skillico_032</t>
  </si>
  <si>
    <t>幻影绞杀</t>
  </si>
  <si>
    <t>怒气技能：普攻对随机3个敌人造成120%攻击伤害，并每回合造成35%流血伤害持续2回合</t>
  </si>
  <si>
    <t>"25054111","25054121"</t>
  </si>
  <si>
    <t>狼族天赋</t>
  </si>
  <si>
    <t>被动效果：攻击提升10%，格挡提升10%</t>
  </si>
  <si>
    <t>skillico_252</t>
  </si>
  <si>
    <t>"25054214"</t>
  </si>
  <si>
    <t>虚灵体</t>
  </si>
  <si>
    <t>被动效果：每当我方英雄死亡，增加10%格挡概率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</si>
  <si>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22</t>
    </r>
  </si>
  <si>
    <t>25055012</t>
  </si>
  <si>
    <t>怒气技能：普攻对随机3个敌人造成140%攻击伤害，并每回合造成50%流血伤害持续2回合</t>
  </si>
  <si>
    <t>"25055111","25055121"</t>
  </si>
  <si>
    <t>被动效果：攻击提升15%，格挡提升15%</t>
  </si>
  <si>
    <t>"25055214"</t>
  </si>
  <si>
    <t>风领主</t>
  </si>
  <si>
    <t>冰闪</t>
  </si>
  <si>
    <t>25065012</t>
  </si>
  <si>
    <t>skillico_033</t>
  </si>
  <si>
    <t>风灵突袭</t>
  </si>
  <si>
    <t>怒气技能：对敌方后排造成95%攻击伤害并有25%概率使目标冰冻2回合</t>
  </si>
  <si>
    <t>"25065111","25065121"</t>
  </si>
  <si>
    <t>风灵力量</t>
  </si>
  <si>
    <t>被动效果：风灵的力量让自身破防增加32%，攻击增加22%</t>
  </si>
  <si>
    <t>"25065214","25065224"</t>
  </si>
  <si>
    <t>御风</t>
  </si>
  <si>
    <t>被动效果：统御狂风，受到攻击时降低攻击者3.3%攻击并增加自己3.3%攻击，持续3回合</t>
  </si>
  <si>
    <t>skillico_253</t>
  </si>
  <si>
    <t>"25065314"</t>
  </si>
  <si>
    <t>风灵秘技</t>
  </si>
  <si>
    <t>被动效果：掌握风雪的力量，对冰冻的目标，增加38%的额外伤害</t>
  </si>
  <si>
    <t>skillico_254</t>
  </si>
  <si>
    <t>25066012</t>
  </si>
  <si>
    <t>风灵突袭2</t>
  </si>
  <si>
    <t>怒气技能：对敌方全体造成120%攻击伤害并有25%概率使目标冰冻2回合</t>
  </si>
  <si>
    <t>"25066111","25066121"</t>
  </si>
  <si>
    <t>风灵力量2</t>
  </si>
  <si>
    <t>被动效果：风灵的力量让自身破防增加32%，攻击增加33%</t>
  </si>
  <si>
    <t>"25066214","25066224"</t>
  </si>
  <si>
    <t>御风2</t>
  </si>
  <si>
    <t>被动效果：统御狂风，受到攻击时降低攻击者7.7%攻击并增加自己7.7%攻击，持续3回合</t>
  </si>
  <si>
    <t>"25066314"</t>
  </si>
  <si>
    <t>风灵秘技2</t>
  </si>
  <si>
    <t>被动效果：掌握风雪的力量，对冰冻的目标，增加62%的额外伤害</t>
  </si>
  <si>
    <t>奥秘管理员</t>
  </si>
  <si>
    <t>美树</t>
  </si>
  <si>
    <t>25075012</t>
  </si>
  <si>
    <t>奥术冲击</t>
  </si>
  <si>
    <t>怒气技能：对敌方前排造成150%攻击伤害并增加自身22.5%攻击2回合</t>
  </si>
  <si>
    <t>"25075111","25075121","25075131"</t>
  </si>
  <si>
    <t>机械能量</t>
  </si>
  <si>
    <t>被动效果：使用科技力量打造的机械身躯，使得格挡增加25%，速度增加40，生命增加12%</t>
  </si>
  <si>
    <t>skillico_255</t>
  </si>
  <si>
    <t>"25075214"</t>
  </si>
  <si>
    <t>自我修复</t>
  </si>
  <si>
    <t>被动效果：每次格挡时自我修复，回复自身120%攻击等量生命（受控不触发）</t>
  </si>
  <si>
    <t>"25075314"</t>
  </si>
  <si>
    <t>随机攻击</t>
  </si>
  <si>
    <t>被动效果：我都不知道我能打着谁，普通攻击变为攻击敌方随机1名目标，同时减少目标9.9%命中2回合</t>
  </si>
  <si>
    <t>25076012</t>
  </si>
  <si>
    <t>奥术冲击2</t>
  </si>
  <si>
    <t>怒气技能：对敌方前排造成225%攻击伤害并增加自身45%攻击2回合</t>
  </si>
  <si>
    <t>"25076111","25076121","25076131"</t>
  </si>
  <si>
    <t>机械能量2</t>
  </si>
  <si>
    <t>被动效果：使用科技力量打造的机械身躯，使得格挡增加30%，速度增加50，生命增加16%</t>
  </si>
  <si>
    <t>"25076214"</t>
  </si>
  <si>
    <t>自我修复2</t>
  </si>
  <si>
    <t>被动效果：每次格挡时自我修复，回复自身156%攻击等量生命（受控不触发）</t>
  </si>
  <si>
    <t>"25076314"</t>
  </si>
  <si>
    <t>随机攻击2</t>
  </si>
  <si>
    <t>被动效果：我都不知道我能打着谁，普通攻击变为攻击前排敌人，伤害为88%攻击效果，同时减少目标16%命中2回合</t>
  </si>
  <si>
    <t>暗影行者</t>
  </si>
  <si>
    <t>强森</t>
  </si>
  <si>
    <t>31012012</t>
  </si>
  <si>
    <t>skillico_035</t>
  </si>
  <si>
    <t>深渊之拳</t>
  </si>
  <si>
    <t>怒气技能：对单个敌人造成140%伤害，并使敌人防御降低35%，持续2回合</t>
  </si>
  <si>
    <t>"31012111"</t>
  </si>
  <si>
    <t>生命仪式</t>
  </si>
  <si>
    <t>被动效果：祭祀邪能之力，生命永久提升25%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</si>
  <si>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23</t>
    </r>
  </si>
  <si>
    <t>邪能石魔</t>
  </si>
  <si>
    <t>深渊守卫</t>
  </si>
  <si>
    <t>31023012</t>
  </si>
  <si>
    <t>地狱重击</t>
  </si>
  <si>
    <t>怒气技能：对敌方血量最少的目标造成140%攻击伤害，并使自己攻击增加10%，持续3回合</t>
  </si>
  <si>
    <t>"31023111"</t>
  </si>
  <si>
    <t>石化之心</t>
  </si>
  <si>
    <t>被动效果：护甲提升35%</t>
  </si>
  <si>
    <t>skillico_258</t>
  </si>
  <si>
    <t>双头地狱犬</t>
  </si>
  <si>
    <t>烈焰红唇</t>
  </si>
  <si>
    <t>31033012</t>
  </si>
  <si>
    <t>skillico_036</t>
  </si>
  <si>
    <t>熔犬头槌</t>
  </si>
  <si>
    <t>怒气技能：对敌方单个目标造成160%攻击伤害，并使自己格挡提升15%，持续2回合</t>
  </si>
  <si>
    <t>"31033111"</t>
  </si>
  <si>
    <t>火焰之心</t>
  </si>
  <si>
    <t>被动效果：攻击永久提升20%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</si>
  <si>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96</t>
    </r>
  </si>
  <si>
    <t>魔王格莱斯顿</t>
  </si>
  <si>
    <t>坦纳</t>
  </si>
  <si>
    <t>31044012</t>
  </si>
  <si>
    <t>skillico_037</t>
  </si>
  <si>
    <t>邪能火球</t>
  </si>
  <si>
    <t>怒气技能：对随机单个敌人造成160%攻击伤害，并增加自身10%免伤2回合</t>
  </si>
  <si>
    <t>"31044111"</t>
  </si>
  <si>
    <t>恶魔身躯</t>
  </si>
  <si>
    <t>被动效果：防御增加35%</t>
  </si>
  <si>
    <t>skillico_256</t>
  </si>
  <si>
    <t>"31044214"</t>
  </si>
  <si>
    <t>不屈之心</t>
  </si>
  <si>
    <t>被动效果：魔王从不屈服，受到伤害有50%几率恢复70%攻击的生命（受控触发）</t>
  </si>
  <si>
    <t>31045012</t>
  </si>
  <si>
    <t>怒气技能：对随机单个敌人造成180%攻击伤害，并增加自身15%免伤2回合</t>
  </si>
  <si>
    <t>"31045111"</t>
  </si>
  <si>
    <t>被动效果：防御增加45%</t>
  </si>
  <si>
    <t>"31045214"</t>
  </si>
  <si>
    <t>被动效果：魔王从不屈服，受到伤害有50%几率恢复120%攻击的生命（受控触发）</t>
  </si>
  <si>
    <t>深渊机甲</t>
  </si>
  <si>
    <t>雷蒙盖顿</t>
  </si>
  <si>
    <t>31054012</t>
  </si>
  <si>
    <t>魔能爆裂</t>
  </si>
  <si>
    <t>怒气技能：对敌方后排造成90%攻击伤害，并有40%概率沉默目标1回合</t>
  </si>
  <si>
    <t>"31054114"</t>
  </si>
  <si>
    <t>涡轮增加</t>
  </si>
  <si>
    <t>被动效果：每次普攻提升自己10%暴击率</t>
  </si>
  <si>
    <t>"31054211","31054221"</t>
  </si>
  <si>
    <t>巨型单位</t>
  </si>
  <si>
    <t>被动效果：暴击提升10%，攻击提升15%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</si>
  <si>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93</t>
    </r>
  </si>
  <si>
    <t>31055012</t>
  </si>
  <si>
    <t>怒气技能：对敌方后排造成100%攻击伤害，并有30%概率沉默目标2回合</t>
  </si>
  <si>
    <t>"31055114"</t>
  </si>
  <si>
    <t>颤栗魔王</t>
  </si>
  <si>
    <t>伊姆拉图斯</t>
  </si>
  <si>
    <t>31064012</t>
  </si>
  <si>
    <t>skillico_038</t>
  </si>
  <si>
    <t>邪能冲击</t>
  </si>
  <si>
    <t>怒气技能：对敌方后排造成100%攻击伤害，如果敌人是法师则造成额外60%伤害</t>
  </si>
  <si>
    <t>"31064114"</t>
  </si>
  <si>
    <t>被动效果：如果魔王普攻的目标格挡，则对目标造成60%流血伤害，持续2回合</t>
  </si>
  <si>
    <t>"31064211","31064221"</t>
  </si>
  <si>
    <t>魔体</t>
  </si>
  <si>
    <t>被动效果：格挡增加10%，攻击增加10%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</si>
  <si>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07</t>
    </r>
  </si>
  <si>
    <t>31065012</t>
  </si>
  <si>
    <t>怒气技能：对敌方后排造成120%攻击伤害，如果敌人是法师则造成额外90%伤害</t>
  </si>
  <si>
    <t>"31065114"</t>
  </si>
  <si>
    <t>被动效果：如果魔王普攻的目标格挡，则对目标造成80%流血伤害，持续2回合</t>
  </si>
  <si>
    <t>"31065211","31065221"</t>
  </si>
  <si>
    <t>理查兹领主</t>
  </si>
  <si>
    <t>巴洛克领主</t>
  </si>
  <si>
    <t>31075012</t>
  </si>
  <si>
    <t>火焰雨</t>
  </si>
  <si>
    <t>怒气技能：对敌方单个目标造成253%攻击伤害并使生命最少的友军回复181%攻击等量生命</t>
  </si>
  <si>
    <t>"31075114"</t>
  </si>
  <si>
    <t>心灵恐惧</t>
  </si>
  <si>
    <t>被动效果：让敌人感到恐惧，受到攻击降低攻击者10%暴击，持续3回合</t>
  </si>
  <si>
    <t>skillico_260</t>
  </si>
  <si>
    <t>"31075211","31075221"</t>
  </si>
  <si>
    <t>被动效果：强大的恶魔身躯，使得自身防御增加31%，生命增加22%</t>
  </si>
  <si>
    <t>"31075314"</t>
  </si>
  <si>
    <t>恶魔之甲</t>
  </si>
  <si>
    <t>被动效果：穿着恶魔铠甲，使得自身生命低于30%时，提升自己防御63%，持续3回合（只触发一次）</t>
  </si>
  <si>
    <t>31076012</t>
  </si>
  <si>
    <t>火焰雨2</t>
  </si>
  <si>
    <t>怒气技能：对敌方单个目标造成281%攻击伤害并使生命最少的友军回复253%攻击等量生命</t>
  </si>
  <si>
    <t>"31076114"</t>
  </si>
  <si>
    <t>心灵恐惧2</t>
  </si>
  <si>
    <t>被动效果：让敌人感到恐惧，受到攻击降低攻击者16%暴击，持续3回合</t>
  </si>
  <si>
    <t>"31076211","31076221"</t>
  </si>
  <si>
    <t>恶魔身躯2</t>
  </si>
  <si>
    <t>被动效果：强大的恶魔身躯，使得自身防御增加31%，生命增加29%</t>
  </si>
  <si>
    <t>"31076314"</t>
  </si>
  <si>
    <t>恶魔之甲2</t>
  </si>
  <si>
    <t>被动效果：穿着恶魔铠甲，使得自身生命低于30%时，提升自己防御102%，持续3回合（只触发一次）</t>
  </si>
  <si>
    <t>毁灭巨龙</t>
  </si>
  <si>
    <t>古斯塔</t>
  </si>
  <si>
    <t>31085012</t>
  </si>
  <si>
    <t>skillico_039</t>
  </si>
  <si>
    <t>死亡吐息</t>
  </si>
  <si>
    <t>怒气技能：对敌方后排造成76%攻击伤害并有25%概率使目标眩晕2回合</t>
  </si>
  <si>
    <t>"31085111","31085121"</t>
  </si>
  <si>
    <t>被动效果：恶魔的身躯非常强大，自身的防御增加33%，生命增加19%</t>
  </si>
  <si>
    <t>"31085214"</t>
  </si>
  <si>
    <t>被动效果：你咬疼我了，蚂蚁！受到暴击有100%概率发动一次反击，造成152%的攻击伤害</t>
  </si>
  <si>
    <t>31086012</t>
  </si>
  <si>
    <t>死亡吐息2</t>
  </si>
  <si>
    <t>怒气技能：对敌方后排造成91%攻击伤害并有29%概率使目标眩晕2回合</t>
  </si>
  <si>
    <t>"31086111","31086121"</t>
  </si>
  <si>
    <t>被动效果：恶魔的身躯非常强大，自身的防御增加34%，生命增加28%</t>
  </si>
  <si>
    <t>"31086214"</t>
  </si>
  <si>
    <t>被动效果：你咬疼我了，蚂蚁！受到暴击有100%概率发动一次反击，造成243%的攻击伤害</t>
  </si>
  <si>
    <t>"31086314"</t>
  </si>
  <si>
    <t>魔力护体2</t>
  </si>
  <si>
    <t>被动效果：自身生命低于75%时，施放魔力守护自己，提升自己减伤34%，持续3回合（只触发一次）</t>
  </si>
  <si>
    <t>skillico_261</t>
  </si>
  <si>
    <t>黑锋骑士</t>
  </si>
  <si>
    <t>丹特里安</t>
  </si>
  <si>
    <t>skillico_061</t>
  </si>
  <si>
    <t>炎枪爆裂</t>
  </si>
  <si>
    <t>怒气技能：对随机2名敌人造成170%攻击伤害，每回合额外造成30%燃烧伤害，持续4回合</t>
  </si>
  <si>
    <t>"31095111","31095124"</t>
  </si>
  <si>
    <t>骑士荣誉</t>
  </si>
  <si>
    <t>被动效果：伤害减免增加6%。黑锋骑士攻击时，如果目标是游侠，则造成额外60%伤害。</t>
  </si>
  <si>
    <t>skillico_307</t>
  </si>
  <si>
    <t>"31095211","31095214"</t>
  </si>
  <si>
    <t>枪术精通</t>
  </si>
  <si>
    <t>被动效果：攻击永久增加15%，每次出手伤害增加20%，持续6回合</t>
  </si>
  <si>
    <t>skillico_308</t>
  </si>
  <si>
    <t>"31095311","31095314","31095321"</t>
  </si>
  <si>
    <t>不屈</t>
  </si>
  <si>
    <t>被动效果：防御增加30%，生命增加30%，受到任何攻击恢复生命上限1%生命（受控不触发）</t>
  </si>
  <si>
    <t>skillico_309</t>
  </si>
  <si>
    <t>炎枪爆裂2</t>
  </si>
  <si>
    <t>怒气技能：对随机3名敌人造成185%攻击伤害，每回合额外造成50%燃烧伤害，持续4回合</t>
  </si>
  <si>
    <t>"31096111","31096124"</t>
  </si>
  <si>
    <t>骑士荣誉2</t>
  </si>
  <si>
    <t>被动效果：伤害减免增加9%。黑锋骑士攻击时，如果目标是游侠，则造成额外80%伤害。</t>
  </si>
  <si>
    <t>"31096211","31096214"</t>
  </si>
  <si>
    <t>枪术精通2</t>
  </si>
  <si>
    <t>被动效果：攻击永久增加20%，每次出手伤害增加30%，持续6回合</t>
  </si>
  <si>
    <t>"31096311","31096314","31096321"</t>
  </si>
  <si>
    <t>不屈2</t>
  </si>
  <si>
    <t>被动效果：防御增加35%，生命增加40%，受到任何攻击恢复生命上限2%生命（受控不触发）</t>
  </si>
  <si>
    <t>火焰小鬼</t>
  </si>
  <si>
    <t>火焰之子</t>
  </si>
  <si>
    <t>32011012</t>
  </si>
  <si>
    <t>小火球</t>
  </si>
  <si>
    <t>怒气技能：对后排敌人造成90%伤害</t>
  </si>
  <si>
    <t>地狱守卫者</t>
  </si>
  <si>
    <t>狂暴兽</t>
  </si>
  <si>
    <t>32023012</t>
  </si>
  <si>
    <t>火焰爆炸</t>
  </si>
  <si>
    <t>怒气技能：对前排敌人造成120%攻击伤害，并使得目标护甲降低25%，持续2回合</t>
  </si>
  <si>
    <t>"32023114"</t>
  </si>
  <si>
    <t>血能</t>
  </si>
  <si>
    <t>被动效果：每次普攻恢复自身30%攻击的生命</t>
  </si>
  <si>
    <t>逐日法师</t>
  </si>
  <si>
    <t>毁灭者</t>
  </si>
  <si>
    <t>32034012</t>
  </si>
  <si>
    <t>邪能射线</t>
  </si>
  <si>
    <t>怒气技能：对敌方全体造成70%攻击伤害</t>
  </si>
  <si>
    <t>"32034114"</t>
  </si>
  <si>
    <t>越战越勇</t>
  </si>
  <si>
    <t>被动效果：身体里流淌着逐日者家族的血液，每次普攻增加自己11%攻击</t>
  </si>
  <si>
    <t>32035012</t>
  </si>
  <si>
    <t>怒气技能：对敌方全体造成76%攻击伤害</t>
  </si>
  <si>
    <t>"32035114"</t>
  </si>
  <si>
    <t>"32035214"</t>
  </si>
  <si>
    <t>过热</t>
  </si>
  <si>
    <t>被动效果：掌控火焰的力量，对燃烧的目标，增加24%的额外伤害</t>
  </si>
  <si>
    <t>skillico_262</t>
  </si>
  <si>
    <t>32036012</t>
  </si>
  <si>
    <t>邪能射线2</t>
  </si>
  <si>
    <t>怒气技能：对敌方全体造成85%攻击伤害</t>
  </si>
  <si>
    <t>"32036111"</t>
  </si>
  <si>
    <t>被动效果：身体里流淌着逐日者家族的血液，攻击增加21%</t>
  </si>
  <si>
    <t>"32036214"</t>
  </si>
  <si>
    <t>过热2</t>
  </si>
  <si>
    <t>被动效果：掌控火焰的力量，对燃烧的目标，增加36%的额外伤害</t>
  </si>
  <si>
    <t>"32036314"</t>
  </si>
  <si>
    <t>沸腾之血2</t>
  </si>
  <si>
    <t>被动效果：英雄死亡释放逐日之力，使得全体敌方每回合受到68%伤害，持续3回合</t>
  </si>
  <si>
    <t>毁灭之主</t>
  </si>
  <si>
    <t>阿勒里亚</t>
  </si>
  <si>
    <t>32044012</t>
  </si>
  <si>
    <t>skillico_040</t>
  </si>
  <si>
    <t>死亡一击</t>
  </si>
  <si>
    <t>怒气技能：对敌方随机2名目标造成185%攻击伤害并对刺客类目标造成61%额外伤害</t>
  </si>
  <si>
    <t>"32044114","32044124"</t>
  </si>
  <si>
    <t>偷窃攻击</t>
  </si>
  <si>
    <t>被动效果：外域生物，能够控制灵魂的力量，普攻时偷取目标15%攻击</t>
  </si>
  <si>
    <t>32045012</t>
  </si>
  <si>
    <t>怒气技能：对敌方随机3名目标造成166%攻击伤害并对刺客类目标造成61%额外伤害</t>
  </si>
  <si>
    <t>"32045114","32045124"</t>
  </si>
  <si>
    <t>被动效果：外域生物，能够控制灵魂的力量，普攻时偷取目标19%攻击</t>
  </si>
  <si>
    <t>"32045214"</t>
  </si>
  <si>
    <t>刺客之敌</t>
  </si>
  <si>
    <t>被动效果：作为刺客的克星，对刺客增加21%的额外伤害</t>
  </si>
  <si>
    <t>skillico_263</t>
  </si>
  <si>
    <t>32046012</t>
  </si>
  <si>
    <t>死亡一击2</t>
  </si>
  <si>
    <t>怒气技能：对敌方随机4名目标造成141%攻击伤害并对刺客类目标造成61%额外伤害</t>
  </si>
  <si>
    <t>"32046114","32046124"</t>
  </si>
  <si>
    <t>偷窃攻击2</t>
  </si>
  <si>
    <t>"32046214"</t>
  </si>
  <si>
    <t>刺客之敌2</t>
  </si>
  <si>
    <t>被动效果：作为刺客的克星，对刺客增加31%的额外伤害</t>
  </si>
  <si>
    <t>"32046314"</t>
  </si>
  <si>
    <t>恶魔之血2</t>
  </si>
  <si>
    <t>被动效果：自身生命低于50%，激发恶魔的血液，提升自己暴击12%，持续3回合（只触发一次）</t>
  </si>
  <si>
    <t>火焰魔王</t>
  </si>
  <si>
    <t>玛格丽特</t>
  </si>
  <si>
    <t>32055012</t>
  </si>
  <si>
    <t>skillico_041</t>
  </si>
  <si>
    <t>火焰大爆炸</t>
  </si>
  <si>
    <t>怒气技能：对敌方随机4名目标造成51%攻击伤害，每回合额外造成54%攻击伤害，持续3回合</t>
  </si>
  <si>
    <t>"32055114"</t>
  </si>
  <si>
    <t>火毒</t>
  </si>
  <si>
    <t>被动效果：不只是单纯的火焰，普攻有72%概率使目标中毒，每回合造成64%攻击伤害，持续2回合</t>
  </si>
  <si>
    <t>skillico_264</t>
  </si>
  <si>
    <t>"32055214"</t>
  </si>
  <si>
    <t>火毒爆裂</t>
  </si>
  <si>
    <t>被动效果：英雄死亡后将自身献祭，使敌方全体中毒，每回合造成56%攻击伤害，持续3回合</t>
  </si>
  <si>
    <t>skillico_265</t>
  </si>
  <si>
    <t>32056012</t>
  </si>
  <si>
    <t>火焰大爆炸2</t>
  </si>
  <si>
    <t>怒气技能：对敌方全体造成43%攻击伤害，每回合额外造成61%攻击伤害，持续3回合</t>
  </si>
  <si>
    <t>"32056114"</t>
  </si>
  <si>
    <t>火毒2</t>
  </si>
  <si>
    <t>被动效果：不只是单纯的火焰，普攻有81%概率使目标中毒，每回合造成71%攻击伤害，持续2回合</t>
  </si>
  <si>
    <t>"32056214"</t>
  </si>
  <si>
    <t>火毒爆裂2</t>
  </si>
  <si>
    <t>被动效果：英雄死亡后将自身献祭，使敌方全体中毒，每回合造成64%攻击伤害，持续3回合</t>
  </si>
  <si>
    <t>"32056314"</t>
  </si>
  <si>
    <t>绿火之肤2</t>
  </si>
  <si>
    <t>被动效果：皮肤含有毒素，受到攻击时61%概率使目标中毒，每回合造成53%攻击伤害，持续3回合</t>
  </si>
  <si>
    <t>skillico_266</t>
  </si>
  <si>
    <t>魅影女妖</t>
  </si>
  <si>
    <t>罗格</t>
  </si>
  <si>
    <t>33014012</t>
  </si>
  <si>
    <t>痛苦流星</t>
  </si>
  <si>
    <t>怒气技能：对敌方前排造成120%攻击伤害，并恢复我方前排英雄75%攻击生命</t>
  </si>
  <si>
    <t>"33014114","33014124"</t>
  </si>
  <si>
    <t>伤害增加</t>
  </si>
  <si>
    <t>被动效果：拥有美丽的外表，每次普攻增加5%攻击，5%暴击，持续6回合</t>
  </si>
  <si>
    <t>skillico_215</t>
  </si>
  <si>
    <t>"33014214"</t>
  </si>
  <si>
    <t>魅惑</t>
  </si>
  <si>
    <t>被动效果：魅影女妖魅惑敌人，普攻有50%概率降低对方攻击20%，持续2回合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</si>
  <si>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056</t>
    </r>
  </si>
  <si>
    <t>33015012</t>
  </si>
  <si>
    <t>怒气技能：对敌方随机3个目标130%攻击伤害，并恢复我方前排英雄85%攻击生命</t>
  </si>
  <si>
    <t>"33015114","33014124"</t>
  </si>
  <si>
    <t>被动效果：拥有美丽的外表，每次普攻增加10%攻击，10%暴击，持续6回合</t>
  </si>
  <si>
    <t>"33015214"</t>
  </si>
  <si>
    <t>邪灵术士</t>
  </si>
  <si>
    <t>诺玛</t>
  </si>
  <si>
    <t>33024012</t>
  </si>
  <si>
    <t>skillico_042</t>
  </si>
  <si>
    <t>生命虹吸</t>
  </si>
  <si>
    <t>怒气技能：对敌方生命最少的目标造成145%攻击伤害并回复生命最少的友军攻击181%生命</t>
  </si>
  <si>
    <t>"33024114"</t>
  </si>
  <si>
    <t>赋予生机</t>
  </si>
  <si>
    <t>被动效果：身为术士，拥有各种奇特的攻击手段，普攻有51%概率赋予友军生机，使生命最少的友军恢复49%攻击等量生命</t>
  </si>
  <si>
    <t>"33024214"</t>
  </si>
  <si>
    <t>恢复</t>
  </si>
  <si>
    <t>被动效果：在自己身上做的实验太多了，身体已经变异了，受到攻击时100%概率使自己恢复36%攻击等量生命（受控触发）</t>
  </si>
  <si>
    <t>33025012</t>
  </si>
  <si>
    <t>怒气技能：对敌方生命最少的目标造成154%攻击伤害并回复生命最少的友军攻击281%生命</t>
  </si>
  <si>
    <t>"33025114"</t>
  </si>
  <si>
    <t>被动效果：身为术士，拥有各种奇特的攻击手段，普攻有51%概率赋予友军生机，使生命最少的友军恢复91%攻击等量生命</t>
  </si>
  <si>
    <t>"33025214"</t>
  </si>
  <si>
    <t>被动效果：在自己身上做的实验太多了，身体已经变异了，受到攻击时100%概率使自己恢复44%攻击等量生命（受控触发）</t>
  </si>
  <si>
    <t>33026012</t>
  </si>
  <si>
    <t>生命虹吸2</t>
  </si>
  <si>
    <t>怒气技能：对敌方生命最少的目标造成172%攻击伤害并回复生命最少的友军402%攻击等量生命</t>
  </si>
  <si>
    <t>"33026114"</t>
  </si>
  <si>
    <t>赋予生机2</t>
  </si>
  <si>
    <t>被动效果：身为术士，拥有各种奇特的攻击手段，普攻有51%概率赋予友军生机，使生命最少的友军恢复112%攻击等量生命</t>
  </si>
  <si>
    <t>"33026214"</t>
  </si>
  <si>
    <t>被动效果：在自己身上做的实验太多了，身体已经变异了，受到攻击时100%概率使自己恢复52%攻击等量生命（受控触发）</t>
  </si>
  <si>
    <t>"33026311","33026321"</t>
  </si>
  <si>
    <t>邪能之力2</t>
  </si>
  <si>
    <t>被动效果：掌握了邪能的奥秘，攻击增加21%，生命增加16%</t>
  </si>
  <si>
    <t>skillico_268</t>
  </si>
  <si>
    <t>莎拉夫人</t>
  </si>
  <si>
    <t>阿卡莎</t>
  </si>
  <si>
    <t>34014012</t>
  </si>
  <si>
    <t>暗影腐蚀</t>
  </si>
  <si>
    <t>怒气技能：对随机1名敌人造成220%攻击伤害，并使敌人护甲降低30%，持续2回合</t>
  </si>
  <si>
    <t>"34014111"</t>
  </si>
  <si>
    <t>恶魔力量</t>
  </si>
  <si>
    <t>被动效果：身体里有恶魔的力量，技能伤害增加25%</t>
  </si>
  <si>
    <t>"34014214"</t>
  </si>
  <si>
    <t>弱点袭击</t>
  </si>
  <si>
    <t>被动效果：每次普攻增加自身破防10%，持续5回合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</si>
  <si>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76</t>
    </r>
  </si>
  <si>
    <t>34015012</t>
  </si>
  <si>
    <t>怒气技能：对随机2名敌人造成150%攻击伤害，并使敌人护甲降低35%，持续2回合</t>
  </si>
  <si>
    <t>"34015111"</t>
  </si>
  <si>
    <t>被动效果：身体里有恶魔的力量，技能伤害增加30%</t>
  </si>
  <si>
    <t>"34015214"</t>
  </si>
  <si>
    <t>恶魔刺客</t>
  </si>
  <si>
    <t>克里姆</t>
  </si>
  <si>
    <t>34025012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</si>
  <si>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3402_1</t>
    </r>
  </si>
  <si>
    <t>噬魂斩击</t>
  </si>
  <si>
    <t>怒气技能：对敌方生命最少的目标造成202%攻击伤害并吸取其21%攻击2回合</t>
  </si>
  <si>
    <t>"34025111","34025121","34025131"</t>
  </si>
  <si>
    <t>魔王之力</t>
  </si>
  <si>
    <t>被动效果：身体里隐藏着强大的魔王之力，攻击增加21%，暴击增加20%，生命增加11%</t>
  </si>
  <si>
    <t>skillico_3402_2</t>
  </si>
  <si>
    <t>"34025214"</t>
  </si>
  <si>
    <t>力量窃取</t>
  </si>
  <si>
    <t>被动效果：恶魔刺客最喜欢敌人的鲜血，敌方英雄死亡时，吸收其力量增加自己16%攻击</t>
  </si>
  <si>
    <t>skillico_3402_3</t>
  </si>
  <si>
    <t>34026012</t>
  </si>
  <si>
    <t>噬魂斩击2</t>
  </si>
  <si>
    <t>怒气技能：对敌方随机2名后排目标造成182%攻击伤害并吸取其22%攻击2回合</t>
  </si>
  <si>
    <t>"34026111","34026121","34026131"</t>
  </si>
  <si>
    <t>魔王之力2</t>
  </si>
  <si>
    <t>被动效果：身体里隐藏着强大的魔王之力，攻击增加26%，暴击增加30%，生命增加16%</t>
  </si>
  <si>
    <t>"34026214"</t>
  </si>
  <si>
    <t>被动效果：恶魔刺客最喜欢敌人的鲜血，敌方英雄死亡时，吸收其力量增加自己21%攻击</t>
  </si>
  <si>
    <t>"34026314"</t>
  </si>
  <si>
    <t>致命2</t>
  </si>
  <si>
    <t>被动效果：专门欺负弱小，普通攻击变成攻击敌方生命最少的英雄，效果为113%</t>
  </si>
  <si>
    <t>skillico_3402_4</t>
  </si>
  <si>
    <t>独眼魔</t>
  </si>
  <si>
    <t>魅魔</t>
  </si>
  <si>
    <t>35013012</t>
  </si>
  <si>
    <t>skillico_043</t>
  </si>
  <si>
    <t>邪能黑球</t>
  </si>
  <si>
    <t>怒气技能：对随机3名敌人造成80%攻击伤害，并有20%概率眩晕目标1回合</t>
  </si>
  <si>
    <t>"35013111","35013121"</t>
  </si>
  <si>
    <t>恶魔之力</t>
  </si>
  <si>
    <t>"35013214"</t>
  </si>
  <si>
    <t>恐惧之眼</t>
  </si>
  <si>
    <t>被动效果：普攻有60%概率沉默目标1回合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</si>
  <si>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80</t>
    </r>
  </si>
  <si>
    <t>火焰守卫</t>
  </si>
  <si>
    <t>米尔科</t>
  </si>
  <si>
    <t>35023012</t>
  </si>
  <si>
    <t>烈焰焚烧</t>
  </si>
  <si>
    <t>怒气技能：对敌方全体造成45%伤害，使自己护甲提升20%，持续1回合</t>
  </si>
  <si>
    <t>"35023114"</t>
  </si>
  <si>
    <t>烈焰焚甲</t>
  </si>
  <si>
    <t>被动效果：普攻有100%概率降低敌方护甲20%，持续1回合</t>
  </si>
  <si>
    <t>深渊猎手</t>
  </si>
  <si>
    <t>女王</t>
  </si>
  <si>
    <t>35035012</t>
  </si>
  <si>
    <t>死亡激射</t>
  </si>
  <si>
    <t>怒气技能：对敌方全体造成92%攻击伤害并降低目标19%暴击，持续3回合</t>
  </si>
  <si>
    <t>"35035114","35035124","35035134"</t>
  </si>
  <si>
    <t>战斗大师</t>
  </si>
  <si>
    <t>被动效果：酷爱以暴制暴，每次普攻提升自己12%暴击，降低目标9%暴击，持续3回合，并有32%概率提升自己16%暴击伤害，持续2回合</t>
  </si>
  <si>
    <t>skillico_270</t>
  </si>
  <si>
    <t>"35035211","35035221","35035231"</t>
  </si>
  <si>
    <t>被动效果：天生的猎手，攻击增加31%，暴击伤害增加10%，生命增加7.5%</t>
  </si>
  <si>
    <t>"35035314"</t>
  </si>
  <si>
    <t>被动效果：来打我呀！受到攻击时36%概率发动一次反击，造成72%的攻击伤害</t>
  </si>
  <si>
    <t>35036012</t>
  </si>
  <si>
    <t>死亡激射2</t>
  </si>
  <si>
    <t>怒气技能：对敌方全体造成103%攻击伤害并降低其25%暴击，持续3回合</t>
  </si>
  <si>
    <t>"35036114","35036124","35036134"</t>
  </si>
  <si>
    <t>战斗大师2</t>
  </si>
  <si>
    <t>被动效果：酷爱以暴制暴，每次普攻提升自己18%暴击，降低目标13%暴击，持续4回合，并有39%概率提升自己21%暴击伤害，持续2回合</t>
  </si>
  <si>
    <t>"35036211","35036221","35036231"</t>
  </si>
  <si>
    <t>被动效果：天生的猎手，攻击增加41.5%，暴击伤害增加20%，生命增加11%</t>
  </si>
  <si>
    <t>"35036314"</t>
  </si>
  <si>
    <t>被动效果：来打我呀！受到攻击时100%概率发动一次反击造成83%的攻击伤害</t>
  </si>
  <si>
    <t>黑暗阿西卡</t>
  </si>
  <si>
    <t>肥姆</t>
  </si>
  <si>
    <t>35045012</t>
  </si>
  <si>
    <t>skillico_044</t>
  </si>
  <si>
    <t>深渊咆哮</t>
  </si>
  <si>
    <t>怒气技能：对敌方前排造成141%攻击伤害，每回合额外造成43%攻击伤害，持续2回合</t>
  </si>
  <si>
    <t>"35045111","35045121"</t>
  </si>
  <si>
    <t>被动效果：身体里有恶魔的力量，攻击增加21%，生命增加14%</t>
  </si>
  <si>
    <t>"35045214"</t>
  </si>
  <si>
    <t>燃烧</t>
  </si>
  <si>
    <t>被动效果：操控火焰的恶魔，普攻有36%概率点燃目标，使目标燃烧，每回合造成79%攻击伤害，持续2回合</t>
  </si>
  <si>
    <t>skillico_267</t>
  </si>
  <si>
    <t>35046012</t>
  </si>
  <si>
    <t>深渊咆哮2</t>
  </si>
  <si>
    <t>怒气技能：对敌方随机3名目标造成154%攻击伤害，每回合额外造成43%攻击伤害，持续2回合</t>
  </si>
  <si>
    <t>"35046111","35046121"</t>
  </si>
  <si>
    <t>恶魔力量2</t>
  </si>
  <si>
    <t>被动效果：身体里有恶魔的力量，攻击增加26%，生命增加19%</t>
  </si>
  <si>
    <t>"35046214"</t>
  </si>
  <si>
    <t>燃烧2</t>
  </si>
  <si>
    <t>被动效果：操控火焰的恶魔，普攻有56%概率点燃目标，使目标燃烧，每回合造成91%攻击伤害，持续2回合</t>
  </si>
  <si>
    <t>"35046314"</t>
  </si>
  <si>
    <t>灼热躯壳2</t>
  </si>
  <si>
    <t>被动效果：皮肤上附着火焰，受到攻击时82%概率使目标燃烧，每回合造成81%攻击伤害，持续1回合</t>
  </si>
  <si>
    <t>豺狼人战士</t>
  </si>
  <si>
    <t>安多米尔</t>
  </si>
  <si>
    <t>41013012</t>
  </si>
  <si>
    <t>火焰打击</t>
  </si>
  <si>
    <t>怒气技能：对后排敌人造成70%攻击伤害，并使其技能伤害降低5%</t>
  </si>
  <si>
    <t>"41013111","41013121"</t>
  </si>
  <si>
    <t>狼人血统</t>
  </si>
  <si>
    <t>被动效果：狡诈的狼人，生命永久提升15%，速度提升10点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</si>
  <si>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11</t>
    </r>
  </si>
  <si>
    <t>半人马护卫</t>
  </si>
  <si>
    <t>弗雷</t>
  </si>
  <si>
    <t>41023012</t>
  </si>
  <si>
    <t>skillico_045</t>
  </si>
  <si>
    <t>致命打击</t>
  </si>
  <si>
    <t>怒气技能：对随机3名敌人造成80%攻击伤害，并恢复英雄50%攻击生命</t>
  </si>
  <si>
    <t>"41023111"</t>
  </si>
  <si>
    <t>高原血统</t>
  </si>
  <si>
    <t>被动效果：血量永久提升20%</t>
  </si>
  <si>
    <t>武僧</t>
  </si>
  <si>
    <t>酋长</t>
  </si>
  <si>
    <t>41034012</t>
  </si>
  <si>
    <t>爆破流星</t>
  </si>
  <si>
    <t>怒气技能：对血量最少的敌人造成180%攻击伤害，并使敌人流血3回合，每回合造成45%攻击伤害</t>
  </si>
  <si>
    <t>"41034111","41034121"</t>
  </si>
  <si>
    <t>武道</t>
  </si>
  <si>
    <t>被动效果：血量提升15%，防御提升15%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</si>
  <si>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70</t>
    </r>
  </si>
  <si>
    <t>"41034214"</t>
  </si>
  <si>
    <t>不动如山</t>
  </si>
  <si>
    <t>被动效果：经过艰苦的修炼，武僧能轻易看破对方弱点，每次受到伤害使得敌人攻击降低15%，持续2回合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</si>
  <si>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48</t>
    </r>
  </si>
  <si>
    <t>41035012</t>
  </si>
  <si>
    <t>怒气技能：对血量最少的敌人造成200%击伤害，并使敌人流血3回合，每回合造成60%攻击伤害</t>
  </si>
  <si>
    <t>"41035111","41035121"</t>
  </si>
  <si>
    <t>岩石祖母</t>
  </si>
  <si>
    <t>卡加斯</t>
  </si>
  <si>
    <t>41044012</t>
  </si>
  <si>
    <t>岩石爆破</t>
  </si>
  <si>
    <t>怒气技能：对敌方前排造成130%攻击伤害，如果敌人是战士，则有30%概率石化目标1回合</t>
  </si>
  <si>
    <t>"41044111","41044121"</t>
  </si>
  <si>
    <t>岩石体质</t>
  </si>
  <si>
    <t>被动效果：破防提升20%，血量提升20%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</si>
  <si>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002</t>
    </r>
  </si>
  <si>
    <t>"41044214"</t>
  </si>
  <si>
    <t>岩石突击</t>
  </si>
  <si>
    <t>被动效果：普攻使敌人护甲降低35%，持续2回合</t>
  </si>
  <si>
    <t>41045012</t>
  </si>
  <si>
    <t>怒气技能：对敌方前排造成150%攻击伤害，如果敌人是战士，则有20%概率石化目标2回合</t>
  </si>
  <si>
    <t>"41045111","41045121"</t>
  </si>
  <si>
    <t>"41045214"</t>
  </si>
  <si>
    <t>被动效果：普攻使敌人护甲降低45%，持续2回合</t>
  </si>
  <si>
    <t>火焰女王</t>
  </si>
  <si>
    <t>屠龙者</t>
  </si>
  <si>
    <t>41055012</t>
  </si>
  <si>
    <t>skillico_4105_1</t>
  </si>
  <si>
    <t>烈焰流星雨</t>
  </si>
  <si>
    <t>怒气技能：对敌方全体造成72%攻击伤害，每回合额外造成26%攻击伤害，持续3回合</t>
  </si>
  <si>
    <t>"41055111","41055121"</t>
  </si>
  <si>
    <t>女王防御</t>
  </si>
  <si>
    <t>被动效果：女王穿着专属防御，自身生命增加21%，防御增加23%</t>
  </si>
  <si>
    <r>
      <rPr>
        <sz val="12"/>
        <color theme="1"/>
        <rFont val="微软雅黑"/>
        <charset val="134"/>
      </rPr>
      <t>skillico_4105_</t>
    </r>
    <r>
      <rPr>
        <sz val="12"/>
        <color theme="1"/>
        <rFont val="微软雅黑"/>
        <charset val="134"/>
      </rPr>
      <t>2</t>
    </r>
  </si>
  <si>
    <t>"41055214"</t>
  </si>
  <si>
    <t>备受鼓舞</t>
  </si>
  <si>
    <t>被动效果：我方英雄暴击时，受到鼓舞，使自己恢复36%攻击等量生命</t>
  </si>
  <si>
    <t>skillico_4105_3</t>
  </si>
  <si>
    <t>"41055314","41055324"</t>
  </si>
  <si>
    <t>禁忌领域</t>
  </si>
  <si>
    <t>被动效果：创造出禁忌领域，受到攻击降低目标12%破防并燃烧，每回合造成25%攻击伤害，持续6回合</t>
  </si>
  <si>
    <t>skillico_4105_4</t>
  </si>
  <si>
    <t>41056012</t>
  </si>
  <si>
    <t>烈焰流星雨2</t>
  </si>
  <si>
    <t>怒气技能：对敌方全体造成89%攻击伤害，每回合额外造成38%攻击伤害，持续3回合</t>
  </si>
  <si>
    <t>"41056111","41056121"</t>
  </si>
  <si>
    <t>女王防御2</t>
  </si>
  <si>
    <t>被动效果：女王穿着专属防御，自身生命增加32%，防御增加32%</t>
  </si>
  <si>
    <t>"41056214"</t>
  </si>
  <si>
    <t>备受鼓舞2</t>
  </si>
  <si>
    <t>被动效果：我方英雄暴击时，受到鼓舞，使自己恢复47%攻击等量生命</t>
  </si>
  <si>
    <t>"41056314","41056324"</t>
  </si>
  <si>
    <t>禁忌领域2</t>
  </si>
  <si>
    <t>被动效果：创造出禁忌领域，受到攻击降低目标14%破防并燃烧，每回合造成34%攻击伤害，持续6回合</t>
  </si>
  <si>
    <t>牛头人酋长</t>
  </si>
  <si>
    <t>格鲁</t>
  </si>
  <si>
    <t>41065012</t>
  </si>
  <si>
    <r>
      <rPr>
        <sz val="12"/>
        <color theme="1"/>
        <rFont val="微软雅黑"/>
        <charset val="134"/>
      </rPr>
      <t>skillico_410</t>
    </r>
    <r>
      <rPr>
        <sz val="12"/>
        <color theme="1"/>
        <rFont val="微软雅黑"/>
        <charset val="134"/>
      </rPr>
      <t>6</t>
    </r>
    <r>
      <rPr>
        <sz val="12"/>
        <color theme="1"/>
        <rFont val="微软雅黑"/>
        <charset val="134"/>
      </rPr>
      <t>_1</t>
    </r>
  </si>
  <si>
    <t>图腾爆裂</t>
  </si>
  <si>
    <t>怒气技能：对敌方前排造成118%攻击伤害并吸取目标22%防御2回合</t>
  </si>
  <si>
    <t>"41065114","41065124"</t>
  </si>
  <si>
    <t>牛头意志</t>
  </si>
  <si>
    <t>被动效果：身为酋长，拥有上位者的威严，受到攻击时降低目标9%攻击，11%暴击，持续2回合</t>
  </si>
  <si>
    <r>
      <rPr>
        <sz val="12"/>
        <color theme="1"/>
        <rFont val="微软雅黑"/>
        <charset val="134"/>
      </rPr>
      <t>skillico_4106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2</t>
    </r>
  </si>
  <si>
    <t>"41065211","41065221"</t>
  </si>
  <si>
    <t>自然坚韧</t>
  </si>
  <si>
    <t>被动效果：自然坚韧的品性，使得自身生命增加26%，防御增加33%</t>
  </si>
  <si>
    <r>
      <rPr>
        <sz val="12"/>
        <color theme="1"/>
        <rFont val="微软雅黑"/>
        <charset val="134"/>
      </rPr>
      <t>skillico_4106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3</t>
    </r>
  </si>
  <si>
    <t>"41065314"</t>
  </si>
  <si>
    <t>被动效果：来打我呀！受到攻击时59%概率发动一次反击，造成102%的攻击伤害</t>
  </si>
  <si>
    <r>
      <rPr>
        <sz val="12"/>
        <color theme="1"/>
        <rFont val="微软雅黑"/>
        <charset val="134"/>
      </rPr>
      <t>skillico_4106</t>
    </r>
    <r>
      <rPr>
        <sz val="12"/>
        <color theme="1"/>
        <rFont val="微软雅黑"/>
        <charset val="134"/>
      </rPr>
      <t>_</t>
    </r>
    <r>
      <rPr>
        <sz val="12"/>
        <color theme="1"/>
        <rFont val="微软雅黑"/>
        <charset val="134"/>
      </rPr>
      <t>4</t>
    </r>
  </si>
  <si>
    <t>41066012</t>
  </si>
  <si>
    <t>图腾爆裂2</t>
  </si>
  <si>
    <t>怒气技能：对敌方前排造成150%攻击伤害并吸取目标27%防御2回合</t>
  </si>
  <si>
    <t>"41066114","41066124"</t>
  </si>
  <si>
    <t>牛头意志2</t>
  </si>
  <si>
    <t>被动效果：身为酋长，拥有上位者的威严，受到攻击时降低目标12%攻击，16%暴击，持续2回合</t>
  </si>
  <si>
    <t>"41066211","41066221"</t>
  </si>
  <si>
    <t>自然坚韧2</t>
  </si>
  <si>
    <t>被动效果：自然坚韧的品性，使得自身生命增加33%，伤害减免增加20%</t>
  </si>
  <si>
    <t>"41066314"</t>
  </si>
  <si>
    <t>被动效果：来打我呀！受到攻击时72%概率发动一次反击，造成143%的攻击伤害</t>
  </si>
  <si>
    <t>元素萨满</t>
  </si>
  <si>
    <t>星光</t>
  </si>
  <si>
    <t>42015012</t>
  </si>
  <si>
    <r>
      <rPr>
        <sz val="12"/>
        <color theme="1"/>
        <rFont val="微软雅黑"/>
        <charset val="134"/>
      </rPr>
      <t>skillico_4</t>
    </r>
    <r>
      <rPr>
        <sz val="12"/>
        <color theme="1"/>
        <rFont val="微软雅黑"/>
        <charset val="134"/>
      </rPr>
      <t>201_1</t>
    </r>
  </si>
  <si>
    <t>闪电链</t>
  </si>
  <si>
    <t>怒气技能：对敌方后排造成124%攻击伤害并有41%概率使战士类目标眩晕2回合</t>
  </si>
  <si>
    <t>"42015114"</t>
  </si>
  <si>
    <t>电流打击</t>
  </si>
  <si>
    <t>被动效果：用电流打击敌人，普攻攻击变为对敌方随机2名目标造成81%攻击伤害，并有12%概率眩晕目标2回合</t>
  </si>
  <si>
    <t>skillico_4201_2</t>
  </si>
  <si>
    <t>"42015211","42015221","42015231"</t>
  </si>
  <si>
    <t>兽族天赋</t>
  </si>
  <si>
    <t>被动效果：身为兽族，暴击增加30%，攻击增加31%，生命增加9.5%</t>
  </si>
  <si>
    <t>skillico_4201_3</t>
  </si>
  <si>
    <t>42016012</t>
  </si>
  <si>
    <t>闪电链2</t>
  </si>
  <si>
    <t>怒气技能：对敌方后排造成125%攻击伤害并有62%概率使战士类目标眩晕2回合</t>
  </si>
  <si>
    <t>"42016114"</t>
  </si>
  <si>
    <t>电流打击2</t>
  </si>
  <si>
    <t>被动效果：用电流打击敌人，普攻攻击变为对敌方随机2名目标造成97%攻击伤害，并有13%概率眩晕目标2回合</t>
  </si>
  <si>
    <t>"42016211","42016221","42016231"</t>
  </si>
  <si>
    <t>兽族天赋2</t>
  </si>
  <si>
    <t>被动效果：身为兽族，暴击增加30%，攻击增加36.5%，生命增加14.5%</t>
  </si>
  <si>
    <t>"42016314"</t>
  </si>
  <si>
    <t>人与自然2</t>
  </si>
  <si>
    <t>被动效果：萨满掌握了灵魂的奥秘，当敌方英雄死亡时，恢复己方生命最低的单位19%生命上限的生命</t>
  </si>
  <si>
    <t>skillico_4201_4</t>
  </si>
  <si>
    <t>鱼人先知</t>
  </si>
  <si>
    <t>树精</t>
  </si>
  <si>
    <t>43012012</t>
  </si>
  <si>
    <t>雷电冲击</t>
  </si>
  <si>
    <t>怒气技能：对前排敌人造成110%伤害，并回复英雄80%攻击血量</t>
  </si>
  <si>
    <t>"43012114"</t>
  </si>
  <si>
    <t>大地震击</t>
  </si>
  <si>
    <t>被动效果：普攻有20%概率沉默对手2回合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</si>
  <si>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020</t>
    </r>
  </si>
  <si>
    <t>深林贤者</t>
  </si>
  <si>
    <t>蓝萨满</t>
  </si>
  <si>
    <t>43023012</t>
  </si>
  <si>
    <t>skillico_047</t>
  </si>
  <si>
    <t>生命祝福</t>
  </si>
  <si>
    <t>怒气技能：对敌方血量最少的目标造成120%攻击伤害，并恢复我方随机3个目标35%攻击生命，持续2回合</t>
  </si>
  <si>
    <t>"43023114"</t>
  </si>
  <si>
    <t>被动效果：受到大自然的眷顾，每次普攻恢复自己25%攻击生命</t>
  </si>
  <si>
    <t>自然贤者</t>
  </si>
  <si>
    <t>树精长老</t>
  </si>
  <si>
    <t>43034012</t>
  </si>
  <si>
    <t>自然能量</t>
  </si>
  <si>
    <t>怒气技能：对血量最少的敌人造成150%攻击伤害，并恢复我方血量最少的英雄120%攻击生命</t>
  </si>
  <si>
    <t>"43034114"</t>
  </si>
  <si>
    <t>恩赐</t>
  </si>
  <si>
    <t>被动效果：每次普攻恢复我方前排英雄15%攻击的生命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</si>
  <si>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301</t>
    </r>
  </si>
  <si>
    <t>"43034214"</t>
  </si>
  <si>
    <t>祷告</t>
  </si>
  <si>
    <t>被动效果：每当我方英雄死亡，恢复我方所有英雄10%攻击生命（受控不触发）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</si>
  <si>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303</t>
    </r>
  </si>
  <si>
    <t>43035012</t>
  </si>
  <si>
    <t>怒气技能：对血量最少的敌人造成170%攻击伤害，并恢复我方血量最少的英雄140%攻击生命</t>
  </si>
  <si>
    <t>"43035114"</t>
  </si>
  <si>
    <t>月之女神</t>
  </si>
  <si>
    <t>泰勒</t>
  </si>
  <si>
    <t>43044012</t>
  </si>
  <si>
    <t>skillico_048</t>
  </si>
  <si>
    <t>治愈之光</t>
  </si>
  <si>
    <t>怒气技能：对敌方前排造成71%攻击伤害并使我方英雄恢复43%攻击等量生命，持续3回合</t>
  </si>
  <si>
    <t>"43044111","43044121"</t>
  </si>
  <si>
    <t>自然之力</t>
  </si>
  <si>
    <t>被动效果：掌握自然的力量，攻击增加31.5%，暴击增加30%</t>
  </si>
  <si>
    <t>skillico_272</t>
  </si>
  <si>
    <t>43045012</t>
  </si>
  <si>
    <t>怒气技能：对敌方全体造成46%攻击伤害并使我方英雄恢复56%攻击等量生命，持续3回合</t>
  </si>
  <si>
    <t>"43045111","43045121"</t>
  </si>
  <si>
    <t>"43045214"</t>
  </si>
  <si>
    <t>魔法精通</t>
  </si>
  <si>
    <t>被动效果：每次普攻提升自己对法术的掌握，增加自己23%对敌人造成的伤害</t>
  </si>
  <si>
    <t>skillico_243</t>
  </si>
  <si>
    <t>43046012</t>
  </si>
  <si>
    <t>治愈之光2</t>
  </si>
  <si>
    <t>怒气技能：对敌方全体造成55%攻击伤害并使我方英雄恢复63%攻击等量生命，持续3回合</t>
  </si>
  <si>
    <t>"43046111","43046121"</t>
  </si>
  <si>
    <t>自然之力2</t>
  </si>
  <si>
    <t>"43046214"</t>
  </si>
  <si>
    <t>魔法精通2</t>
  </si>
  <si>
    <t>被动效果：每次普攻提升自己对法术的掌握，增加自己25%对敌人造成的伤害</t>
  </si>
  <si>
    <t>"43046314"</t>
  </si>
  <si>
    <t>暗月反击2</t>
  </si>
  <si>
    <t>被动效果：当生命低于50%时，使用暗月反击敌人，给敌方全体附加暴击印记，印记暴击后触发造成58%攻击伤害（只触发一次）</t>
  </si>
  <si>
    <t>skillico_276</t>
  </si>
  <si>
    <t>深林之神</t>
  </si>
  <si>
    <t>泽基斯</t>
  </si>
  <si>
    <t>43054012</t>
  </si>
  <si>
    <t>skillico_049</t>
  </si>
  <si>
    <t>光能爆破</t>
  </si>
  <si>
    <t>怒气技能：对敌方随机2名后排目标造成133%攻击伤害并回复随机2名后排友军攻击161%生命</t>
  </si>
  <si>
    <t>"43054114"</t>
  </si>
  <si>
    <t>被动效果：掌控着大自然的力量，普攻有100%概率使随机1名前排友军恢复36%攻击等量生命</t>
  </si>
  <si>
    <t>"43054214","43054224"</t>
  </si>
  <si>
    <t>灵魂助力</t>
  </si>
  <si>
    <t>被动效果：英雄死亡时，借助灵魂的力量，可使己方全体恢复71%攻击等量生命并增加6%暴击3回合</t>
  </si>
  <si>
    <t>skillico_274</t>
  </si>
  <si>
    <t>43055012</t>
  </si>
  <si>
    <t>怒气技能：对敌方后排造成71%攻击伤害并回复后排友军攻击172%生命</t>
  </si>
  <si>
    <t>"43055114"</t>
  </si>
  <si>
    <t>被动效果：掌控着大自然的力量，普攻有100%概率使前排友军恢复54%攻击等量生命</t>
  </si>
  <si>
    <t>"43055214","43055224"</t>
  </si>
  <si>
    <t>被动效果：英雄死亡时，借助灵魂的力量，可使己方全体恢复94%攻击等量生命并增加9%暴击3回合</t>
  </si>
  <si>
    <t>43056012</t>
  </si>
  <si>
    <t>光能爆破2</t>
  </si>
  <si>
    <t>怒气技能：对敌方全体造成75%攻击伤害并使我方英雄恢复186%攻击等量生命</t>
  </si>
  <si>
    <t>"43056114"</t>
  </si>
  <si>
    <t>被动效果：掌控着大自然的力量，普攻有100%概率使前排友军恢复76%攻击等量生命</t>
  </si>
  <si>
    <t>"43056214","43056224"</t>
  </si>
  <si>
    <t>灵魂助力2</t>
  </si>
  <si>
    <t>被动效果：英雄死亡时，借助灵魂的力量，使己方全体恢复122%攻击量生命并增加12%的暴击3回合</t>
  </si>
  <si>
    <t>"43056311"</t>
  </si>
  <si>
    <t>生命2</t>
  </si>
  <si>
    <t>被动效果：集合了自然生物的信仰之力，使得自身生命增加32%</t>
  </si>
  <si>
    <t>卡琳娜</t>
  </si>
  <si>
    <t>罗萨</t>
  </si>
  <si>
    <t>skillico_4306_1</t>
  </si>
  <si>
    <t>自然律动</t>
  </si>
  <si>
    <t>怒气技能：对所有敌人造成60%攻击伤害，增加全体友军12%攻击3回合。</t>
  </si>
  <si>
    <t>"43065114","43065124"</t>
  </si>
  <si>
    <t>祝福与诅咒</t>
  </si>
  <si>
    <t>被动效果：每次普攻释放祝福与诅咒，全体友军破防增加12%，降低全体敌人9%攻击，持续3回合</t>
  </si>
  <si>
    <t>skillico_4306_2</t>
  </si>
  <si>
    <t>"43065214"</t>
  </si>
  <si>
    <t>自然守护</t>
  </si>
  <si>
    <t>被动效果：每次出手增加自己10%格挡，持续3回合</t>
  </si>
  <si>
    <t>skillico_4306_3</t>
  </si>
  <si>
    <t>"43065311","43065314"</t>
  </si>
  <si>
    <t>生命誓言</t>
  </si>
  <si>
    <t>被动效果：生命永久增加20%；当生命低于60%时，提升我方友军25%护甲，持续3回合（只触发一次）</t>
  </si>
  <si>
    <t>skillico_4306_4</t>
  </si>
  <si>
    <t>自然律动2</t>
  </si>
  <si>
    <t>怒气技能：对所有敌人造成65%攻击伤害，增加全体友军18.5%攻击3回合。</t>
  </si>
  <si>
    <t>"43066114","43066124"</t>
  </si>
  <si>
    <t>祝福与诅咒2</t>
  </si>
  <si>
    <t>被动效果：每次普攻释放祝福与诅咒，全体友军破防增加15%，降低全体敌人12%攻击，持续3回合</t>
  </si>
  <si>
    <t>"43066214"</t>
  </si>
  <si>
    <t>自然守护2</t>
  </si>
  <si>
    <t>被动效果：每次出手增加自己15%格挡，持续3回合</t>
  </si>
  <si>
    <t>"43066311","43066314"</t>
  </si>
  <si>
    <t>生命誓言2</t>
  </si>
  <si>
    <t>被动效果：生命永久增加30%；当生命低于60%时，提升我方友军35%护甲，持续3回合（只触发一次）</t>
  </si>
  <si>
    <t>海妖战士</t>
  </si>
  <si>
    <t>贝拉</t>
  </si>
  <si>
    <t>44011012</t>
  </si>
  <si>
    <t>skillico_050</t>
  </si>
  <si>
    <t>大力怒斩</t>
  </si>
  <si>
    <t>怒气技能：对单个敌人造成160%伤害，并有50%概率石化目标1回合</t>
  </si>
  <si>
    <t>恐龙骑士凯伦</t>
  </si>
  <si>
    <t>猎头者</t>
  </si>
  <si>
    <t>44024012</t>
  </si>
  <si>
    <t>skillico_051</t>
  </si>
  <si>
    <t>利刃回旋</t>
  </si>
  <si>
    <t>怒气技能：对敌方随机1个后排造成220%攻击伤害</t>
  </si>
  <si>
    <t>"44024111","44024121"</t>
  </si>
  <si>
    <t>锐利武器</t>
  </si>
  <si>
    <t>被动效果：破防提升20%，攻击提升20%</t>
  </si>
  <si>
    <r>
      <rPr>
        <sz val="12"/>
        <color theme="1"/>
        <rFont val="微软雅黑"/>
        <charset val="134"/>
      </rPr>
      <t>skillico_27</t>
    </r>
    <r>
      <rPr>
        <sz val="12"/>
        <color theme="1"/>
        <rFont val="微软雅黑"/>
        <charset val="134"/>
      </rPr>
      <t>5</t>
    </r>
  </si>
  <si>
    <t>"44024214"</t>
  </si>
  <si>
    <t>偷袭</t>
  </si>
  <si>
    <t>被动效果：每次普攻增加自己25%破防，持续2回合</t>
  </si>
  <si>
    <t>44025012</t>
  </si>
  <si>
    <t>怒气技能：对敌方随机2个后排造成180%攻击伤害</t>
  </si>
  <si>
    <t>"44025111","44025121"</t>
  </si>
  <si>
    <t>"44025214"</t>
  </si>
  <si>
    <t>被动效果：每次普攻增加自己30%破防，持续2回合</t>
  </si>
  <si>
    <t>影袭刺客</t>
  </si>
  <si>
    <t>灰眼</t>
  </si>
  <si>
    <t>44034012</t>
  </si>
  <si>
    <t>暗影瞬杀</t>
  </si>
  <si>
    <t>怒气技能：对敌方生命最少的目标造成182%攻击伤害，如果是法师，每回合额外造成45%攻击伤害，持续2回合</t>
  </si>
  <si>
    <t>"44034114","44034124","44034134"</t>
  </si>
  <si>
    <t>魔量转移</t>
  </si>
  <si>
    <t>被动效果：善于偷袭的刺客，普攻有100%概率偷取目标21点怒气并增加自己对敌人造成的伤害21%</t>
  </si>
  <si>
    <t>skillico_278</t>
  </si>
  <si>
    <t>"44034214"</t>
  </si>
  <si>
    <t>脆皮杀手</t>
  </si>
  <si>
    <t>被动效果：专治不敢露头的远程英雄，普通攻击变为攻击敌方随机1名后排目标</t>
  </si>
  <si>
    <t>skillico_279</t>
  </si>
  <si>
    <t>44035012</t>
  </si>
  <si>
    <t>怒气技能：对敌方生命最少的目标造成199%攻击伤害，如果是法师，每回合额外造成63%攻击伤害，持续2回合</t>
  </si>
  <si>
    <t>"44035114","44035124","44035134"</t>
  </si>
  <si>
    <t>被动效果：善于偷袭的刺客，普攻有100%概率偷取目标32点怒气增加自己对敌人造成的伤害27%</t>
  </si>
  <si>
    <t>"44035214"</t>
  </si>
  <si>
    <t>"44035311","44035321"</t>
  </si>
  <si>
    <t>刺客之眼</t>
  </si>
  <si>
    <t>被动效果：影袭刺客的灰眼具有特别的力量，命中增加10%，攻击增加14%</t>
  </si>
  <si>
    <t>skillico_280</t>
  </si>
  <si>
    <t>44036012</t>
  </si>
  <si>
    <t>暗影瞬杀2</t>
  </si>
  <si>
    <t>怒气技能：对敌方生命最少的目标造成218%攻击伤害并对法师类目标造成85%额外伤害，持续2回合</t>
  </si>
  <si>
    <t>"44036114","44036124","44036134"</t>
  </si>
  <si>
    <t>魔量转移2</t>
  </si>
  <si>
    <t>被动效果：善于偷袭的刺客，普攻有100%概率偷取目标45点怒气并增加自己对敌人造成的伤害32%</t>
  </si>
  <si>
    <t>"44036214"</t>
  </si>
  <si>
    <t>脆皮杀手2</t>
  </si>
  <si>
    <t>被动效果：专治不敢露头的远程英雄，普通攻击变为攻击敌方随机1名后排目标，伤害为115%</t>
  </si>
  <si>
    <t>"44036311","44036321"</t>
  </si>
  <si>
    <t>刺客之眼2</t>
  </si>
  <si>
    <t>被动效果：影袭刺客的灰眼具有特别的力量，命中增加15%，攻击增加19.5%</t>
  </si>
  <si>
    <t>僧侣</t>
  </si>
  <si>
    <t>无面者</t>
  </si>
  <si>
    <t>44045012</t>
  </si>
  <si>
    <t>skillico_4404_1</t>
  </si>
  <si>
    <t>死亡瞬斩</t>
  </si>
  <si>
    <t>怒气技能：对敌方随机2名后排目标造成202%攻击伤害，如果是法师，每回合额外造成33%的攻击伤害，持续2回合</t>
  </si>
  <si>
    <t>"44045111","44045121"</t>
  </si>
  <si>
    <t>被动效果：长期深山苦修，使得自身暴击增加30%，暴击伤害增加30%</t>
  </si>
  <si>
    <t>skillico_4404_2</t>
  </si>
  <si>
    <t>"44045214"</t>
  </si>
  <si>
    <t>打击弱点</t>
  </si>
  <si>
    <t>被动效果：僧侣善于找到敌方的弱点，普通攻击会选择敌方生命最少的英雄作为目标，并降低目标11%攻击3回合</t>
  </si>
  <si>
    <t>skillico_4404_3</t>
  </si>
  <si>
    <t>44046012</t>
  </si>
  <si>
    <t>死亡瞬斩2</t>
  </si>
  <si>
    <t>怒气技能：对敌方随机3名后排目标造成203%攻击伤害，如果是法师，每回合额外造成42%攻击伤害，持续2回合</t>
  </si>
  <si>
    <t>"44046111","44046121"</t>
  </si>
  <si>
    <t>被动效果：长期深山苦修，使得自身暴击增加30%，暴击伤害增加40%</t>
  </si>
  <si>
    <t>"44046214"</t>
  </si>
  <si>
    <t>打击弱点2</t>
  </si>
  <si>
    <t>被动效果：僧侣善于找到敌方的弱点，普通攻击变成攻击敌方生命最少的英雄，效果为106%，并降低目标16%攻击3回合</t>
  </si>
  <si>
    <t>"44046314"</t>
  </si>
  <si>
    <t>毒念2</t>
  </si>
  <si>
    <t>被动效果：僧侣通过艰苦的修炼，使得普攻有52%概率使目标中毒，每回合造成85%攻击伤害，持续2回合</t>
  </si>
  <si>
    <t>skillico_4404_4</t>
  </si>
  <si>
    <t>咕咕鸟</t>
  </si>
  <si>
    <t>希维尔</t>
  </si>
  <si>
    <t>45013012</t>
  </si>
  <si>
    <t>skillico_052</t>
  </si>
  <si>
    <t>星辰坠落</t>
  </si>
  <si>
    <t>怒气技能：对后排敌人造成70%攻击伤害，并使得敌人技能伤害降低10%，持续3回合</t>
  </si>
  <si>
    <t>"45013111"</t>
  </si>
  <si>
    <t>羽翼丰满</t>
  </si>
  <si>
    <t>被动效果：丰满的羽毛，使得咕咕鸟防御增加20%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</si>
  <si>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033</t>
    </r>
  </si>
  <si>
    <t>皇家狮鹫</t>
  </si>
  <si>
    <t>密林队长</t>
  </si>
  <si>
    <t>45023012</t>
  </si>
  <si>
    <t>狮鹫急吼</t>
  </si>
  <si>
    <t>怒气技能：对单个敌人造成170%攻击伤害，并使自己护甲增加40%，持续2回合</t>
  </si>
  <si>
    <t>"45023114"</t>
  </si>
  <si>
    <t>哀鸣</t>
  </si>
  <si>
    <t>被动效果：生命低于50%，使得全体敌方流血，每回合造成30%攻击伤害，持续3回合</t>
  </si>
  <si>
    <r>
      <rPr>
        <sz val="12"/>
        <color theme="1"/>
        <rFont val="微软雅黑"/>
        <charset val="134"/>
      </rPr>
      <t>skillico_2</t>
    </r>
    <r>
      <rPr>
        <sz val="12"/>
        <color theme="1"/>
        <rFont val="微软雅黑"/>
        <charset val="134"/>
      </rPr>
      <t>13</t>
    </r>
  </si>
  <si>
    <t>维拉妮卡</t>
  </si>
  <si>
    <t>风行者</t>
  </si>
  <si>
    <t>45034012</t>
  </si>
  <si>
    <t>skillico_053</t>
  </si>
  <si>
    <t>命中投掷</t>
  </si>
  <si>
    <t>怒气技能：对敌方随机3个敌人造成120%攻击伤害，如果敌人是刺客类目标，则有40%概率冰冻1回合</t>
  </si>
  <si>
    <t>"45034111"</t>
  </si>
  <si>
    <t>刺杀</t>
  </si>
  <si>
    <t>被动效果：破防增加35%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</si>
  <si>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050</t>
    </r>
  </si>
  <si>
    <t>"45034214","45034224"</t>
  </si>
  <si>
    <t>致命伤害</t>
  </si>
  <si>
    <t>被动效果：我方英雄死亡，破防增加15%，技能伤害增加15%</t>
  </si>
  <si>
    <t>skillico_281</t>
  </si>
  <si>
    <t>45035012</t>
  </si>
  <si>
    <t>怒气技能：对敌方随机3个敌人造成140%攻击伤害，如果敌人是刺客类目标，则有30%概率冰冻2回合</t>
  </si>
  <si>
    <t>"45035111"</t>
  </si>
  <si>
    <t>"45035214","45035224"</t>
  </si>
  <si>
    <t>被动效果：我方英雄死亡，破防增加20%，技能伤害增加20%</t>
  </si>
  <si>
    <t>森林猎手</t>
  </si>
  <si>
    <t>恶魔猎手</t>
  </si>
  <si>
    <t>45045012</t>
  </si>
  <si>
    <t>skillico_4504_1</t>
  </si>
  <si>
    <t>飞斧冲击</t>
  </si>
  <si>
    <t>怒气技能：对敌方全体造成74%攻击伤害并有16%概率使目标禁魔2回合</t>
  </si>
  <si>
    <t>"45045111","45045121","45045131"</t>
  </si>
  <si>
    <t>猎手本能</t>
  </si>
  <si>
    <t>被动效果：猎手的本能使得自身暴击增加30%，暴击伤害增加20%，攻击增加9%</t>
  </si>
  <si>
    <t>skillico_4504_2</t>
  </si>
  <si>
    <t>"45045214","45045224"</t>
  </si>
  <si>
    <t>杀戮本能</t>
  </si>
  <si>
    <t>被动效果：敌方英雄死亡时，刺激杀戮天性，增加自己11%暴击伤害和9%攻击</t>
  </si>
  <si>
    <t>skillico_4504_3</t>
  </si>
  <si>
    <t>"45045314","45045324"</t>
  </si>
  <si>
    <t>致命咆哮</t>
  </si>
  <si>
    <t>被动效果：猎手掌握了自然之力，普攻有46%概率对目标施放致命咆哮，额外造成82%中毒伤害并有9%概率沉默目标2回合</t>
  </si>
  <si>
    <t>skillico_4504_4</t>
  </si>
  <si>
    <t>45046012</t>
  </si>
  <si>
    <t>飞斧冲击2</t>
  </si>
  <si>
    <t>怒气技能：对敌方全体造成86%攻击伤害并有52%概率使目标禁魔2回合（附加被动：普攻攻击2个目标）</t>
  </si>
  <si>
    <t>"45046111","45046121","45046131"</t>
  </si>
  <si>
    <t>猎手本能2</t>
  </si>
  <si>
    <t>被动效果：猎手的本能使得自身暴击增加30%，暴击伤害增加25%，攻击增加21%</t>
  </si>
  <si>
    <t>"45046214","45046224"</t>
  </si>
  <si>
    <t>杀戮本能2</t>
  </si>
  <si>
    <t>被动效果：敌方英雄死亡时，刺激杀戮天性，增加自己16%暴击伤害和13%攻击</t>
  </si>
  <si>
    <t>"45046314","45046324"</t>
  </si>
  <si>
    <t>致命咆哮2</t>
  </si>
  <si>
    <t>被动效果：猎手掌握了自然之力，普攻有62%概率对目标施放致命咆哮，额外造成141%中毒伤害并有15%概率沉默目标2回合</t>
  </si>
  <si>
    <t>风语者</t>
  </si>
  <si>
    <t>马拉萨</t>
  </si>
  <si>
    <t>45055012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</si>
  <si>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4505_1</t>
    </r>
  </si>
  <si>
    <t>生命之箭</t>
  </si>
  <si>
    <t>怒气技能：对敌方随机3名目标造成120%攻击伤害，每回合额外造成21%攻击伤害，持续2回合（附加被动：普攻攻击3个目标）</t>
  </si>
  <si>
    <t>"45055111","45055121"</t>
  </si>
  <si>
    <t>射手本能</t>
  </si>
  <si>
    <t>被动效果：射手的本能使得自身暴击增加30%，攻击增加21%</t>
  </si>
  <si>
    <t>skillico_4505_2</t>
  </si>
  <si>
    <t>"45055214"</t>
  </si>
  <si>
    <t>中毒</t>
  </si>
  <si>
    <t>被动效果：拥有特殊的箭矢，暴击有100%概率使目标中毒，每回合造成49%攻击伤害，持续2回合</t>
  </si>
  <si>
    <t>skillico_4505_3</t>
  </si>
  <si>
    <t>"45055314"</t>
  </si>
  <si>
    <t>毒性掌握</t>
  </si>
  <si>
    <t>被动效果：风语者掌握各种毒性，对中毒的目标，增加36%的额外伤害</t>
  </si>
  <si>
    <t>skillico_4505_4</t>
  </si>
  <si>
    <t>45056012</t>
  </si>
  <si>
    <t>生命之箭2</t>
  </si>
  <si>
    <t>怒气技能：对敌方随机4名目标造成81%攻击伤害，每回合额外造成29%攻击伤害，持续2回合（附加被动：普攻攻击3个目标）</t>
  </si>
  <si>
    <t>"45056111","45056121"</t>
  </si>
  <si>
    <t>射手本能2</t>
  </si>
  <si>
    <t>被动效果：射手的本能使得自身暴击增加30%，攻击增加26%</t>
  </si>
  <si>
    <t>"45056214"</t>
  </si>
  <si>
    <t>中毒2</t>
  </si>
  <si>
    <t>被动效果：拥有特殊的箭矢，暴击有100%概率使目标中毒，每回造成65%攻击伤害，持续2回合</t>
  </si>
  <si>
    <t>"45056314"</t>
  </si>
  <si>
    <t>毒性掌握2</t>
  </si>
  <si>
    <t>被动效果：风语者掌握各种毒性，对中毒的目标，增加52%的额外伤害</t>
  </si>
  <si>
    <t>食人魔领袖</t>
  </si>
  <si>
    <t>不眠者</t>
  </si>
  <si>
    <t>51015012</t>
  </si>
  <si>
    <t>暗影诅咒</t>
  </si>
  <si>
    <t>怒气技能：对敌方后排造成77%攻击伤害并有42%概率附加时间诅咒，时间诅咒1回合后触发造成120%的攻击伤害，并提升自身10%免伤3回合</t>
  </si>
  <si>
    <t>"51015114","51015124"</t>
  </si>
  <si>
    <t>石化诅咒</t>
  </si>
  <si>
    <t>被动效果：普攻有44%概率给目标附加时间诅咒，并有22%概率使目标石化1回合，时间诅咒1回合后触发造成66%的攻击伤害</t>
  </si>
  <si>
    <t>skillico_286</t>
  </si>
  <si>
    <t>"51015214","51015224"</t>
  </si>
  <si>
    <t>时间诅咒</t>
  </si>
  <si>
    <t>被动效果：受到攻击时，给攻击者附加时间诅咒，时间诅咒1回合后触发造成66%攻击伤害，同时有33%概率恢复自身5%的生命（受控触发）</t>
  </si>
  <si>
    <t>skillico_287</t>
  </si>
  <si>
    <t>"51015314"</t>
  </si>
  <si>
    <t>第二生命</t>
  </si>
  <si>
    <t>被动效果：食人魔祭祀先祖图腾，拥有了复活的能力，复活后恢复自身45%的生命</t>
  </si>
  <si>
    <t>skillico_288</t>
  </si>
  <si>
    <t>怒气技能：对敌方后排造成88%攻击伤害并有63%概率附加时间诅咒，时间诅咒1回合后触发造成156%的攻击伤害，并提升自身17.5%免伤3回合</t>
  </si>
  <si>
    <t>"51016114","51016124"</t>
  </si>
  <si>
    <t>石化诅咒2</t>
  </si>
  <si>
    <t>被动效果：普攻有63%概率给目标附加时间诅咒，并有33%概率使目标石化1回合，时间诅咒1回合后触发造成84%的攻击伤害</t>
  </si>
  <si>
    <t>"51016214","51016224"</t>
  </si>
  <si>
    <t>时间诅咒2</t>
  </si>
  <si>
    <t>被动效果：受到攻击时，给攻击者附加时间诅咒，时间诅咒1回合后触发造成84%攻击伤害，同时有33%概率恢复自身7%的生命（受控触发）</t>
  </si>
  <si>
    <t>"51016314"</t>
  </si>
  <si>
    <t>第二生命2</t>
  </si>
  <si>
    <t>被动效果：食人魔祭祀先祖图腾，拥有了复活的能力，复活后恢复自身65%的生命</t>
  </si>
  <si>
    <t>暗影渡鸦</t>
  </si>
  <si>
    <t>阿斯布幽灵</t>
  </si>
  <si>
    <t>52013012</t>
  </si>
  <si>
    <t>石化冲击</t>
  </si>
  <si>
    <t>怒气技能：对随机3名敌人造成80%攻击伤害，并有20%概率石化目标1回合</t>
  </si>
  <si>
    <t>"52013111","52013121"</t>
  </si>
  <si>
    <t>暗影能量</t>
  </si>
  <si>
    <t>被动效果：体内充斥着暗影怒气，攻击增加20%，生命增加20%</t>
  </si>
  <si>
    <t>skillico_289</t>
  </si>
  <si>
    <t>"52013214"</t>
  </si>
  <si>
    <t>黑暗指令</t>
  </si>
  <si>
    <t>被动效果：身上的防御非常诡异，普攻有30%概率石化目标2回合</t>
  </si>
  <si>
    <t>美杜莎女王</t>
  </si>
  <si>
    <t>暗黑的方德拉</t>
  </si>
  <si>
    <t>52024012</t>
  </si>
  <si>
    <t>石化之眼</t>
  </si>
  <si>
    <t>怒气技能：对敌方随机3个敌人造成140%攻击伤害，如果敌人是刺客类目标，则有60%概率石化1回合</t>
  </si>
  <si>
    <t>"52024111","52024121"</t>
  </si>
  <si>
    <t>被动效果：身为美杜莎一族的女王，攻击提升20%，生命增加20%</t>
  </si>
  <si>
    <t>"52024214"</t>
  </si>
  <si>
    <t>被动效果：普攻的目标如果是刺客，则80%概率石化目标1回合</t>
  </si>
  <si>
    <t>52025012</t>
  </si>
  <si>
    <t>怒气技能：对敌方随机3个敌人造成160%攻击伤害，如果敌人是刺客类目标，则有30%概率石化2回合</t>
  </si>
  <si>
    <t>"52025111","52025121"</t>
  </si>
  <si>
    <t>被动效果：身为美杜莎一族的女王，攻击提升30%，生命增加30%</t>
  </si>
  <si>
    <t>"52025214"</t>
  </si>
  <si>
    <t>暗影巫医</t>
  </si>
  <si>
    <t>洛根</t>
  </si>
  <si>
    <t>52034012</t>
  </si>
  <si>
    <t>制裁冲击</t>
  </si>
  <si>
    <t>怒气技能：对全体敌方造成70%攻击伤害，并有10%概率沉默目标2回合</t>
  </si>
  <si>
    <t>"52034111","52034121"</t>
  </si>
  <si>
    <t>被动效果：长时间研究暗影能力，使得攻击提升25%，生命增加20.5%</t>
  </si>
  <si>
    <t>"52034214"</t>
  </si>
  <si>
    <t>巫毒禁术</t>
  </si>
  <si>
    <t>被动效果：普攻命中敌人时，有20%概率沉默敌人2回合</t>
  </si>
  <si>
    <t>skillico_290</t>
  </si>
  <si>
    <t>52035012</t>
  </si>
  <si>
    <t>怒气技能：对全体敌方造成90%攻击伤害，并有15%概率沉默目标2回合</t>
  </si>
  <si>
    <t>"52035111","52035121"</t>
  </si>
  <si>
    <t>"52035214"</t>
  </si>
  <si>
    <t>帕米尔隆</t>
  </si>
  <si>
    <t>黑暗阿辛多</t>
  </si>
  <si>
    <t>52045012</t>
  </si>
  <si>
    <t>skillico_057</t>
  </si>
  <si>
    <t>无序攻击</t>
  </si>
  <si>
    <t>怒气技能：对敌方随机4名目标造成77%攻击伤害并有18%概率使目标石化2回合</t>
  </si>
  <si>
    <t>"52045114"</t>
  </si>
  <si>
    <t>美杜莎之力</t>
  </si>
  <si>
    <t>被动效果：恶心的触手怪，普攻有33%概率使目标石化，持续1回合</t>
  </si>
  <si>
    <t>skillico_249</t>
  </si>
  <si>
    <t>"52045211","52045221","52045231"</t>
  </si>
  <si>
    <t>领域</t>
  </si>
  <si>
    <t>被动效果：在自己的领域中，技能伤害增加62.5%，生命增加24%，速度增加40</t>
  </si>
  <si>
    <t>skillico_291</t>
  </si>
  <si>
    <t>"52045314","52045324"</t>
  </si>
  <si>
    <t>防守反击</t>
  </si>
  <si>
    <t>被动效果：受到攻击时转守为攻，45%概率提升自身33%攻击力2回合，并有24%概率降低攻击者15点怒气</t>
  </si>
  <si>
    <t>skillico_292</t>
  </si>
  <si>
    <t>52046012</t>
  </si>
  <si>
    <t>无序攻击2</t>
  </si>
  <si>
    <t>怒气技能：对敌方全体造成55%攻击伤害并有18%概率使目标石化2回合</t>
  </si>
  <si>
    <t>"52046114"</t>
  </si>
  <si>
    <t>美杜莎之力2</t>
  </si>
  <si>
    <t>被动效果：恶心的触手怪，普攻有44%概率使目标石化，持续1回合</t>
  </si>
  <si>
    <t>"52046211","52046221","52046231"</t>
  </si>
  <si>
    <t>领域2</t>
  </si>
  <si>
    <t>被动效果：在自己的领域中，技能伤害增加87.5%，生命增加36%，速度增加50</t>
  </si>
  <si>
    <t>"52046314","52046324"</t>
  </si>
  <si>
    <t>防守反击2</t>
  </si>
  <si>
    <t>被动效果：受到攻击时转守为攻，55%概率提升自身44%攻击力2回合，并有24%概率降低攻击者20点怒气</t>
  </si>
  <si>
    <t>黑暗主教</t>
  </si>
  <si>
    <t>黑暗之灵</t>
  </si>
  <si>
    <t>53014012</t>
  </si>
  <si>
    <t>流星冲击</t>
  </si>
  <si>
    <t>怒气技能：对敌方随机2名目标造成145%攻击伤害并降低目标怒气20点</t>
  </si>
  <si>
    <t>"53014114"</t>
  </si>
  <si>
    <t>易怒</t>
  </si>
  <si>
    <t>被动效果：受到攻击时非常愤怒，增加自己15点怒气</t>
  </si>
  <si>
    <t>skillico_293</t>
  </si>
  <si>
    <t>"53014214"</t>
  </si>
  <si>
    <t>怒气爆发</t>
  </si>
  <si>
    <t>被动效果：主教爆发自己的怒气，每次普攻增加自己15点怒气</t>
  </si>
  <si>
    <t>skillico_294</t>
  </si>
  <si>
    <t>53015012</t>
  </si>
  <si>
    <t>怒气技能：对敌方随机3名目标造成123%攻击伤害并降低目标怒气30点</t>
  </si>
  <si>
    <t>"53015114"</t>
  </si>
  <si>
    <t>被动效果：受到攻击时非常愤怒，增加自己25点怒气</t>
  </si>
  <si>
    <t>"53015214"</t>
  </si>
  <si>
    <t>被动效果：主教爆发自己的怒气，每次普攻增加自己25点怒气</t>
  </si>
  <si>
    <t>53016012</t>
  </si>
  <si>
    <t>流星冲击2</t>
  </si>
  <si>
    <t>怒气技能：对敌方随机4名目标造成101%攻击伤害并降低目标怒气35点</t>
  </si>
  <si>
    <t>"53016114","53016124"</t>
  </si>
  <si>
    <t>易怒2</t>
  </si>
  <si>
    <t>被动效果：受到攻击时非常愤怒，增加自己30点怒气并增加自己6%对敌人造成的伤害，持续3回合</t>
  </si>
  <si>
    <t>"53016214","53016224"</t>
  </si>
  <si>
    <t>怒气爆发2</t>
  </si>
  <si>
    <t>被动效果：主教爆发自己的怒气，每次普攻增加自己30点怒气并增加自己7.3%对敌人造成的伤害，持续3回合</t>
  </si>
  <si>
    <t>"53016311"</t>
  </si>
  <si>
    <t>伤害增加2</t>
  </si>
  <si>
    <t>被动效果：掌握了黑暗之力，攻击增加22%</t>
  </si>
  <si>
    <t>守卫阿帕尔</t>
  </si>
  <si>
    <t>费根</t>
  </si>
  <si>
    <t>61014012</t>
  </si>
  <si>
    <t>日照冲击</t>
  </si>
  <si>
    <t>怒气技能：对随机3个敌人造成140%攻击伤害，并恢复英雄75%攻击的生命，并有15%概率眩晕目标2回合</t>
  </si>
  <si>
    <t>"61014111"</t>
  </si>
  <si>
    <t>光明圣印</t>
  </si>
  <si>
    <t>被动效果：护甲提升40%</t>
  </si>
  <si>
    <t>skillico_295</t>
  </si>
  <si>
    <t>"61014214"</t>
  </si>
  <si>
    <t>守卫之心</t>
  </si>
  <si>
    <t>受到伤害时，有50%概率恢复25%攻击的生命（受控触发）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</si>
  <si>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306</t>
    </r>
  </si>
  <si>
    <t>61015012</t>
  </si>
  <si>
    <t>怒气技能：对随机3个敌人造成160%攻击伤害，并恢复英雄95%攻击的生命，并有20%概率眩晕目标2回合</t>
  </si>
  <si>
    <t>"61015111"</t>
  </si>
  <si>
    <t>被动效果：护甲提升45%</t>
  </si>
  <si>
    <t>"61015214"</t>
  </si>
  <si>
    <t>光之大领主</t>
  </si>
  <si>
    <t>阿斯莫德</t>
  </si>
  <si>
    <t>61025012</t>
  </si>
  <si>
    <r>
      <rPr>
        <sz val="12"/>
        <color theme="1"/>
        <rFont val="微软雅黑"/>
        <charset val="134"/>
      </rPr>
      <t>skillico_</t>
    </r>
    <r>
      <rPr>
        <sz val="12"/>
        <color theme="1"/>
        <rFont val="微软雅黑"/>
        <charset val="134"/>
      </rPr>
      <t>6102_1</t>
    </r>
  </si>
  <si>
    <t>圣光普照</t>
  </si>
  <si>
    <t>怒气技能：对敌方全体造成76%攻击伤害并有100%概率附加暴击印记，暴击印记暴击后触发造成102%的攻击伤害</t>
  </si>
  <si>
    <t>"61025111","61025121","61025131","61025141"</t>
  </si>
  <si>
    <t>神威</t>
  </si>
  <si>
    <t>被动效果：信仰圣光的力量，生命增加21%，伤害加成增加24%，暴击增加20%，伤害减免增加5%</t>
  </si>
  <si>
    <t>skillico_6102_2</t>
  </si>
  <si>
    <t>"61025214","61025224"</t>
  </si>
  <si>
    <t>圣光制裁</t>
  </si>
  <si>
    <t>被动效果：普攻有100%概率使用圣光制裁，给目标附加暴击印记，并提升自己9%暴击3回合，暴击印记暴击后触发造成44%攻击伤害</t>
  </si>
  <si>
    <t>skillico_6102_3</t>
  </si>
  <si>
    <t>"61025314","61025324"</t>
  </si>
  <si>
    <t>圣光之御</t>
  </si>
  <si>
    <t>被动效果：身为光之领主，受到攻击时100%概率给目标附加暴击印记，并提升自己11%暴击伤害3回合，暴击印记暴击后触发造成47%攻击伤害</t>
  </si>
  <si>
    <t>skillico_6102_4</t>
  </si>
  <si>
    <t>61026012</t>
  </si>
  <si>
    <t>圣光普照2</t>
  </si>
  <si>
    <t>怒气技能：对敌方全体造成85%攻击伤害并有100%概率附加暴击印记，暴击印记暴击后触发造成118%的攻击伤害</t>
  </si>
  <si>
    <t>"61026111","61026121","61026131","61026141"</t>
  </si>
  <si>
    <t>神威2</t>
  </si>
  <si>
    <t>被动效果：信仰圣光的力量，生命增加32%，伤害加成增加30%，暴击增加22%，伤害减免增加10%</t>
  </si>
  <si>
    <t>"61026214","61026224"</t>
  </si>
  <si>
    <t>圣光制裁2</t>
  </si>
  <si>
    <t>被动效果：普攻有100%概率使用圣光制裁，给目标附加暴击印记，并提升自己11%暴击3回合，暴击印记暴击后触发造成54%攻击伤害</t>
  </si>
  <si>
    <t>"61026314","61026324"</t>
  </si>
  <si>
    <t>圣光之御2</t>
  </si>
  <si>
    <t>被动效果：身为光之领主，受到攻击时100%概率给目标附加暴击印记，并提升自己16%暴击伤害3回合，暴击印记暴击后触发造成62%攻击伤害</t>
  </si>
  <si>
    <t>神圣之灵</t>
  </si>
  <si>
    <t>62014012</t>
  </si>
  <si>
    <t>skillico_059</t>
  </si>
  <si>
    <t>心灵攻击</t>
  </si>
  <si>
    <t>怒气技能：对敌方随机2名目标造成161%攻击伤害并有22%概率使目标眩晕2回合</t>
  </si>
  <si>
    <t>"62014114"</t>
  </si>
  <si>
    <t>圣光伟力</t>
  </si>
  <si>
    <t>被动效果：受到攻击时，身体里的光明之力增强，增加自己16%对敌人造成的伤害，持续3回合</t>
  </si>
  <si>
    <t>skillico_300</t>
  </si>
  <si>
    <t>"62014214"</t>
  </si>
  <si>
    <t>光辉圣耀</t>
  </si>
  <si>
    <t>被动效果：拥有圣光之力，每次普攻增加自己22%对敌人造成的伤害，持续3回合</t>
  </si>
  <si>
    <t>skillico_301</t>
  </si>
  <si>
    <t>62015012</t>
  </si>
  <si>
    <t>怒气技能：对敌方随机3名目标造成148%攻击伤害并有26%概率使目标眩晕2回合</t>
  </si>
  <si>
    <t>"62015114"</t>
  </si>
  <si>
    <t>被动效果：受到攻击时，身体里的光明之力增强，增加自己26%对敌人造成的伤害，持续3回合</t>
  </si>
  <si>
    <t>"62015214"</t>
  </si>
  <si>
    <t>被动效果：拥有圣光之力，每次普攻增加自己31%对敌人造成的伤害，持续3回合</t>
  </si>
  <si>
    <t>62016012</t>
  </si>
  <si>
    <t>心灵攻击2</t>
  </si>
  <si>
    <t>怒气技能：对敌方随机4名目标造成122%攻击伤害并有32%概率使目标眩晕2回合</t>
  </si>
  <si>
    <t>"62016114","62016124"</t>
  </si>
  <si>
    <t>圣光伟力2</t>
  </si>
  <si>
    <t>被动效果：受到攻击时，身体里的光明之力增强，增加自己31%对敌人造成的伤害和4%伤害加成，持续3回合</t>
  </si>
  <si>
    <t>"62016214","62016224"</t>
  </si>
  <si>
    <t>光辉圣耀2</t>
  </si>
  <si>
    <t>被动效果：拥有圣光之力，每次普攻增加自己36%对敌人造成的伤害和5%伤害加成，持续3回合</t>
  </si>
  <si>
    <t>"62016311"</t>
  </si>
  <si>
    <t>被动效果：拥有神圣的信仰之力，攻击增加24%</t>
  </si>
  <si>
    <t>血色圣使</t>
  </si>
  <si>
    <t>门徒</t>
  </si>
  <si>
    <t>63014012</t>
  </si>
  <si>
    <t>光之击</t>
  </si>
  <si>
    <t>怒气技能：对敌方后排随机2名敌人造成80%攻击伤害，并恢复我方全体英雄45%攻击生命</t>
  </si>
  <si>
    <t>"63014111","63014121"</t>
  </si>
  <si>
    <t>光明意志</t>
  </si>
  <si>
    <t>被动效果：攻击提升15%，伤害加成增加25%</t>
  </si>
  <si>
    <t>"63014211"</t>
  </si>
  <si>
    <t>胜者意志</t>
  </si>
  <si>
    <t>被动效果：技能伤害增加20%</t>
  </si>
  <si>
    <t>63015012</t>
  </si>
  <si>
    <t>怒气技能：对敌方后排随机3名敌人造成70%攻击伤害，并恢复我方全体英雄60%攻击生命</t>
  </si>
  <si>
    <t>"63015111","63015121"</t>
  </si>
  <si>
    <t>被动效果：攻击提升20%，伤害加成增加30%</t>
  </si>
  <si>
    <t>"63015211"</t>
  </si>
  <si>
    <t>被动效果：技能伤害增加35%</t>
  </si>
  <si>
    <t>圣光先知</t>
  </si>
  <si>
    <t>基尔克</t>
  </si>
  <si>
    <t>63025012</t>
  </si>
  <si>
    <t>skillico_6302_1</t>
  </si>
  <si>
    <t>治愈圣光</t>
  </si>
  <si>
    <t>怒气技能：对敌方随机4名目标造成82%攻击伤害并回复随机3名友军71%攻击等量生命</t>
  </si>
  <si>
    <t>"63025114","63025124"</t>
  </si>
  <si>
    <t>神之力</t>
  </si>
  <si>
    <t>被动效果：受到圣光的眷顾，每次普攻恢复自己46%攻击等量生命并增加伤害加成11%持续4回合</t>
  </si>
  <si>
    <t>skillico_6302_2</t>
  </si>
  <si>
    <t>"63025211","63025221","63025231","63025241"</t>
  </si>
  <si>
    <t>光明圣力</t>
  </si>
  <si>
    <t>被动效果：身为圣光一族的先知，伤害加成增加36%，攻击增加15.7%，生命增加14.5%，暴击增加10%</t>
  </si>
  <si>
    <t>skillico_6302_3</t>
  </si>
  <si>
    <t>"63025314","63025324"</t>
  </si>
  <si>
    <t>圣躯</t>
  </si>
  <si>
    <t>被动效果：神圣的躯体使得自己受到攻击时，恢复自身22%攻击等量生命并增加伤害加成11%持续3回合（受控触发）</t>
  </si>
  <si>
    <t>skillico_6302_4</t>
  </si>
  <si>
    <t>63026012</t>
  </si>
  <si>
    <t>治愈圣光2</t>
  </si>
  <si>
    <t>怒气技能：对敌方随机4名目标造成110%攻击伤害并回复随机3名友军106%攻击等量生命</t>
  </si>
  <si>
    <t>"63026114","63026124"</t>
  </si>
  <si>
    <t>神之力2</t>
  </si>
  <si>
    <t>被动效果：受到圣光的眷顾，每次普攻恢复自己81%攻击等量生命并增加伤害加成16%持续4回合</t>
  </si>
  <si>
    <t>"63026211","63026221","63026231","63026241"</t>
  </si>
  <si>
    <t>光明圣力2</t>
  </si>
  <si>
    <t>被动效果：身为圣光一族的先知，伤害加成增加48%，攻击增加21%，生命增加19%，暴击增加15%</t>
  </si>
  <si>
    <t>"63026314","63026324"</t>
  </si>
  <si>
    <t>圣躯2</t>
  </si>
  <si>
    <t>被动效果：神圣的躯体使得自己受到攻击时，恢复自身31%攻击等量生命并增加伤害加成16%持续3回合（受控触发）</t>
  </si>
  <si>
    <t>光之元素</t>
  </si>
  <si>
    <t>圣童</t>
  </si>
  <si>
    <t>64013012</t>
  </si>
  <si>
    <t>光斩术</t>
  </si>
  <si>
    <t>怒气技能：对血量最少的敌人造成160%攻击伤害，并使得敌人流血2回合，每回合造成45%伤害</t>
  </si>
  <si>
    <t>"64013114"</t>
  </si>
  <si>
    <t>圣佑</t>
  </si>
  <si>
    <t>被动效果：拥有光明的意志，血量低于70%时，护甲提升50%持续3回合</t>
  </si>
  <si>
    <t>怒气描述（真）</t>
  </si>
  <si>
    <t>被动1描述（真）</t>
  </si>
  <si>
    <t>被动2描述（真）</t>
  </si>
  <si>
    <t>被动3描述（真）</t>
  </si>
  <si>
    <t>怒气技能：对单个敌人造成180%攻击伤害</t>
  </si>
  <si>
    <t>怒气技能：对前排敌人造成77%攻击伤害，并有35%概率使目标眩晕2回合</t>
  </si>
  <si>
    <t>被动效果：受到攻击有30%几率发动一次反击，造成67%的攻击伤害</t>
  </si>
  <si>
    <t>怒气技能：对前排敌人造成112%攻击伤害并降低其21%防御2回合，对战士类目标有50%几率冰冻1回合</t>
  </si>
  <si>
    <t>被动效果：防御增加32%</t>
  </si>
  <si>
    <t>怒气技能：对单个敌人造成180%攻击伤害并使自己恢复75%攻击等量生命</t>
  </si>
  <si>
    <t>被动效果：如果你的攻击被格挡，使自己恢复25%攻击等量生命</t>
  </si>
  <si>
    <t>被动效果：生命增加30%</t>
  </si>
  <si>
    <t>怒气技能：对单个敌人造成180%攻击伤害并使自己恢复135%攻击等量生命</t>
  </si>
  <si>
    <t>被动效果：如果你的攻击被格挡，使自己恢复100%攻击等量生命</t>
  </si>
  <si>
    <t>被动效果：生命增加40%</t>
  </si>
  <si>
    <t>怒气技能：对后排敌人造成115%攻击伤害</t>
  </si>
  <si>
    <t>被动效果：每次普攻增加自己8.4%破防</t>
  </si>
  <si>
    <t>被动效果：生命增加15%，命中增加15%</t>
  </si>
  <si>
    <t>怒气技能：对后排敌人造成125%攻击伤害</t>
  </si>
  <si>
    <t>被动效果：每次普攻增加自己14%破防</t>
  </si>
  <si>
    <t>被动效果：生命增加25%，命中增加20%</t>
  </si>
  <si>
    <t>怒气技能：对前排敌人造成130%攻击伤害并降低其10%格挡2回合</t>
  </si>
  <si>
    <t>被动效果：受到攻击增加自己8%破防，持续2回合</t>
  </si>
  <si>
    <t>被动效果：英雄上阵位置处于后排增加自身30%攻击，并减少自身32%防御</t>
  </si>
  <si>
    <t>怒气技能：对前排敌人造成130%攻击伤害并降低其15%格挡2回合</t>
  </si>
  <si>
    <t>被动效果：英雄上阵位置处于后排增加自身40%攻击，并减少自身40%防御</t>
  </si>
  <si>
    <t>怒气技能：对后排敌人造成80%攻击伤害并使自身恢复80%攻击等量生命</t>
  </si>
  <si>
    <t>被动效果：敌方英雄发生格挡，使自己恢复45%攻击等量生命</t>
  </si>
  <si>
    <t>被动效果：每次普攻恢复自己24%攻击等量生命</t>
  </si>
  <si>
    <t>怒气技能：对后排敌人造成95%攻击伤害并使自身恢复95%攻击等量生命</t>
  </si>
  <si>
    <t>被动效果：生命增加30%，命中增加20%</t>
  </si>
  <si>
    <t>被动效果：敌方英雄发生格挡，使自己恢复60%攻击等量生命</t>
  </si>
  <si>
    <t>被动效果：每次普攻恢复自己36%攻击等量生命</t>
  </si>
  <si>
    <t>怒气技能：对生命最少的敌人造成180%攻击伤害并降低其27%攻击2回合</t>
  </si>
  <si>
    <t>被动效果：生命增加20%，破防增加20%</t>
  </si>
  <si>
    <t>被动效果：每次普攻增加自己8.4%破防和8%暴击</t>
  </si>
  <si>
    <t>怒气技能：对生命最少的敌人造成207%攻击伤害并降低其27%攻击2回合</t>
  </si>
  <si>
    <t>被动效果：生命增加30%，破防增加28%</t>
  </si>
  <si>
    <t>被动效果：每次普攻增加自己11.2%破防11%暴击</t>
  </si>
  <si>
    <t>被动效果：自身生命低于50%，提升自己攻击60%，持续3回合（只触发一次）</t>
  </si>
  <si>
    <t>怒气技能：对随机1名后排敌人造成110%攻击伤害并有100%几率使目标冰冻2回合</t>
  </si>
  <si>
    <t>被动效果：普攻有20%几率使目标冰冻，持续1回合</t>
  </si>
  <si>
    <t>被动效果：攻击增加10%</t>
  </si>
  <si>
    <t>怒气技能：对随机2名敌人造成144%攻击伤害，每回合额外造成13%攻击伤害，直至敌方英雄死亡</t>
  </si>
  <si>
    <t>被动效果：普攻有100%几率使目标燃烧，每回合造成10%攻击伤害，直至敌方英雄死亡</t>
  </si>
  <si>
    <t>被动效果：受到攻击时100%几率使目标燃烧，每回合造成10%攻击伤害，直至敌方英雄死亡</t>
  </si>
  <si>
    <t>怒气技能：对随机3名敌人造成120%攻击伤害，每回合额外造成18%攻击伤害，直至敌方英雄死亡</t>
  </si>
  <si>
    <t>被动效果：普攻有100%几率使目标燃烧，每回合造成17.5%攻击伤害，直至敌方英雄死亡</t>
  </si>
  <si>
    <t>被动效果：受到攻击时100%几率使目标燃烧，每回合造成14%攻击伤害，直至敌方英雄死亡</t>
  </si>
  <si>
    <t>怒气技能：对随机4名敌人造成100%攻击伤害，每回合额外造成30%攻击伤害，直至敌方英雄死亡</t>
  </si>
  <si>
    <t>被动效果：普攻有100%几率使目标燃烧，每回合造成20%攻击伤害，直至敌方英雄死亡</t>
  </si>
  <si>
    <t>被动效果：受到攻击时100%几率使目标燃烧，每回合造成16%攻击伤害，直至敌方英雄死亡</t>
  </si>
  <si>
    <t>被动效果：英雄死亡可使所有敌人燃烧，每回合造成27%攻击伤害，直至敌方英雄死亡</t>
  </si>
  <si>
    <t>怒气技能：对所有敌人造成75%攻击伤害并有75%几率使战士目标禁魔2回合</t>
  </si>
  <si>
    <t>被动效果：我方英雄死亡，增加自己16%破防和10%攻击</t>
  </si>
  <si>
    <t>被动效果：破防增加32%，生命增加25%，攻击增加25%</t>
  </si>
  <si>
    <t>怒气技能：对所有敌人造成92%攻击伤害并有75%几率使战士目标禁魔2回合</t>
  </si>
  <si>
    <t>被动效果：我方英雄死亡，增加自己20%破防和15%攻击</t>
  </si>
  <si>
    <t>被动效果：英雄死亡可使敌方全体受到75%攻击伤害</t>
  </si>
  <si>
    <t>怒气技能：对随机2名后排敌人造成104%攻击伤害，每回合额外造成18%攻击伤害，持续2回合</t>
  </si>
  <si>
    <t>被动效果：普攻有50%几率使目标中毒，每回合造成12%攻击伤害，持续2回合</t>
  </si>
  <si>
    <t>怒气技能：对前排敌人造成147%攻击伤害</t>
  </si>
  <si>
    <t>被动效果：普攻有30%几率使目标沉默，持续1回合</t>
  </si>
  <si>
    <t>怒气技能：对前排敌人造成126%攻击伤害并有30%的几率冰冻2回合，使生命最少的友军恢复90%攻击等量生命</t>
  </si>
  <si>
    <t>被动效果：自身生命低于30%，提升自己攻击50%，持续3回合（只能触发一次）</t>
  </si>
  <si>
    <t>怒气技能：对前排敌人造成140%攻击伤害并有35%的几率冰冻2回合，使生命最少的友军恢复135%攻击等量生命</t>
  </si>
  <si>
    <t>被动效果：自身生命低于30%，提升自己攻击65%，持续3回合（只能触发一次）</t>
  </si>
  <si>
    <t>怒气技能：对前排敌人造成147%攻击伤害并有40%的几率冰冻2回合，使生命最少的友军恢复180%攻击等量生命</t>
  </si>
  <si>
    <t>被动效果：生命增加30%，命中增加30%</t>
  </si>
  <si>
    <t>被动效果：自身生命低于30%，提升自己攻击85%，持续3回合（只能触发一次）</t>
  </si>
  <si>
    <t>被动效果：普攻有100%几率使随机1名友军恢复90%攻击等量生命</t>
  </si>
  <si>
    <t>怒气技能：对后排敌人造成116%攻击伤害并有25%几率使目标石化2回合</t>
  </si>
  <si>
    <t>被动效果：普通攻击变为攻击前排敌人，效果为85%，并减少目标10%格挡3回合</t>
  </si>
  <si>
    <t>被动效果：命中增加25%，攻击增加25%</t>
  </si>
  <si>
    <t>自身生命低于50%，提升自己攻击60%，持续3回合（只触发一次）</t>
  </si>
  <si>
    <t>怒气技能：对后排敌人造成136%攻击伤害并有30%几率使目标石化2回合</t>
  </si>
  <si>
    <t>被动效果：普通攻击变为攻击前排敌人，效果为95%，并减少目标15%格挡3回合</t>
  </si>
  <si>
    <t>被动效果：命中增加35%，攻击增加35%</t>
  </si>
  <si>
    <t>自身生命低于50%，提升自己攻击80%，持续3回合（只触发一次）</t>
  </si>
  <si>
    <t>怒气技能：对单个敌人造成170%攻击伤害并降低24%防御2回合</t>
  </si>
  <si>
    <t>被动效果：普攻有25%几率使目标冰冻，持续1回合</t>
  </si>
  <si>
    <t>怒气技能：对随机1名后排敌人造成200%攻击伤害并增加自身15%破防2回合</t>
  </si>
  <si>
    <t>被动效果：破防增加40%</t>
  </si>
  <si>
    <t>被动效果：敌方死亡提升自己暴击15%</t>
  </si>
  <si>
    <t>怒气技能：对随机2名后排敌人造成160%攻击伤害并增加自身25%破防2回合</t>
  </si>
  <si>
    <t>被动效果：破防增加64%</t>
  </si>
  <si>
    <t>被动效果：敌方死亡提升自己暴击20%</t>
  </si>
  <si>
    <t>怒气技能：对随机2名后排敌人造成192%攻击伤害并增加自身25%破防2回合</t>
  </si>
  <si>
    <t>被动效果：破防增加64%，生命增加10%</t>
  </si>
  <si>
    <t>被动效果：敌方死亡提升自己暴击25%</t>
  </si>
  <si>
    <t>被动效果：每次普攻增加自己21%暴击伤害</t>
  </si>
  <si>
    <t>怒气技能：对随机3名敌人造成120%攻击伤害，对法师类目标有80%几率眩晕2回合</t>
  </si>
  <si>
    <t>被动效果：破防增加32%，攻击增加20%</t>
  </si>
  <si>
    <t>被动效果：普通攻击变成攻击敌方生命最少的英雄，效果为105%，并减少目标10%防御</t>
  </si>
  <si>
    <t>怒气技能：对随机4名敌人造成140%攻击伤害，对法师类目标有80%几率眩晕2回合</t>
  </si>
  <si>
    <t>被动效果：破防增加36%，攻击增加22%，生命增加10%</t>
  </si>
  <si>
    <t>被动效果：普通攻击变成攻击敌方生命最少的英雄，效果为110%，并减少目标15%防御</t>
  </si>
  <si>
    <t>被动效果：自身生命低于80%，提升自己破防30%，并持续回复自己300%攻击等量生命5回合（只触发一次）</t>
  </si>
  <si>
    <t>怒气技能：对敌方随机1名后排目标造成1.81倍攻击伤害，每回合额外造成0.315倍攻击的中毒伤害，持续6回合，发动技能时有29.5%概率眩晕目标2回合。</t>
  </si>
  <si>
    <t>被动技能：破防增加11%，攻击增加19%，生命增加8.5%，对中毒目标伤害增加10.5%</t>
  </si>
  <si>
    <t>被动效果：普攻有100%概率使目标中毒，每回合持续造成0.325倍攻击伤害持续6回合。</t>
  </si>
  <si>
    <t>被动效果：当生命低于50%时，使敌方后排随机2名目标中毒，每回合造成0.65倍的攻击伤害，持续4回合。（只触发1次）</t>
  </si>
  <si>
    <t>怒气技能：对敌方随机2名后排目标造成1.92倍攻击伤害，每回合额外造成0.39倍攻击的中毒伤害，持续6回合，发动技能时有39.5%概率眩晕目标2回合。</t>
  </si>
  <si>
    <t>被动技能：破防增加16%，攻击增加29%，生命增加12.5%，对中毒目标伤害增加15.5%</t>
  </si>
  <si>
    <t>被动效果：普攻有100%概率使目标中毒，每回合持续造成0.425倍攻击伤害持续6回合。</t>
  </si>
  <si>
    <t>被动效果：当生命低于50%时，使敌方后排随机2名目标中毒，每回合造成0.95倍的攻击伤害，持续4回合。（只触发1次）</t>
  </si>
  <si>
    <t>怒气技能：对前排敌人造成140%攻击伤害并增加自身15%命中2回合</t>
  </si>
  <si>
    <t>被动效果：英雄上阵位置处于后排增加自身15%攻击，处于前排增加15%生命</t>
  </si>
  <si>
    <t>被动效果：普攻有50%几率使目标流血，每回合造成40%攻击伤害，持续2回合</t>
  </si>
  <si>
    <t>怒气技能：对所有敌人造成60%攻击伤害并增加自身25%命中2回合</t>
  </si>
  <si>
    <t>怒气技能：对前排敌人造成140%攻击伤害并对战士类目标造成50%额外伤害</t>
  </si>
  <si>
    <t>被动效果：破防增加16%，攻击增加10%</t>
  </si>
  <si>
    <t>被动效果：对战士伤害增加25%</t>
  </si>
  <si>
    <t>怒气技能：对前排敌人造成140%攻击伤害并对战士类目标造成80%额外伤害</t>
  </si>
  <si>
    <t>怒气技能：对随机3名敌人造成100%攻击伤害并有60%几率使刺客类目标眩晕2回合</t>
  </si>
  <si>
    <t>被动效果：普攻有40%几率使目标眩晕，持续1回合</t>
  </si>
  <si>
    <t>被动效果：对眩晕的目标，增加56%的额外伤害</t>
  </si>
  <si>
    <t>怒气技能：对随机4名敌人造成98%攻击伤害并有80%几率使刺客类目标眩晕2回合</t>
  </si>
  <si>
    <t>被动效果：普攻有50%几率使目标眩晕，持续1回合</t>
  </si>
  <si>
    <t>被动效果：对眩晕的目标，增加75%的额外伤害</t>
  </si>
  <si>
    <t>被动效果：破防增加32%，攻击增加30%</t>
  </si>
  <si>
    <t>怒气技能：对单个敌人造成200%攻击伤害并增加自身15%防御2回合</t>
  </si>
  <si>
    <t>被动效果：普攻有100%几率使自身恢复25%攻击等量生命</t>
  </si>
  <si>
    <t>怒气技能：对前排敌人造成140%攻击伤害并增加自身25%防御2回合</t>
  </si>
  <si>
    <t>怒气技能：对前排敌人造成119%攻击伤害并增加自身30%防御2回合</t>
  </si>
  <si>
    <t>被动效果：自身生命低于50%，提升自己防御60%，持续3回合（只触发一次）</t>
  </si>
  <si>
    <t>怒气技能：对前排敌人造成126%攻击伤害并增加自身40%防御2回合</t>
  </si>
  <si>
    <t>被动效果：防御增加48%</t>
  </si>
  <si>
    <t>被动效果：自身生命低于50%，提升自己防御96%，持续3回合（只触发一次）</t>
  </si>
  <si>
    <t>怒气技能：对生命最少的敌人造成180%攻击伤害并对刺客类目标造成50%额外伤害</t>
  </si>
  <si>
    <t>被动效果：攻击增加15%，生命增加15%</t>
  </si>
  <si>
    <t>被动效果：普攻有20%几率使目标禁魔，持续2回合</t>
  </si>
  <si>
    <t>怒气技能：对生命最少的敌人造成198%攻击伤害并对刺客类目标造成80%额外伤害</t>
  </si>
  <si>
    <t>被动效果：攻击增加20%，生命增加25%</t>
  </si>
  <si>
    <t>被动效果：普攻有30%几率使目标禁魔，持续2回合</t>
  </si>
  <si>
    <t>怒气技能：对生命最少的敌人造成216%攻击伤害并对刺客类目标造成100%额外伤害</t>
  </si>
  <si>
    <t>被动效果：攻击增加25%，生命增加30%</t>
  </si>
  <si>
    <t>被动效果：普攻有45%几率使目标禁魔，持续2回合</t>
  </si>
  <si>
    <t>被动效果：自身生命低于50%，提高自己伤害减免24%，持续4回合（只触发一次）</t>
  </si>
  <si>
    <t>怒气技能：对后排敌人造成75%攻击伤害并有20%几率使目标眩晕2回合</t>
  </si>
  <si>
    <t>被动效果：防御增加32%，生命增加20%</t>
  </si>
  <si>
    <t>被动效果：受到暴击有100%几率发动一次反击，造成100%的攻击伤害</t>
  </si>
  <si>
    <t>怒气技能：对后排敌人造成90%攻击伤害并有25%几率使目标眩晕2回合</t>
  </si>
  <si>
    <t>被动效果：防御增加40%，生命增加30%</t>
  </si>
  <si>
    <t>被动效果：受到暴击有100%几率发动一次反击，造成120%的攻击伤害</t>
  </si>
  <si>
    <t>被动效果：自身生命低于50%，提升友军防御60%，持续3回合（只触发一次）</t>
  </si>
  <si>
    <t>怒气技能：对前排敌人造成133%攻击伤害并降低其20速度2回合</t>
  </si>
  <si>
    <t>怒气技能：对后排敌人造成85%攻击伤害并增加自身30%攻击2回合</t>
  </si>
  <si>
    <t>被动效果：攻击增加25%，生命增加20%</t>
  </si>
  <si>
    <t>怒气技能：对后排敌人造成95%攻击伤害并增加自身30%攻击2回合</t>
  </si>
  <si>
    <t>怒气技能：对所有敌人造成51%攻击伤害并有15%几率使目标冰冻2回合</t>
  </si>
  <si>
    <t>被动效果：普攻有15%几率使目标冰冻，持续1回合</t>
  </si>
  <si>
    <t>怒气技能：对所有敌人造成57%攻击伤害并有15%几率使目标冰冻2回合</t>
  </si>
  <si>
    <t>被动效果：攻击增加30%，生命增加30%</t>
  </si>
  <si>
    <t>怒气技能：对所有敌人造成69%攻击伤害并有20%几率使目标冰冻2回合</t>
  </si>
  <si>
    <t>被动效果：英雄死亡有10%几率使所有敌人冰冻，持续2回合</t>
  </si>
  <si>
    <t>怒气技能：对随机3名敌人造成123%攻击伤害并有25%几率使目标眩晕2回合</t>
  </si>
  <si>
    <t>被动效果：攻击增加20%，生命增加20%</t>
  </si>
  <si>
    <t>被动效果：英雄死亡后，20%的机率使敌方后排目标眩晕，持续2回合</t>
  </si>
  <si>
    <t>怒气技能：对随机4名敌人造成120%攻击伤害并有25%几率使目标眩晕2回合</t>
  </si>
  <si>
    <t>被动效果：攻击增加20%，生命增加30%</t>
  </si>
  <si>
    <t>被动效果：英雄死亡后，28%的机率使敌方后排目标眩晕，持续2回合</t>
  </si>
  <si>
    <t>被动效果：普攻有27%几率使目标眩晕，持续2回合</t>
  </si>
  <si>
    <t>怒气技能：对所有敌人造成96%攻击伤害并有75%几率使辅助类目标禁魔3回合</t>
  </si>
  <si>
    <t>被动效果：普攻时降低目标5%攻击，持续3回合</t>
  </si>
  <si>
    <t>被动效果：技能伤害增加60%，生命增加25%，命中增加10%</t>
  </si>
  <si>
    <t>被动效果：普攻有30%几率降低目标10%暴击，并提升自己20%攻击，持续2回合，可叠加</t>
  </si>
  <si>
    <t>怒气技能：对所有敌人造成115%攻击伤害并有75%几率使辅助类目标禁魔3回合</t>
  </si>
  <si>
    <t>被动效果：普攻时降低目标8%攻击，持续3回合</t>
  </si>
  <si>
    <t>被动效果：技能伤害增加75%，生命增加35%，命中增加20%</t>
  </si>
  <si>
    <t>被动效果：普攻有80%几率降低目标10%暴击，并提升自己20%攻击，持续3回合</t>
  </si>
  <si>
    <t>怒气技能：对前排敌人造成112%攻击伤害并使前排友军恢复44%攻击等量生命</t>
  </si>
  <si>
    <t>被动效果：普攻有35%几率降低目标命中20%，持续3回合</t>
  </si>
  <si>
    <t>怒气技能：对随机1名敌人造成160%攻击伤害并使生命最少的友军恢复75%攻击等量生命</t>
  </si>
  <si>
    <t>被动效果：技能伤害增加37.5%</t>
  </si>
  <si>
    <t>怒气技能：对随机1名后排敌人造成110%攻击伤害并持续恢复全体友军攻击效果65%生命3回合</t>
  </si>
  <si>
    <t>被动效果：普攻有100%几率对目标造成30%额外伤害并持续恢复随机1名友军25%攻击等量生命，持续3回合</t>
  </si>
  <si>
    <t>被动效果：生命增加20%，攻击增加20%</t>
  </si>
  <si>
    <t>被动效果：当自身生命低于30%时，回复己方全体60%攻击等量生命（只触发一次）</t>
  </si>
  <si>
    <t>怒气技能：对随机2名后排敌人造成88%攻击伤害并持续恢复全体友军攻击效果80%生命3回合</t>
  </si>
  <si>
    <t>被动效果：普攻有100%几率对目标造成40%额外伤害并持续恢复随机1名友军35%攻击等量生命，持续3回合</t>
  </si>
  <si>
    <t>被动效果：生命增加30%，攻击增加20%</t>
  </si>
  <si>
    <t>被动效果：当自身生命低于30%时，回复己方全体95%攻击等量生命（只触发一次）</t>
  </si>
  <si>
    <t>怒气技能：对随机1名后排敌人造成180%攻击伤害并增加自身15%格挡2回合</t>
  </si>
  <si>
    <t>被动效果：自身生命低于30%，提升自己破防64%，持续3回合（只触发一次）</t>
  </si>
  <si>
    <t>怒气技能：对后排敌人造成90%攻击伤害并降低其15%防御2回合</t>
  </si>
  <si>
    <t>被动效果：格挡增加20%，攻击增加25%</t>
  </si>
  <si>
    <t>怒气技能：对后排敌人造成100%攻击伤害并降低其18%防御2回合</t>
  </si>
  <si>
    <t>被动效果：格挡增加20%，攻击增加30%</t>
  </si>
  <si>
    <t>怒气技能：对后排敌人造成110%攻击伤害并降低其24%防御2回合</t>
  </si>
  <si>
    <t>被动效果：格挡增加20%，攻击增加35%</t>
  </si>
  <si>
    <t>被动效果：普攻有50%几率使目标流血，每回合造成60%攻击伤害，持续2回合</t>
  </si>
  <si>
    <t>被动效果：格挡成功，提升自己攻击12%，持续3回合</t>
  </si>
  <si>
    <t>怒气技能：对随机2名后排敌人造成100%攻击伤害，每回合额外造成60%攻击伤害，持续2回合</t>
  </si>
  <si>
    <t>被动效果：普攻有50%几率使目标流血，每回合造成50%攻击伤害，持续2回合</t>
  </si>
  <si>
    <t>被动效果：格挡增加25%，攻击增加20%</t>
  </si>
  <si>
    <t>怒气技能：对随机2名后排敌人造成152%攻击伤害，每回合额外造成86%攻击伤害，持续2回合</t>
  </si>
  <si>
    <t>被动效果：普攻有70%几率使目标流血，每回合造成60%攻击伤害，持续2回合</t>
  </si>
  <si>
    <t>被动效果：格挡增加30%，攻击增加30%</t>
  </si>
  <si>
    <t>被动效果：普通攻击变成攻击敌方生命最少的英雄，并偷取目标10%攻击3回合</t>
  </si>
  <si>
    <t>怒气技能：对随机1名敌人造成110%攻击伤害并有100%几率使目标眩晕2回合</t>
  </si>
  <si>
    <t>被动效果：格挡增加10%</t>
  </si>
  <si>
    <t>被动效果：生命增加10%，速度增加20</t>
  </si>
  <si>
    <t>怒气技能：对随机3名敌人造成140%攻击伤害并有40%几率使刺客类目标石化2回合</t>
  </si>
  <si>
    <t>被动效果：普攻有10%几率使目标石化，持续1回合</t>
  </si>
  <si>
    <t>怒气技能：对生命最少的敌人造成135%攻击伤害，每回合额外造成43%攻击伤害，持续2回合</t>
  </si>
  <si>
    <t>被动效果：格挡增加10%，攻击增加10%，速度增加20</t>
  </si>
  <si>
    <t>怒气技能：对随机2名敌人造成152%攻击伤害，每回合额外造成30%攻击伤害，持续2回合</t>
  </si>
  <si>
    <t>被动效果：普攻时降低目标9%攻击，持续3回合</t>
  </si>
  <si>
    <t>被动效果：格挡增加15%，攻击增加15%，速度增加30</t>
  </si>
  <si>
    <t>怒气技能：对前排敌人造成161%攻击伤害</t>
  </si>
  <si>
    <t>被动效果：英雄上阵位置处于后排增加自身15%格挡，处于前排增加15%生命</t>
  </si>
  <si>
    <t>被动效果：受到攻击时40%几率发动一次反击，造成62.5%的攻击伤害</t>
  </si>
  <si>
    <t>怒气技能：对所有敌人造成75%攻击伤害</t>
  </si>
  <si>
    <t>被动效果：英雄上阵位置处于后排增加自身20%格挡，处于前排增加20%生命</t>
  </si>
  <si>
    <t>怒气技能：对后排敌人造成95%攻击伤害并有25%几率使目标冰冻2回合</t>
  </si>
  <si>
    <t>被动效果：受到攻击时降低攻击者4%攻击并增加自己4%攻击，持续3回合</t>
  </si>
  <si>
    <t>被动效果：对冰冻的目标，增加37.5%的额外伤害</t>
  </si>
  <si>
    <t>怒气技能：对所有敌人造成120%攻击伤害并有25%几率使目标冰冻2回合</t>
  </si>
  <si>
    <t>被动效果：受到攻击时降低攻击者7%攻击并增加自己7%攻击，持续3回合</t>
  </si>
  <si>
    <t>被动效果：对冰冻的目标，增加60%的额外伤害</t>
  </si>
  <si>
    <t>怒气技能：对前排敌人造成145%攻击伤害并增加自身25%攻击2回合</t>
  </si>
  <si>
    <t>被动效果：格挡增加25%，速度增加40，生命增加10%</t>
  </si>
  <si>
    <t>被动效果：每次格挡回复自身120%攻击等量生命</t>
  </si>
  <si>
    <t>被动效果：普通攻击变为攻击随机1名敌人，同时减少目标10%命中2回合</t>
  </si>
  <si>
    <t>怒气技能：对前排敌人造成220%攻击伤害并增加自身40%攻击2回合</t>
  </si>
  <si>
    <t>被动效果：格挡增加30%，速度增加50，生命增加15%</t>
  </si>
  <si>
    <t>被动效果：每次格挡回复自身160%攻击等量生命</t>
  </si>
  <si>
    <t>被动效果：普通攻击变为攻击前排敌人，效果为85%，同时减少目标15%命中2回合</t>
  </si>
  <si>
    <t>怒气技能：对单个敌人造成100%攻击伤害并有100%几率使目标眩晕2回合</t>
  </si>
  <si>
    <t>被动效果：防御增加16%</t>
  </si>
  <si>
    <t>怒气技能：对单个敌人造成110%攻击伤害，每回合额外造成60%攻击伤害，持续2回合</t>
  </si>
  <si>
    <t>被动效果：防御增加16%，生命增加10%</t>
  </si>
  <si>
    <t>怒气技能：对单个敌人造成150%攻击伤害，每回合额外造成36%攻击伤害，持续2回合</t>
  </si>
  <si>
    <t>被动效果：受到攻击时30%几率发动一次反击，造成67%的攻击伤害</t>
  </si>
  <si>
    <t>怒气技能：对生命最少的敌人造成162%攻击伤害并使自己恢复75%攻击等量生命</t>
  </si>
  <si>
    <t>被动效果：防御增加24%，生命增加15%</t>
  </si>
  <si>
    <t>被动效果：受到暴击使自己恢复30%攻击等量生命</t>
  </si>
  <si>
    <t>怒气技能：对生命最少的敌人造成180%攻击伤害并使自己恢复75%攻击等量生命</t>
  </si>
  <si>
    <t>被动效果：防御增加32%，生命增加25%</t>
  </si>
  <si>
    <t>被动效果：受到暴击使自己恢复50%攻击等量生命</t>
  </si>
  <si>
    <t>怒气技能：对后排敌人造成40%攻击伤害，每回合额外造成45%攻击伤害，持续2回合</t>
  </si>
  <si>
    <t>被动效果：受到攻击增加自己3%攻击，持续2回合</t>
  </si>
  <si>
    <t>被动效果：普攻有100%几率降低目标对敌人造成的所有伤害增加率15%，并提升自己对敌人造成的所有伤害增加率15%，持续3回合</t>
  </si>
  <si>
    <t>怒气技能：对后排敌人造成50%攻击伤害，每回合额外造成45%攻击伤害，持续2回合</t>
  </si>
  <si>
    <t>怒气技能：对后排敌人造成90%攻击伤害并降低目标25%对敌人造成的伤害，持续2回合</t>
  </si>
  <si>
    <t>被动效果：生命增加20%</t>
  </si>
  <si>
    <t>被动效果：受到攻击提高自己21.9%对敌人造成的伤害率，持续2回合</t>
  </si>
  <si>
    <t>怒气技能：对后排敌人造成90%攻击伤害并降低目标35%对敌人造成的伤害，持续2回合</t>
  </si>
  <si>
    <t>怒气技能：对单个敌人造成250%攻击伤害并使生命最少的友军回复180%攻击等量生命</t>
  </si>
  <si>
    <t>被动效果：受到攻击降低攻击者9%暴击，持续3回合</t>
  </si>
  <si>
    <t>被动效果：自身生命低于30%，提升自己防御60%，持续3回合（只触发一次）</t>
  </si>
  <si>
    <t>怒气技能：对单个敌人造成280%攻击伤害并使生命最少的友军回复250%攻击等量生命</t>
  </si>
  <si>
    <t>被动效果：受到攻击降低攻击者15%暴击，持续3回合</t>
  </si>
  <si>
    <t>被动效果：防御增加32%，生命增加30%</t>
  </si>
  <si>
    <t>被动效果：自身生命低于30%，提升自己防御100%，持续3回合（只触发一次）</t>
  </si>
  <si>
    <t>怒气技能：对后排敌人造成75%攻击伤害并有24%几率使目标眩晕2回合</t>
  </si>
  <si>
    <t>被动效果：受到暴击有100%几率发动一次反击，造成150%的攻击伤害</t>
  </si>
  <si>
    <t>怒气技能：对后排敌人造成90%攻击伤害并有28%几率使目标眩晕2回合</t>
  </si>
  <si>
    <t>被动效果：受到暴击有100%几率发动一次反击，造成240%的攻击伤害</t>
  </si>
  <si>
    <t>被动效果：自身生命低于75%，提升自己减伤35%，持续3回合（只触发一次）</t>
  </si>
  <si>
    <t>被动效果：战斗中每回合增加自己10%攻击力，2%减伤率，持续6回合</t>
  </si>
  <si>
    <t>被动效果：受到攻击回复自己2%已损失生命</t>
  </si>
  <si>
    <t>被动效果：战斗中每回合增加自己20%攻击力，3%减伤率，持续6回合</t>
  </si>
  <si>
    <t>被动效果：受到攻击回复自己3%已损失生命</t>
  </si>
  <si>
    <t>怒气技能：对随机1名敌人造成180%攻击伤害并对游侠类目标造成50%额外伤害</t>
  </si>
  <si>
    <t>怒气技能：对前排敌人造成147%攻击伤害并降低战士类目标21%防御2回合</t>
  </si>
  <si>
    <t>被动效果：普攻有100%几率使自身恢复20%攻击等量生命</t>
  </si>
  <si>
    <t>怒气技能：对所有敌人造成69%攻击伤害</t>
  </si>
  <si>
    <t>被动效果：每次普攻增加自己10%攻击</t>
  </si>
  <si>
    <t>被动效果：对燃烧的目标，增加25%的额外伤害</t>
  </si>
  <si>
    <t>怒气技能：对所有敌人造成84%攻击伤害</t>
  </si>
  <si>
    <t>被动效果：攻击增加20%</t>
  </si>
  <si>
    <t>被动效果：对燃烧的目标，增加35%的额外伤害</t>
  </si>
  <si>
    <t>怒气技能：对随机2名敌人造成184%攻击伤害并对刺客类目标造成60%额外伤害</t>
  </si>
  <si>
    <t>被动效果：普攻时偷取目标14%攻击</t>
  </si>
  <si>
    <t>怒气技能：对随机3名敌人造成167%攻击伤害并对刺客类目标造成60%额外伤害</t>
  </si>
  <si>
    <t>被动效果：普攻时偷取目标18%攻击</t>
  </si>
  <si>
    <t>被动效果：对刺客增加20%的额外伤害</t>
  </si>
  <si>
    <t>怒气技能：对随机4名敌人造成140%攻击伤害并对刺客类目标造成60%额外伤害</t>
  </si>
  <si>
    <t>被动效果：对刺客增加30%的额外伤害</t>
  </si>
  <si>
    <t>被动效果：自身生命低于50%，提升自己暴击10%，持续3回合（只触发一次）</t>
  </si>
  <si>
    <t>怒气技能：对随机4名敌人造成50%攻击伤害，每回合额外造成55%攻击伤害，持续3回合</t>
  </si>
  <si>
    <t>被动效果：普攻有70%几率使目标中毒，每回合造成65%攻击伤害，持续2回合</t>
  </si>
  <si>
    <t>被动效果：英雄死亡可使敌方全体中毒，每回合造成55%攻击伤害，持续3回合</t>
  </si>
  <si>
    <t>怒气技能：对所有敌人造成42%攻击伤害，每回合额外造成60%攻击伤害，持续3回合</t>
  </si>
  <si>
    <t>被动效果：普攻有80%几率使目标中毒，每回合造成70%攻击伤害，持续2回合</t>
  </si>
  <si>
    <t>被动效果：英雄死亡可使敌方全体中毒，每回合造成63%攻击伤害，持续3回合</t>
  </si>
  <si>
    <t>被动效果：受到攻击时60%几率使目标中毒，每回合造成54%攻击伤害，持续3回合</t>
  </si>
  <si>
    <t>怒气技能：对前排敌人造成84%攻击伤害并有35%几率使目标眩晕2回合</t>
  </si>
  <si>
    <t>被动效果：普攻有50%几率使目标燃烧，每回合造成30%攻击伤害，持续2回合</t>
  </si>
  <si>
    <t>怒气技能：对随机3名敌人造成100%攻击伤害并有35%几率使目标眩晕2回合</t>
  </si>
  <si>
    <t>被动效果：攻击增加30%</t>
  </si>
  <si>
    <t>怒气技能：对生命最少的敌人造成144%攻击伤害并回复生命最少的友军攻击180%生命</t>
  </si>
  <si>
    <t>被动效果：普攻有50%几率使生命最少的友军恢复50%攻击等量生命</t>
  </si>
  <si>
    <t>被动效果：受到攻击时100%几率使自己恢复35%攻击等量生命</t>
  </si>
  <si>
    <t>怒气技能：对生命最少的敌人造成153%攻击伤害并回复生命最少的友军攻击280%生命</t>
  </si>
  <si>
    <t>被动效果：普攻有50%几率使生命最少的友军恢复90%攻击等量生命</t>
  </si>
  <si>
    <t>被动效果：受到攻击时100%几率使自己恢复45%攻击等量生命</t>
  </si>
  <si>
    <t>怒气技能：对生命最少的敌人造成171%攻击伤害并回复生命最少的友军400%攻击等量生命</t>
  </si>
  <si>
    <t>被动效果：普攻有50%几率使生命最少的友军恢复110%攻击等量生命</t>
  </si>
  <si>
    <t>被动效果：受到攻击时100%几率使自己恢复50%攻击等量生命</t>
  </si>
  <si>
    <t>被动效果：攻击增加20%，生命增加15%</t>
  </si>
  <si>
    <t>怒气技能：对后排敌人造成90%攻击伤害并降低其12.5%暴击2回合</t>
  </si>
  <si>
    <t>被动效果：攻击增加15%</t>
  </si>
  <si>
    <t>被动效果：普攻有40%几率使目标燃烧，每回合造成22.5%攻击伤害，持续2回合</t>
  </si>
  <si>
    <t>怒气技能：对后排敌人造成100%攻击伤害并降低其12.5%暴击2回合</t>
  </si>
  <si>
    <t>怒气技能：对生命最少的敌人造成200%攻击伤害并吸取其20%攻击2回合</t>
  </si>
  <si>
    <t>被动效果：攻击增加20%，暴击增加20%，生命增加10%</t>
  </si>
  <si>
    <t>被动效果：敌方英雄死亡，增加自己15%攻击</t>
  </si>
  <si>
    <t>怒气技能：对随机2名后排敌人造成176%攻击伤害并吸取其22%攻击2回合</t>
  </si>
  <si>
    <t>被动效果：攻击增加25%，暴击增加30%，生命增加15%</t>
  </si>
  <si>
    <t>被动效果：敌方英雄死亡，增加自己20%攻击</t>
  </si>
  <si>
    <t>被动效果：普通攻击变成攻击敌方生命最少的英雄，效果为110%</t>
  </si>
  <si>
    <t>怒气技能：对后排敌人造成105%攻击伤害</t>
  </si>
  <si>
    <t>被动效果：攻击降低目标5%暴击，持续3回合</t>
  </si>
  <si>
    <t>怒气技能：对前排敌人造成77%攻击伤害，每回合额外造成42%攻击伤害，持续2回合</t>
  </si>
  <si>
    <t>被动效果：受到攻击时30%几率使目标燃烧，每回合造成20%攻击伤害，持续2回合</t>
  </si>
  <si>
    <t>怒气技能：对所有敌人造成90%攻击伤害并降低目标17%暴击，持续3回合</t>
  </si>
  <si>
    <t>被动效果：每次普攻增加自己10%暴击，降低目标10%暴击，持续3回合，并有30%几率增加自己15%暴击伤害，持续2回合</t>
  </si>
  <si>
    <t>被动效果：攻击增加30%，暴击伤害增加10%，生命增加8%</t>
  </si>
  <si>
    <t>被动效果：受到攻击时35%几率发动一次反击，造成71%的攻击伤害</t>
  </si>
  <si>
    <t>怒气技能：对所有敌人造成102%攻击伤害并降低其24%暴击，持续3回合</t>
  </si>
  <si>
    <t>被动效果：每次普攻增加自己15%暴击，降低目标15%暴击，持续4回合，并有40%几率增加自己22%暴击伤害，持续2回合</t>
  </si>
  <si>
    <t>被动效果：攻击增加40%，暴击伤害增加20%，生命增加12%</t>
  </si>
  <si>
    <t>被动效果：受到攻击时100%几率发动一次反击造成80%的攻击伤害</t>
  </si>
  <si>
    <t>怒气技能：对前排敌人造成140%攻击伤害，每回合额外造成40%攻击伤害，持续2回合</t>
  </si>
  <si>
    <t>被动效果：普攻有35%几率使目标燃烧，每回合造成80%攻击伤害，持续2回合</t>
  </si>
  <si>
    <t>怒气技能：对随机3名敌人造成153%攻击伤害，每回合额外造成42%攻击伤害，持续2回合</t>
  </si>
  <si>
    <t>被动效果：普攻有55%几率使目标燃烧，每回造成90%攻击伤害，持续2回合</t>
  </si>
  <si>
    <t>被动效果：受到攻击时80%几率使目标燃烧，每回合造成80%攻击伤害，持续1回合</t>
  </si>
  <si>
    <t>怒气技能：对随机2名后排敌人造成147%攻击伤害</t>
  </si>
  <si>
    <t>被动效果：英雄上阵位置处于后排增加自身25%暴击，处于前排增加12.5%生命</t>
  </si>
  <si>
    <t>怒气技能：对单个敌人造成120%攻击伤害，每回合额外造成54%攻击伤害，持续2回合</t>
  </si>
  <si>
    <t>被动效果：普攻有50%几率使目标流血，每回合造成24%攻击伤害，持续2回合</t>
  </si>
  <si>
    <t>怒气技能：对随机1名敌人造成120%攻击伤害并有100%几率使目标眩晕2回合</t>
  </si>
  <si>
    <t>被动效果：每次普攻增加自己10%暴击</t>
  </si>
  <si>
    <t>被动效果：暴击使自己恢复38.5%攻击等量生命</t>
  </si>
  <si>
    <t>怒气技能：对随机2名敌人造成120%攻击伤害并有35%几率使目标眩晕2回合</t>
  </si>
  <si>
    <t>怒气技能：对单个敌人造成215%攻击伤害并增加自身15%暴击2回合</t>
  </si>
  <si>
    <t>被动效果：英雄上阵位置处于后排增加自身30%暴击，但会减少10%生命</t>
  </si>
  <si>
    <t>被动效果：暴击有40%几率使目标眩晕，持续1回合</t>
  </si>
  <si>
    <t>怒气技能：对随机2个敌人造成176%攻击伤害并增加自身30%暴击2回合</t>
  </si>
  <si>
    <t>怒气技能：对所有敌人造成71%攻击伤害，每回合额外造成25%攻击伤害，持续3回合</t>
  </si>
  <si>
    <t>被动效果：生命增加20%，防御增加24%</t>
  </si>
  <si>
    <t>被动效果：我方英雄暴击，使自己恢复35%攻击等量生命</t>
  </si>
  <si>
    <t>被动效果：受到攻击降低目标10%破防并燃烧，每回合造成24%攻击伤害，持续6回合</t>
  </si>
  <si>
    <t>怒气技能：对所有敌人造成87%攻击伤害，每回合额外造成40%攻击伤害，持续3回合</t>
  </si>
  <si>
    <t>被动效果：生命增加30%，防御增加35%</t>
  </si>
  <si>
    <t>被动效果：我方英雄暴击，使自己恢复45%攻击等量生命</t>
  </si>
  <si>
    <t>被动效果：受到攻击降低目标13%破防并燃烧，每回合造成36%攻击伤害，持续6回合</t>
  </si>
  <si>
    <t>怒气技能：对前排敌人造成116%攻击伤害并吸取目标21%防御2回合</t>
  </si>
  <si>
    <t>被动效果：受到攻击时降低目标8%攻击，10%暴击，持续2回合</t>
  </si>
  <si>
    <t>被动效果：生命增加25%，防御增加32%</t>
  </si>
  <si>
    <t>被动效果：受到攻击时60%几率发动一次反击，造成100%的攻击伤害</t>
  </si>
  <si>
    <t>怒气技能：对前排敌人造成145%攻击伤害并吸取目标28%防御2回合</t>
  </si>
  <si>
    <t>被动效果：受到攻击时降低目标11%攻击，15%暴击，持续2回合</t>
  </si>
  <si>
    <t>被动效果：生命增加32%，伤害减免增加20%</t>
  </si>
  <si>
    <t>被动效果：受到攻击时70%几率发动一次反击，造成150%的攻击伤害</t>
  </si>
  <si>
    <t>怒气技能：对后排敌人造成125%攻击伤害并有40%几率使战士类目标眩晕2回合</t>
  </si>
  <si>
    <t>被动效果：普攻攻击变为对随机2名敌人造成80%攻击伤害，并有10%概率眩晕目标2回合</t>
  </si>
  <si>
    <t>被动效果：暴击增加30%，攻击增加30%，生命增加10%</t>
  </si>
  <si>
    <t>怒气技能：对后排敌人造成120%攻击伤害并有60%几率使战士类目标眩晕2回合</t>
  </si>
  <si>
    <t>被动效果：普攻攻击变为对随机2名敌人造成95%攻击伤害，并有12%概率眩晕目标2回合</t>
  </si>
  <si>
    <t>被动效果：暴击增加30%，攻击增加35%，生命增加15%</t>
  </si>
  <si>
    <t>被动效果：敌方英雄死亡，恢复己方生命最低的单位20%生命上限的生命</t>
  </si>
  <si>
    <t>怒气技能：对单个敌人造成100%攻击伤害，每回合额外造成54%攻击伤害，持续2回合</t>
  </si>
  <si>
    <t>被动效果：普攻有100%几率使自己恢复10%攻击等量生命</t>
  </si>
  <si>
    <t>怒气技能：对单个敌人造成160%攻击伤害并使前排友军随机1人恢复75%攻击等量生命</t>
  </si>
  <si>
    <t>被动效果：普攻有80%几率使自己恢复25%攻击等量生命</t>
  </si>
  <si>
    <t>怒气技能：对单个敌人造成150%攻击伤害并使前排友军恢复70%攻击等量生命</t>
  </si>
  <si>
    <t>被动效果：普攻时降低目标14%破防，持续3回合</t>
  </si>
  <si>
    <t>被动效果：受到攻击时50%几率使自己恢复40%攻击等量生命</t>
  </si>
  <si>
    <t>怒气技能：对单个敌人造成160%攻击伤害并使前排友军恢复97%攻击等量生命</t>
  </si>
  <si>
    <t>怒气技能：对前排敌人造成70%攻击伤害并使我方英雄恢复42%攻击等量生命，持续3回合</t>
  </si>
  <si>
    <t>被动效果：攻击增加30%，暴击增加30%</t>
  </si>
  <si>
    <t>怒气技能：对所有敌人造成45%攻击伤害并使我方英雄恢复55%攻击等量生命，持续3回合</t>
  </si>
  <si>
    <t>被动效果：每次普攻增加自己22%对敌人造成的伤害</t>
  </si>
  <si>
    <t>怒气技能：对所有敌人造成54%攻击伤害并使我方英雄恢复62%攻击等量生命，持续3回合</t>
  </si>
  <si>
    <t>被动效果：每次普攻增加自己24%对敌人造成的伤害</t>
  </si>
  <si>
    <t>被动效果：当生命低于50%时，给敌方全体附加暴击印记，印记暴击后触发造成56%攻击伤害（只触发一次）</t>
  </si>
  <si>
    <t>怒气技能：对随机2名后排敌人造成132%攻击伤害并回复随机2名后排友军攻击160%生命</t>
  </si>
  <si>
    <t>被动效果：普攻有100%几率使随机1名前排友军恢复35%攻击等量生命</t>
  </si>
  <si>
    <t>被动效果：英雄死亡可使己方全体恢复70%攻击等量生命并增加5%暴击3回合</t>
  </si>
  <si>
    <t>怒气技能：对后排敌人造成70%攻击伤害并回复后排友军攻击170%生命</t>
  </si>
  <si>
    <t>被动效果：普攻有100%几率使前排友军恢复55%攻击等量生命</t>
  </si>
  <si>
    <t>被动效果：英雄死亡可使己方全体恢复95%攻击等量生命并增加8%暴击3回合</t>
  </si>
  <si>
    <t>怒气技能：对所有敌人造成74%攻击伤害并使我方英雄恢复185%攻击等量生命</t>
  </si>
  <si>
    <t>被动效果：普攻有100%几率使前排友军恢复75%攻击等量生命</t>
  </si>
  <si>
    <t>被动效果：英雄死亡使己方全体恢复120%攻击量生命并增加11%的暴击3回合</t>
  </si>
  <si>
    <t>被动效果：普攻有50%几率使目标中毒，每回合造成24%攻击伤害，持续2回合</t>
  </si>
  <si>
    <t>被动效果：普通攻击会选择敌方生命最少的英雄作为目标</t>
  </si>
  <si>
    <t>被动效果：普通攻击变成攻击敌方生命最少的英雄</t>
  </si>
  <si>
    <t>怒气技能：对生命最少的敌人造成180%攻击伤害，如果是法师，每回合额外造成46%攻击伤害，持续2回合</t>
  </si>
  <si>
    <t>被动效果：普攻有100%几率偷取目标20点怒气并增加自己对敌人造成的伤害20%</t>
  </si>
  <si>
    <t>被动效果：普通攻击变为攻击随机1名后排敌人</t>
  </si>
  <si>
    <t>怒气技能：对生命最少的敌人造成198%攻击伤害，如果是法师，每回合额外造成62%攻击伤害，持续2回合</t>
  </si>
  <si>
    <t>被动效果：普攻有100%几率偷取目标30点怒气增加自己对敌人造成的伤害25%</t>
  </si>
  <si>
    <t>被动效果：命中增加10%，攻击增加15%</t>
  </si>
  <si>
    <t>怒气技能：对生命最少的敌人造成216%攻击伤害并对法师类目标造成83%额外伤害，持续2回合</t>
  </si>
  <si>
    <t>被动效果：普攻有100%几率偷取目标40点怒气并增加自己对敌人造成的伤害30%</t>
  </si>
  <si>
    <t>被动效果：普通攻击变为攻击随机1名后排敌人，伤害为110%</t>
  </si>
  <si>
    <t>被动效果：命中增加15%，攻击增加20%</t>
  </si>
  <si>
    <t>怒气技能：对随机1名后排敌人造成200%攻击伤害，如果是法师，每回合额外造成30%攻击伤害，持续2回合</t>
  </si>
  <si>
    <t>被动效果：暴击增加30%，暴击伤害增加30%</t>
  </si>
  <si>
    <t>被动效果：普通攻击会选择敌方生命最少的英雄作为目标，并降低目标10%攻击3回合</t>
  </si>
  <si>
    <t>怒气技能：对随机2名后排敌人造成200%攻击伤害，如果是法师，每回合额外造成40%攻击伤害，持续2回合</t>
  </si>
  <si>
    <t>被动效果：暴击增加30%，暴击伤害增加40%</t>
  </si>
  <si>
    <t>被动效果：普通攻击变成攻击敌方生命最少的英雄，效果为105%，并降低目标15%攻击3回合</t>
  </si>
  <si>
    <t>被动效果：普攻有50%几率使目标中毒，每回合造成80%攻击伤害，持续2回合</t>
  </si>
  <si>
    <t>怒气技能：对前排敌人造成70%攻击伤害，每回合额外造成46%攻击伤害，持续2回合</t>
  </si>
  <si>
    <t>被动效果：暴击增加20%</t>
  </si>
  <si>
    <t>被动效果：暴击有100%几率使目标中毒，每回合造成18%攻击伤害，持续2回合</t>
  </si>
  <si>
    <t>怒气技能：对前排敌人造成119%攻击伤害并降低其21%防御2回合</t>
  </si>
  <si>
    <t>被动效果：普攻有20%几率使目标禁魔，持续1回合</t>
  </si>
  <si>
    <t>怒气技能：对所有敌人造成69%攻击伤害并有50%几率使刺客类目标禁魔2回合</t>
  </si>
  <si>
    <t>被动效果：暴击增加25%</t>
  </si>
  <si>
    <t>被动效果：暴击伤害增加50%</t>
  </si>
  <si>
    <t>怒气技能：对所有敌人造成75%攻击伤害并有80%几率使刺客类目标禁魔2回合</t>
  </si>
  <si>
    <t>被动效果：暴击伤害增加60%</t>
  </si>
  <si>
    <t>怒气技能：对所有敌人造成70%攻击伤害并有15%几率使目标禁魔2回合</t>
  </si>
  <si>
    <t>被动效果：暴击增加30%，暴击伤害增加20%，攻击增加10%</t>
  </si>
  <si>
    <t>被动效果：敌方英雄死亡，增加自己10%暴击伤害和10%攻击</t>
  </si>
  <si>
    <t>被动效果：普攻有45%几率对目标额外造成80%中毒伤害并有10%几率沉默目标2回合</t>
  </si>
  <si>
    <t>怒气技能：对所有敌人造成85%攻击伤害并有50%几率使目标禁魔2回合</t>
  </si>
  <si>
    <t>被动效果：暴击增加30%，暴击伤害增加25%，攻击增加20%</t>
  </si>
  <si>
    <t>被动效果：敌方英雄死亡，增加自己15%暴击伤害和12%攻击</t>
  </si>
  <si>
    <t>被动效果：普攻有60%几率对目标额外造成140%中毒伤害并有15%几率沉默目标2回合</t>
  </si>
  <si>
    <t>怒气技能：对随机3名敌人造成115%攻击伤害，每回合额外造成20%攻击伤害，持续2回合</t>
  </si>
  <si>
    <t>被动效果：暴击增加30%，攻击增加20%</t>
  </si>
  <si>
    <t>被动效果：暴击有100%几率使目标中毒，每回合造成48%攻击伤害，持续2回合</t>
  </si>
  <si>
    <t>被动效果：对中毒的目标，增加35%的额外伤害</t>
  </si>
  <si>
    <t>怒气技能：对随机4名敌人造成80%攻击伤害，每回合额外造成30%攻击伤害，持续2回合</t>
  </si>
  <si>
    <t>被动效果：暴击增加30%，攻击增加25%</t>
  </si>
  <si>
    <t>被动效果：暴击有100%几率使目标中毒，每回造成66%攻击伤害，持续2回合</t>
  </si>
  <si>
    <t>被动效果：对中毒的目标，增加50%的额外伤害</t>
  </si>
  <si>
    <t>怒气技能：对敌方后排造成0.77倍攻击伤害并有42%概率附加时间诅咒，时间诅咒1回合后触发造成1.2倍的攻击伤害，并提升自身10%免伤3回合</t>
  </si>
  <si>
    <t>被动效果：普攻有40%几率给目标附加时间诅咒，并有20%几率使目标石化1回合，时间诅咒1回合后触发造成65%攻击伤害</t>
  </si>
  <si>
    <t>被动效果：受到攻击时，给攻击者附加时间诅咒，时间诅咒1回合后触发造成60%攻击伤害，同时有30%几率恢复自身5%的生命</t>
  </si>
  <si>
    <t>怒气技能：对敌方后排造成0.88倍攻击伤害并有63%概率附加时间诅咒，时间诅咒1回合后触发造成1.56倍的攻击伤害，并提升自身17.5%免伤3回合</t>
  </si>
  <si>
    <t>被动效果：普攻有60%几率给目标附加回合印，并有30%几率使目标石化1回合，时间诅咒1回合后触发造成80%攻击伤害</t>
  </si>
  <si>
    <t>被动效果：受到攻击时，给攻击者附加时间诅咒，时间诅咒1回合后触发造成80%攻击伤害，同时有30%几率恢复自身7%的生命</t>
  </si>
  <si>
    <t>怒气技能：对随机1名敌人造成110%攻击伤害并有100%几率使目标石化2回合</t>
  </si>
  <si>
    <t>被动效果：技能伤害增加37.5%，生命增加15%</t>
  </si>
  <si>
    <t>被动效果：普攻有25%几率降低目标防御20%并提升自己防御20%，持续3回合</t>
  </si>
  <si>
    <t>怒气技能：对前排敌人造成91%攻击伤害并有35%几率使目标石化2回合，对战士类目标造成50%额外伤害</t>
  </si>
  <si>
    <t>被动效果：技能伤害增加50%，生命增加20%</t>
  </si>
  <si>
    <t>被动效果：每次普攻增加自己17.5%对敌人造成的伤害</t>
  </si>
  <si>
    <t>怒气技能：对随机3名敌人造成100%攻击伤害并有35%几率使目标石化2回合，对战士类目标造成50%额外伤害</t>
  </si>
  <si>
    <t>被动效果：技能伤害增加75%，生命增加30%</t>
  </si>
  <si>
    <t>怒气技能：对后排敌人造成115%攻击伤害并对刺客类目标造成50%额外伤害</t>
  </si>
  <si>
    <t>被动效果：受到攻击降低攻击者7.2%伤害加成，持续3回合</t>
  </si>
  <si>
    <t>怒气技能：对后排敌人造成125%攻击伤害并对刺客类目标造成50%额外伤害</t>
  </si>
  <si>
    <t>怒气技能：对随机4名敌人造成75%攻击伤害并有20%几率使目标石化2回合</t>
  </si>
  <si>
    <t>被动效果：普攻有35%几率使目标石化，持续1回合</t>
  </si>
  <si>
    <t>被动效果：技能伤害增加62.5%，生命增加20%，速度增加40</t>
  </si>
  <si>
    <t>被动效果：受到攻击时50%几率提升自身30%攻击力2回合，并有25%几率降低攻击者15点怒气</t>
  </si>
  <si>
    <t>怒气技能：对所有敌人造成54%攻击伤害并有20%几率使目标石化2回合</t>
  </si>
  <si>
    <t>被动效果：普攻有45%几率使目标石化，持续1回合</t>
  </si>
  <si>
    <t>被动效果：技能伤害增加87.5%，生命增加35%，速度增加50</t>
  </si>
  <si>
    <t>被动效果：受到攻击时50%几率提升自身45%攻击力2回合，并有25%几率降低攻击者20点怒气</t>
  </si>
  <si>
    <t>怒气技能：对随机2名敌人造成144%攻击伤害并降低目标能量20点</t>
  </si>
  <si>
    <t>被动效果：受到攻击增加自己15点怒气</t>
  </si>
  <si>
    <t>被动效果：每次普攻增加自己15点怒气</t>
  </si>
  <si>
    <t>怒气技能：对随机3名敌人造成127%攻击伤害并降低目标能量30点</t>
  </si>
  <si>
    <t>被动效果：受到攻击增加自己25点怒气</t>
  </si>
  <si>
    <t>被动效果：每次普攻增加自己25点怒气</t>
  </si>
  <si>
    <t>怒气技能：对随机4名敌人造成105%攻击伤害并降低目标能量35点</t>
  </si>
  <si>
    <t>被动效果：受到攻击增加自己30点怒气并增加自己6%对敌人造成的伤害，持续3回合</t>
  </si>
  <si>
    <t>被动效果：每次普攻增加自己30点怒气并增加自己7%对敌人造成的伤害，持续3回合</t>
  </si>
  <si>
    <t>怒气技能：对前排敌人造成91%攻击伤害并有35%几率使目标眩晕2回合，对战士类目标造成50%额外伤害</t>
  </si>
  <si>
    <t>被动效果：伤害加成增加24%，攻击增加20%</t>
  </si>
  <si>
    <t>被动效果：受到攻击降低攻击者15%对敌人造成的伤害，持续3回合</t>
  </si>
  <si>
    <t>怒气技能：对随机3名敌人造成100%攻击伤害并有35%几率使目标眩晕2回合，对战士类目标造成50%额外伤害</t>
  </si>
  <si>
    <t>被动效果：伤害加成增加36%，攻击增加30%</t>
  </si>
  <si>
    <t>怒气技能：对所有敌人造成75%攻击伤害并有100%几率附加暴击印记，暴击印记暴击后触发造成100%的攻击伤害</t>
  </si>
  <si>
    <t>被动效果：生命增加20%，伤害加成增加24%，暴击增加20%，伤害减免增加5%</t>
  </si>
  <si>
    <t>被动效果：普攻有100%几率给目标附加暴击印记，并提升自己8%暴击3回合，暴击印记暴击后触发造成45%攻击伤害</t>
  </si>
  <si>
    <t>被动效果：受到攻击时100%几率给目标附加暴击印记，并提升自己10%暴击伤害3回合，暴击印记暴击后触发造成45%攻击伤害</t>
  </si>
  <si>
    <t>怒气技能：对所有敌人造成84%攻击伤害并有100%几率附加暴击印记，暴击印记暴击后触发造成120%的攻击伤害</t>
  </si>
  <si>
    <t>被动效果：生命增加30%，伤害加成增加30%，暴击增加22%，伤害减免增加10%</t>
  </si>
  <si>
    <t>被动效果：普攻有100%几率给目标附加暴击印记，并提升自己10%暴击3回合，暴击印记暴击后触发造成53%攻击伤害</t>
  </si>
  <si>
    <t>被动效果：受到攻击时100%几率给目标附加暴击印记，并提升自己15%暴击伤害3回合，暴击印记暴击后触发造成60%攻击伤害</t>
  </si>
  <si>
    <t>怒气技能：对随机2名敌人造成160%攻击伤害并有20%几率使目标眩晕2回合</t>
  </si>
  <si>
    <t>被动效果：受到攻击增加自己15%对敌人造成的伤害，持续3回合</t>
  </si>
  <si>
    <t>被动效果：每次普攻增加自己20%对敌人造成的伤害，持续3回合</t>
  </si>
  <si>
    <t>怒气技能：对随机3名敌人造成147%攻击伤害并有25%几率使目标眩晕2回合</t>
  </si>
  <si>
    <t>被动效果：受到攻击增加自己25%对敌人造成的伤害，持续3回合</t>
  </si>
  <si>
    <t>被动效果：每次普攻增加自己30%对敌人造成的伤害，持续3回合</t>
  </si>
  <si>
    <t>怒气技能：对随机4名敌人造成121%攻击伤害并有30%几率使目标眩晕2回合</t>
  </si>
  <si>
    <t>被动效果：受到攻击增加自己30%对敌人造成的伤害和5%伤害加成，持续3回合</t>
  </si>
  <si>
    <t>被动效果：每次普攻增加自己35%对敌人造成的伤害和6%伤害加成，持续3回合</t>
  </si>
  <si>
    <t>怒气技能：对后排敌人造成115%攻击伤害并治疗前排友军伤害量44%生命，降低游侠类目标25%攻击2回合</t>
  </si>
  <si>
    <t>被动效果：每次普攻增加自己8.4%伤害加成</t>
  </si>
  <si>
    <t>怒气技能：对后排敌人造成125%攻击伤害并治疗前排友军攻击65%生命，降低游侠类目标25%攻击2回合</t>
  </si>
  <si>
    <t>被动效果：每次普攻增加自己10.5%伤害加成</t>
  </si>
  <si>
    <t>怒气技能：对随机4名敌人造成80%攻击伤害并回复随机3名友军75%攻击等量生命</t>
  </si>
  <si>
    <t>被动效果：每次普攻恢复自己45%攻击等量生命并增加伤害加成10%持续4回合</t>
  </si>
  <si>
    <t>被动效果：伤害加成增加36%，攻击增加15%，生命增加15%，暴击增加10%</t>
  </si>
  <si>
    <t>被动效果：受到攻击恢复自己20%攻击等量生命并增加伤害加成10%持续3回合</t>
  </si>
  <si>
    <t>怒气技能：对随机4名敌人造成108%攻击伤害并回复随机3名友军105%攻击等量生命</t>
  </si>
  <si>
    <t>被动效果：每次普攻恢复自己80%攻击等量生命并增加伤害加成15%持续4回合</t>
  </si>
  <si>
    <t>被动效果：伤害加成增加48%，攻击增加20%，生命增加20%，暴击增加15%</t>
  </si>
  <si>
    <t>被动效果：受到攻击恢复自己30%攻击等量生命并增加伤害加成15%持续3回合</t>
  </si>
  <si>
    <t>被动效果：伤害加成增加18%，攻击增加20%</t>
  </si>
  <si>
    <r>
      <rPr>
        <sz val="12"/>
        <color theme="1"/>
        <rFont val="微软雅黑"/>
        <charset val="134"/>
      </rPr>
      <t>I</t>
    </r>
    <r>
      <rPr>
        <sz val="12"/>
        <color theme="1"/>
        <rFont val="微软雅黑"/>
        <charset val="134"/>
      </rPr>
      <t>D</t>
    </r>
  </si>
  <si>
    <t>名称</t>
  </si>
  <si>
    <t>骸骨法师</t>
  </si>
  <si>
    <t>豹骑士凯伦</t>
  </si>
  <si>
    <t>1101</t>
  </si>
  <si>
    <t>1102</t>
  </si>
  <si>
    <t>1103</t>
  </si>
  <si>
    <t>午夜</t>
  </si>
  <si>
    <t>1104</t>
  </si>
  <si>
    <t>马洛加尔领主</t>
  </si>
  <si>
    <t>1105</t>
  </si>
  <si>
    <t>无头骑士</t>
  </si>
  <si>
    <t>1106</t>
  </si>
  <si>
    <t>腐面</t>
  </si>
  <si>
    <t>1108</t>
  </si>
  <si>
    <t>阿尔萨斯</t>
  </si>
  <si>
    <t>1201</t>
  </si>
  <si>
    <t>女妖</t>
  </si>
  <si>
    <t>1202</t>
  </si>
  <si>
    <t>克尔苏加德</t>
  </si>
  <si>
    <t>1203</t>
  </si>
  <si>
    <t>血法师萨尔诺斯</t>
  </si>
  <si>
    <t>1301</t>
  </si>
  <si>
    <t>侍僧</t>
  </si>
  <si>
    <t>1302</t>
  </si>
  <si>
    <t>瓦格里</t>
  </si>
  <si>
    <t>1303</t>
  </si>
  <si>
    <t>死灵法师</t>
  </si>
  <si>
    <t>1304</t>
  </si>
  <si>
    <t>灵魂医者</t>
  </si>
  <si>
    <t>1401</t>
  </si>
  <si>
    <t>1402</t>
  </si>
  <si>
    <t>莉莉安沃斯</t>
  </si>
  <si>
    <t>1403</t>
  </si>
  <si>
    <t>莫罗斯</t>
  </si>
  <si>
    <t>1501</t>
  </si>
  <si>
    <t>吸血鬼女王</t>
  </si>
  <si>
    <t>1502</t>
  </si>
  <si>
    <t>1503</t>
  </si>
  <si>
    <t>黑暗游侠</t>
  </si>
  <si>
    <t>2101</t>
  </si>
  <si>
    <t>麦格莱尼铜须</t>
  </si>
  <si>
    <t>2102</t>
  </si>
  <si>
    <t>山岭巨人</t>
  </si>
  <si>
    <t>2103</t>
  </si>
  <si>
    <t>奥丁</t>
  </si>
  <si>
    <t>2104</t>
  </si>
  <si>
    <t>瓦王</t>
  </si>
  <si>
    <t>2201</t>
  </si>
  <si>
    <t>法力浮龙</t>
  </si>
  <si>
    <t>2202</t>
  </si>
  <si>
    <t>奥</t>
  </si>
  <si>
    <t>2203</t>
  </si>
  <si>
    <t>吉安娜·普罗德摩尔</t>
  </si>
  <si>
    <t>2204</t>
  </si>
  <si>
    <t>卡德加</t>
  </si>
  <si>
    <t>2205</t>
  </si>
  <si>
    <t>玛里苟斯</t>
  </si>
  <si>
    <t>2301</t>
  </si>
  <si>
    <t>木精灵牧师</t>
  </si>
  <si>
    <t>2302</t>
  </si>
  <si>
    <t>奥金尼灵魂祭祀</t>
  </si>
  <si>
    <t>2401</t>
  </si>
  <si>
    <t>虚灵/萨兰德</t>
  </si>
  <si>
    <t>2402</t>
  </si>
  <si>
    <t>奥尔加隆</t>
  </si>
  <si>
    <t>2403</t>
  </si>
  <si>
    <t>鬼蟹</t>
  </si>
  <si>
    <t>2501</t>
  </si>
  <si>
    <t>风怒鹰身人</t>
  </si>
  <si>
    <t>2502</t>
  </si>
  <si>
    <t>火宝宝</t>
  </si>
  <si>
    <t>2503</t>
  </si>
  <si>
    <t>水元素</t>
  </si>
  <si>
    <t>2504</t>
  </si>
  <si>
    <t>布莱恩铜须</t>
  </si>
  <si>
    <t>2505</t>
  </si>
  <si>
    <t>灵魂狼·逐日</t>
  </si>
  <si>
    <t>2506</t>
  </si>
  <si>
    <t>风领主·奥拉基尔</t>
  </si>
  <si>
    <t>2507</t>
  </si>
  <si>
    <t>奥术傀儡·馆长</t>
  </si>
  <si>
    <t>3101</t>
  </si>
  <si>
    <t>虚空行者</t>
  </si>
  <si>
    <t>3102</t>
  </si>
  <si>
    <t>地狱火</t>
  </si>
  <si>
    <t>3103</t>
  </si>
  <si>
    <t>熔岩犬</t>
  </si>
  <si>
    <t>3104</t>
  </si>
  <si>
    <t>加拉克苏斯大王</t>
  </si>
  <si>
    <t>3105</t>
  </si>
  <si>
    <t>魔能机甲</t>
  </si>
  <si>
    <t>3106</t>
  </si>
  <si>
    <t>玛尔加尼斯</t>
  </si>
  <si>
    <t>3107</t>
  </si>
  <si>
    <t>玛诺洛斯</t>
  </si>
  <si>
    <t>3201</t>
  </si>
  <si>
    <t>恶魔小鬼</t>
  </si>
  <si>
    <t>3202</t>
  </si>
  <si>
    <t>末日守卫</t>
  </si>
  <si>
    <t>3203</t>
  </si>
  <si>
    <t>凯尔萨斯</t>
  </si>
  <si>
    <t>3301</t>
  </si>
  <si>
    <t>痛苦女王</t>
  </si>
  <si>
    <t>3302</t>
  </si>
  <si>
    <t>古尔丹</t>
  </si>
  <si>
    <t>3401</t>
  </si>
  <si>
    <t>莎赫拉斯主母</t>
  </si>
  <si>
    <t>3402</t>
  </si>
  <si>
    <t>伊利丹·怒风</t>
  </si>
  <si>
    <t>3501</t>
  </si>
  <si>
    <t>漂浮观察者眼魔</t>
  </si>
  <si>
    <t>3502</t>
  </si>
  <si>
    <t>火妖</t>
  </si>
  <si>
    <t>3503</t>
  </si>
  <si>
    <t>女王2</t>
  </si>
  <si>
    <t>4101</t>
  </si>
  <si>
    <t>4102</t>
  </si>
  <si>
    <t>半人马战士</t>
  </si>
  <si>
    <t>4103</t>
  </si>
  <si>
    <t>风暴烈酒</t>
  </si>
  <si>
    <t>4104</t>
  </si>
  <si>
    <t>塞拉赞恩石晶之母</t>
  </si>
  <si>
    <t>4105</t>
  </si>
  <si>
    <t>阿莱克斯塔萨（红龙女王）</t>
  </si>
  <si>
    <t>4106</t>
  </si>
  <si>
    <t>凯恩血蹄</t>
  </si>
  <si>
    <t>4201</t>
  </si>
  <si>
    <t>萨尔</t>
  </si>
  <si>
    <t>4303</t>
  </si>
  <si>
    <t>玛法里奥 怒风</t>
  </si>
  <si>
    <t>4304</t>
  </si>
  <si>
    <t>泰兰德</t>
  </si>
  <si>
    <t>4305</t>
  </si>
  <si>
    <t>塞纳留斯</t>
  </si>
  <si>
    <t>4402</t>
  </si>
  <si>
    <t>月骑：娜萨</t>
  </si>
  <si>
    <t>4403</t>
  </si>
  <si>
    <t>马维影歌</t>
  </si>
  <si>
    <t>4404</t>
  </si>
  <si>
    <t>祝踏岚</t>
  </si>
  <si>
    <t>4502</t>
  </si>
  <si>
    <t>4503</t>
  </si>
  <si>
    <t>小鹿 露娜拉</t>
  </si>
  <si>
    <t>4504</t>
  </si>
  <si>
    <t>兽王 雷克萨</t>
  </si>
  <si>
    <t>4505</t>
  </si>
  <si>
    <t>奥蕾莉亚·风行者</t>
  </si>
  <si>
    <t>5101</t>
  </si>
  <si>
    <t>古加尔</t>
  </si>
  <si>
    <t>5201</t>
  </si>
  <si>
    <t>暗影鸦人</t>
  </si>
  <si>
    <t>5202</t>
  </si>
  <si>
    <t>瓦斯琪美杜莎</t>
  </si>
  <si>
    <t>5203</t>
  </si>
  <si>
    <t>暗影猎手·沃金</t>
  </si>
  <si>
    <t>5204</t>
  </si>
  <si>
    <t>尤格萨隆</t>
  </si>
  <si>
    <t>5301</t>
  </si>
  <si>
    <t>大主教本尼迪塔斯</t>
  </si>
  <si>
    <t>6101</t>
  </si>
  <si>
    <t>守日者·塔林姆</t>
  </si>
  <si>
    <t>6201</t>
  </si>
  <si>
    <t>纳鲁</t>
  </si>
  <si>
    <t>6301</t>
  </si>
  <si>
    <t>迈特怀恩</t>
  </si>
  <si>
    <t>6302</t>
  </si>
  <si>
    <t>先知维纶</t>
  </si>
  <si>
    <t>6401</t>
  </si>
  <si>
    <t>光耀之子</t>
  </si>
  <si>
    <t>1</t>
  </si>
  <si>
    <t>亡灵</t>
  </si>
  <si>
    <t>战士</t>
  </si>
  <si>
    <t>1*49</t>
  </si>
  <si>
    <t>24*2</t>
  </si>
  <si>
    <t>29*3</t>
  </si>
  <si>
    <t>3*14</t>
  </si>
  <si>
    <t>奥术</t>
  </si>
  <si>
    <t>法师</t>
  </si>
  <si>
    <t>1204</t>
  </si>
  <si>
    <t>3</t>
  </si>
  <si>
    <t>邪能</t>
  </si>
  <si>
    <t>牧师</t>
  </si>
  <si>
    <t>1109</t>
  </si>
  <si>
    <t>4</t>
  </si>
  <si>
    <t>自然</t>
  </si>
  <si>
    <t>刺客</t>
  </si>
  <si>
    <t>1107</t>
  </si>
  <si>
    <t>1205</t>
  </si>
  <si>
    <t>5</t>
  </si>
  <si>
    <t>暗影</t>
  </si>
  <si>
    <t>游侠</t>
  </si>
  <si>
    <t>2107</t>
  </si>
  <si>
    <t>6</t>
  </si>
  <si>
    <t>神圣</t>
  </si>
  <si>
    <t>1404</t>
  </si>
  <si>
    <t>2105</t>
  </si>
  <si>
    <t>1504</t>
  </si>
  <si>
    <t>2106</t>
  </si>
  <si>
    <t>2108</t>
  </si>
  <si>
    <t>3204</t>
  </si>
  <si>
    <t>2303</t>
  </si>
  <si>
    <t>3108</t>
  </si>
  <si>
    <t>2508</t>
  </si>
  <si>
    <t>3109</t>
  </si>
  <si>
    <t>3403</t>
  </si>
  <si>
    <t>3110</t>
  </si>
  <si>
    <t>3205</t>
  </si>
  <si>
    <t>3404</t>
  </si>
  <si>
    <t>3504</t>
  </si>
  <si>
    <t>3505</t>
  </si>
  <si>
    <t>4107</t>
  </si>
  <si>
    <t>4108</t>
  </si>
  <si>
    <t>4405</t>
  </si>
  <si>
    <t>4506</t>
  </si>
  <si>
    <t>4507</t>
  </si>
  <si>
    <t>6102</t>
  </si>
  <si>
    <t>4302</t>
  </si>
  <si>
    <t>4401</t>
  </si>
  <si>
    <t>4501</t>
  </si>
  <si>
    <t>十星快速配置编号</t>
  </si>
  <si>
    <t>无被动</t>
  </si>
  <si>
    <t>1被动</t>
  </si>
  <si>
    <t>2被动</t>
  </si>
  <si>
    <t>3被动</t>
  </si>
  <si>
    <t>a</t>
  </si>
  <si>
    <r>
      <rPr>
        <sz val="12"/>
        <color theme="1"/>
        <rFont val="微软雅黑"/>
        <charset val="134"/>
      </rPr>
      <t>[</t>
    </r>
    <r>
      <rPr>
        <sz val="12"/>
        <color theme="1"/>
        <rFont val="微软雅黑"/>
        <charset val="134"/>
      </rPr>
      <t>2]</t>
    </r>
  </si>
  <si>
    <t>十星头像快速配置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</si>
</sst>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FFC000"/>
      <name val="微软雅黑"/>
      <charset val="134"/>
    </font>
    <font>
      <sz val="12"/>
      <color rgb="FF92D050"/>
      <name val="微软雅黑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0" borderId="0" xfId="49" applyFont="1" applyFill="1" applyAlignment="1">
      <alignment horizontal="left" vertical="top" wrapText="1"/>
    </xf>
    <xf numFmtId="0" fontId="1" fillId="0" borderId="0" xfId="49" applyFont="1" applyFill="1" applyBorder="1" applyAlignment="1">
      <alignment horizontal="left" vertical="top" wrapText="1"/>
    </xf>
    <xf numFmtId="0" fontId="1" fillId="0" borderId="0" xfId="49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49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49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49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5" fillId="0" borderId="0" xfId="49" applyFont="1" applyAlignment="1">
      <alignment horizontal="left" vertical="top" wrapText="1"/>
    </xf>
    <xf numFmtId="0" fontId="5" fillId="0" borderId="0" xfId="49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7" fillId="4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4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3" fillId="5" borderId="0" xfId="0" applyFont="1" applyFill="1" applyAlignment="1">
      <alignment vertical="center"/>
    </xf>
    <xf numFmtId="0" fontId="4" fillId="0" borderId="0" xfId="49" applyFont="1" applyFill="1" applyAlignment="1">
      <alignment horizontal="left" vertical="top" wrapText="1"/>
    </xf>
    <xf numFmtId="0" fontId="4" fillId="2" borderId="0" xfId="0" applyFont="1" applyFill="1" applyAlignment="1">
      <alignment vertical="center"/>
    </xf>
    <xf numFmtId="0" fontId="1" fillId="0" borderId="0" xfId="0" applyFont="1" applyFill="1" applyAlignment="1" quotePrefix="1">
      <alignment horizontal="left" vertical="top" wrapText="1"/>
    </xf>
    <xf numFmtId="0" fontId="1" fillId="0" borderId="0" xfId="0" applyFont="1" applyAlignment="1" quotePrefix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30\Desktop\hero&#20013;&#367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英雄配置"/>
      <sheetName val="Sheet2"/>
      <sheetName val="Sheet1"/>
      <sheetName val="辅助表"/>
      <sheetName val="运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5"/>
  <sheetViews>
    <sheetView tabSelected="1" zoomScale="85" zoomScaleNormal="85" topLeftCell="AB95" workbookViewId="0">
      <selection activeCell="AE101" sqref="AE101"/>
    </sheetView>
  </sheetViews>
  <sheetFormatPr defaultColWidth="9" defaultRowHeight="17.25"/>
  <cols>
    <col min="1" max="1" width="10.875" style="5" customWidth="1"/>
    <col min="2" max="2" width="14.75" style="5" customWidth="1"/>
    <col min="3" max="3" width="14.875" style="5" customWidth="1"/>
    <col min="4" max="4" width="10.875" style="5" customWidth="1"/>
    <col min="5" max="6" width="12.75" style="22" customWidth="1"/>
    <col min="7" max="8" width="8.5" style="22" customWidth="1"/>
    <col min="9" max="10" width="8.5" style="12" customWidth="1"/>
    <col min="11" max="11" width="12.75" style="12" customWidth="1"/>
    <col min="12" max="14" width="12.75" style="22" customWidth="1"/>
    <col min="15" max="15" width="17.5" style="22" customWidth="1"/>
    <col min="16" max="16" width="8.5" style="5" customWidth="1"/>
    <col min="17" max="17" width="11.5" style="5" customWidth="1"/>
    <col min="18" max="18" width="17.125" style="5" customWidth="1"/>
    <col min="19" max="19" width="13.75" style="5" customWidth="1"/>
    <col min="20" max="20" width="158.375" style="5" customWidth="1"/>
    <col min="21" max="21" width="53.375" style="5" customWidth="1"/>
    <col min="22" max="22" width="16.125" style="5" customWidth="1"/>
    <col min="23" max="23" width="145.875" style="5" customWidth="1"/>
    <col min="24" max="24" width="17.125" style="5" customWidth="1"/>
    <col min="25" max="25" width="53.375" style="5" customWidth="1"/>
    <col min="26" max="26" width="14.25" style="5" customWidth="1"/>
    <col min="27" max="27" width="140.125" style="5" customWidth="1"/>
    <col min="28" max="28" width="17.125" style="5" customWidth="1"/>
    <col min="29" max="29" width="40.125" style="5" customWidth="1"/>
    <col min="30" max="30" width="14.25" style="5" customWidth="1"/>
    <col min="31" max="31" width="162.75" style="5" customWidth="1"/>
    <col min="32" max="32" width="17.125" style="5" customWidth="1"/>
    <col min="33" max="16384" width="9" style="5"/>
  </cols>
  <sheetData>
    <row r="1" s="8" customFormat="1" ht="18" spans="1:3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="4" customFormat="1" spans="1:29">
      <c r="A2" s="4">
        <v>11011</v>
      </c>
      <c r="B2" s="4" t="s">
        <v>32</v>
      </c>
      <c r="C2" s="9" t="s">
        <v>33</v>
      </c>
      <c r="D2" s="9" t="str">
        <f t="shared" ref="D2:D33" si="0">LEFT(A2,4)</f>
        <v>1101</v>
      </c>
      <c r="E2" s="23" t="str">
        <f t="shared" ref="E2:E33" si="1">LEFT(A2,1)</f>
        <v>1</v>
      </c>
      <c r="F2" s="24" t="str">
        <f t="shared" ref="F2:F33" si="2">RIGHT(A2,1)</f>
        <v>1</v>
      </c>
      <c r="G2" s="24" t="str">
        <f t="shared" ref="G2:G33" si="3">RIGHT(LEFT(A2,2),1)</f>
        <v>1</v>
      </c>
      <c r="H2" s="24">
        <f t="shared" ref="H2:H33" si="4">F2-1</f>
        <v>0</v>
      </c>
      <c r="I2" s="15">
        <f t="shared" ref="I2:I33" si="5">A2</f>
        <v>11011</v>
      </c>
      <c r="J2" s="15">
        <f t="shared" ref="J2:J33" si="6">A2</f>
        <v>11011</v>
      </c>
      <c r="K2" s="15" t="str">
        <f>IF(F2="6",IF(F1="5",IF(#REF!="4","",LEFT(A2,4)&amp;[1]运算表!$A$2),""),"")</f>
        <v/>
      </c>
      <c r="L2" s="24" t="str">
        <f t="shared" ref="L2:L33" si="7">IF(K2="","",K2)</f>
        <v/>
      </c>
      <c r="M2" s="24" t="str">
        <f t="shared" ref="M2:M33" si="8">IF(F2="6",A1,"")</f>
        <v/>
      </c>
      <c r="N2" s="24">
        <f t="shared" ref="N2:N33" si="9">A2</f>
        <v>11011</v>
      </c>
      <c r="O2" s="24" t="s">
        <v>34</v>
      </c>
      <c r="P2" s="4">
        <v>1</v>
      </c>
      <c r="Q2" s="4" t="s">
        <v>35</v>
      </c>
      <c r="R2" s="4" t="s">
        <v>36</v>
      </c>
      <c r="S2" s="4" t="s">
        <v>37</v>
      </c>
      <c r="T2" s="30" t="s">
        <v>38</v>
      </c>
      <c r="U2" s="4" t="s">
        <v>39</v>
      </c>
      <c r="Y2" s="4" t="s">
        <v>39</v>
      </c>
      <c r="AC2" s="4" t="s">
        <v>39</v>
      </c>
    </row>
    <row r="3" spans="1:31">
      <c r="A3" s="4">
        <v>11023</v>
      </c>
      <c r="B3" s="4" t="s">
        <v>40</v>
      </c>
      <c r="C3" s="10" t="s">
        <v>41</v>
      </c>
      <c r="D3" s="10" t="str">
        <f t="shared" si="0"/>
        <v>1102</v>
      </c>
      <c r="E3" s="23" t="str">
        <f t="shared" si="1"/>
        <v>1</v>
      </c>
      <c r="F3" s="23" t="str">
        <f t="shared" si="2"/>
        <v>3</v>
      </c>
      <c r="G3" s="23" t="str">
        <f t="shared" si="3"/>
        <v>1</v>
      </c>
      <c r="H3" s="24">
        <f t="shared" si="4"/>
        <v>2</v>
      </c>
      <c r="I3" s="15">
        <f t="shared" si="5"/>
        <v>11023</v>
      </c>
      <c r="J3" s="15">
        <f t="shared" si="6"/>
        <v>11023</v>
      </c>
      <c r="K3" s="15" t="str">
        <f>IF(F3="6",IF(F2="5",IF(F1="4","",LEFT(A3,4)&amp;[1]运算表!$A$2),""),"")</f>
        <v/>
      </c>
      <c r="L3" s="24" t="str">
        <f t="shared" si="7"/>
        <v/>
      </c>
      <c r="M3" s="24" t="str">
        <f t="shared" si="8"/>
        <v/>
      </c>
      <c r="N3" s="24">
        <f t="shared" si="9"/>
        <v>11023</v>
      </c>
      <c r="O3" s="24" t="s">
        <v>42</v>
      </c>
      <c r="P3" s="4">
        <v>2</v>
      </c>
      <c r="Q3" s="4" t="s">
        <v>43</v>
      </c>
      <c r="R3" s="5" t="s">
        <v>44</v>
      </c>
      <c r="S3" s="4" t="s">
        <v>45</v>
      </c>
      <c r="T3" s="31" t="s">
        <v>46</v>
      </c>
      <c r="U3" s="4" t="s">
        <v>47</v>
      </c>
      <c r="V3" s="4" t="s">
        <v>48</v>
      </c>
      <c r="W3" s="31" t="s">
        <v>49</v>
      </c>
      <c r="X3" s="5" t="s">
        <v>50</v>
      </c>
      <c r="Y3" s="4" t="s">
        <v>39</v>
      </c>
      <c r="Z3" s="4"/>
      <c r="AA3" s="4"/>
      <c r="AC3" s="4" t="s">
        <v>39</v>
      </c>
      <c r="AD3" s="4"/>
      <c r="AE3" s="4"/>
    </row>
    <row r="4" spans="1:31">
      <c r="A4" s="4">
        <v>11033</v>
      </c>
      <c r="B4" s="4" t="s">
        <v>51</v>
      </c>
      <c r="C4" s="10" t="s">
        <v>52</v>
      </c>
      <c r="D4" s="10" t="str">
        <f t="shared" si="0"/>
        <v>1103</v>
      </c>
      <c r="E4" s="23" t="str">
        <f t="shared" si="1"/>
        <v>1</v>
      </c>
      <c r="F4" s="23" t="str">
        <f t="shared" si="2"/>
        <v>3</v>
      </c>
      <c r="G4" s="23" t="str">
        <f t="shared" si="3"/>
        <v>1</v>
      </c>
      <c r="H4" s="24">
        <f t="shared" si="4"/>
        <v>2</v>
      </c>
      <c r="I4" s="15">
        <f t="shared" si="5"/>
        <v>11033</v>
      </c>
      <c r="J4" s="15">
        <f t="shared" si="6"/>
        <v>11033</v>
      </c>
      <c r="K4" s="15" t="str">
        <f>IF(F4="6",IF(F3="5",IF(F2="4","",LEFT(A4,4)&amp;[1]运算表!$A$2),""),"")</f>
        <v/>
      </c>
      <c r="L4" s="24" t="str">
        <f t="shared" si="7"/>
        <v/>
      </c>
      <c r="M4" s="24" t="str">
        <f t="shared" si="8"/>
        <v/>
      </c>
      <c r="N4" s="24">
        <f t="shared" si="9"/>
        <v>11033</v>
      </c>
      <c r="O4" s="28" t="s">
        <v>53</v>
      </c>
      <c r="P4" s="4">
        <v>2</v>
      </c>
      <c r="Q4" s="4">
        <v>11033012</v>
      </c>
      <c r="R4" s="5" t="s">
        <v>54</v>
      </c>
      <c r="S4" s="4" t="s">
        <v>55</v>
      </c>
      <c r="T4" s="31" t="s">
        <v>56</v>
      </c>
      <c r="U4" s="32" t="s">
        <v>57</v>
      </c>
      <c r="V4" s="4" t="s">
        <v>58</v>
      </c>
      <c r="W4" s="31" t="s">
        <v>59</v>
      </c>
      <c r="X4" s="5" t="s">
        <v>60</v>
      </c>
      <c r="Y4" s="2" t="s">
        <v>61</v>
      </c>
      <c r="Z4" s="2" t="s">
        <v>62</v>
      </c>
      <c r="AA4" s="34" t="s">
        <v>63</v>
      </c>
      <c r="AB4" s="5" t="s">
        <v>64</v>
      </c>
      <c r="AC4" s="4" t="s">
        <v>39</v>
      </c>
      <c r="AD4" s="4"/>
      <c r="AE4" s="4"/>
    </row>
    <row r="5" spans="1:31">
      <c r="A5" s="4">
        <v>11044</v>
      </c>
      <c r="B5" s="4" t="s">
        <v>65</v>
      </c>
      <c r="C5" s="9" t="s">
        <v>66</v>
      </c>
      <c r="D5" s="9" t="str">
        <f t="shared" si="0"/>
        <v>1104</v>
      </c>
      <c r="E5" s="23" t="str">
        <f t="shared" si="1"/>
        <v>1</v>
      </c>
      <c r="F5" s="23" t="str">
        <f t="shared" si="2"/>
        <v>4</v>
      </c>
      <c r="G5" s="23" t="str">
        <f t="shared" si="3"/>
        <v>1</v>
      </c>
      <c r="H5" s="24">
        <f t="shared" si="4"/>
        <v>3</v>
      </c>
      <c r="I5" s="15">
        <f t="shared" si="5"/>
        <v>11044</v>
      </c>
      <c r="J5" s="15">
        <f t="shared" si="6"/>
        <v>11044</v>
      </c>
      <c r="K5" s="15" t="str">
        <f>IF(F5="6",IF(F4="5",IF(F3="4","",LEFT(A5,4)&amp;[1]运算表!$A$2),""),"")</f>
        <v/>
      </c>
      <c r="L5" s="24" t="str">
        <f t="shared" si="7"/>
        <v/>
      </c>
      <c r="M5" s="24" t="str">
        <f t="shared" si="8"/>
        <v/>
      </c>
      <c r="N5" s="24">
        <f t="shared" si="9"/>
        <v>11044</v>
      </c>
      <c r="O5" s="24" t="s">
        <v>67</v>
      </c>
      <c r="P5" s="4">
        <v>4</v>
      </c>
      <c r="Q5" s="4" t="s">
        <v>68</v>
      </c>
      <c r="R5" s="5" t="s">
        <v>69</v>
      </c>
      <c r="S5" s="4" t="s">
        <v>70</v>
      </c>
      <c r="T5" s="31" t="s">
        <v>71</v>
      </c>
      <c r="U5" s="4" t="s">
        <v>72</v>
      </c>
      <c r="V5" s="4" t="s">
        <v>73</v>
      </c>
      <c r="W5" s="31" t="s">
        <v>74</v>
      </c>
      <c r="X5" s="5" t="s">
        <v>75</v>
      </c>
      <c r="Y5" s="4" t="s">
        <v>76</v>
      </c>
      <c r="Z5" s="4" t="s">
        <v>77</v>
      </c>
      <c r="AA5" s="34" t="s">
        <v>78</v>
      </c>
      <c r="AB5" s="5" t="s">
        <v>64</v>
      </c>
      <c r="AC5" s="4" t="s">
        <v>39</v>
      </c>
      <c r="AD5" s="4"/>
      <c r="AE5" s="4"/>
    </row>
    <row r="6" spans="1:32">
      <c r="A6" s="5">
        <v>11045</v>
      </c>
      <c r="B6" s="4" t="s">
        <v>65</v>
      </c>
      <c r="C6" s="9" t="s">
        <v>66</v>
      </c>
      <c r="D6" s="9" t="str">
        <f t="shared" si="0"/>
        <v>1104</v>
      </c>
      <c r="E6" s="23" t="str">
        <f t="shared" si="1"/>
        <v>1</v>
      </c>
      <c r="F6" s="23" t="str">
        <f t="shared" si="2"/>
        <v>5</v>
      </c>
      <c r="G6" s="23" t="str">
        <f t="shared" si="3"/>
        <v>1</v>
      </c>
      <c r="H6" s="24">
        <f t="shared" si="4"/>
        <v>4</v>
      </c>
      <c r="I6" s="15">
        <f t="shared" si="5"/>
        <v>11045</v>
      </c>
      <c r="J6" s="15">
        <f t="shared" si="6"/>
        <v>11045</v>
      </c>
      <c r="K6" s="15" t="str">
        <f>IF(F6="6",IF(F5="5",IF(F4="4","",LEFT(A6,4)&amp;[1]运算表!$A$2),""),"")</f>
        <v/>
      </c>
      <c r="L6" s="24" t="str">
        <f t="shared" si="7"/>
        <v/>
      </c>
      <c r="M6" s="24" t="str">
        <f t="shared" si="8"/>
        <v/>
      </c>
      <c r="N6" s="24">
        <f t="shared" si="9"/>
        <v>11045</v>
      </c>
      <c r="O6" s="24" t="s">
        <v>79</v>
      </c>
      <c r="P6" s="4">
        <v>4</v>
      </c>
      <c r="Q6" s="4" t="s">
        <v>80</v>
      </c>
      <c r="R6" s="4" t="s">
        <v>69</v>
      </c>
      <c r="S6" s="4" t="s">
        <v>70</v>
      </c>
      <c r="T6" s="31" t="s">
        <v>81</v>
      </c>
      <c r="U6" s="4" t="s">
        <v>82</v>
      </c>
      <c r="V6" s="4" t="s">
        <v>73</v>
      </c>
      <c r="W6" s="31" t="s">
        <v>83</v>
      </c>
      <c r="X6" s="5" t="s">
        <v>75</v>
      </c>
      <c r="Y6" s="4" t="s">
        <v>84</v>
      </c>
      <c r="Z6" s="4" t="s">
        <v>77</v>
      </c>
      <c r="AA6" s="34" t="s">
        <v>85</v>
      </c>
      <c r="AB6" s="5" t="s">
        <v>64</v>
      </c>
      <c r="AC6" s="4" t="s">
        <v>39</v>
      </c>
      <c r="AD6" s="4"/>
      <c r="AE6" s="4"/>
      <c r="AF6" s="4"/>
    </row>
    <row r="7" spans="1:31">
      <c r="A7" s="4">
        <v>11054</v>
      </c>
      <c r="B7" s="4" t="s">
        <v>86</v>
      </c>
      <c r="C7" s="9" t="s">
        <v>87</v>
      </c>
      <c r="D7" s="9" t="str">
        <f t="shared" si="0"/>
        <v>1105</v>
      </c>
      <c r="E7" s="23" t="str">
        <f t="shared" si="1"/>
        <v>1</v>
      </c>
      <c r="F7" s="23" t="str">
        <f t="shared" si="2"/>
        <v>4</v>
      </c>
      <c r="G7" s="23" t="str">
        <f t="shared" si="3"/>
        <v>1</v>
      </c>
      <c r="H7" s="24">
        <f t="shared" si="4"/>
        <v>3</v>
      </c>
      <c r="I7" s="15">
        <f t="shared" si="5"/>
        <v>11054</v>
      </c>
      <c r="J7" s="15">
        <f t="shared" si="6"/>
        <v>11054</v>
      </c>
      <c r="K7" s="15" t="str">
        <f>IF(F7="6",IF(F6="5",IF(F5="4","",LEFT(A7,4)&amp;[1]运算表!$A$2),""),"")</f>
        <v/>
      </c>
      <c r="L7" s="24" t="str">
        <f t="shared" si="7"/>
        <v/>
      </c>
      <c r="M7" s="24" t="str">
        <f t="shared" si="8"/>
        <v/>
      </c>
      <c r="N7" s="24">
        <f t="shared" si="9"/>
        <v>11054</v>
      </c>
      <c r="O7" s="24" t="s">
        <v>67</v>
      </c>
      <c r="P7" s="4">
        <v>5</v>
      </c>
      <c r="Q7" s="4" t="s">
        <v>88</v>
      </c>
      <c r="R7" s="5" t="s">
        <v>89</v>
      </c>
      <c r="S7" s="4" t="s">
        <v>90</v>
      </c>
      <c r="T7" s="31" t="s">
        <v>91</v>
      </c>
      <c r="U7" s="32" t="s">
        <v>92</v>
      </c>
      <c r="V7" s="4" t="s">
        <v>93</v>
      </c>
      <c r="W7" s="31" t="s">
        <v>94</v>
      </c>
      <c r="X7" s="5" t="s">
        <v>95</v>
      </c>
      <c r="Y7" s="2" t="s">
        <v>96</v>
      </c>
      <c r="Z7" s="4" t="s">
        <v>97</v>
      </c>
      <c r="AA7" s="34" t="s">
        <v>98</v>
      </c>
      <c r="AB7" s="5" t="s">
        <v>99</v>
      </c>
      <c r="AC7" s="4" t="s">
        <v>39</v>
      </c>
      <c r="AD7" s="4"/>
      <c r="AE7" s="4"/>
    </row>
    <row r="8" spans="1:31">
      <c r="A8" s="4">
        <v>11055</v>
      </c>
      <c r="B8" s="4" t="s">
        <v>86</v>
      </c>
      <c r="C8" s="9" t="s">
        <v>87</v>
      </c>
      <c r="D8" s="9" t="str">
        <f t="shared" si="0"/>
        <v>1105</v>
      </c>
      <c r="E8" s="23" t="str">
        <f t="shared" si="1"/>
        <v>1</v>
      </c>
      <c r="F8" s="23" t="str">
        <f t="shared" si="2"/>
        <v>5</v>
      </c>
      <c r="G8" s="23" t="str">
        <f t="shared" si="3"/>
        <v>1</v>
      </c>
      <c r="H8" s="24">
        <f t="shared" si="4"/>
        <v>4</v>
      </c>
      <c r="I8" s="15">
        <f t="shared" si="5"/>
        <v>11055</v>
      </c>
      <c r="J8" s="15">
        <f t="shared" si="6"/>
        <v>11055</v>
      </c>
      <c r="K8" s="15" t="str">
        <f>IF(F8="6",IF(F7="5",IF(F6="4","",LEFT(A8,4)&amp;[1]运算表!$A$2),""),"")</f>
        <v/>
      </c>
      <c r="L8" s="24" t="str">
        <f t="shared" si="7"/>
        <v/>
      </c>
      <c r="M8" s="24" t="str">
        <f t="shared" si="8"/>
        <v/>
      </c>
      <c r="N8" s="24">
        <f t="shared" si="9"/>
        <v>11055</v>
      </c>
      <c r="O8" s="24" t="s">
        <v>79</v>
      </c>
      <c r="P8" s="4">
        <v>5</v>
      </c>
      <c r="Q8" s="4" t="s">
        <v>100</v>
      </c>
      <c r="R8" s="5" t="s">
        <v>89</v>
      </c>
      <c r="S8" s="4" t="s">
        <v>90</v>
      </c>
      <c r="T8" s="31" t="s">
        <v>101</v>
      </c>
      <c r="U8" s="32" t="s">
        <v>102</v>
      </c>
      <c r="V8" s="4" t="s">
        <v>93</v>
      </c>
      <c r="W8" s="31" t="s">
        <v>103</v>
      </c>
      <c r="X8" s="5" t="s">
        <v>95</v>
      </c>
      <c r="Y8" s="2" t="s">
        <v>104</v>
      </c>
      <c r="Z8" s="4" t="s">
        <v>97</v>
      </c>
      <c r="AA8" s="34" t="s">
        <v>105</v>
      </c>
      <c r="AB8" s="5" t="s">
        <v>99</v>
      </c>
      <c r="AC8" s="4" t="s">
        <v>39</v>
      </c>
      <c r="AD8" s="4"/>
      <c r="AE8" s="4"/>
    </row>
    <row r="9" spans="1:31">
      <c r="A9" s="4">
        <v>11064</v>
      </c>
      <c r="B9" s="4" t="s">
        <v>106</v>
      </c>
      <c r="C9" s="9" t="s">
        <v>107</v>
      </c>
      <c r="D9" s="9" t="str">
        <f t="shared" si="0"/>
        <v>1106</v>
      </c>
      <c r="E9" s="23" t="str">
        <f t="shared" si="1"/>
        <v>1</v>
      </c>
      <c r="F9" s="23" t="str">
        <f t="shared" si="2"/>
        <v>4</v>
      </c>
      <c r="G9" s="23" t="str">
        <f t="shared" si="3"/>
        <v>1</v>
      </c>
      <c r="H9" s="24">
        <f t="shared" si="4"/>
        <v>3</v>
      </c>
      <c r="I9" s="15">
        <f t="shared" si="5"/>
        <v>11064</v>
      </c>
      <c r="J9" s="15">
        <f t="shared" si="6"/>
        <v>11064</v>
      </c>
      <c r="K9" s="15" t="str">
        <f>IF(F9="6",IF(F8="5",IF(F7="4","",LEFT(A9,4)&amp;[1]运算表!$A$2),""),"")</f>
        <v/>
      </c>
      <c r="L9" s="24" t="str">
        <f t="shared" si="7"/>
        <v/>
      </c>
      <c r="M9" s="24" t="str">
        <f t="shared" si="8"/>
        <v/>
      </c>
      <c r="N9" s="24">
        <f t="shared" si="9"/>
        <v>11064</v>
      </c>
      <c r="O9" s="24" t="s">
        <v>67</v>
      </c>
      <c r="P9" s="4">
        <v>5</v>
      </c>
      <c r="Q9" s="4" t="s">
        <v>108</v>
      </c>
      <c r="R9" s="5" t="s">
        <v>109</v>
      </c>
      <c r="S9" s="4" t="s">
        <v>110</v>
      </c>
      <c r="T9" s="31" t="s">
        <v>111</v>
      </c>
      <c r="U9" s="32" t="s">
        <v>112</v>
      </c>
      <c r="V9" s="4" t="s">
        <v>113</v>
      </c>
      <c r="W9" s="31" t="s">
        <v>114</v>
      </c>
      <c r="X9" s="5" t="s">
        <v>115</v>
      </c>
      <c r="Y9" s="4" t="s">
        <v>116</v>
      </c>
      <c r="Z9" s="4" t="s">
        <v>117</v>
      </c>
      <c r="AA9" s="34" t="s">
        <v>118</v>
      </c>
      <c r="AB9" s="5" t="s">
        <v>119</v>
      </c>
      <c r="AC9" s="4" t="s">
        <v>39</v>
      </c>
      <c r="AD9" s="4"/>
      <c r="AE9" s="4"/>
    </row>
    <row r="10" spans="1:32">
      <c r="A10" s="4">
        <v>11065</v>
      </c>
      <c r="B10" s="4" t="s">
        <v>106</v>
      </c>
      <c r="C10" s="9" t="s">
        <v>107</v>
      </c>
      <c r="D10" s="9" t="str">
        <f t="shared" si="0"/>
        <v>1106</v>
      </c>
      <c r="E10" s="23" t="str">
        <f t="shared" si="1"/>
        <v>1</v>
      </c>
      <c r="F10" s="23" t="str">
        <f t="shared" si="2"/>
        <v>5</v>
      </c>
      <c r="G10" s="23" t="str">
        <f t="shared" si="3"/>
        <v>1</v>
      </c>
      <c r="H10" s="24">
        <f t="shared" si="4"/>
        <v>4</v>
      </c>
      <c r="I10" s="15">
        <f t="shared" si="5"/>
        <v>11065</v>
      </c>
      <c r="J10" s="15">
        <f t="shared" si="6"/>
        <v>11065</v>
      </c>
      <c r="K10" s="15" t="str">
        <f>IF(F10="6",IF(F9="5",IF(F8="4","",LEFT(A10,4)&amp;[1]运算表!$A$2),""),"")</f>
        <v/>
      </c>
      <c r="L10" s="24" t="str">
        <f t="shared" si="7"/>
        <v/>
      </c>
      <c r="M10" s="24" t="str">
        <f t="shared" si="8"/>
        <v/>
      </c>
      <c r="N10" s="24">
        <f t="shared" si="9"/>
        <v>11065</v>
      </c>
      <c r="O10" s="24" t="s">
        <v>79</v>
      </c>
      <c r="P10" s="4">
        <v>5</v>
      </c>
      <c r="Q10" s="4" t="s">
        <v>120</v>
      </c>
      <c r="R10" s="4" t="s">
        <v>109</v>
      </c>
      <c r="S10" s="4" t="s">
        <v>110</v>
      </c>
      <c r="T10" s="31" t="s">
        <v>121</v>
      </c>
      <c r="U10" s="32" t="s">
        <v>122</v>
      </c>
      <c r="V10" s="4" t="s">
        <v>113</v>
      </c>
      <c r="W10" s="31" t="s">
        <v>123</v>
      </c>
      <c r="X10" s="5" t="s">
        <v>115</v>
      </c>
      <c r="Y10" s="4" t="s">
        <v>124</v>
      </c>
      <c r="Z10" s="4" t="s">
        <v>117</v>
      </c>
      <c r="AA10" s="34" t="s">
        <v>125</v>
      </c>
      <c r="AB10" s="5" t="s">
        <v>119</v>
      </c>
      <c r="AC10" s="4" t="s">
        <v>39</v>
      </c>
      <c r="AD10" s="4"/>
      <c r="AE10" s="4"/>
      <c r="AF10" s="4"/>
    </row>
    <row r="11" spans="1:32">
      <c r="A11" s="5">
        <v>11075</v>
      </c>
      <c r="B11" s="5" t="s">
        <v>126</v>
      </c>
      <c r="C11" s="11" t="s">
        <v>127</v>
      </c>
      <c r="D11" s="9" t="str">
        <f t="shared" si="0"/>
        <v>1107</v>
      </c>
      <c r="E11" s="23" t="str">
        <f t="shared" si="1"/>
        <v>1</v>
      </c>
      <c r="F11" s="23" t="str">
        <f t="shared" si="2"/>
        <v>5</v>
      </c>
      <c r="G11" s="23" t="str">
        <f t="shared" si="3"/>
        <v>1</v>
      </c>
      <c r="H11" s="24">
        <f t="shared" si="4"/>
        <v>4</v>
      </c>
      <c r="I11" s="15">
        <f t="shared" si="5"/>
        <v>11075</v>
      </c>
      <c r="J11" s="15">
        <f t="shared" si="6"/>
        <v>11075</v>
      </c>
      <c r="K11" s="15" t="str">
        <f>IF(F11="6",IF(F10="5",IF(F9="4","",LEFT(A11,4)&amp;[1]运算表!$A$2),""),"")</f>
        <v/>
      </c>
      <c r="L11" s="24" t="str">
        <f t="shared" si="7"/>
        <v/>
      </c>
      <c r="M11" s="24" t="str">
        <f t="shared" si="8"/>
        <v/>
      </c>
      <c r="N11" s="24">
        <f t="shared" si="9"/>
        <v>11075</v>
      </c>
      <c r="O11" s="24" t="s">
        <v>128</v>
      </c>
      <c r="P11" s="4">
        <v>2</v>
      </c>
      <c r="Q11" s="4" t="s">
        <v>129</v>
      </c>
      <c r="R11" s="5" t="s">
        <v>130</v>
      </c>
      <c r="S11" s="4" t="s">
        <v>131</v>
      </c>
      <c r="T11" s="5" t="s">
        <v>132</v>
      </c>
      <c r="U11" s="4" t="s">
        <v>133</v>
      </c>
      <c r="V11" s="4" t="s">
        <v>134</v>
      </c>
      <c r="W11" s="4" t="s">
        <v>135</v>
      </c>
      <c r="X11" s="5" t="s">
        <v>136</v>
      </c>
      <c r="Y11" s="4" t="s">
        <v>137</v>
      </c>
      <c r="Z11" s="4" t="s">
        <v>138</v>
      </c>
      <c r="AA11" s="4" t="s">
        <v>139</v>
      </c>
      <c r="AB11" s="5" t="s">
        <v>140</v>
      </c>
      <c r="AC11" s="4" t="s">
        <v>141</v>
      </c>
      <c r="AD11" s="4" t="s">
        <v>142</v>
      </c>
      <c r="AE11" s="4" t="s">
        <v>143</v>
      </c>
      <c r="AF11" s="5" t="s">
        <v>144</v>
      </c>
    </row>
    <row r="12" spans="1:32">
      <c r="A12" s="5">
        <v>11076</v>
      </c>
      <c r="B12" s="5" t="s">
        <v>126</v>
      </c>
      <c r="C12" s="11" t="s">
        <v>127</v>
      </c>
      <c r="D12" s="9" t="str">
        <f t="shared" si="0"/>
        <v>1107</v>
      </c>
      <c r="E12" s="22" t="str">
        <f t="shared" si="1"/>
        <v>1</v>
      </c>
      <c r="F12" s="22" t="str">
        <f t="shared" si="2"/>
        <v>6</v>
      </c>
      <c r="G12" s="22" t="str">
        <f t="shared" si="3"/>
        <v>1</v>
      </c>
      <c r="H12" s="24">
        <f t="shared" si="4"/>
        <v>5</v>
      </c>
      <c r="I12" s="15">
        <f t="shared" si="5"/>
        <v>11076</v>
      </c>
      <c r="J12" s="15">
        <f t="shared" si="6"/>
        <v>11076</v>
      </c>
      <c r="K12" s="15" t="str">
        <f>IF(F12="6",IF(F11="5",IF(F10="4","",LEFT(A12,4)&amp;[1]运算表!$A$2),""),"")</f>
        <v>1107a</v>
      </c>
      <c r="L12" s="24" t="str">
        <f t="shared" si="7"/>
        <v>1107a</v>
      </c>
      <c r="M12" s="29">
        <f t="shared" si="8"/>
        <v>11075</v>
      </c>
      <c r="N12" s="29">
        <f t="shared" si="9"/>
        <v>11076</v>
      </c>
      <c r="O12" s="24" t="s">
        <v>145</v>
      </c>
      <c r="P12" s="4">
        <v>2</v>
      </c>
      <c r="Q12" s="4" t="s">
        <v>146</v>
      </c>
      <c r="R12" s="5" t="s">
        <v>130</v>
      </c>
      <c r="S12" s="4" t="s">
        <v>147</v>
      </c>
      <c r="T12" s="5" t="s">
        <v>148</v>
      </c>
      <c r="U12" s="4" t="s">
        <v>149</v>
      </c>
      <c r="V12" s="4" t="s">
        <v>150</v>
      </c>
      <c r="W12" s="4" t="s">
        <v>151</v>
      </c>
      <c r="X12" s="5" t="s">
        <v>136</v>
      </c>
      <c r="Y12" s="4" t="s">
        <v>152</v>
      </c>
      <c r="Z12" s="4" t="s">
        <v>153</v>
      </c>
      <c r="AA12" s="4" t="s">
        <v>154</v>
      </c>
      <c r="AB12" s="5" t="s">
        <v>140</v>
      </c>
      <c r="AC12" s="4" t="s">
        <v>155</v>
      </c>
      <c r="AD12" s="4" t="s">
        <v>156</v>
      </c>
      <c r="AE12" s="4" t="s">
        <v>157</v>
      </c>
      <c r="AF12" s="5" t="s">
        <v>144</v>
      </c>
    </row>
    <row r="13" spans="1:31">
      <c r="A13" s="5">
        <v>11085</v>
      </c>
      <c r="B13" s="5" t="s">
        <v>158</v>
      </c>
      <c r="C13" s="11" t="s">
        <v>159</v>
      </c>
      <c r="D13" s="9" t="str">
        <f t="shared" si="0"/>
        <v>1108</v>
      </c>
      <c r="E13" s="23" t="str">
        <f t="shared" si="1"/>
        <v>1</v>
      </c>
      <c r="F13" s="23" t="str">
        <f t="shared" si="2"/>
        <v>5</v>
      </c>
      <c r="G13" s="23" t="str">
        <f t="shared" si="3"/>
        <v>1</v>
      </c>
      <c r="H13" s="24">
        <f t="shared" si="4"/>
        <v>4</v>
      </c>
      <c r="I13" s="15">
        <f t="shared" si="5"/>
        <v>11085</v>
      </c>
      <c r="J13" s="15">
        <f t="shared" si="6"/>
        <v>11085</v>
      </c>
      <c r="K13" s="15" t="str">
        <f>IF(F13="6",IF(F12="5",IF(F11="4","",LEFT(A13,4)&amp;[1]运算表!$A$2),""),"")</f>
        <v/>
      </c>
      <c r="L13" s="24" t="str">
        <f t="shared" si="7"/>
        <v/>
      </c>
      <c r="M13" s="24" t="str">
        <f t="shared" si="8"/>
        <v/>
      </c>
      <c r="N13" s="24">
        <f t="shared" si="9"/>
        <v>11085</v>
      </c>
      <c r="O13" s="24" t="s">
        <v>79</v>
      </c>
      <c r="P13" s="4">
        <v>4</v>
      </c>
      <c r="Q13" s="4" t="s">
        <v>160</v>
      </c>
      <c r="R13" s="5" t="s">
        <v>161</v>
      </c>
      <c r="S13" s="4" t="s">
        <v>162</v>
      </c>
      <c r="T13" s="5" t="s">
        <v>163</v>
      </c>
      <c r="U13" s="4" t="s">
        <v>164</v>
      </c>
      <c r="V13" s="4" t="s">
        <v>134</v>
      </c>
      <c r="W13" s="4" t="s">
        <v>165</v>
      </c>
      <c r="X13" s="5" t="s">
        <v>136</v>
      </c>
      <c r="Y13" s="4" t="s">
        <v>166</v>
      </c>
      <c r="Z13" s="4" t="s">
        <v>167</v>
      </c>
      <c r="AA13" s="4" t="s">
        <v>168</v>
      </c>
      <c r="AB13" s="5" t="s">
        <v>169</v>
      </c>
      <c r="AC13" s="4" t="s">
        <v>39</v>
      </c>
      <c r="AD13" s="4"/>
      <c r="AE13" s="4"/>
    </row>
    <row r="14" spans="1:32">
      <c r="A14" s="5">
        <v>11086</v>
      </c>
      <c r="B14" s="5" t="s">
        <v>158</v>
      </c>
      <c r="C14" s="11" t="s">
        <v>159</v>
      </c>
      <c r="D14" s="9" t="str">
        <f t="shared" si="0"/>
        <v>1108</v>
      </c>
      <c r="E14" s="22" t="str">
        <f t="shared" si="1"/>
        <v>1</v>
      </c>
      <c r="F14" s="22" t="str">
        <f t="shared" si="2"/>
        <v>6</v>
      </c>
      <c r="G14" s="22" t="str">
        <f t="shared" si="3"/>
        <v>1</v>
      </c>
      <c r="H14" s="24">
        <f t="shared" si="4"/>
        <v>5</v>
      </c>
      <c r="I14" s="15">
        <f t="shared" si="5"/>
        <v>11086</v>
      </c>
      <c r="J14" s="15">
        <f t="shared" si="6"/>
        <v>11086</v>
      </c>
      <c r="K14" s="15" t="str">
        <f>IF(F14="6",IF(F13="5",IF(F12="4","",LEFT(A14,4)&amp;[1]运算表!$A$2),""),"")</f>
        <v>1108a</v>
      </c>
      <c r="L14" s="24" t="str">
        <f t="shared" si="7"/>
        <v>1108a</v>
      </c>
      <c r="M14" s="29">
        <f t="shared" si="8"/>
        <v>11085</v>
      </c>
      <c r="N14" s="29">
        <f t="shared" si="9"/>
        <v>11086</v>
      </c>
      <c r="O14" s="24" t="s">
        <v>145</v>
      </c>
      <c r="P14" s="4">
        <v>4</v>
      </c>
      <c r="Q14" s="4" t="s">
        <v>170</v>
      </c>
      <c r="R14" s="4" t="s">
        <v>161</v>
      </c>
      <c r="S14" s="4" t="s">
        <v>171</v>
      </c>
      <c r="T14" s="4" t="s">
        <v>172</v>
      </c>
      <c r="U14" s="4" t="s">
        <v>173</v>
      </c>
      <c r="V14" s="4" t="s">
        <v>150</v>
      </c>
      <c r="W14" s="4" t="s">
        <v>174</v>
      </c>
      <c r="X14" s="5" t="s">
        <v>136</v>
      </c>
      <c r="Y14" s="4" t="s">
        <v>175</v>
      </c>
      <c r="Z14" s="4" t="s">
        <v>176</v>
      </c>
      <c r="AA14" s="4" t="s">
        <v>177</v>
      </c>
      <c r="AB14" s="5" t="s">
        <v>169</v>
      </c>
      <c r="AC14" s="4" t="s">
        <v>178</v>
      </c>
      <c r="AD14" s="4" t="s">
        <v>179</v>
      </c>
      <c r="AE14" s="4" t="s">
        <v>180</v>
      </c>
      <c r="AF14" s="4" t="s">
        <v>181</v>
      </c>
    </row>
    <row r="15" spans="1:31">
      <c r="A15" s="4">
        <v>12013</v>
      </c>
      <c r="B15" s="4" t="s">
        <v>182</v>
      </c>
      <c r="C15" s="10" t="s">
        <v>183</v>
      </c>
      <c r="D15" s="10" t="str">
        <f t="shared" si="0"/>
        <v>1201</v>
      </c>
      <c r="E15" s="23" t="str">
        <f t="shared" si="1"/>
        <v>1</v>
      </c>
      <c r="F15" s="23" t="str">
        <f t="shared" si="2"/>
        <v>3</v>
      </c>
      <c r="G15" s="23" t="str">
        <f t="shared" si="3"/>
        <v>2</v>
      </c>
      <c r="H15" s="24">
        <f t="shared" si="4"/>
        <v>2</v>
      </c>
      <c r="I15" s="15">
        <f t="shared" si="5"/>
        <v>12013</v>
      </c>
      <c r="J15" s="15">
        <f t="shared" si="6"/>
        <v>12013</v>
      </c>
      <c r="K15" s="15" t="str">
        <f>IF(F15="6",IF(F14="5",IF(F13="4","",LEFT(A15,4)&amp;[1]运算表!$A$2),""),"")</f>
        <v/>
      </c>
      <c r="L15" s="24" t="str">
        <f t="shared" si="7"/>
        <v/>
      </c>
      <c r="M15" s="24" t="str">
        <f t="shared" si="8"/>
        <v/>
      </c>
      <c r="N15" s="24">
        <f t="shared" si="9"/>
        <v>12013</v>
      </c>
      <c r="O15" s="28" t="s">
        <v>42</v>
      </c>
      <c r="P15" s="4">
        <v>7</v>
      </c>
      <c r="Q15" s="4" t="s">
        <v>184</v>
      </c>
      <c r="R15" s="5" t="s">
        <v>185</v>
      </c>
      <c r="S15" s="4" t="s">
        <v>186</v>
      </c>
      <c r="T15" s="31" t="s">
        <v>187</v>
      </c>
      <c r="U15" s="32" t="s">
        <v>188</v>
      </c>
      <c r="V15" s="4" t="s">
        <v>189</v>
      </c>
      <c r="W15" s="31" t="s">
        <v>190</v>
      </c>
      <c r="X15" s="5" t="s">
        <v>36</v>
      </c>
      <c r="Y15" s="4"/>
      <c r="Z15" s="4"/>
      <c r="AA15" s="4"/>
      <c r="AC15" s="4" t="s">
        <v>39</v>
      </c>
      <c r="AD15" s="4"/>
      <c r="AE15" s="4"/>
    </row>
    <row r="16" spans="1:31">
      <c r="A16" s="5">
        <v>12024</v>
      </c>
      <c r="B16" s="5" t="s">
        <v>191</v>
      </c>
      <c r="C16" s="11" t="s">
        <v>192</v>
      </c>
      <c r="D16" s="9" t="str">
        <f t="shared" si="0"/>
        <v>1202</v>
      </c>
      <c r="E16" s="23" t="str">
        <f t="shared" si="1"/>
        <v>1</v>
      </c>
      <c r="F16" s="23" t="str">
        <f t="shared" si="2"/>
        <v>4</v>
      </c>
      <c r="G16" s="23" t="str">
        <f t="shared" si="3"/>
        <v>2</v>
      </c>
      <c r="H16" s="24">
        <f t="shared" si="4"/>
        <v>3</v>
      </c>
      <c r="I16" s="15">
        <f t="shared" si="5"/>
        <v>12024</v>
      </c>
      <c r="J16" s="15">
        <f t="shared" si="6"/>
        <v>12024</v>
      </c>
      <c r="K16" s="15" t="str">
        <f>IF(F16="6",IF(F15="5",IF(F14="4","",LEFT(A16,4)&amp;[1]运算表!$A$2),""),"")</f>
        <v/>
      </c>
      <c r="L16" s="24" t="str">
        <f t="shared" si="7"/>
        <v/>
      </c>
      <c r="M16" s="24" t="str">
        <f t="shared" si="8"/>
        <v/>
      </c>
      <c r="N16" s="24">
        <f t="shared" si="9"/>
        <v>12024</v>
      </c>
      <c r="O16" s="24" t="s">
        <v>67</v>
      </c>
      <c r="P16" s="4">
        <v>7</v>
      </c>
      <c r="Q16" s="4" t="s">
        <v>193</v>
      </c>
      <c r="R16" s="5" t="s">
        <v>185</v>
      </c>
      <c r="S16" s="4" t="s">
        <v>194</v>
      </c>
      <c r="T16" s="5" t="s">
        <v>195</v>
      </c>
      <c r="U16" s="4" t="s">
        <v>196</v>
      </c>
      <c r="V16" s="4" t="s">
        <v>197</v>
      </c>
      <c r="W16" s="4" t="s">
        <v>198</v>
      </c>
      <c r="X16" s="5" t="s">
        <v>199</v>
      </c>
      <c r="Y16" s="4" t="s">
        <v>200</v>
      </c>
      <c r="Z16" s="4" t="s">
        <v>201</v>
      </c>
      <c r="AA16" s="4" t="s">
        <v>202</v>
      </c>
      <c r="AB16" s="5" t="s">
        <v>203</v>
      </c>
      <c r="AC16" s="4" t="s">
        <v>39</v>
      </c>
      <c r="AD16" s="4"/>
      <c r="AE16" s="4"/>
    </row>
    <row r="17" spans="1:31">
      <c r="A17" s="5">
        <v>12025</v>
      </c>
      <c r="B17" s="5" t="s">
        <v>191</v>
      </c>
      <c r="C17" s="11" t="s">
        <v>192</v>
      </c>
      <c r="D17" s="9" t="str">
        <f t="shared" si="0"/>
        <v>1202</v>
      </c>
      <c r="E17" s="23" t="str">
        <f t="shared" si="1"/>
        <v>1</v>
      </c>
      <c r="F17" s="23" t="str">
        <f t="shared" si="2"/>
        <v>5</v>
      </c>
      <c r="G17" s="23" t="str">
        <f t="shared" si="3"/>
        <v>2</v>
      </c>
      <c r="H17" s="24">
        <f t="shared" si="4"/>
        <v>4</v>
      </c>
      <c r="I17" s="15">
        <f t="shared" si="5"/>
        <v>12025</v>
      </c>
      <c r="J17" s="15">
        <f t="shared" si="6"/>
        <v>12025</v>
      </c>
      <c r="K17" s="15" t="str">
        <f>IF(F17="6",IF(F16="5",IF(F15="4","",LEFT(A17,4)&amp;[1]运算表!$A$2),""),"")</f>
        <v/>
      </c>
      <c r="L17" s="24" t="str">
        <f t="shared" si="7"/>
        <v/>
      </c>
      <c r="M17" s="24" t="str">
        <f t="shared" si="8"/>
        <v/>
      </c>
      <c r="N17" s="24">
        <f t="shared" si="9"/>
        <v>12025</v>
      </c>
      <c r="O17" s="24" t="s">
        <v>79</v>
      </c>
      <c r="P17" s="4">
        <v>7</v>
      </c>
      <c r="Q17" s="4" t="s">
        <v>204</v>
      </c>
      <c r="R17" s="5" t="s">
        <v>185</v>
      </c>
      <c r="S17" s="4" t="s">
        <v>194</v>
      </c>
      <c r="T17" s="5" t="s">
        <v>205</v>
      </c>
      <c r="U17" s="4" t="s">
        <v>206</v>
      </c>
      <c r="V17" s="4" t="s">
        <v>197</v>
      </c>
      <c r="W17" s="4" t="s">
        <v>207</v>
      </c>
      <c r="X17" s="5" t="s">
        <v>199</v>
      </c>
      <c r="Y17" s="4" t="s">
        <v>208</v>
      </c>
      <c r="Z17" s="4" t="s">
        <v>201</v>
      </c>
      <c r="AA17" s="4" t="s">
        <v>209</v>
      </c>
      <c r="AB17" s="5" t="s">
        <v>203</v>
      </c>
      <c r="AC17" s="4" t="s">
        <v>39</v>
      </c>
      <c r="AD17" s="4"/>
      <c r="AE17" s="4"/>
    </row>
    <row r="18" spans="1:32">
      <c r="A18" s="5">
        <v>12026</v>
      </c>
      <c r="B18" s="5" t="s">
        <v>191</v>
      </c>
      <c r="C18" s="11" t="s">
        <v>192</v>
      </c>
      <c r="D18" s="9" t="str">
        <f t="shared" si="0"/>
        <v>1202</v>
      </c>
      <c r="E18" s="22" t="str">
        <f t="shared" si="1"/>
        <v>1</v>
      </c>
      <c r="F18" s="22" t="str">
        <f t="shared" si="2"/>
        <v>6</v>
      </c>
      <c r="G18" s="22" t="str">
        <f t="shared" si="3"/>
        <v>2</v>
      </c>
      <c r="H18" s="24">
        <f t="shared" si="4"/>
        <v>5</v>
      </c>
      <c r="I18" s="15">
        <f t="shared" si="5"/>
        <v>12026</v>
      </c>
      <c r="J18" s="15">
        <f t="shared" si="6"/>
        <v>12026</v>
      </c>
      <c r="K18" s="15" t="str">
        <f>IF(F18="6",IF(F17="5",IF(F16="4","",LEFT(A18,4)&amp;[1]运算表!$A$2),""),"")</f>
        <v/>
      </c>
      <c r="L18" s="24" t="str">
        <f t="shared" si="7"/>
        <v/>
      </c>
      <c r="M18" s="29">
        <f t="shared" si="8"/>
        <v>12025</v>
      </c>
      <c r="N18" s="29">
        <f t="shared" si="9"/>
        <v>12026</v>
      </c>
      <c r="O18" s="24" t="s">
        <v>145</v>
      </c>
      <c r="P18" s="4">
        <v>7</v>
      </c>
      <c r="Q18" s="4" t="s">
        <v>210</v>
      </c>
      <c r="R18" s="5" t="s">
        <v>185</v>
      </c>
      <c r="S18" s="4" t="s">
        <v>211</v>
      </c>
      <c r="T18" s="5" t="s">
        <v>212</v>
      </c>
      <c r="U18" s="4" t="s">
        <v>213</v>
      </c>
      <c r="V18" s="4" t="s">
        <v>214</v>
      </c>
      <c r="W18" s="4" t="s">
        <v>215</v>
      </c>
      <c r="X18" s="5" t="s">
        <v>199</v>
      </c>
      <c r="Y18" s="4" t="s">
        <v>216</v>
      </c>
      <c r="Z18" s="4" t="s">
        <v>217</v>
      </c>
      <c r="AA18" s="4" t="s">
        <v>218</v>
      </c>
      <c r="AB18" s="5" t="s">
        <v>203</v>
      </c>
      <c r="AC18" s="4" t="s">
        <v>219</v>
      </c>
      <c r="AD18" s="4" t="s">
        <v>220</v>
      </c>
      <c r="AE18" s="4" t="s">
        <v>221</v>
      </c>
      <c r="AF18" s="4" t="s">
        <v>222</v>
      </c>
    </row>
    <row r="19" spans="1:31">
      <c r="A19" s="5">
        <v>12035</v>
      </c>
      <c r="B19" s="5" t="s">
        <v>223</v>
      </c>
      <c r="C19" s="11" t="s">
        <v>224</v>
      </c>
      <c r="D19" s="9" t="str">
        <f t="shared" si="0"/>
        <v>1203</v>
      </c>
      <c r="E19" s="23" t="str">
        <f t="shared" si="1"/>
        <v>1</v>
      </c>
      <c r="F19" s="23" t="str">
        <f t="shared" si="2"/>
        <v>5</v>
      </c>
      <c r="G19" s="23" t="str">
        <f t="shared" si="3"/>
        <v>2</v>
      </c>
      <c r="H19" s="24">
        <f t="shared" si="4"/>
        <v>4</v>
      </c>
      <c r="I19" s="15">
        <f t="shared" si="5"/>
        <v>12035</v>
      </c>
      <c r="J19" s="15">
        <f t="shared" si="6"/>
        <v>12035</v>
      </c>
      <c r="K19" s="15" t="str">
        <f>IF(F19="6",IF(F18="5",IF(F17="4","",LEFT(A19,4)&amp;[1]运算表!$A$2),""),"")</f>
        <v/>
      </c>
      <c r="L19" s="24" t="str">
        <f t="shared" si="7"/>
        <v/>
      </c>
      <c r="M19" s="24" t="str">
        <f t="shared" si="8"/>
        <v/>
      </c>
      <c r="N19" s="24">
        <f t="shared" si="9"/>
        <v>12035</v>
      </c>
      <c r="O19" s="24" t="s">
        <v>79</v>
      </c>
      <c r="P19" s="4">
        <v>6</v>
      </c>
      <c r="Q19" s="4" t="s">
        <v>225</v>
      </c>
      <c r="R19" s="5" t="s">
        <v>226</v>
      </c>
      <c r="S19" s="4" t="s">
        <v>227</v>
      </c>
      <c r="T19" s="5" t="s">
        <v>228</v>
      </c>
      <c r="U19" s="4" t="s">
        <v>229</v>
      </c>
      <c r="V19" s="4" t="s">
        <v>230</v>
      </c>
      <c r="W19" s="4" t="s">
        <v>231</v>
      </c>
      <c r="X19" s="5" t="s">
        <v>136</v>
      </c>
      <c r="Y19" s="4" t="s">
        <v>232</v>
      </c>
      <c r="Z19" s="4" t="s">
        <v>233</v>
      </c>
      <c r="AA19" s="4" t="s">
        <v>234</v>
      </c>
      <c r="AB19" s="5" t="s">
        <v>235</v>
      </c>
      <c r="AC19" s="4" t="s">
        <v>39</v>
      </c>
      <c r="AD19" s="4"/>
      <c r="AE19" s="4"/>
    </row>
    <row r="20" s="21" customFormat="1" spans="1:32">
      <c r="A20" s="21">
        <v>12036</v>
      </c>
      <c r="B20" s="21" t="s">
        <v>223</v>
      </c>
      <c r="C20" s="25" t="s">
        <v>224</v>
      </c>
      <c r="D20" s="26" t="str">
        <f t="shared" si="0"/>
        <v>1203</v>
      </c>
      <c r="E20" s="21" t="str">
        <f t="shared" si="1"/>
        <v>1</v>
      </c>
      <c r="F20" s="21" t="str">
        <f t="shared" si="2"/>
        <v>6</v>
      </c>
      <c r="G20" s="21" t="str">
        <f t="shared" si="3"/>
        <v>2</v>
      </c>
      <c r="H20" s="27">
        <f t="shared" si="4"/>
        <v>5</v>
      </c>
      <c r="I20" s="27">
        <f t="shared" si="5"/>
        <v>12036</v>
      </c>
      <c r="J20" s="27">
        <f t="shared" si="6"/>
        <v>12036</v>
      </c>
      <c r="K20" s="27" t="str">
        <f>IF(F20="6",IF(F19="5",IF(F18="4","",LEFT(A20,4)&amp;[1]运算表!$A$2),""),"")</f>
        <v>1203a</v>
      </c>
      <c r="L20" s="27" t="str">
        <f t="shared" si="7"/>
        <v>1203a</v>
      </c>
      <c r="M20" s="27">
        <f t="shared" si="8"/>
        <v>12035</v>
      </c>
      <c r="N20" s="27">
        <f t="shared" si="9"/>
        <v>12036</v>
      </c>
      <c r="O20" s="27" t="s">
        <v>145</v>
      </c>
      <c r="P20" s="27">
        <v>6</v>
      </c>
      <c r="Q20" s="27" t="s">
        <v>236</v>
      </c>
      <c r="R20" s="21" t="s">
        <v>226</v>
      </c>
      <c r="S20" s="27" t="s">
        <v>237</v>
      </c>
      <c r="T20" s="21" t="s">
        <v>238</v>
      </c>
      <c r="U20" s="27" t="s">
        <v>239</v>
      </c>
      <c r="V20" s="27" t="s">
        <v>240</v>
      </c>
      <c r="W20" s="27" t="s">
        <v>241</v>
      </c>
      <c r="X20" s="21" t="s">
        <v>136</v>
      </c>
      <c r="Y20" s="27" t="s">
        <v>242</v>
      </c>
      <c r="Z20" s="27" t="s">
        <v>243</v>
      </c>
      <c r="AA20" s="27" t="s">
        <v>234</v>
      </c>
      <c r="AB20" s="21" t="s">
        <v>235</v>
      </c>
      <c r="AC20" s="27" t="s">
        <v>244</v>
      </c>
      <c r="AD20" s="27" t="s">
        <v>245</v>
      </c>
      <c r="AE20" s="27" t="s">
        <v>246</v>
      </c>
      <c r="AF20" s="21" t="s">
        <v>247</v>
      </c>
    </row>
    <row r="21" s="4" customFormat="1" spans="1:32">
      <c r="A21" s="4">
        <v>13012</v>
      </c>
      <c r="B21" s="4" t="s">
        <v>248</v>
      </c>
      <c r="C21" s="10" t="s">
        <v>249</v>
      </c>
      <c r="D21" s="10" t="str">
        <f t="shared" si="0"/>
        <v>1301</v>
      </c>
      <c r="E21" s="24" t="str">
        <f t="shared" si="1"/>
        <v>1</v>
      </c>
      <c r="F21" s="24" t="str">
        <f t="shared" si="2"/>
        <v>2</v>
      </c>
      <c r="G21" s="24" t="str">
        <f t="shared" si="3"/>
        <v>3</v>
      </c>
      <c r="H21" s="24">
        <f t="shared" si="4"/>
        <v>1</v>
      </c>
      <c r="I21" s="15">
        <f t="shared" si="5"/>
        <v>13012</v>
      </c>
      <c r="J21" s="15">
        <f t="shared" si="6"/>
        <v>13012</v>
      </c>
      <c r="K21" s="15" t="str">
        <f>IF(F21="6",IF(F20="5",IF(F19="4","",LEFT(A21,4)&amp;[1]运算表!$A$2),""),"")</f>
        <v/>
      </c>
      <c r="L21" s="24" t="str">
        <f t="shared" si="7"/>
        <v/>
      </c>
      <c r="M21" s="24" t="str">
        <f t="shared" si="8"/>
        <v/>
      </c>
      <c r="N21" s="24">
        <f t="shared" si="9"/>
        <v>13012</v>
      </c>
      <c r="O21" s="24" t="s">
        <v>42</v>
      </c>
      <c r="P21" s="4">
        <v>5</v>
      </c>
      <c r="Q21" s="4" t="s">
        <v>250</v>
      </c>
      <c r="R21" s="5" t="s">
        <v>89</v>
      </c>
      <c r="S21" s="4" t="s">
        <v>251</v>
      </c>
      <c r="T21" s="31" t="s">
        <v>252</v>
      </c>
      <c r="U21" s="4" t="s">
        <v>253</v>
      </c>
      <c r="V21" s="4" t="s">
        <v>254</v>
      </c>
      <c r="W21" s="31" t="s">
        <v>255</v>
      </c>
      <c r="X21" s="5" t="s">
        <v>256</v>
      </c>
      <c r="Y21" s="4" t="s">
        <v>39</v>
      </c>
      <c r="AB21" s="5"/>
      <c r="AC21" s="4" t="s">
        <v>39</v>
      </c>
      <c r="AF21" s="5"/>
    </row>
    <row r="22" spans="1:32">
      <c r="A22" s="4">
        <v>13023</v>
      </c>
      <c r="B22" s="4" t="s">
        <v>257</v>
      </c>
      <c r="C22" s="9" t="s">
        <v>258</v>
      </c>
      <c r="D22" s="9" t="str">
        <f t="shared" si="0"/>
        <v>1302</v>
      </c>
      <c r="E22" s="23" t="str">
        <f t="shared" si="1"/>
        <v>1</v>
      </c>
      <c r="F22" s="23" t="str">
        <f t="shared" si="2"/>
        <v>3</v>
      </c>
      <c r="G22" s="23" t="str">
        <f t="shared" si="3"/>
        <v>3</v>
      </c>
      <c r="H22" s="24">
        <f t="shared" si="4"/>
        <v>2</v>
      </c>
      <c r="I22" s="15">
        <f t="shared" si="5"/>
        <v>13023</v>
      </c>
      <c r="J22" s="15">
        <f t="shared" si="6"/>
        <v>13023</v>
      </c>
      <c r="K22" s="15" t="str">
        <f>IF(F22="6",IF(F21="5",IF(F20="4","",LEFT(A22,4)&amp;[1]运算表!$A$2),""),"")</f>
        <v/>
      </c>
      <c r="L22" s="24" t="str">
        <f t="shared" si="7"/>
        <v/>
      </c>
      <c r="M22" s="24" t="str">
        <f t="shared" si="8"/>
        <v/>
      </c>
      <c r="N22" s="24">
        <f t="shared" si="9"/>
        <v>13023</v>
      </c>
      <c r="O22" s="24" t="s">
        <v>42</v>
      </c>
      <c r="P22" s="4">
        <v>6</v>
      </c>
      <c r="Q22" s="4" t="s">
        <v>259</v>
      </c>
      <c r="R22" s="4" t="s">
        <v>226</v>
      </c>
      <c r="S22" s="4" t="s">
        <v>260</v>
      </c>
      <c r="T22" s="31" t="s">
        <v>261</v>
      </c>
      <c r="U22" s="4" t="s">
        <v>262</v>
      </c>
      <c r="V22" s="4" t="s">
        <v>263</v>
      </c>
      <c r="W22" s="31" t="s">
        <v>264</v>
      </c>
      <c r="X22" s="4" t="s">
        <v>265</v>
      </c>
      <c r="Y22" s="4" t="s">
        <v>39</v>
      </c>
      <c r="Z22" s="4"/>
      <c r="AA22" s="4"/>
      <c r="AB22" s="4"/>
      <c r="AC22" s="4" t="s">
        <v>39</v>
      </c>
      <c r="AD22" s="4"/>
      <c r="AE22" s="4"/>
      <c r="AF22" s="4"/>
    </row>
    <row r="23" spans="1:31">
      <c r="A23" s="4">
        <v>13034</v>
      </c>
      <c r="B23" s="4" t="s">
        <v>266</v>
      </c>
      <c r="C23" s="9" t="s">
        <v>267</v>
      </c>
      <c r="D23" s="9" t="str">
        <f t="shared" si="0"/>
        <v>1303</v>
      </c>
      <c r="E23" s="23" t="str">
        <f t="shared" si="1"/>
        <v>1</v>
      </c>
      <c r="F23" s="23" t="str">
        <f t="shared" si="2"/>
        <v>4</v>
      </c>
      <c r="G23" s="23" t="str">
        <f t="shared" si="3"/>
        <v>3</v>
      </c>
      <c r="H23" s="24">
        <f t="shared" si="4"/>
        <v>3</v>
      </c>
      <c r="I23" s="15">
        <f t="shared" si="5"/>
        <v>13034</v>
      </c>
      <c r="J23" s="15">
        <f t="shared" si="6"/>
        <v>13034</v>
      </c>
      <c r="K23" s="15" t="str">
        <f>IF(F23="6",IF(F22="5",IF(F21="4","",LEFT(A23,4)&amp;[1]运算表!$A$2),""),"")</f>
        <v/>
      </c>
      <c r="L23" s="24" t="str">
        <f t="shared" si="7"/>
        <v/>
      </c>
      <c r="M23" s="24" t="str">
        <f t="shared" si="8"/>
        <v/>
      </c>
      <c r="N23" s="24">
        <f t="shared" si="9"/>
        <v>13034</v>
      </c>
      <c r="O23" s="24" t="s">
        <v>67</v>
      </c>
      <c r="P23" s="4">
        <v>6</v>
      </c>
      <c r="Q23" s="4" t="s">
        <v>268</v>
      </c>
      <c r="R23" s="5" t="s">
        <v>269</v>
      </c>
      <c r="S23" s="4" t="s">
        <v>270</v>
      </c>
      <c r="T23" s="5" t="s">
        <v>271</v>
      </c>
      <c r="U23" s="4" t="s">
        <v>272</v>
      </c>
      <c r="V23" s="4" t="s">
        <v>134</v>
      </c>
      <c r="W23" s="4" t="s">
        <v>273</v>
      </c>
      <c r="X23" s="5" t="s">
        <v>136</v>
      </c>
      <c r="Y23" s="4" t="s">
        <v>274</v>
      </c>
      <c r="Z23" s="4" t="s">
        <v>275</v>
      </c>
      <c r="AA23" s="4" t="s">
        <v>276</v>
      </c>
      <c r="AB23" s="4" t="s">
        <v>181</v>
      </c>
      <c r="AC23" s="4" t="s">
        <v>39</v>
      </c>
      <c r="AD23" s="4"/>
      <c r="AE23" s="4"/>
    </row>
    <row r="24" spans="1:31">
      <c r="A24" s="4">
        <v>13035</v>
      </c>
      <c r="B24" s="4" t="s">
        <v>266</v>
      </c>
      <c r="C24" s="9" t="s">
        <v>267</v>
      </c>
      <c r="D24" s="9" t="str">
        <f t="shared" si="0"/>
        <v>1303</v>
      </c>
      <c r="E24" s="23" t="str">
        <f t="shared" si="1"/>
        <v>1</v>
      </c>
      <c r="F24" s="23" t="str">
        <f t="shared" si="2"/>
        <v>5</v>
      </c>
      <c r="G24" s="23" t="str">
        <f t="shared" si="3"/>
        <v>3</v>
      </c>
      <c r="H24" s="24">
        <f t="shared" si="4"/>
        <v>4</v>
      </c>
      <c r="I24" s="15">
        <f t="shared" si="5"/>
        <v>13035</v>
      </c>
      <c r="J24" s="15">
        <f t="shared" si="6"/>
        <v>13035</v>
      </c>
      <c r="K24" s="15" t="str">
        <f>IF(F24="6",IF(F23="5",IF(F22="4","",LEFT(A24,4)&amp;[1]运算表!$A$2),""),"")</f>
        <v/>
      </c>
      <c r="L24" s="24" t="str">
        <f t="shared" si="7"/>
        <v/>
      </c>
      <c r="M24" s="24" t="str">
        <f t="shared" si="8"/>
        <v/>
      </c>
      <c r="N24" s="24">
        <f t="shared" si="9"/>
        <v>13035</v>
      </c>
      <c r="O24" s="24" t="s">
        <v>79</v>
      </c>
      <c r="P24" s="4">
        <v>6</v>
      </c>
      <c r="Q24" s="4" t="s">
        <v>277</v>
      </c>
      <c r="R24" s="5" t="s">
        <v>269</v>
      </c>
      <c r="S24" s="4" t="s">
        <v>270</v>
      </c>
      <c r="T24" s="5" t="s">
        <v>278</v>
      </c>
      <c r="U24" s="4" t="s">
        <v>279</v>
      </c>
      <c r="V24" s="4" t="s">
        <v>134</v>
      </c>
      <c r="W24" s="4" t="s">
        <v>280</v>
      </c>
      <c r="X24" s="5" t="s">
        <v>136</v>
      </c>
      <c r="Y24" s="4" t="s">
        <v>281</v>
      </c>
      <c r="Z24" s="4" t="s">
        <v>275</v>
      </c>
      <c r="AA24" s="4" t="s">
        <v>282</v>
      </c>
      <c r="AB24" s="4" t="s">
        <v>181</v>
      </c>
      <c r="AC24" s="4" t="s">
        <v>39</v>
      </c>
      <c r="AD24" s="4"/>
      <c r="AE24" s="4"/>
    </row>
    <row r="25" spans="1:32">
      <c r="A25" s="4">
        <v>13036</v>
      </c>
      <c r="B25" s="4" t="s">
        <v>266</v>
      </c>
      <c r="C25" s="9" t="s">
        <v>267</v>
      </c>
      <c r="D25" s="9" t="str">
        <f t="shared" si="0"/>
        <v>1303</v>
      </c>
      <c r="E25" s="22" t="str">
        <f t="shared" si="1"/>
        <v>1</v>
      </c>
      <c r="F25" s="22" t="str">
        <f t="shared" si="2"/>
        <v>6</v>
      </c>
      <c r="G25" s="22" t="str">
        <f t="shared" si="3"/>
        <v>3</v>
      </c>
      <c r="H25" s="24">
        <f t="shared" si="4"/>
        <v>5</v>
      </c>
      <c r="I25" s="15">
        <f t="shared" si="5"/>
        <v>13036</v>
      </c>
      <c r="J25" s="15">
        <f t="shared" si="6"/>
        <v>13036</v>
      </c>
      <c r="K25" s="15" t="str">
        <f>IF(F25="6",IF(F24="5",IF(F23="4","",LEFT(A25,4)&amp;[1]运算表!$A$2),""),"")</f>
        <v/>
      </c>
      <c r="L25" s="24" t="str">
        <f t="shared" si="7"/>
        <v/>
      </c>
      <c r="M25" s="29">
        <f t="shared" si="8"/>
        <v>13035</v>
      </c>
      <c r="N25" s="29">
        <f t="shared" si="9"/>
        <v>13036</v>
      </c>
      <c r="O25" s="24" t="s">
        <v>145</v>
      </c>
      <c r="P25" s="4">
        <v>6</v>
      </c>
      <c r="Q25" s="4" t="s">
        <v>283</v>
      </c>
      <c r="R25" s="5" t="s">
        <v>269</v>
      </c>
      <c r="S25" s="4" t="s">
        <v>284</v>
      </c>
      <c r="T25" s="5" t="s">
        <v>285</v>
      </c>
      <c r="U25" s="4" t="s">
        <v>286</v>
      </c>
      <c r="V25" s="4" t="s">
        <v>150</v>
      </c>
      <c r="W25" s="4" t="s">
        <v>287</v>
      </c>
      <c r="X25" s="5" t="s">
        <v>136</v>
      </c>
      <c r="Y25" s="4" t="s">
        <v>288</v>
      </c>
      <c r="Z25" s="4" t="s">
        <v>289</v>
      </c>
      <c r="AA25" s="4" t="s">
        <v>290</v>
      </c>
      <c r="AB25" s="4" t="s">
        <v>181</v>
      </c>
      <c r="AC25" s="4" t="s">
        <v>291</v>
      </c>
      <c r="AD25" s="4" t="s">
        <v>292</v>
      </c>
      <c r="AE25" s="4" t="s">
        <v>293</v>
      </c>
      <c r="AF25" s="5" t="s">
        <v>294</v>
      </c>
    </row>
    <row r="26" spans="1:32">
      <c r="A26" s="5">
        <v>13045</v>
      </c>
      <c r="B26" s="5" t="s">
        <v>295</v>
      </c>
      <c r="C26" s="11" t="s">
        <v>296</v>
      </c>
      <c r="D26" s="9" t="str">
        <f t="shared" si="0"/>
        <v>1304</v>
      </c>
      <c r="E26" s="23" t="str">
        <f t="shared" si="1"/>
        <v>1</v>
      </c>
      <c r="F26" s="23" t="str">
        <f t="shared" si="2"/>
        <v>5</v>
      </c>
      <c r="G26" s="23" t="str">
        <f t="shared" si="3"/>
        <v>3</v>
      </c>
      <c r="H26" s="24">
        <f t="shared" si="4"/>
        <v>4</v>
      </c>
      <c r="I26" s="15">
        <f t="shared" si="5"/>
        <v>13045</v>
      </c>
      <c r="J26" s="15">
        <f t="shared" si="6"/>
        <v>13045</v>
      </c>
      <c r="K26" s="15" t="str">
        <f>IF(F26="6",IF(F25="5",IF(F24="4","",LEFT(A26,4)&amp;[1]运算表!$A$2),""),"")</f>
        <v/>
      </c>
      <c r="L26" s="24" t="str">
        <f t="shared" si="7"/>
        <v/>
      </c>
      <c r="M26" s="24" t="str">
        <f t="shared" si="8"/>
        <v/>
      </c>
      <c r="N26" s="24">
        <f t="shared" si="9"/>
        <v>13045</v>
      </c>
      <c r="O26" s="24" t="s">
        <v>128</v>
      </c>
      <c r="P26" s="4">
        <v>2</v>
      </c>
      <c r="Q26" s="4" t="s">
        <v>297</v>
      </c>
      <c r="R26" s="4" t="s">
        <v>298</v>
      </c>
      <c r="S26" s="4" t="s">
        <v>299</v>
      </c>
      <c r="T26" s="4" t="s">
        <v>300</v>
      </c>
      <c r="U26" s="4" t="s">
        <v>301</v>
      </c>
      <c r="V26" s="4" t="s">
        <v>302</v>
      </c>
      <c r="W26" s="4" t="s">
        <v>303</v>
      </c>
      <c r="X26" s="4" t="s">
        <v>304</v>
      </c>
      <c r="Y26" s="4" t="s">
        <v>305</v>
      </c>
      <c r="Z26" s="4" t="s">
        <v>306</v>
      </c>
      <c r="AA26" s="4" t="s">
        <v>307</v>
      </c>
      <c r="AB26" s="4" t="s">
        <v>308</v>
      </c>
      <c r="AC26" s="4" t="s">
        <v>309</v>
      </c>
      <c r="AD26" s="4" t="s">
        <v>310</v>
      </c>
      <c r="AE26" s="4" t="s">
        <v>311</v>
      </c>
      <c r="AF26" s="4" t="s">
        <v>181</v>
      </c>
    </row>
    <row r="27" spans="1:32">
      <c r="A27" s="5">
        <v>13046</v>
      </c>
      <c r="B27" s="5" t="s">
        <v>295</v>
      </c>
      <c r="C27" s="11" t="s">
        <v>296</v>
      </c>
      <c r="D27" s="9" t="str">
        <f t="shared" si="0"/>
        <v>1304</v>
      </c>
      <c r="E27" s="22" t="str">
        <f t="shared" si="1"/>
        <v>1</v>
      </c>
      <c r="F27" s="22" t="str">
        <f t="shared" si="2"/>
        <v>6</v>
      </c>
      <c r="G27" s="22" t="str">
        <f t="shared" si="3"/>
        <v>3</v>
      </c>
      <c r="H27" s="24">
        <f t="shared" si="4"/>
        <v>5</v>
      </c>
      <c r="I27" s="15">
        <f t="shared" si="5"/>
        <v>13046</v>
      </c>
      <c r="J27" s="15">
        <f t="shared" si="6"/>
        <v>13046</v>
      </c>
      <c r="K27" s="15" t="str">
        <f>IF(F27="6",IF(F26="5",IF(F25="4","",LEFT(A27,4)&amp;[1]运算表!$A$2),""),"")</f>
        <v>1304a</v>
      </c>
      <c r="L27" s="24" t="str">
        <f t="shared" si="7"/>
        <v>1304a</v>
      </c>
      <c r="M27" s="29">
        <f t="shared" si="8"/>
        <v>13045</v>
      </c>
      <c r="N27" s="29">
        <f t="shared" si="9"/>
        <v>13046</v>
      </c>
      <c r="O27" s="24" t="s">
        <v>145</v>
      </c>
      <c r="P27" s="4">
        <v>2</v>
      </c>
      <c r="Q27" s="4" t="s">
        <v>312</v>
      </c>
      <c r="R27" s="5" t="s">
        <v>298</v>
      </c>
      <c r="S27" s="4" t="s">
        <v>313</v>
      </c>
      <c r="T27" s="5" t="s">
        <v>314</v>
      </c>
      <c r="U27" s="4" t="s">
        <v>315</v>
      </c>
      <c r="V27" s="4" t="s">
        <v>316</v>
      </c>
      <c r="W27" s="4" t="s">
        <v>317</v>
      </c>
      <c r="X27" s="4" t="s">
        <v>304</v>
      </c>
      <c r="Y27" s="4" t="s">
        <v>318</v>
      </c>
      <c r="Z27" s="4" t="s">
        <v>319</v>
      </c>
      <c r="AA27" s="4" t="s">
        <v>320</v>
      </c>
      <c r="AB27" s="4" t="s">
        <v>308</v>
      </c>
      <c r="AC27" s="4" t="s">
        <v>321</v>
      </c>
      <c r="AD27" s="4" t="s">
        <v>179</v>
      </c>
      <c r="AE27" s="4" t="s">
        <v>322</v>
      </c>
      <c r="AF27" s="4" t="s">
        <v>181</v>
      </c>
    </row>
    <row r="28" spans="1:31">
      <c r="A28" s="4">
        <v>14013</v>
      </c>
      <c r="B28" s="4" t="s">
        <v>323</v>
      </c>
      <c r="C28" s="9" t="s">
        <v>324</v>
      </c>
      <c r="D28" s="9" t="str">
        <f t="shared" si="0"/>
        <v>1401</v>
      </c>
      <c r="E28" s="23" t="str">
        <f t="shared" si="1"/>
        <v>1</v>
      </c>
      <c r="F28" s="23" t="str">
        <f t="shared" si="2"/>
        <v>3</v>
      </c>
      <c r="G28" s="23" t="str">
        <f t="shared" si="3"/>
        <v>4</v>
      </c>
      <c r="H28" s="24">
        <f t="shared" si="4"/>
        <v>2</v>
      </c>
      <c r="I28" s="15">
        <f t="shared" si="5"/>
        <v>14013</v>
      </c>
      <c r="J28" s="15">
        <f t="shared" si="6"/>
        <v>14013</v>
      </c>
      <c r="K28" s="15" t="str">
        <f>IF(F28="6",IF(F27="5",IF(F26="4","",LEFT(A28,4)&amp;[1]运算表!$A$2),""),"")</f>
        <v/>
      </c>
      <c r="L28" s="24" t="str">
        <f t="shared" si="7"/>
        <v/>
      </c>
      <c r="M28" s="24" t="str">
        <f t="shared" si="8"/>
        <v/>
      </c>
      <c r="N28" s="24">
        <f t="shared" si="9"/>
        <v>14013</v>
      </c>
      <c r="O28" s="24" t="s">
        <v>42</v>
      </c>
      <c r="P28" s="4">
        <v>1</v>
      </c>
      <c r="Q28" s="4" t="s">
        <v>325</v>
      </c>
      <c r="R28" s="5" t="s">
        <v>326</v>
      </c>
      <c r="S28" s="4" t="s">
        <v>327</v>
      </c>
      <c r="T28" s="31" t="s">
        <v>328</v>
      </c>
      <c r="U28" s="32" t="s">
        <v>329</v>
      </c>
      <c r="V28" s="4" t="s">
        <v>330</v>
      </c>
      <c r="W28" s="31" t="s">
        <v>331</v>
      </c>
      <c r="X28" s="5" t="s">
        <v>332</v>
      </c>
      <c r="Y28" s="4" t="s">
        <v>39</v>
      </c>
      <c r="Z28" s="4"/>
      <c r="AA28" s="4"/>
      <c r="AC28" s="4" t="s">
        <v>39</v>
      </c>
      <c r="AD28" s="4"/>
      <c r="AE28" s="4"/>
    </row>
    <row r="29" spans="1:31">
      <c r="A29" s="4">
        <v>14024</v>
      </c>
      <c r="B29" s="4" t="s">
        <v>333</v>
      </c>
      <c r="C29" s="9" t="s">
        <v>334</v>
      </c>
      <c r="D29" s="9" t="str">
        <f t="shared" si="0"/>
        <v>1402</v>
      </c>
      <c r="E29" s="23" t="str">
        <f t="shared" si="1"/>
        <v>1</v>
      </c>
      <c r="F29" s="23" t="str">
        <f t="shared" si="2"/>
        <v>4</v>
      </c>
      <c r="G29" s="23" t="str">
        <f t="shared" si="3"/>
        <v>4</v>
      </c>
      <c r="H29" s="24">
        <f t="shared" si="4"/>
        <v>3</v>
      </c>
      <c r="I29" s="15">
        <f t="shared" si="5"/>
        <v>14024</v>
      </c>
      <c r="J29" s="15">
        <f t="shared" si="6"/>
        <v>14024</v>
      </c>
      <c r="K29" s="15" t="str">
        <f>IF(F29="6",IF(F28="5",IF(F27="4","",LEFT(A29,4)&amp;[1]运算表!$A$2),""),"")</f>
        <v/>
      </c>
      <c r="L29" s="24" t="str">
        <f t="shared" si="7"/>
        <v/>
      </c>
      <c r="M29" s="24" t="str">
        <f t="shared" si="8"/>
        <v/>
      </c>
      <c r="N29" s="24">
        <f t="shared" si="9"/>
        <v>14024</v>
      </c>
      <c r="O29" s="24" t="s">
        <v>67</v>
      </c>
      <c r="P29" s="4">
        <v>7</v>
      </c>
      <c r="Q29" s="4" t="s">
        <v>335</v>
      </c>
      <c r="R29" s="5" t="s">
        <v>336</v>
      </c>
      <c r="S29" s="4" t="s">
        <v>337</v>
      </c>
      <c r="T29" s="5" t="s">
        <v>338</v>
      </c>
      <c r="U29" s="4" t="s">
        <v>339</v>
      </c>
      <c r="V29" s="4" t="s">
        <v>340</v>
      </c>
      <c r="W29" s="4" t="s">
        <v>341</v>
      </c>
      <c r="X29" s="5" t="s">
        <v>95</v>
      </c>
      <c r="Y29" s="4" t="s">
        <v>342</v>
      </c>
      <c r="Z29" s="4" t="s">
        <v>343</v>
      </c>
      <c r="AA29" s="4" t="s">
        <v>344</v>
      </c>
      <c r="AB29" s="5" t="s">
        <v>169</v>
      </c>
      <c r="AC29" s="4" t="s">
        <v>39</v>
      </c>
      <c r="AD29" s="4"/>
      <c r="AE29" s="4"/>
    </row>
    <row r="30" spans="1:32">
      <c r="A30" s="4">
        <v>14025</v>
      </c>
      <c r="B30" s="4" t="s">
        <v>333</v>
      </c>
      <c r="C30" s="9" t="s">
        <v>334</v>
      </c>
      <c r="D30" s="9" t="str">
        <f t="shared" si="0"/>
        <v>1402</v>
      </c>
      <c r="E30" s="23" t="str">
        <f t="shared" si="1"/>
        <v>1</v>
      </c>
      <c r="F30" s="23" t="str">
        <f t="shared" si="2"/>
        <v>5</v>
      </c>
      <c r="G30" s="23" t="str">
        <f t="shared" si="3"/>
        <v>4</v>
      </c>
      <c r="H30" s="24">
        <f t="shared" si="4"/>
        <v>4</v>
      </c>
      <c r="I30" s="15">
        <f t="shared" si="5"/>
        <v>14025</v>
      </c>
      <c r="J30" s="15">
        <f t="shared" si="6"/>
        <v>14025</v>
      </c>
      <c r="K30" s="15" t="str">
        <f>IF(F30="6",IF(F29="5",IF(F28="4","",LEFT(A30,4)&amp;[1]运算表!$A$2),""),"")</f>
        <v/>
      </c>
      <c r="L30" s="24" t="str">
        <f t="shared" si="7"/>
        <v/>
      </c>
      <c r="M30" s="24" t="str">
        <f t="shared" si="8"/>
        <v/>
      </c>
      <c r="N30" s="24">
        <f t="shared" si="9"/>
        <v>14025</v>
      </c>
      <c r="O30" s="24" t="s">
        <v>79</v>
      </c>
      <c r="P30" s="4">
        <v>7</v>
      </c>
      <c r="Q30" s="4">
        <v>14025012</v>
      </c>
      <c r="R30" s="5" t="s">
        <v>336</v>
      </c>
      <c r="S30" s="4" t="s">
        <v>337</v>
      </c>
      <c r="T30" s="5" t="s">
        <v>345</v>
      </c>
      <c r="U30" s="4" t="s">
        <v>346</v>
      </c>
      <c r="V30" s="4" t="s">
        <v>340</v>
      </c>
      <c r="W30" s="4" t="s">
        <v>347</v>
      </c>
      <c r="X30" s="5" t="s">
        <v>95</v>
      </c>
      <c r="Y30" s="4" t="s">
        <v>348</v>
      </c>
      <c r="Z30" s="4" t="s">
        <v>343</v>
      </c>
      <c r="AA30" s="4" t="s">
        <v>349</v>
      </c>
      <c r="AB30" s="5" t="s">
        <v>169</v>
      </c>
      <c r="AC30" s="4" t="s">
        <v>39</v>
      </c>
      <c r="AD30" s="4"/>
      <c r="AE30" s="4"/>
      <c r="AF30" s="4"/>
    </row>
    <row r="31" spans="1:32">
      <c r="A31" s="4">
        <v>14026</v>
      </c>
      <c r="B31" s="4" t="s">
        <v>333</v>
      </c>
      <c r="C31" s="9" t="s">
        <v>334</v>
      </c>
      <c r="D31" s="9" t="str">
        <f t="shared" si="0"/>
        <v>1402</v>
      </c>
      <c r="E31" s="22" t="str">
        <f t="shared" si="1"/>
        <v>1</v>
      </c>
      <c r="F31" s="22" t="str">
        <f t="shared" si="2"/>
        <v>6</v>
      </c>
      <c r="G31" s="22" t="str">
        <f t="shared" si="3"/>
        <v>4</v>
      </c>
      <c r="H31" s="24">
        <f t="shared" si="4"/>
        <v>5</v>
      </c>
      <c r="I31" s="15">
        <f t="shared" si="5"/>
        <v>14026</v>
      </c>
      <c r="J31" s="15">
        <f t="shared" si="6"/>
        <v>14026</v>
      </c>
      <c r="K31" s="15" t="str">
        <f>IF(F31="6",IF(F30="5",IF(F29="4","",LEFT(A31,4)&amp;[1]运算表!$A$2),""),"")</f>
        <v/>
      </c>
      <c r="L31" s="24" t="str">
        <f t="shared" si="7"/>
        <v/>
      </c>
      <c r="M31" s="29">
        <f t="shared" si="8"/>
        <v>14025</v>
      </c>
      <c r="N31" s="29">
        <f t="shared" si="9"/>
        <v>14026</v>
      </c>
      <c r="O31" s="24" t="s">
        <v>145</v>
      </c>
      <c r="P31" s="4">
        <v>7</v>
      </c>
      <c r="Q31" s="4" t="s">
        <v>350</v>
      </c>
      <c r="R31" s="5" t="s">
        <v>336</v>
      </c>
      <c r="S31" s="4" t="s">
        <v>351</v>
      </c>
      <c r="T31" s="5" t="s">
        <v>352</v>
      </c>
      <c r="U31" s="4" t="s">
        <v>353</v>
      </c>
      <c r="V31" s="4" t="s">
        <v>354</v>
      </c>
      <c r="W31" s="4" t="s">
        <v>355</v>
      </c>
      <c r="X31" s="5" t="s">
        <v>95</v>
      </c>
      <c r="Y31" s="4" t="s">
        <v>356</v>
      </c>
      <c r="Z31" s="4" t="s">
        <v>357</v>
      </c>
      <c r="AA31" s="4" t="s">
        <v>358</v>
      </c>
      <c r="AB31" s="5" t="s">
        <v>169</v>
      </c>
      <c r="AC31" s="4" t="s">
        <v>359</v>
      </c>
      <c r="AD31" s="4" t="s">
        <v>360</v>
      </c>
      <c r="AE31" s="4" t="s">
        <v>361</v>
      </c>
      <c r="AF31" s="5" t="s">
        <v>362</v>
      </c>
    </row>
    <row r="32" spans="1:31">
      <c r="A32" s="5">
        <v>14035</v>
      </c>
      <c r="B32" s="5" t="s">
        <v>363</v>
      </c>
      <c r="C32" s="11" t="s">
        <v>364</v>
      </c>
      <c r="D32" s="9" t="str">
        <f t="shared" si="0"/>
        <v>1403</v>
      </c>
      <c r="E32" s="23" t="str">
        <f t="shared" si="1"/>
        <v>1</v>
      </c>
      <c r="F32" s="23" t="str">
        <f t="shared" si="2"/>
        <v>5</v>
      </c>
      <c r="G32" s="23" t="str">
        <f t="shared" si="3"/>
        <v>4</v>
      </c>
      <c r="H32" s="24">
        <f t="shared" si="4"/>
        <v>4</v>
      </c>
      <c r="I32" s="15">
        <f t="shared" si="5"/>
        <v>14035</v>
      </c>
      <c r="J32" s="15">
        <f t="shared" si="6"/>
        <v>14035</v>
      </c>
      <c r="K32" s="15" t="str">
        <f>IF(F32="6",IF(F31="5",IF(F30="4","",LEFT(A32,4)&amp;[1]运算表!$A$2),""),"")</f>
        <v/>
      </c>
      <c r="L32" s="24" t="str">
        <f t="shared" si="7"/>
        <v/>
      </c>
      <c r="M32" s="24" t="str">
        <f t="shared" si="8"/>
        <v/>
      </c>
      <c r="N32" s="24">
        <f t="shared" si="9"/>
        <v>14035</v>
      </c>
      <c r="O32" s="24" t="s">
        <v>79</v>
      </c>
      <c r="P32" s="4">
        <v>7</v>
      </c>
      <c r="Q32" s="4" t="s">
        <v>365</v>
      </c>
      <c r="R32" s="5" t="s">
        <v>336</v>
      </c>
      <c r="S32" s="4" t="s">
        <v>366</v>
      </c>
      <c r="T32" s="5" t="s">
        <v>367</v>
      </c>
      <c r="U32" s="4" t="s">
        <v>368</v>
      </c>
      <c r="V32" s="4" t="s">
        <v>369</v>
      </c>
      <c r="W32" s="4" t="s">
        <v>370</v>
      </c>
      <c r="X32" s="5" t="s">
        <v>371</v>
      </c>
      <c r="Y32" s="4" t="s">
        <v>372</v>
      </c>
      <c r="Z32" s="4" t="s">
        <v>373</v>
      </c>
      <c r="AA32" s="4" t="s">
        <v>374</v>
      </c>
      <c r="AB32" s="5" t="s">
        <v>375</v>
      </c>
      <c r="AC32" s="4"/>
      <c r="AD32" s="4"/>
      <c r="AE32" s="4"/>
    </row>
    <row r="33" spans="1:32">
      <c r="A33" s="5">
        <v>14036</v>
      </c>
      <c r="B33" s="5" t="s">
        <v>363</v>
      </c>
      <c r="C33" s="11" t="s">
        <v>364</v>
      </c>
      <c r="D33" s="9" t="str">
        <f t="shared" si="0"/>
        <v>1403</v>
      </c>
      <c r="E33" s="22" t="str">
        <f t="shared" si="1"/>
        <v>1</v>
      </c>
      <c r="F33" s="22" t="str">
        <f t="shared" si="2"/>
        <v>6</v>
      </c>
      <c r="G33" s="22" t="str">
        <f t="shared" si="3"/>
        <v>4</v>
      </c>
      <c r="H33" s="24">
        <f t="shared" si="4"/>
        <v>5</v>
      </c>
      <c r="I33" s="15">
        <f t="shared" si="5"/>
        <v>14036</v>
      </c>
      <c r="J33" s="15">
        <f t="shared" si="6"/>
        <v>14036</v>
      </c>
      <c r="K33" s="15" t="str">
        <f>IF(F33="6",IF(F32="5",IF(F31="4","",LEFT(A33,4)&amp;[1]运算表!$A$2),""),"")</f>
        <v>1403a</v>
      </c>
      <c r="L33" s="24" t="str">
        <f t="shared" si="7"/>
        <v>1403a</v>
      </c>
      <c r="M33" s="29">
        <f t="shared" si="8"/>
        <v>14035</v>
      </c>
      <c r="N33" s="29">
        <f t="shared" si="9"/>
        <v>14036</v>
      </c>
      <c r="O33" s="24" t="s">
        <v>145</v>
      </c>
      <c r="P33" s="4">
        <v>7</v>
      </c>
      <c r="Q33" s="4" t="s">
        <v>376</v>
      </c>
      <c r="R33" s="5" t="s">
        <v>336</v>
      </c>
      <c r="S33" s="4" t="s">
        <v>377</v>
      </c>
      <c r="T33" s="5" t="s">
        <v>378</v>
      </c>
      <c r="U33" s="4" t="s">
        <v>379</v>
      </c>
      <c r="V33" s="4" t="s">
        <v>380</v>
      </c>
      <c r="W33" s="4" t="s">
        <v>381</v>
      </c>
      <c r="X33" s="5" t="s">
        <v>371</v>
      </c>
      <c r="Y33" s="4" t="s">
        <v>382</v>
      </c>
      <c r="Z33" s="4" t="s">
        <v>383</v>
      </c>
      <c r="AA33" s="4" t="s">
        <v>384</v>
      </c>
      <c r="AB33" s="5" t="s">
        <v>375</v>
      </c>
      <c r="AC33" s="4" t="s">
        <v>385</v>
      </c>
      <c r="AD33" s="4" t="s">
        <v>386</v>
      </c>
      <c r="AE33" s="4" t="s">
        <v>387</v>
      </c>
      <c r="AF33" s="5" t="s">
        <v>388</v>
      </c>
    </row>
    <row r="34" spans="1:32">
      <c r="A34" s="5">
        <v>14045</v>
      </c>
      <c r="B34" s="5" t="s">
        <v>389</v>
      </c>
      <c r="C34" s="11" t="s">
        <v>390</v>
      </c>
      <c r="D34" s="9" t="str">
        <f t="shared" ref="D34:D65" si="10">LEFT(A34,4)</f>
        <v>1404</v>
      </c>
      <c r="E34" s="22" t="str">
        <f t="shared" ref="E34:E65" si="11">LEFT(A34,1)</f>
        <v>1</v>
      </c>
      <c r="F34" s="22" t="str">
        <f t="shared" ref="F34:F65" si="12">RIGHT(A34,1)</f>
        <v>5</v>
      </c>
      <c r="G34" s="22" t="str">
        <f t="shared" ref="G34:G65" si="13">RIGHT(LEFT(A34,2),1)</f>
        <v>4</v>
      </c>
      <c r="H34" s="24">
        <f t="shared" ref="H34:H65" si="14">F34-1</f>
        <v>4</v>
      </c>
      <c r="I34" s="15">
        <f t="shared" ref="I34:I65" si="15">A34</f>
        <v>14045</v>
      </c>
      <c r="J34" s="15">
        <f t="shared" ref="J34:J65" si="16">A34</f>
        <v>14045</v>
      </c>
      <c r="K34" s="15" t="str">
        <f>IF(F34="6",IF(F33="5",IF(F32="4","",LEFT(A34,4)&amp;[1]运算表!$A$2),""),"")</f>
        <v/>
      </c>
      <c r="L34" s="24" t="str">
        <f t="shared" ref="L34:L65" si="17">IF(K34="","",K34)</f>
        <v/>
      </c>
      <c r="M34" s="29" t="str">
        <f t="shared" ref="M34:M65" si="18">IF(F34="6",A33,"")</f>
        <v/>
      </c>
      <c r="N34" s="29">
        <f t="shared" ref="N34:N65" si="19">A34</f>
        <v>14045</v>
      </c>
      <c r="O34" s="24" t="s">
        <v>128</v>
      </c>
      <c r="P34" s="4">
        <v>9</v>
      </c>
      <c r="Q34" s="4">
        <v>14045012</v>
      </c>
      <c r="R34" s="5" t="s">
        <v>391</v>
      </c>
      <c r="S34" s="4" t="s">
        <v>392</v>
      </c>
      <c r="T34" s="5" t="s">
        <v>393</v>
      </c>
      <c r="U34" s="4" t="s">
        <v>394</v>
      </c>
      <c r="V34" s="4" t="s">
        <v>395</v>
      </c>
      <c r="W34" s="4" t="s">
        <v>396</v>
      </c>
      <c r="X34" s="5" t="s">
        <v>397</v>
      </c>
      <c r="Y34" s="4" t="s">
        <v>398</v>
      </c>
      <c r="Z34" s="4" t="s">
        <v>399</v>
      </c>
      <c r="AA34" s="4" t="s">
        <v>400</v>
      </c>
      <c r="AB34" s="5" t="s">
        <v>401</v>
      </c>
      <c r="AC34" s="4" t="s">
        <v>402</v>
      </c>
      <c r="AD34" s="4" t="s">
        <v>403</v>
      </c>
      <c r="AE34" s="4" t="s">
        <v>404</v>
      </c>
      <c r="AF34" s="5" t="s">
        <v>405</v>
      </c>
    </row>
    <row r="35" spans="1:32">
      <c r="A35" s="5">
        <v>14046</v>
      </c>
      <c r="B35" s="5" t="s">
        <v>389</v>
      </c>
      <c r="C35" s="11" t="s">
        <v>390</v>
      </c>
      <c r="D35" s="9" t="str">
        <f t="shared" si="10"/>
        <v>1404</v>
      </c>
      <c r="E35" s="22" t="str">
        <f t="shared" si="11"/>
        <v>1</v>
      </c>
      <c r="F35" s="22" t="str">
        <f t="shared" si="12"/>
        <v>6</v>
      </c>
      <c r="G35" s="22" t="str">
        <f t="shared" si="13"/>
        <v>4</v>
      </c>
      <c r="H35" s="24">
        <f t="shared" si="14"/>
        <v>5</v>
      </c>
      <c r="I35" s="15">
        <f t="shared" si="15"/>
        <v>14046</v>
      </c>
      <c r="J35" s="15">
        <f t="shared" si="16"/>
        <v>14046</v>
      </c>
      <c r="K35" s="15" t="str">
        <f>IF(F35="6",IF(F34="5",IF(F33="4","",LEFT(A35,4)&amp;[1]运算表!$A$2),""),"")</f>
        <v>1404a</v>
      </c>
      <c r="L35" s="24" t="str">
        <f t="shared" si="17"/>
        <v>1404a</v>
      </c>
      <c r="M35" s="29">
        <f t="shared" si="18"/>
        <v>14045</v>
      </c>
      <c r="N35" s="29">
        <f t="shared" si="19"/>
        <v>14046</v>
      </c>
      <c r="O35" s="24" t="s">
        <v>145</v>
      </c>
      <c r="P35" s="4">
        <v>9</v>
      </c>
      <c r="Q35" s="4">
        <v>14046012</v>
      </c>
      <c r="R35" s="5" t="s">
        <v>391</v>
      </c>
      <c r="S35" s="4" t="s">
        <v>406</v>
      </c>
      <c r="T35" s="5" t="s">
        <v>407</v>
      </c>
      <c r="U35" s="4" t="s">
        <v>408</v>
      </c>
      <c r="V35" s="4" t="s">
        <v>409</v>
      </c>
      <c r="W35" s="4" t="s">
        <v>410</v>
      </c>
      <c r="X35" s="5" t="s">
        <v>397</v>
      </c>
      <c r="Y35" s="4" t="s">
        <v>411</v>
      </c>
      <c r="Z35" s="4" t="s">
        <v>412</v>
      </c>
      <c r="AA35" s="4" t="s">
        <v>413</v>
      </c>
      <c r="AB35" s="5" t="s">
        <v>401</v>
      </c>
      <c r="AC35" s="4" t="s">
        <v>414</v>
      </c>
      <c r="AD35" s="4" t="s">
        <v>415</v>
      </c>
      <c r="AE35" s="4" t="s">
        <v>416</v>
      </c>
      <c r="AF35" s="5" t="s">
        <v>405</v>
      </c>
    </row>
    <row r="36" spans="1:32">
      <c r="A36" s="4">
        <v>15014</v>
      </c>
      <c r="B36" s="4" t="s">
        <v>417</v>
      </c>
      <c r="C36" s="9" t="s">
        <v>418</v>
      </c>
      <c r="D36" s="9" t="str">
        <f t="shared" si="10"/>
        <v>1501</v>
      </c>
      <c r="E36" s="23" t="str">
        <f t="shared" si="11"/>
        <v>1</v>
      </c>
      <c r="F36" s="23" t="str">
        <f t="shared" si="12"/>
        <v>4</v>
      </c>
      <c r="G36" s="23" t="str">
        <f t="shared" si="13"/>
        <v>5</v>
      </c>
      <c r="H36" s="24">
        <f t="shared" si="14"/>
        <v>3</v>
      </c>
      <c r="I36" s="15">
        <f t="shared" si="15"/>
        <v>15014</v>
      </c>
      <c r="J36" s="15">
        <f t="shared" si="16"/>
        <v>15014</v>
      </c>
      <c r="K36" s="15" t="str">
        <f>IF(F36="6",IF(F35="5",IF(F34="4","",LEFT(A36,4)&amp;[1]运算表!$A$2),""),"")</f>
        <v/>
      </c>
      <c r="L36" s="24" t="str">
        <f t="shared" si="17"/>
        <v/>
      </c>
      <c r="M36" s="29" t="str">
        <f t="shared" si="18"/>
        <v/>
      </c>
      <c r="N36" s="24">
        <f t="shared" si="19"/>
        <v>15014</v>
      </c>
      <c r="O36" s="24" t="s">
        <v>67</v>
      </c>
      <c r="P36" s="4">
        <v>2</v>
      </c>
      <c r="Q36" s="4" t="s">
        <v>419</v>
      </c>
      <c r="R36" s="4" t="s">
        <v>420</v>
      </c>
      <c r="S36" s="4" t="s">
        <v>421</v>
      </c>
      <c r="T36" s="31" t="s">
        <v>422</v>
      </c>
      <c r="U36" s="32" t="s">
        <v>423</v>
      </c>
      <c r="V36" s="4" t="s">
        <v>424</v>
      </c>
      <c r="W36" s="31" t="s">
        <v>425</v>
      </c>
      <c r="X36" s="4" t="s">
        <v>426</v>
      </c>
      <c r="Y36" s="2" t="s">
        <v>427</v>
      </c>
      <c r="Z36" s="4" t="s">
        <v>428</v>
      </c>
      <c r="AA36" s="34" t="s">
        <v>429</v>
      </c>
      <c r="AB36" s="4" t="s">
        <v>430</v>
      </c>
      <c r="AC36" s="4" t="s">
        <v>39</v>
      </c>
      <c r="AD36" s="4"/>
      <c r="AE36" s="4"/>
      <c r="AF36" s="4"/>
    </row>
    <row r="37" spans="1:31">
      <c r="A37" s="4">
        <v>15015</v>
      </c>
      <c r="B37" s="4" t="s">
        <v>417</v>
      </c>
      <c r="C37" s="9" t="s">
        <v>418</v>
      </c>
      <c r="D37" s="9" t="str">
        <f t="shared" si="10"/>
        <v>1501</v>
      </c>
      <c r="E37" s="23" t="str">
        <f t="shared" si="11"/>
        <v>1</v>
      </c>
      <c r="F37" s="23" t="str">
        <f t="shared" si="12"/>
        <v>5</v>
      </c>
      <c r="G37" s="23" t="str">
        <f t="shared" si="13"/>
        <v>5</v>
      </c>
      <c r="H37" s="24">
        <f t="shared" si="14"/>
        <v>4</v>
      </c>
      <c r="I37" s="15">
        <f t="shared" si="15"/>
        <v>15015</v>
      </c>
      <c r="J37" s="15">
        <f t="shared" si="16"/>
        <v>15015</v>
      </c>
      <c r="K37" s="15" t="str">
        <f>IF(F37="6",IF(F36="5",IF(F35="4","",LEFT(A37,4)&amp;[1]运算表!$A$2),""),"")</f>
        <v/>
      </c>
      <c r="L37" s="24" t="str">
        <f t="shared" si="17"/>
        <v/>
      </c>
      <c r="M37" s="29" t="str">
        <f t="shared" si="18"/>
        <v/>
      </c>
      <c r="N37" s="24">
        <f t="shared" si="19"/>
        <v>15015</v>
      </c>
      <c r="O37" s="24" t="s">
        <v>79</v>
      </c>
      <c r="P37" s="4">
        <v>2</v>
      </c>
      <c r="Q37" s="4" t="s">
        <v>431</v>
      </c>
      <c r="R37" s="4" t="s">
        <v>420</v>
      </c>
      <c r="S37" s="4" t="s">
        <v>421</v>
      </c>
      <c r="T37" s="31" t="s">
        <v>432</v>
      </c>
      <c r="U37" s="32" t="s">
        <v>433</v>
      </c>
      <c r="V37" s="4" t="s">
        <v>424</v>
      </c>
      <c r="W37" s="31" t="s">
        <v>425</v>
      </c>
      <c r="X37" s="4" t="s">
        <v>426</v>
      </c>
      <c r="Y37" s="2" t="s">
        <v>427</v>
      </c>
      <c r="Z37" s="4" t="s">
        <v>428</v>
      </c>
      <c r="AA37" s="34" t="s">
        <v>429</v>
      </c>
      <c r="AB37" s="4" t="s">
        <v>430</v>
      </c>
      <c r="AC37" s="4"/>
      <c r="AD37" s="4"/>
      <c r="AE37" s="4"/>
    </row>
    <row r="38" spans="1:31">
      <c r="A38" s="5">
        <v>15024</v>
      </c>
      <c r="B38" s="5" t="s">
        <v>434</v>
      </c>
      <c r="C38" s="11" t="s">
        <v>435</v>
      </c>
      <c r="D38" s="9" t="str">
        <f t="shared" si="10"/>
        <v>1502</v>
      </c>
      <c r="E38" s="23" t="str">
        <f t="shared" si="11"/>
        <v>1</v>
      </c>
      <c r="F38" s="23" t="str">
        <f t="shared" si="12"/>
        <v>4</v>
      </c>
      <c r="G38" s="23" t="str">
        <f t="shared" si="13"/>
        <v>5</v>
      </c>
      <c r="H38" s="24">
        <f t="shared" si="14"/>
        <v>3</v>
      </c>
      <c r="I38" s="15">
        <f t="shared" si="15"/>
        <v>15024</v>
      </c>
      <c r="J38" s="15">
        <f t="shared" si="16"/>
        <v>15024</v>
      </c>
      <c r="K38" s="15" t="str">
        <f>IF(F38="6",IF(F37="5",IF(F36="4","",LEFT(A38,4)&amp;[1]运算表!$A$2),""),"")</f>
        <v/>
      </c>
      <c r="L38" s="24" t="str">
        <f t="shared" si="17"/>
        <v/>
      </c>
      <c r="M38" s="29" t="str">
        <f t="shared" si="18"/>
        <v/>
      </c>
      <c r="N38" s="24">
        <f t="shared" si="19"/>
        <v>15024</v>
      </c>
      <c r="O38" s="24" t="s">
        <v>67</v>
      </c>
      <c r="P38" s="4">
        <v>5</v>
      </c>
      <c r="Q38" s="4" t="s">
        <v>436</v>
      </c>
      <c r="R38" s="5" t="s">
        <v>437</v>
      </c>
      <c r="S38" s="4" t="s">
        <v>438</v>
      </c>
      <c r="T38" s="31" t="s">
        <v>439</v>
      </c>
      <c r="U38" s="32" t="s">
        <v>440</v>
      </c>
      <c r="V38" s="4" t="s">
        <v>441</v>
      </c>
      <c r="W38" s="31" t="s">
        <v>442</v>
      </c>
      <c r="X38" s="5" t="s">
        <v>443</v>
      </c>
      <c r="Y38" s="2" t="s">
        <v>444</v>
      </c>
      <c r="Z38" s="4" t="s">
        <v>445</v>
      </c>
      <c r="AA38" s="34" t="s">
        <v>446</v>
      </c>
      <c r="AB38" s="5" t="s">
        <v>447</v>
      </c>
      <c r="AC38" s="4" t="s">
        <v>39</v>
      </c>
      <c r="AD38" s="4"/>
      <c r="AE38" s="4"/>
    </row>
    <row r="39" spans="1:31">
      <c r="A39" s="5">
        <v>15025</v>
      </c>
      <c r="B39" s="5" t="s">
        <v>434</v>
      </c>
      <c r="C39" s="11" t="s">
        <v>435</v>
      </c>
      <c r="D39" s="9" t="str">
        <f t="shared" si="10"/>
        <v>1502</v>
      </c>
      <c r="E39" s="23" t="str">
        <f t="shared" si="11"/>
        <v>1</v>
      </c>
      <c r="F39" s="23" t="str">
        <f t="shared" si="12"/>
        <v>5</v>
      </c>
      <c r="G39" s="23" t="str">
        <f t="shared" si="13"/>
        <v>5</v>
      </c>
      <c r="H39" s="24">
        <f t="shared" si="14"/>
        <v>4</v>
      </c>
      <c r="I39" s="15">
        <f t="shared" si="15"/>
        <v>15025</v>
      </c>
      <c r="J39" s="15">
        <f t="shared" si="16"/>
        <v>15025</v>
      </c>
      <c r="K39" s="15" t="str">
        <f>IF(F39="6",IF(F38="5",IF(F37="4","",LEFT(A39,4)&amp;[1]运算表!$A$2),""),"")</f>
        <v/>
      </c>
      <c r="L39" s="24" t="str">
        <f t="shared" si="17"/>
        <v/>
      </c>
      <c r="M39" s="29" t="str">
        <f t="shared" si="18"/>
        <v/>
      </c>
      <c r="N39" s="24">
        <f t="shared" si="19"/>
        <v>15025</v>
      </c>
      <c r="O39" s="24" t="s">
        <v>79</v>
      </c>
      <c r="P39" s="4">
        <v>5</v>
      </c>
      <c r="Q39" s="4" t="s">
        <v>448</v>
      </c>
      <c r="R39" s="5" t="s">
        <v>437</v>
      </c>
      <c r="S39" s="4" t="s">
        <v>438</v>
      </c>
      <c r="T39" s="31" t="s">
        <v>449</v>
      </c>
      <c r="U39" s="32" t="s">
        <v>450</v>
      </c>
      <c r="V39" s="4" t="s">
        <v>441</v>
      </c>
      <c r="W39" s="31" t="s">
        <v>442</v>
      </c>
      <c r="X39" s="5" t="s">
        <v>443</v>
      </c>
      <c r="Y39" s="2" t="s">
        <v>444</v>
      </c>
      <c r="Z39" s="4" t="s">
        <v>445</v>
      </c>
      <c r="AA39" s="34" t="s">
        <v>446</v>
      </c>
      <c r="AB39" s="5" t="s">
        <v>447</v>
      </c>
      <c r="AC39" s="4" t="s">
        <v>39</v>
      </c>
      <c r="AD39" s="4"/>
      <c r="AE39" s="4"/>
    </row>
    <row r="40" spans="1:32">
      <c r="A40" s="5">
        <v>15035</v>
      </c>
      <c r="B40" s="5" t="s">
        <v>451</v>
      </c>
      <c r="C40" s="11" t="s">
        <v>452</v>
      </c>
      <c r="D40" s="9" t="str">
        <f t="shared" si="10"/>
        <v>1503</v>
      </c>
      <c r="E40" s="23" t="str">
        <f t="shared" si="11"/>
        <v>1</v>
      </c>
      <c r="F40" s="23" t="str">
        <f t="shared" si="12"/>
        <v>5</v>
      </c>
      <c r="G40" s="23" t="str">
        <f t="shared" si="13"/>
        <v>5</v>
      </c>
      <c r="H40" s="24">
        <f t="shared" si="14"/>
        <v>4</v>
      </c>
      <c r="I40" s="15">
        <f t="shared" si="15"/>
        <v>15035</v>
      </c>
      <c r="J40" s="15">
        <f t="shared" si="16"/>
        <v>15035</v>
      </c>
      <c r="K40" s="15" t="str">
        <f>IF(F40="6",IF(F39="5",IF(F38="4","",LEFT(A40,4)&amp;[1]运算表!$A$2),""),"")</f>
        <v/>
      </c>
      <c r="L40" s="24" t="str">
        <f t="shared" si="17"/>
        <v/>
      </c>
      <c r="M40" s="29" t="str">
        <f t="shared" si="18"/>
        <v/>
      </c>
      <c r="N40" s="24">
        <f t="shared" si="19"/>
        <v>15035</v>
      </c>
      <c r="O40" s="24" t="s">
        <v>128</v>
      </c>
      <c r="P40" s="4">
        <v>8</v>
      </c>
      <c r="Q40" s="4" t="s">
        <v>453</v>
      </c>
      <c r="R40" s="4" t="s">
        <v>454</v>
      </c>
      <c r="S40" s="4" t="s">
        <v>455</v>
      </c>
      <c r="T40" s="4" t="s">
        <v>456</v>
      </c>
      <c r="U40" s="4" t="s">
        <v>457</v>
      </c>
      <c r="V40" s="4" t="s">
        <v>458</v>
      </c>
      <c r="W40" s="4" t="s">
        <v>459</v>
      </c>
      <c r="X40" s="4" t="s">
        <v>460</v>
      </c>
      <c r="Y40" s="4" t="s">
        <v>461</v>
      </c>
      <c r="Z40" s="4" t="s">
        <v>462</v>
      </c>
      <c r="AA40" s="4" t="s">
        <v>463</v>
      </c>
      <c r="AB40" s="4" t="s">
        <v>375</v>
      </c>
      <c r="AC40" s="4" t="s">
        <v>464</v>
      </c>
      <c r="AD40" s="4" t="s">
        <v>465</v>
      </c>
      <c r="AE40" s="4" t="s">
        <v>466</v>
      </c>
      <c r="AF40" s="4" t="s">
        <v>443</v>
      </c>
    </row>
    <row r="41" spans="1:32">
      <c r="A41" s="5">
        <v>15036</v>
      </c>
      <c r="B41" s="5" t="s">
        <v>451</v>
      </c>
      <c r="C41" s="11" t="s">
        <v>452</v>
      </c>
      <c r="D41" s="9" t="str">
        <f t="shared" si="10"/>
        <v>1503</v>
      </c>
      <c r="E41" s="22" t="str">
        <f t="shared" si="11"/>
        <v>1</v>
      </c>
      <c r="F41" s="22" t="str">
        <f t="shared" si="12"/>
        <v>6</v>
      </c>
      <c r="G41" s="22" t="str">
        <f t="shared" si="13"/>
        <v>5</v>
      </c>
      <c r="H41" s="24">
        <f t="shared" si="14"/>
        <v>5</v>
      </c>
      <c r="I41" s="15">
        <f t="shared" si="15"/>
        <v>15036</v>
      </c>
      <c r="J41" s="15">
        <f t="shared" si="16"/>
        <v>15036</v>
      </c>
      <c r="K41" s="15" t="str">
        <f>IF(F41="6",IF(F40="5",IF(F39="4","",LEFT(A41,4)&amp;[1]运算表!$A$2),""),"")</f>
        <v>1503a</v>
      </c>
      <c r="L41" s="24" t="str">
        <f t="shared" si="17"/>
        <v>1503a</v>
      </c>
      <c r="M41" s="29">
        <f t="shared" si="18"/>
        <v>15035</v>
      </c>
      <c r="N41" s="29">
        <f t="shared" si="19"/>
        <v>15036</v>
      </c>
      <c r="O41" s="24" t="s">
        <v>145</v>
      </c>
      <c r="P41" s="4">
        <v>8</v>
      </c>
      <c r="Q41" s="4" t="s">
        <v>467</v>
      </c>
      <c r="R41" s="4" t="s">
        <v>454</v>
      </c>
      <c r="S41" s="4" t="s">
        <v>468</v>
      </c>
      <c r="T41" s="4" t="s">
        <v>469</v>
      </c>
      <c r="U41" s="4" t="s">
        <v>470</v>
      </c>
      <c r="V41" s="4" t="s">
        <v>471</v>
      </c>
      <c r="W41" s="4" t="s">
        <v>472</v>
      </c>
      <c r="X41" s="4" t="s">
        <v>460</v>
      </c>
      <c r="Y41" s="4" t="s">
        <v>473</v>
      </c>
      <c r="Z41" s="4" t="s">
        <v>474</v>
      </c>
      <c r="AA41" s="4" t="s">
        <v>475</v>
      </c>
      <c r="AB41" s="4" t="s">
        <v>375</v>
      </c>
      <c r="AC41" s="4" t="s">
        <v>476</v>
      </c>
      <c r="AD41" s="4" t="s">
        <v>477</v>
      </c>
      <c r="AE41" s="4" t="s">
        <v>478</v>
      </c>
      <c r="AF41" s="5" t="s">
        <v>443</v>
      </c>
    </row>
    <row r="42" spans="1:31">
      <c r="A42" s="5">
        <v>21014</v>
      </c>
      <c r="B42" s="5" t="s">
        <v>479</v>
      </c>
      <c r="C42" s="11" t="s">
        <v>480</v>
      </c>
      <c r="D42" s="9" t="str">
        <f t="shared" si="10"/>
        <v>2101</v>
      </c>
      <c r="E42" s="23" t="str">
        <f t="shared" si="11"/>
        <v>2</v>
      </c>
      <c r="F42" s="23" t="str">
        <f t="shared" si="12"/>
        <v>4</v>
      </c>
      <c r="G42" s="23" t="str">
        <f t="shared" si="13"/>
        <v>1</v>
      </c>
      <c r="H42" s="24">
        <f t="shared" si="14"/>
        <v>3</v>
      </c>
      <c r="I42" s="15">
        <f t="shared" si="15"/>
        <v>21014</v>
      </c>
      <c r="J42" s="15">
        <f t="shared" si="16"/>
        <v>21014</v>
      </c>
      <c r="K42" s="15" t="str">
        <f>IF(F42="6",IF(F41="5",IF(F40="4","",LEFT(A42,4)&amp;[1]运算表!$A$2),""),"")</f>
        <v/>
      </c>
      <c r="L42" s="24" t="str">
        <f t="shared" si="17"/>
        <v/>
      </c>
      <c r="M42" s="24" t="str">
        <f t="shared" si="18"/>
        <v/>
      </c>
      <c r="N42" s="24">
        <f t="shared" si="19"/>
        <v>21014</v>
      </c>
      <c r="O42" s="24" t="s">
        <v>67</v>
      </c>
      <c r="P42" s="4">
        <v>5</v>
      </c>
      <c r="Q42" s="4" t="s">
        <v>481</v>
      </c>
      <c r="R42" s="5" t="s">
        <v>482</v>
      </c>
      <c r="S42" s="4" t="s">
        <v>483</v>
      </c>
      <c r="T42" s="31" t="s">
        <v>484</v>
      </c>
      <c r="U42" s="4" t="s">
        <v>485</v>
      </c>
      <c r="V42" s="4" t="s">
        <v>486</v>
      </c>
      <c r="W42" s="31" t="s">
        <v>487</v>
      </c>
      <c r="X42" s="5" t="s">
        <v>488</v>
      </c>
      <c r="Y42" s="4" t="s">
        <v>489</v>
      </c>
      <c r="Z42" s="4" t="s">
        <v>490</v>
      </c>
      <c r="AA42" s="31" t="s">
        <v>491</v>
      </c>
      <c r="AB42" s="5" t="s">
        <v>99</v>
      </c>
      <c r="AC42" s="4" t="s">
        <v>39</v>
      </c>
      <c r="AD42" s="4"/>
      <c r="AE42" s="4"/>
    </row>
    <row r="43" spans="1:31">
      <c r="A43" s="5">
        <v>21015</v>
      </c>
      <c r="B43" s="5" t="s">
        <v>479</v>
      </c>
      <c r="C43" s="11" t="s">
        <v>480</v>
      </c>
      <c r="D43" s="9" t="str">
        <f t="shared" si="10"/>
        <v>2101</v>
      </c>
      <c r="E43" s="23" t="str">
        <f t="shared" si="11"/>
        <v>2</v>
      </c>
      <c r="F43" s="23" t="str">
        <f t="shared" si="12"/>
        <v>5</v>
      </c>
      <c r="G43" s="23" t="str">
        <f t="shared" si="13"/>
        <v>1</v>
      </c>
      <c r="H43" s="24">
        <f t="shared" si="14"/>
        <v>4</v>
      </c>
      <c r="I43" s="15">
        <f t="shared" si="15"/>
        <v>21015</v>
      </c>
      <c r="J43" s="15">
        <f t="shared" si="16"/>
        <v>21015</v>
      </c>
      <c r="K43" s="15" t="str">
        <f>IF(F43="6",IF(F42="5",IF(F41="4","",LEFT(A43,4)&amp;[1]运算表!$A$2),""),"")</f>
        <v/>
      </c>
      <c r="L43" s="24" t="str">
        <f t="shared" si="17"/>
        <v/>
      </c>
      <c r="M43" s="24" t="str">
        <f t="shared" si="18"/>
        <v/>
      </c>
      <c r="N43" s="24">
        <f t="shared" si="19"/>
        <v>21015</v>
      </c>
      <c r="O43" s="24" t="s">
        <v>79</v>
      </c>
      <c r="P43" s="4">
        <v>5</v>
      </c>
      <c r="Q43" s="4" t="s">
        <v>492</v>
      </c>
      <c r="R43" s="5" t="s">
        <v>482</v>
      </c>
      <c r="S43" s="4" t="s">
        <v>483</v>
      </c>
      <c r="T43" s="31" t="s">
        <v>493</v>
      </c>
      <c r="U43" s="4" t="s">
        <v>494</v>
      </c>
      <c r="V43" s="4" t="s">
        <v>486</v>
      </c>
      <c r="W43" s="31" t="s">
        <v>487</v>
      </c>
      <c r="X43" s="5" t="s">
        <v>488</v>
      </c>
      <c r="Y43" s="4" t="s">
        <v>489</v>
      </c>
      <c r="Z43" s="4" t="s">
        <v>490</v>
      </c>
      <c r="AA43" s="31" t="s">
        <v>491</v>
      </c>
      <c r="AB43" s="5" t="s">
        <v>99</v>
      </c>
      <c r="AC43" s="4" t="s">
        <v>39</v>
      </c>
      <c r="AD43" s="4"/>
      <c r="AE43" s="4"/>
    </row>
    <row r="44" spans="1:32">
      <c r="A44" s="5">
        <v>21024</v>
      </c>
      <c r="B44" s="5" t="s">
        <v>495</v>
      </c>
      <c r="C44" s="11" t="s">
        <v>496</v>
      </c>
      <c r="D44" s="9" t="str">
        <f t="shared" si="10"/>
        <v>2102</v>
      </c>
      <c r="E44" s="23" t="str">
        <f t="shared" si="11"/>
        <v>2</v>
      </c>
      <c r="F44" s="23" t="str">
        <f t="shared" si="12"/>
        <v>4</v>
      </c>
      <c r="G44" s="23" t="str">
        <f t="shared" si="13"/>
        <v>1</v>
      </c>
      <c r="H44" s="24">
        <f t="shared" si="14"/>
        <v>3</v>
      </c>
      <c r="I44" s="15">
        <f t="shared" si="15"/>
        <v>21024</v>
      </c>
      <c r="J44" s="15">
        <f t="shared" si="16"/>
        <v>21024</v>
      </c>
      <c r="K44" s="15" t="str">
        <f>IF(F44="6",IF(F43="5",IF(F42="4","",LEFT(A44,4)&amp;[1]运算表!$A$2),""),"")</f>
        <v/>
      </c>
      <c r="L44" s="24" t="str">
        <f t="shared" si="17"/>
        <v/>
      </c>
      <c r="M44" s="24" t="str">
        <f t="shared" si="18"/>
        <v/>
      </c>
      <c r="N44" s="24">
        <f t="shared" si="19"/>
        <v>21024</v>
      </c>
      <c r="O44" s="24" t="s">
        <v>67</v>
      </c>
      <c r="P44" s="4">
        <v>3</v>
      </c>
      <c r="Q44" s="4" t="s">
        <v>497</v>
      </c>
      <c r="R44" s="4" t="s">
        <v>498</v>
      </c>
      <c r="S44" s="4" t="s">
        <v>499</v>
      </c>
      <c r="T44" s="33" t="s">
        <v>500</v>
      </c>
      <c r="U44" s="4" t="s">
        <v>501</v>
      </c>
      <c r="V44" s="4" t="s">
        <v>93</v>
      </c>
      <c r="W44" s="33" t="s">
        <v>502</v>
      </c>
      <c r="X44" s="5" t="s">
        <v>503</v>
      </c>
      <c r="Y44" s="4" t="s">
        <v>504</v>
      </c>
      <c r="Z44" s="4" t="s">
        <v>505</v>
      </c>
      <c r="AA44" s="33" t="s">
        <v>506</v>
      </c>
      <c r="AB44" s="4" t="s">
        <v>503</v>
      </c>
      <c r="AC44" s="4" t="s">
        <v>39</v>
      </c>
      <c r="AD44" s="4"/>
      <c r="AE44" s="4"/>
      <c r="AF44" s="4"/>
    </row>
    <row r="45" spans="1:31">
      <c r="A45" s="5">
        <v>21025</v>
      </c>
      <c r="B45" s="5" t="s">
        <v>495</v>
      </c>
      <c r="C45" s="11" t="s">
        <v>496</v>
      </c>
      <c r="D45" s="9" t="str">
        <f t="shared" si="10"/>
        <v>2102</v>
      </c>
      <c r="E45" s="23" t="str">
        <f t="shared" si="11"/>
        <v>2</v>
      </c>
      <c r="F45" s="23" t="str">
        <f t="shared" si="12"/>
        <v>5</v>
      </c>
      <c r="G45" s="23" t="str">
        <f t="shared" si="13"/>
        <v>1</v>
      </c>
      <c r="H45" s="24">
        <f t="shared" si="14"/>
        <v>4</v>
      </c>
      <c r="I45" s="15">
        <f t="shared" si="15"/>
        <v>21025</v>
      </c>
      <c r="J45" s="15">
        <f t="shared" si="16"/>
        <v>21025</v>
      </c>
      <c r="K45" s="15" t="str">
        <f>IF(F45="6",IF(F44="5",IF(F43="4","",LEFT(A45,4)&amp;[1]运算表!$A$2),""),"")</f>
        <v/>
      </c>
      <c r="L45" s="24" t="str">
        <f t="shared" si="17"/>
        <v/>
      </c>
      <c r="M45" s="24" t="str">
        <f t="shared" si="18"/>
        <v/>
      </c>
      <c r="N45" s="24">
        <f t="shared" si="19"/>
        <v>21025</v>
      </c>
      <c r="O45" s="24" t="s">
        <v>79</v>
      </c>
      <c r="P45" s="4">
        <v>3</v>
      </c>
      <c r="Q45" s="4" t="s">
        <v>507</v>
      </c>
      <c r="R45" s="4" t="s">
        <v>498</v>
      </c>
      <c r="S45" s="4" t="s">
        <v>499</v>
      </c>
      <c r="T45" s="33" t="s">
        <v>508</v>
      </c>
      <c r="U45" s="4" t="s">
        <v>509</v>
      </c>
      <c r="V45" s="4" t="s">
        <v>93</v>
      </c>
      <c r="W45" s="33" t="s">
        <v>510</v>
      </c>
      <c r="X45" s="5" t="s">
        <v>503</v>
      </c>
      <c r="Y45" s="4" t="s">
        <v>511</v>
      </c>
      <c r="Z45" s="4" t="s">
        <v>505</v>
      </c>
      <c r="AA45" s="33" t="s">
        <v>512</v>
      </c>
      <c r="AB45" s="4" t="s">
        <v>503</v>
      </c>
      <c r="AC45" s="4" t="s">
        <v>39</v>
      </c>
      <c r="AD45" s="4"/>
      <c r="AE45" s="4"/>
    </row>
    <row r="46" spans="1:31">
      <c r="A46" s="5">
        <v>21034</v>
      </c>
      <c r="B46" s="5" t="s">
        <v>513</v>
      </c>
      <c r="C46" s="11" t="s">
        <v>514</v>
      </c>
      <c r="D46" s="9" t="str">
        <f t="shared" si="10"/>
        <v>2103</v>
      </c>
      <c r="E46" s="23" t="str">
        <f t="shared" si="11"/>
        <v>2</v>
      </c>
      <c r="F46" s="23" t="str">
        <f t="shared" si="12"/>
        <v>4</v>
      </c>
      <c r="G46" s="23" t="str">
        <f t="shared" si="13"/>
        <v>1</v>
      </c>
      <c r="H46" s="24">
        <f t="shared" si="14"/>
        <v>3</v>
      </c>
      <c r="I46" s="15">
        <f t="shared" si="15"/>
        <v>21034</v>
      </c>
      <c r="J46" s="15">
        <f t="shared" si="16"/>
        <v>21034</v>
      </c>
      <c r="K46" s="15" t="str">
        <f>IF(F46="6",IF(F45="5",IF(F44="4","",LEFT(A46,4)&amp;[1]运算表!$A$2),""),"")</f>
        <v/>
      </c>
      <c r="L46" s="24" t="str">
        <f t="shared" si="17"/>
        <v/>
      </c>
      <c r="M46" s="24" t="str">
        <f t="shared" si="18"/>
        <v/>
      </c>
      <c r="N46" s="24">
        <f t="shared" si="19"/>
        <v>21034</v>
      </c>
      <c r="O46" s="24" t="s">
        <v>67</v>
      </c>
      <c r="P46" s="4">
        <v>4</v>
      </c>
      <c r="Q46" s="4" t="s">
        <v>515</v>
      </c>
      <c r="R46" s="5" t="s">
        <v>516</v>
      </c>
      <c r="S46" s="4" t="s">
        <v>517</v>
      </c>
      <c r="T46" s="5" t="s">
        <v>518</v>
      </c>
      <c r="U46" s="4" t="s">
        <v>519</v>
      </c>
      <c r="V46" s="4" t="s">
        <v>520</v>
      </c>
      <c r="W46" s="4" t="s">
        <v>521</v>
      </c>
      <c r="X46" s="5" t="s">
        <v>140</v>
      </c>
      <c r="Y46" s="4" t="s">
        <v>522</v>
      </c>
      <c r="Z46" s="4" t="s">
        <v>523</v>
      </c>
      <c r="AA46" s="4" t="s">
        <v>524</v>
      </c>
      <c r="AB46" s="4" t="s">
        <v>525</v>
      </c>
      <c r="AC46" s="4" t="s">
        <v>39</v>
      </c>
      <c r="AD46" s="4"/>
      <c r="AE46" s="4"/>
    </row>
    <row r="47" spans="1:31">
      <c r="A47" s="5">
        <v>21035</v>
      </c>
      <c r="B47" s="5" t="s">
        <v>513</v>
      </c>
      <c r="C47" s="11" t="s">
        <v>514</v>
      </c>
      <c r="D47" s="9" t="str">
        <f t="shared" si="10"/>
        <v>2103</v>
      </c>
      <c r="E47" s="23" t="str">
        <f t="shared" si="11"/>
        <v>2</v>
      </c>
      <c r="F47" s="23" t="str">
        <f t="shared" si="12"/>
        <v>5</v>
      </c>
      <c r="G47" s="23" t="str">
        <f t="shared" si="13"/>
        <v>1</v>
      </c>
      <c r="H47" s="24">
        <f t="shared" si="14"/>
        <v>4</v>
      </c>
      <c r="I47" s="15">
        <f t="shared" si="15"/>
        <v>21035</v>
      </c>
      <c r="J47" s="15">
        <f t="shared" si="16"/>
        <v>21035</v>
      </c>
      <c r="K47" s="15" t="str">
        <f>IF(F47="6",IF(F46="5",IF(F45="4","",LEFT(A47,4)&amp;[1]运算表!$A$2),""),"")</f>
        <v/>
      </c>
      <c r="L47" s="24" t="str">
        <f t="shared" si="17"/>
        <v/>
      </c>
      <c r="M47" s="24" t="str">
        <f t="shared" si="18"/>
        <v/>
      </c>
      <c r="N47" s="24">
        <f t="shared" si="19"/>
        <v>21035</v>
      </c>
      <c r="O47" s="24" t="s">
        <v>79</v>
      </c>
      <c r="P47" s="4">
        <v>4</v>
      </c>
      <c r="Q47" s="4" t="s">
        <v>526</v>
      </c>
      <c r="R47" s="5" t="s">
        <v>516</v>
      </c>
      <c r="S47" s="4" t="s">
        <v>517</v>
      </c>
      <c r="T47" s="5" t="s">
        <v>527</v>
      </c>
      <c r="U47" s="4" t="s">
        <v>528</v>
      </c>
      <c r="V47" s="4" t="s">
        <v>520</v>
      </c>
      <c r="W47" s="4" t="s">
        <v>529</v>
      </c>
      <c r="X47" s="5" t="s">
        <v>140</v>
      </c>
      <c r="Y47" s="4" t="s">
        <v>530</v>
      </c>
      <c r="Z47" s="4" t="s">
        <v>523</v>
      </c>
      <c r="AA47" s="4" t="s">
        <v>531</v>
      </c>
      <c r="AB47" s="4" t="s">
        <v>525</v>
      </c>
      <c r="AC47" s="4" t="s">
        <v>39</v>
      </c>
      <c r="AD47" s="4"/>
      <c r="AE47" s="4"/>
    </row>
    <row r="48" spans="1:32">
      <c r="A48" s="5">
        <v>21036</v>
      </c>
      <c r="B48" s="5" t="s">
        <v>513</v>
      </c>
      <c r="C48" s="11" t="s">
        <v>514</v>
      </c>
      <c r="D48" s="9" t="str">
        <f t="shared" si="10"/>
        <v>2103</v>
      </c>
      <c r="E48" s="22" t="str">
        <f t="shared" si="11"/>
        <v>2</v>
      </c>
      <c r="F48" s="22" t="str">
        <f t="shared" si="12"/>
        <v>6</v>
      </c>
      <c r="G48" s="22" t="str">
        <f t="shared" si="13"/>
        <v>1</v>
      </c>
      <c r="H48" s="24">
        <f t="shared" si="14"/>
        <v>5</v>
      </c>
      <c r="I48" s="15">
        <f t="shared" si="15"/>
        <v>21036</v>
      </c>
      <c r="J48" s="15">
        <f t="shared" si="16"/>
        <v>21036</v>
      </c>
      <c r="K48" s="15" t="str">
        <f>IF(F48="6",IF(F47="5",IF(F46="4","",LEFT(A48,4)&amp;[1]运算表!$A$2),""),"")</f>
        <v/>
      </c>
      <c r="L48" s="24" t="str">
        <f t="shared" si="17"/>
        <v/>
      </c>
      <c r="M48" s="29">
        <f t="shared" si="18"/>
        <v>21035</v>
      </c>
      <c r="N48" s="29">
        <f t="shared" si="19"/>
        <v>21036</v>
      </c>
      <c r="O48" s="24" t="s">
        <v>145</v>
      </c>
      <c r="P48" s="4">
        <v>4</v>
      </c>
      <c r="Q48" s="4" t="s">
        <v>532</v>
      </c>
      <c r="R48" s="5" t="s">
        <v>516</v>
      </c>
      <c r="S48" s="4" t="s">
        <v>533</v>
      </c>
      <c r="T48" s="5" t="s">
        <v>534</v>
      </c>
      <c r="U48" s="4" t="s">
        <v>535</v>
      </c>
      <c r="V48" s="4" t="s">
        <v>536</v>
      </c>
      <c r="W48" s="4" t="s">
        <v>537</v>
      </c>
      <c r="X48" s="5" t="s">
        <v>140</v>
      </c>
      <c r="Y48" s="4" t="s">
        <v>538</v>
      </c>
      <c r="Z48" s="4" t="s">
        <v>539</v>
      </c>
      <c r="AA48" s="4" t="s">
        <v>540</v>
      </c>
      <c r="AB48" s="4" t="s">
        <v>525</v>
      </c>
      <c r="AC48" s="4" t="s">
        <v>541</v>
      </c>
      <c r="AD48" s="4" t="s">
        <v>542</v>
      </c>
      <c r="AE48" s="4" t="s">
        <v>543</v>
      </c>
      <c r="AF48" s="4" t="s">
        <v>544</v>
      </c>
    </row>
    <row r="49" spans="1:31">
      <c r="A49" s="5">
        <v>21045</v>
      </c>
      <c r="B49" s="5" t="s">
        <v>545</v>
      </c>
      <c r="C49" s="11" t="s">
        <v>546</v>
      </c>
      <c r="D49" s="9" t="str">
        <f t="shared" si="10"/>
        <v>2104</v>
      </c>
      <c r="E49" s="23" t="str">
        <f t="shared" si="11"/>
        <v>2</v>
      </c>
      <c r="F49" s="23" t="str">
        <f t="shared" si="12"/>
        <v>5</v>
      </c>
      <c r="G49" s="23" t="str">
        <f t="shared" si="13"/>
        <v>1</v>
      </c>
      <c r="H49" s="24">
        <f t="shared" si="14"/>
        <v>4</v>
      </c>
      <c r="I49" s="15">
        <f t="shared" si="15"/>
        <v>21045</v>
      </c>
      <c r="J49" s="15">
        <f t="shared" si="16"/>
        <v>21045</v>
      </c>
      <c r="K49" s="15" t="str">
        <f>IF(F49="6",IF(F48="5",IF(F47="4","",LEFT(A49,4)&amp;[1]运算表!$A$2),""),"")</f>
        <v/>
      </c>
      <c r="L49" s="24" t="str">
        <f t="shared" si="17"/>
        <v/>
      </c>
      <c r="M49" s="24" t="str">
        <f t="shared" si="18"/>
        <v/>
      </c>
      <c r="N49" s="24">
        <f t="shared" si="19"/>
        <v>21045</v>
      </c>
      <c r="O49" s="24" t="s">
        <v>79</v>
      </c>
      <c r="P49" s="4">
        <v>5</v>
      </c>
      <c r="Q49" s="4" t="s">
        <v>547</v>
      </c>
      <c r="R49" s="5" t="s">
        <v>548</v>
      </c>
      <c r="S49" s="4" t="s">
        <v>549</v>
      </c>
      <c r="T49" s="5" t="s">
        <v>550</v>
      </c>
      <c r="U49" s="4" t="s">
        <v>551</v>
      </c>
      <c r="V49" s="4" t="s">
        <v>520</v>
      </c>
      <c r="W49" s="4" t="s">
        <v>552</v>
      </c>
      <c r="X49" s="5" t="s">
        <v>140</v>
      </c>
      <c r="Y49" s="4" t="s">
        <v>553</v>
      </c>
      <c r="Z49" s="4" t="s">
        <v>554</v>
      </c>
      <c r="AA49" s="4" t="s">
        <v>555</v>
      </c>
      <c r="AB49" s="5" t="s">
        <v>265</v>
      </c>
      <c r="AC49" s="4" t="s">
        <v>39</v>
      </c>
      <c r="AD49" s="4"/>
      <c r="AE49" s="4"/>
    </row>
    <row r="50" spans="1:32">
      <c r="A50" s="5">
        <v>21046</v>
      </c>
      <c r="B50" s="5" t="s">
        <v>545</v>
      </c>
      <c r="C50" s="11" t="s">
        <v>546</v>
      </c>
      <c r="D50" s="9" t="str">
        <f t="shared" si="10"/>
        <v>2104</v>
      </c>
      <c r="E50" s="22" t="str">
        <f t="shared" si="11"/>
        <v>2</v>
      </c>
      <c r="F50" s="22" t="str">
        <f t="shared" si="12"/>
        <v>6</v>
      </c>
      <c r="G50" s="22" t="str">
        <f t="shared" si="13"/>
        <v>1</v>
      </c>
      <c r="H50" s="24">
        <f t="shared" si="14"/>
        <v>5</v>
      </c>
      <c r="I50" s="15">
        <f t="shared" si="15"/>
        <v>21046</v>
      </c>
      <c r="J50" s="15">
        <f t="shared" si="16"/>
        <v>21046</v>
      </c>
      <c r="K50" s="15" t="str">
        <f>IF(F50="6",IF(F49="5",IF(F48="4","",LEFT(A50,4)&amp;[1]运算表!$A$2),""),"")</f>
        <v>2104a</v>
      </c>
      <c r="L50" s="24" t="str">
        <f t="shared" si="17"/>
        <v>2104a</v>
      </c>
      <c r="M50" s="29">
        <f t="shared" si="18"/>
        <v>21045</v>
      </c>
      <c r="N50" s="29">
        <f t="shared" si="19"/>
        <v>21046</v>
      </c>
      <c r="O50" s="24" t="s">
        <v>145</v>
      </c>
      <c r="P50" s="4">
        <v>5</v>
      </c>
      <c r="Q50" s="4" t="s">
        <v>556</v>
      </c>
      <c r="R50" s="5" t="s">
        <v>548</v>
      </c>
      <c r="S50" s="4" t="s">
        <v>557</v>
      </c>
      <c r="T50" s="5" t="s">
        <v>558</v>
      </c>
      <c r="U50" s="4" t="s">
        <v>559</v>
      </c>
      <c r="V50" s="4" t="s">
        <v>536</v>
      </c>
      <c r="W50" s="4" t="s">
        <v>560</v>
      </c>
      <c r="X50" s="5" t="s">
        <v>140</v>
      </c>
      <c r="Y50" s="4" t="s">
        <v>561</v>
      </c>
      <c r="Z50" s="4" t="s">
        <v>562</v>
      </c>
      <c r="AA50" s="4" t="s">
        <v>563</v>
      </c>
      <c r="AB50" s="5" t="s">
        <v>265</v>
      </c>
      <c r="AC50" s="4" t="s">
        <v>564</v>
      </c>
      <c r="AD50" s="4" t="s">
        <v>565</v>
      </c>
      <c r="AE50" s="4" t="s">
        <v>566</v>
      </c>
      <c r="AF50" s="5" t="s">
        <v>503</v>
      </c>
    </row>
    <row r="51" s="4" customFormat="1" spans="1:32">
      <c r="A51" s="4">
        <v>22012</v>
      </c>
      <c r="B51" s="4" t="s">
        <v>567</v>
      </c>
      <c r="C51" s="9" t="s">
        <v>568</v>
      </c>
      <c r="D51" s="9" t="str">
        <f t="shared" si="10"/>
        <v>2201</v>
      </c>
      <c r="E51" s="24" t="str">
        <f t="shared" si="11"/>
        <v>2</v>
      </c>
      <c r="F51" s="24" t="str">
        <f t="shared" si="12"/>
        <v>2</v>
      </c>
      <c r="G51" s="24" t="str">
        <f t="shared" si="13"/>
        <v>2</v>
      </c>
      <c r="H51" s="24">
        <f t="shared" si="14"/>
        <v>1</v>
      </c>
      <c r="I51" s="15">
        <f t="shared" si="15"/>
        <v>22012</v>
      </c>
      <c r="J51" s="15">
        <f t="shared" si="16"/>
        <v>22012</v>
      </c>
      <c r="K51" s="15" t="str">
        <f>IF(F51="6",IF(F50="5",IF(F49="4","",LEFT(A51,4)&amp;[1]运算表!$A$2),""),"")</f>
        <v/>
      </c>
      <c r="L51" s="24" t="str">
        <f t="shared" si="17"/>
        <v/>
      </c>
      <c r="M51" s="24" t="str">
        <f t="shared" si="18"/>
        <v/>
      </c>
      <c r="N51" s="24">
        <f t="shared" si="19"/>
        <v>22012</v>
      </c>
      <c r="O51" s="24" t="s">
        <v>42</v>
      </c>
      <c r="P51" s="4" t="s">
        <v>569</v>
      </c>
      <c r="Q51" s="4" t="s">
        <v>570</v>
      </c>
      <c r="R51" s="5" t="s">
        <v>571</v>
      </c>
      <c r="S51" s="4" t="s">
        <v>572</v>
      </c>
      <c r="T51" s="31" t="s">
        <v>573</v>
      </c>
      <c r="U51" s="4" t="s">
        <v>574</v>
      </c>
      <c r="V51" s="4" t="s">
        <v>575</v>
      </c>
      <c r="W51" s="31" t="s">
        <v>576</v>
      </c>
      <c r="X51" s="5" t="s">
        <v>577</v>
      </c>
      <c r="Y51" s="4" t="s">
        <v>39</v>
      </c>
      <c r="AB51" s="5"/>
      <c r="AC51" s="4" t="s">
        <v>39</v>
      </c>
      <c r="AF51" s="5"/>
    </row>
    <row r="52" spans="1:32">
      <c r="A52" s="5">
        <v>22024</v>
      </c>
      <c r="B52" s="5" t="s">
        <v>578</v>
      </c>
      <c r="C52" s="11" t="s">
        <v>579</v>
      </c>
      <c r="D52" s="9" t="str">
        <f t="shared" si="10"/>
        <v>2202</v>
      </c>
      <c r="E52" s="23" t="str">
        <f t="shared" si="11"/>
        <v>2</v>
      </c>
      <c r="F52" s="23" t="str">
        <f t="shared" si="12"/>
        <v>4</v>
      </c>
      <c r="G52" s="23" t="str">
        <f t="shared" si="13"/>
        <v>2</v>
      </c>
      <c r="H52" s="24">
        <f t="shared" si="14"/>
        <v>3</v>
      </c>
      <c r="I52" s="15">
        <f t="shared" si="15"/>
        <v>22024</v>
      </c>
      <c r="J52" s="15">
        <f t="shared" si="16"/>
        <v>22024</v>
      </c>
      <c r="K52" s="15" t="str">
        <f>IF(F52="6",IF(F51="5",IF(F50="4","",LEFT(A52,4)&amp;[1]运算表!$A$2),""),"")</f>
        <v/>
      </c>
      <c r="L52" s="24" t="str">
        <f t="shared" si="17"/>
        <v/>
      </c>
      <c r="M52" s="24" t="str">
        <f t="shared" si="18"/>
        <v/>
      </c>
      <c r="N52" s="24">
        <f t="shared" si="19"/>
        <v>22024</v>
      </c>
      <c r="O52" s="24" t="s">
        <v>67</v>
      </c>
      <c r="P52" s="4" t="s">
        <v>569</v>
      </c>
      <c r="Q52" s="4" t="s">
        <v>580</v>
      </c>
      <c r="R52" s="4" t="s">
        <v>581</v>
      </c>
      <c r="S52" s="4" t="s">
        <v>582</v>
      </c>
      <c r="T52" s="31" t="s">
        <v>583</v>
      </c>
      <c r="U52" s="4" t="s">
        <v>584</v>
      </c>
      <c r="V52" s="4" t="s">
        <v>585</v>
      </c>
      <c r="W52" s="31" t="s">
        <v>586</v>
      </c>
      <c r="X52" s="4" t="s">
        <v>587</v>
      </c>
      <c r="Y52" s="4" t="s">
        <v>588</v>
      </c>
      <c r="Z52" s="4" t="s">
        <v>589</v>
      </c>
      <c r="AA52" s="31" t="s">
        <v>590</v>
      </c>
      <c r="AB52" s="5" t="s">
        <v>591</v>
      </c>
      <c r="AC52" s="4" t="s">
        <v>39</v>
      </c>
      <c r="AD52" s="4"/>
      <c r="AE52" s="4"/>
      <c r="AF52" s="4"/>
    </row>
    <row r="53" spans="1:31">
      <c r="A53" s="5">
        <v>22025</v>
      </c>
      <c r="B53" s="5" t="s">
        <v>578</v>
      </c>
      <c r="C53" s="11" t="s">
        <v>579</v>
      </c>
      <c r="D53" s="9" t="str">
        <f t="shared" si="10"/>
        <v>2202</v>
      </c>
      <c r="E53" s="23" t="str">
        <f t="shared" si="11"/>
        <v>2</v>
      </c>
      <c r="F53" s="23" t="str">
        <f t="shared" si="12"/>
        <v>5</v>
      </c>
      <c r="G53" s="23" t="str">
        <f t="shared" si="13"/>
        <v>2</v>
      </c>
      <c r="H53" s="24">
        <f t="shared" si="14"/>
        <v>4</v>
      </c>
      <c r="I53" s="15">
        <f t="shared" si="15"/>
        <v>22025</v>
      </c>
      <c r="J53" s="15">
        <f t="shared" si="16"/>
        <v>22025</v>
      </c>
      <c r="K53" s="15" t="str">
        <f>IF(F53="6",IF(F52="5",IF(F51="4","",LEFT(A53,4)&amp;[1]运算表!$A$2),""),"")</f>
        <v/>
      </c>
      <c r="L53" s="24" t="str">
        <f t="shared" si="17"/>
        <v/>
      </c>
      <c r="M53" s="24" t="str">
        <f t="shared" si="18"/>
        <v/>
      </c>
      <c r="N53" s="24">
        <f t="shared" si="19"/>
        <v>22025</v>
      </c>
      <c r="O53" s="24" t="s">
        <v>79</v>
      </c>
      <c r="P53" s="4" t="s">
        <v>569</v>
      </c>
      <c r="Q53" s="4" t="s">
        <v>592</v>
      </c>
      <c r="R53" s="4" t="s">
        <v>581</v>
      </c>
      <c r="S53" s="4" t="s">
        <v>582</v>
      </c>
      <c r="T53" s="31" t="s">
        <v>593</v>
      </c>
      <c r="U53" s="4" t="s">
        <v>594</v>
      </c>
      <c r="V53" s="4" t="s">
        <v>585</v>
      </c>
      <c r="W53" s="31" t="s">
        <v>586</v>
      </c>
      <c r="X53" s="4" t="s">
        <v>587</v>
      </c>
      <c r="Y53" s="4" t="s">
        <v>588</v>
      </c>
      <c r="Z53" s="4" t="s">
        <v>589</v>
      </c>
      <c r="AA53" s="31" t="s">
        <v>590</v>
      </c>
      <c r="AB53" s="5" t="s">
        <v>591</v>
      </c>
      <c r="AC53" s="4" t="s">
        <v>39</v>
      </c>
      <c r="AD53" s="4"/>
      <c r="AE53" s="4"/>
    </row>
    <row r="54" spans="1:31">
      <c r="A54" s="5">
        <v>22034</v>
      </c>
      <c r="B54" s="5" t="s">
        <v>595</v>
      </c>
      <c r="C54" s="11" t="s">
        <v>596</v>
      </c>
      <c r="D54" s="9" t="str">
        <f t="shared" si="10"/>
        <v>2203</v>
      </c>
      <c r="E54" s="23" t="str">
        <f t="shared" si="11"/>
        <v>2</v>
      </c>
      <c r="F54" s="23" t="str">
        <f t="shared" si="12"/>
        <v>4</v>
      </c>
      <c r="G54" s="23" t="str">
        <f t="shared" si="13"/>
        <v>2</v>
      </c>
      <c r="H54" s="24">
        <f t="shared" si="14"/>
        <v>3</v>
      </c>
      <c r="I54" s="15">
        <f t="shared" si="15"/>
        <v>22034</v>
      </c>
      <c r="J54" s="15">
        <f t="shared" si="16"/>
        <v>22034</v>
      </c>
      <c r="K54" s="15" t="str">
        <f>IF(F54="6",IF(F53="5",IF(F52="4","",LEFT(A54,4)&amp;[1]运算表!$A$2),""),"")</f>
        <v/>
      </c>
      <c r="L54" s="24" t="str">
        <f t="shared" si="17"/>
        <v/>
      </c>
      <c r="M54" s="24" t="str">
        <f t="shared" si="18"/>
        <v/>
      </c>
      <c r="N54" s="24">
        <f t="shared" si="19"/>
        <v>22034</v>
      </c>
      <c r="O54" s="24" t="s">
        <v>67</v>
      </c>
      <c r="P54" s="4">
        <v>5</v>
      </c>
      <c r="Q54" s="4" t="s">
        <v>597</v>
      </c>
      <c r="R54" s="5" t="s">
        <v>454</v>
      </c>
      <c r="S54" s="4" t="s">
        <v>598</v>
      </c>
      <c r="T54" s="5" t="s">
        <v>599</v>
      </c>
      <c r="U54" s="4" t="s">
        <v>600</v>
      </c>
      <c r="V54" s="4" t="s">
        <v>601</v>
      </c>
      <c r="W54" s="4" t="s">
        <v>602</v>
      </c>
      <c r="X54" s="4" t="s">
        <v>587</v>
      </c>
      <c r="Y54" s="4" t="s">
        <v>603</v>
      </c>
      <c r="Z54" s="4" t="s">
        <v>604</v>
      </c>
      <c r="AA54" s="4" t="s">
        <v>605</v>
      </c>
      <c r="AB54" s="5" t="s">
        <v>606</v>
      </c>
      <c r="AC54" s="4" t="s">
        <v>39</v>
      </c>
      <c r="AD54" s="4"/>
      <c r="AE54" s="4"/>
    </row>
    <row r="55" spans="1:31">
      <c r="A55" s="5">
        <v>22035</v>
      </c>
      <c r="B55" s="5" t="s">
        <v>595</v>
      </c>
      <c r="C55" s="11" t="s">
        <v>596</v>
      </c>
      <c r="D55" s="9" t="str">
        <f t="shared" si="10"/>
        <v>2203</v>
      </c>
      <c r="E55" s="23" t="str">
        <f t="shared" si="11"/>
        <v>2</v>
      </c>
      <c r="F55" s="23" t="str">
        <f t="shared" si="12"/>
        <v>5</v>
      </c>
      <c r="G55" s="23" t="str">
        <f t="shared" si="13"/>
        <v>2</v>
      </c>
      <c r="H55" s="24">
        <f t="shared" si="14"/>
        <v>4</v>
      </c>
      <c r="I55" s="15">
        <f t="shared" si="15"/>
        <v>22035</v>
      </c>
      <c r="J55" s="15">
        <f t="shared" si="16"/>
        <v>22035</v>
      </c>
      <c r="K55" s="15" t="str">
        <f>IF(F55="6",IF(F54="5",IF(F53="4","",LEFT(A55,4)&amp;[1]运算表!$A$2),""),"")</f>
        <v/>
      </c>
      <c r="L55" s="24" t="str">
        <f t="shared" si="17"/>
        <v/>
      </c>
      <c r="M55" s="24" t="str">
        <f t="shared" si="18"/>
        <v/>
      </c>
      <c r="N55" s="24">
        <f t="shared" si="19"/>
        <v>22035</v>
      </c>
      <c r="O55" s="24" t="s">
        <v>79</v>
      </c>
      <c r="P55" s="4">
        <v>5</v>
      </c>
      <c r="Q55" s="4" t="s">
        <v>607</v>
      </c>
      <c r="R55" s="5" t="s">
        <v>454</v>
      </c>
      <c r="S55" s="4" t="s">
        <v>598</v>
      </c>
      <c r="T55" s="5" t="s">
        <v>608</v>
      </c>
      <c r="U55" s="4" t="s">
        <v>609</v>
      </c>
      <c r="V55" s="4" t="s">
        <v>601</v>
      </c>
      <c r="W55" s="4" t="s">
        <v>610</v>
      </c>
      <c r="X55" s="4" t="s">
        <v>587</v>
      </c>
      <c r="Y55" s="4" t="s">
        <v>611</v>
      </c>
      <c r="Z55" s="4" t="s">
        <v>604</v>
      </c>
      <c r="AA55" s="4" t="s">
        <v>612</v>
      </c>
      <c r="AB55" s="5" t="s">
        <v>606</v>
      </c>
      <c r="AC55" s="4" t="s">
        <v>39</v>
      </c>
      <c r="AD55" s="4"/>
      <c r="AE55" s="4"/>
    </row>
    <row r="56" spans="1:32">
      <c r="A56" s="5">
        <v>22036</v>
      </c>
      <c r="B56" s="5" t="s">
        <v>595</v>
      </c>
      <c r="C56" s="11" t="s">
        <v>596</v>
      </c>
      <c r="D56" s="9" t="str">
        <f t="shared" si="10"/>
        <v>2203</v>
      </c>
      <c r="E56" s="22" t="str">
        <f t="shared" si="11"/>
        <v>2</v>
      </c>
      <c r="F56" s="22" t="str">
        <f t="shared" si="12"/>
        <v>6</v>
      </c>
      <c r="G56" s="22" t="str">
        <f t="shared" si="13"/>
        <v>2</v>
      </c>
      <c r="H56" s="24">
        <f t="shared" si="14"/>
        <v>5</v>
      </c>
      <c r="I56" s="15">
        <f t="shared" si="15"/>
        <v>22036</v>
      </c>
      <c r="J56" s="15">
        <f t="shared" si="16"/>
        <v>22036</v>
      </c>
      <c r="K56" s="15" t="str">
        <f>IF(F56="6",IF(F55="5",IF(F54="4","",LEFT(A56,4)&amp;[1]运算表!$A$2),""),"")</f>
        <v/>
      </c>
      <c r="L56" s="24" t="str">
        <f t="shared" si="17"/>
        <v/>
      </c>
      <c r="M56" s="29">
        <f t="shared" si="18"/>
        <v>22035</v>
      </c>
      <c r="N56" s="29">
        <f t="shared" si="19"/>
        <v>22036</v>
      </c>
      <c r="O56" s="24" t="s">
        <v>145</v>
      </c>
      <c r="P56" s="4">
        <v>5</v>
      </c>
      <c r="Q56" s="4" t="s">
        <v>613</v>
      </c>
      <c r="R56" s="5" t="s">
        <v>454</v>
      </c>
      <c r="S56" s="4" t="s">
        <v>614</v>
      </c>
      <c r="T56" s="5" t="s">
        <v>615</v>
      </c>
      <c r="U56" s="4" t="s">
        <v>616</v>
      </c>
      <c r="V56" s="4" t="s">
        <v>617</v>
      </c>
      <c r="W56" s="4" t="s">
        <v>610</v>
      </c>
      <c r="X56" s="4" t="s">
        <v>587</v>
      </c>
      <c r="Y56" s="4" t="s">
        <v>618</v>
      </c>
      <c r="Z56" s="4" t="s">
        <v>619</v>
      </c>
      <c r="AA56" s="4" t="s">
        <v>612</v>
      </c>
      <c r="AB56" s="5" t="s">
        <v>606</v>
      </c>
      <c r="AC56" s="4" t="s">
        <v>620</v>
      </c>
      <c r="AD56" s="4" t="s">
        <v>621</v>
      </c>
      <c r="AE56" s="4" t="s">
        <v>622</v>
      </c>
      <c r="AF56" s="4" t="s">
        <v>623</v>
      </c>
    </row>
    <row r="57" spans="1:31">
      <c r="A57" s="5">
        <v>22045</v>
      </c>
      <c r="B57" s="5" t="s">
        <v>624</v>
      </c>
      <c r="C57" s="11" t="s">
        <v>625</v>
      </c>
      <c r="D57" s="9" t="str">
        <f t="shared" si="10"/>
        <v>2204</v>
      </c>
      <c r="E57" s="23" t="str">
        <f t="shared" si="11"/>
        <v>2</v>
      </c>
      <c r="F57" s="23" t="str">
        <f t="shared" si="12"/>
        <v>5</v>
      </c>
      <c r="G57" s="23" t="str">
        <f t="shared" si="13"/>
        <v>2</v>
      </c>
      <c r="H57" s="24">
        <f t="shared" si="14"/>
        <v>4</v>
      </c>
      <c r="I57" s="15">
        <f t="shared" si="15"/>
        <v>22045</v>
      </c>
      <c r="J57" s="15">
        <f t="shared" si="16"/>
        <v>22045</v>
      </c>
      <c r="K57" s="15" t="str">
        <f>IF(F57="6",IF(F56="5",IF(F55="4","",LEFT(A57,4)&amp;[1]运算表!$A$2),""),"")</f>
        <v/>
      </c>
      <c r="L57" s="24" t="str">
        <f t="shared" si="17"/>
        <v/>
      </c>
      <c r="M57" s="24" t="str">
        <f t="shared" si="18"/>
        <v/>
      </c>
      <c r="N57" s="24">
        <f t="shared" si="19"/>
        <v>22045</v>
      </c>
      <c r="O57" s="24" t="s">
        <v>79</v>
      </c>
      <c r="P57" s="4">
        <v>2</v>
      </c>
      <c r="Q57" s="4" t="s">
        <v>626</v>
      </c>
      <c r="R57" s="5" t="s">
        <v>627</v>
      </c>
      <c r="S57" s="4" t="s">
        <v>628</v>
      </c>
      <c r="T57" s="5" t="s">
        <v>629</v>
      </c>
      <c r="U57" s="4" t="s">
        <v>630</v>
      </c>
      <c r="V57" s="4" t="s">
        <v>601</v>
      </c>
      <c r="W57" s="4" t="s">
        <v>631</v>
      </c>
      <c r="X57" s="4" t="s">
        <v>587</v>
      </c>
      <c r="Y57" s="4" t="s">
        <v>632</v>
      </c>
      <c r="Z57" s="4" t="s">
        <v>633</v>
      </c>
      <c r="AA57" s="4" t="s">
        <v>634</v>
      </c>
      <c r="AB57" s="5" t="s">
        <v>635</v>
      </c>
      <c r="AC57" s="4" t="s">
        <v>39</v>
      </c>
      <c r="AD57" s="4"/>
      <c r="AE57" s="4"/>
    </row>
    <row r="58" spans="1:32">
      <c r="A58" s="5">
        <v>22046</v>
      </c>
      <c r="B58" s="5" t="s">
        <v>624</v>
      </c>
      <c r="C58" s="11" t="s">
        <v>625</v>
      </c>
      <c r="D58" s="9" t="str">
        <f t="shared" si="10"/>
        <v>2204</v>
      </c>
      <c r="E58" s="22" t="str">
        <f t="shared" si="11"/>
        <v>2</v>
      </c>
      <c r="F58" s="22" t="str">
        <f t="shared" si="12"/>
        <v>6</v>
      </c>
      <c r="G58" s="22" t="str">
        <f t="shared" si="13"/>
        <v>2</v>
      </c>
      <c r="H58" s="24">
        <f t="shared" si="14"/>
        <v>5</v>
      </c>
      <c r="I58" s="15">
        <f t="shared" si="15"/>
        <v>22046</v>
      </c>
      <c r="J58" s="15">
        <f t="shared" si="16"/>
        <v>22046</v>
      </c>
      <c r="K58" s="15" t="str">
        <f>IF(F58="6",IF(F57="5",IF(F56="4","",LEFT(A58,4)&amp;[1]运算表!$A$2),""),"")</f>
        <v>2204a</v>
      </c>
      <c r="L58" s="24" t="str">
        <f t="shared" si="17"/>
        <v>2204a</v>
      </c>
      <c r="M58" s="29">
        <f t="shared" si="18"/>
        <v>22045</v>
      </c>
      <c r="N58" s="29">
        <f t="shared" si="19"/>
        <v>22046</v>
      </c>
      <c r="O58" s="24" t="s">
        <v>145</v>
      </c>
      <c r="P58" s="4">
        <v>2</v>
      </c>
      <c r="Q58" s="4" t="s">
        <v>636</v>
      </c>
      <c r="R58" s="5" t="s">
        <v>627</v>
      </c>
      <c r="S58" s="4" t="s">
        <v>637</v>
      </c>
      <c r="T58" s="5" t="s">
        <v>638</v>
      </c>
      <c r="U58" s="4" t="s">
        <v>639</v>
      </c>
      <c r="V58" s="4" t="s">
        <v>617</v>
      </c>
      <c r="W58" s="4" t="s">
        <v>640</v>
      </c>
      <c r="X58" s="4" t="s">
        <v>587</v>
      </c>
      <c r="Y58" s="4" t="s">
        <v>641</v>
      </c>
      <c r="Z58" s="4" t="s">
        <v>642</v>
      </c>
      <c r="AA58" s="4" t="s">
        <v>643</v>
      </c>
      <c r="AB58" s="5" t="s">
        <v>635</v>
      </c>
      <c r="AC58" s="4" t="s">
        <v>644</v>
      </c>
      <c r="AD58" s="4" t="s">
        <v>645</v>
      </c>
      <c r="AE58" s="4" t="s">
        <v>646</v>
      </c>
      <c r="AF58" s="5" t="s">
        <v>460</v>
      </c>
    </row>
    <row r="59" spans="1:32">
      <c r="A59" s="5">
        <v>22055</v>
      </c>
      <c r="B59" s="5" t="s">
        <v>647</v>
      </c>
      <c r="C59" s="11" t="s">
        <v>648</v>
      </c>
      <c r="D59" s="9" t="str">
        <f t="shared" si="10"/>
        <v>2205</v>
      </c>
      <c r="E59" s="23" t="str">
        <f t="shared" si="11"/>
        <v>2</v>
      </c>
      <c r="F59" s="23" t="str">
        <f t="shared" si="12"/>
        <v>5</v>
      </c>
      <c r="G59" s="23" t="str">
        <f t="shared" si="13"/>
        <v>2</v>
      </c>
      <c r="H59" s="24">
        <f t="shared" si="14"/>
        <v>4</v>
      </c>
      <c r="I59" s="15">
        <f t="shared" si="15"/>
        <v>22055</v>
      </c>
      <c r="J59" s="15">
        <f t="shared" si="16"/>
        <v>22055</v>
      </c>
      <c r="K59" s="15" t="str">
        <f>IF(F59="6",IF(F58="5",IF(F57="4","",LEFT(A59,4)&amp;[1]运算表!$A$2),""),"")</f>
        <v/>
      </c>
      <c r="L59" s="24" t="str">
        <f t="shared" si="17"/>
        <v/>
      </c>
      <c r="M59" s="24" t="str">
        <f t="shared" si="18"/>
        <v/>
      </c>
      <c r="N59" s="24">
        <f t="shared" si="19"/>
        <v>22055</v>
      </c>
      <c r="O59" s="24" t="s">
        <v>128</v>
      </c>
      <c r="P59" s="4">
        <v>2</v>
      </c>
      <c r="Q59" s="4" t="s">
        <v>649</v>
      </c>
      <c r="R59" s="5" t="s">
        <v>650</v>
      </c>
      <c r="S59" s="4" t="s">
        <v>651</v>
      </c>
      <c r="T59" s="5" t="s">
        <v>652</v>
      </c>
      <c r="U59" s="4" t="s">
        <v>653</v>
      </c>
      <c r="V59" s="4" t="s">
        <v>654</v>
      </c>
      <c r="W59" s="4" t="s">
        <v>655</v>
      </c>
      <c r="X59" s="5" t="s">
        <v>656</v>
      </c>
      <c r="Y59" s="4" t="s">
        <v>657</v>
      </c>
      <c r="Z59" s="4" t="s">
        <v>658</v>
      </c>
      <c r="AA59" s="4" t="s">
        <v>659</v>
      </c>
      <c r="AB59" s="5" t="s">
        <v>660</v>
      </c>
      <c r="AC59" s="4" t="s">
        <v>661</v>
      </c>
      <c r="AD59" s="4" t="s">
        <v>662</v>
      </c>
      <c r="AE59" s="4" t="s">
        <v>663</v>
      </c>
      <c r="AF59" s="5" t="s">
        <v>587</v>
      </c>
    </row>
    <row r="60" spans="1:32">
      <c r="A60" s="5">
        <v>22056</v>
      </c>
      <c r="B60" s="5" t="s">
        <v>647</v>
      </c>
      <c r="C60" s="11" t="s">
        <v>648</v>
      </c>
      <c r="D60" s="9" t="str">
        <f t="shared" si="10"/>
        <v>2205</v>
      </c>
      <c r="E60" s="22" t="str">
        <f t="shared" si="11"/>
        <v>2</v>
      </c>
      <c r="F60" s="22" t="str">
        <f t="shared" si="12"/>
        <v>6</v>
      </c>
      <c r="G60" s="22" t="str">
        <f t="shared" si="13"/>
        <v>2</v>
      </c>
      <c r="H60" s="24">
        <f t="shared" si="14"/>
        <v>5</v>
      </c>
      <c r="I60" s="15">
        <f t="shared" si="15"/>
        <v>22056</v>
      </c>
      <c r="J60" s="15">
        <f t="shared" si="16"/>
        <v>22056</v>
      </c>
      <c r="K60" s="15" t="str">
        <f>IF(F60="6",IF(F59="5",IF(F58="4","",LEFT(A60,4)&amp;[1]运算表!$A$2),""),"")</f>
        <v>2205a</v>
      </c>
      <c r="L60" s="24" t="str">
        <f t="shared" si="17"/>
        <v>2205a</v>
      </c>
      <c r="M60" s="29">
        <f t="shared" si="18"/>
        <v>22055</v>
      </c>
      <c r="N60" s="29">
        <f t="shared" si="19"/>
        <v>22056</v>
      </c>
      <c r="O60" s="24" t="s">
        <v>145</v>
      </c>
      <c r="P60" s="4">
        <v>2</v>
      </c>
      <c r="Q60" s="4" t="s">
        <v>664</v>
      </c>
      <c r="R60" s="5" t="s">
        <v>650</v>
      </c>
      <c r="S60" s="4" t="s">
        <v>665</v>
      </c>
      <c r="T60" s="5" t="s">
        <v>666</v>
      </c>
      <c r="U60" s="4" t="s">
        <v>667</v>
      </c>
      <c r="V60" s="4" t="s">
        <v>668</v>
      </c>
      <c r="W60" s="4" t="s">
        <v>669</v>
      </c>
      <c r="X60" s="5" t="s">
        <v>656</v>
      </c>
      <c r="Y60" s="4" t="s">
        <v>670</v>
      </c>
      <c r="Z60" s="4" t="s">
        <v>671</v>
      </c>
      <c r="AA60" s="4" t="s">
        <v>672</v>
      </c>
      <c r="AB60" s="5" t="s">
        <v>660</v>
      </c>
      <c r="AC60" s="4" t="s">
        <v>673</v>
      </c>
      <c r="AD60" s="4" t="s">
        <v>674</v>
      </c>
      <c r="AE60" s="4" t="s">
        <v>675</v>
      </c>
      <c r="AF60" s="5" t="s">
        <v>587</v>
      </c>
    </row>
    <row r="61" spans="1:31">
      <c r="A61" s="5">
        <v>23013</v>
      </c>
      <c r="B61" s="5" t="s">
        <v>676</v>
      </c>
      <c r="C61" s="11" t="s">
        <v>677</v>
      </c>
      <c r="D61" s="9" t="str">
        <f t="shared" si="10"/>
        <v>2301</v>
      </c>
      <c r="E61" s="23" t="str">
        <f t="shared" si="11"/>
        <v>2</v>
      </c>
      <c r="F61" s="23" t="str">
        <f t="shared" si="12"/>
        <v>3</v>
      </c>
      <c r="G61" s="23" t="str">
        <f t="shared" si="13"/>
        <v>3</v>
      </c>
      <c r="H61" s="24">
        <f t="shared" si="14"/>
        <v>2</v>
      </c>
      <c r="I61" s="15">
        <f t="shared" si="15"/>
        <v>23013</v>
      </c>
      <c r="J61" s="15">
        <f t="shared" si="16"/>
        <v>23013</v>
      </c>
      <c r="K61" s="15" t="str">
        <f>IF(F61="6",IF(F60="5",IF(F59="4","",LEFT(A61,4)&amp;[1]运算表!$A$2),""),"")</f>
        <v/>
      </c>
      <c r="L61" s="24" t="str">
        <f t="shared" si="17"/>
        <v/>
      </c>
      <c r="M61" s="24" t="str">
        <f t="shared" si="18"/>
        <v/>
      </c>
      <c r="N61" s="24">
        <f t="shared" si="19"/>
        <v>23013</v>
      </c>
      <c r="O61" s="24" t="s">
        <v>42</v>
      </c>
      <c r="P61" s="4">
        <v>6</v>
      </c>
      <c r="Q61" s="4">
        <v>23013012</v>
      </c>
      <c r="R61" s="5" t="s">
        <v>678</v>
      </c>
      <c r="S61" s="4" t="s">
        <v>679</v>
      </c>
      <c r="T61" s="33" t="s">
        <v>680</v>
      </c>
      <c r="U61" s="4" t="s">
        <v>681</v>
      </c>
      <c r="V61" s="4" t="s">
        <v>682</v>
      </c>
      <c r="W61" s="33" t="s">
        <v>683</v>
      </c>
      <c r="X61" s="5" t="s">
        <v>294</v>
      </c>
      <c r="Y61" s="4" t="s">
        <v>39</v>
      </c>
      <c r="Z61" s="4"/>
      <c r="AA61" s="4"/>
      <c r="AC61" s="4" t="s">
        <v>39</v>
      </c>
      <c r="AD61" s="4"/>
      <c r="AE61" s="4"/>
    </row>
    <row r="62" spans="1:31">
      <c r="A62" s="5">
        <v>23023</v>
      </c>
      <c r="B62" s="5" t="s">
        <v>684</v>
      </c>
      <c r="C62" s="11" t="s">
        <v>685</v>
      </c>
      <c r="D62" s="9" t="str">
        <f t="shared" si="10"/>
        <v>2302</v>
      </c>
      <c r="E62" s="23" t="str">
        <f t="shared" si="11"/>
        <v>2</v>
      </c>
      <c r="F62" s="23" t="str">
        <f t="shared" si="12"/>
        <v>3</v>
      </c>
      <c r="G62" s="23" t="str">
        <f t="shared" si="13"/>
        <v>3</v>
      </c>
      <c r="H62" s="24">
        <f t="shared" si="14"/>
        <v>2</v>
      </c>
      <c r="I62" s="15">
        <f t="shared" si="15"/>
        <v>23023</v>
      </c>
      <c r="J62" s="15">
        <f t="shared" si="16"/>
        <v>23023</v>
      </c>
      <c r="K62" s="15" t="str">
        <f>IF(F62="6",IF(F61="5",IF(F60="4","",LEFT(A62,4)&amp;[1]运算表!$A$2),""),"")</f>
        <v/>
      </c>
      <c r="L62" s="24" t="str">
        <f t="shared" si="17"/>
        <v/>
      </c>
      <c r="M62" s="24" t="str">
        <f t="shared" si="18"/>
        <v/>
      </c>
      <c r="N62" s="24">
        <f t="shared" si="19"/>
        <v>23023</v>
      </c>
      <c r="O62" s="24" t="s">
        <v>42</v>
      </c>
      <c r="P62" s="4">
        <v>5</v>
      </c>
      <c r="Q62" s="4" t="s">
        <v>686</v>
      </c>
      <c r="R62" s="5" t="s">
        <v>687</v>
      </c>
      <c r="S62" s="4" t="s">
        <v>688</v>
      </c>
      <c r="T62" s="31" t="s">
        <v>689</v>
      </c>
      <c r="U62" s="4" t="s">
        <v>690</v>
      </c>
      <c r="V62" s="4" t="s">
        <v>684</v>
      </c>
      <c r="W62" s="31" t="s">
        <v>691</v>
      </c>
      <c r="X62" s="5" t="s">
        <v>298</v>
      </c>
      <c r="Y62" s="4"/>
      <c r="Z62" s="4"/>
      <c r="AA62" s="4"/>
      <c r="AC62" s="4" t="s">
        <v>39</v>
      </c>
      <c r="AD62" s="4"/>
      <c r="AE62" s="4"/>
    </row>
    <row r="63" spans="1:32">
      <c r="A63" s="5">
        <v>23035</v>
      </c>
      <c r="B63" s="5" t="s">
        <v>692</v>
      </c>
      <c r="C63" s="11" t="s">
        <v>693</v>
      </c>
      <c r="D63" s="9" t="str">
        <f t="shared" si="10"/>
        <v>2303</v>
      </c>
      <c r="E63" s="23" t="str">
        <f t="shared" si="11"/>
        <v>2</v>
      </c>
      <c r="F63" s="23" t="str">
        <f t="shared" si="12"/>
        <v>5</v>
      </c>
      <c r="G63" s="23" t="str">
        <f t="shared" si="13"/>
        <v>3</v>
      </c>
      <c r="H63" s="24">
        <f t="shared" si="14"/>
        <v>4</v>
      </c>
      <c r="I63" s="15">
        <f t="shared" si="15"/>
        <v>23035</v>
      </c>
      <c r="J63" s="15">
        <f t="shared" si="16"/>
        <v>23035</v>
      </c>
      <c r="K63" s="15" t="str">
        <f>IF(F63="6",IF(F62="5",IF(F61="4","",LEFT(A63,4)&amp;[1]运算表!$A$2),""),"")</f>
        <v/>
      </c>
      <c r="L63" s="24" t="str">
        <f t="shared" si="17"/>
        <v/>
      </c>
      <c r="M63" s="24" t="str">
        <f t="shared" si="18"/>
        <v/>
      </c>
      <c r="N63" s="24">
        <f t="shared" si="19"/>
        <v>23035</v>
      </c>
      <c r="O63" s="24" t="s">
        <v>128</v>
      </c>
      <c r="P63" s="4">
        <v>5</v>
      </c>
      <c r="Q63" s="4" t="s">
        <v>694</v>
      </c>
      <c r="R63" s="5" t="s">
        <v>695</v>
      </c>
      <c r="S63" s="4" t="s">
        <v>696</v>
      </c>
      <c r="T63" s="5" t="s">
        <v>697</v>
      </c>
      <c r="U63" s="4" t="s">
        <v>698</v>
      </c>
      <c r="V63" s="4" t="s">
        <v>699</v>
      </c>
      <c r="W63" s="4" t="s">
        <v>700</v>
      </c>
      <c r="X63" s="5" t="s">
        <v>294</v>
      </c>
      <c r="Y63" s="4" t="s">
        <v>701</v>
      </c>
      <c r="Z63" s="4" t="s">
        <v>702</v>
      </c>
      <c r="AA63" s="4" t="s">
        <v>703</v>
      </c>
      <c r="AB63" s="4" t="s">
        <v>587</v>
      </c>
      <c r="AC63" s="4" t="s">
        <v>704</v>
      </c>
      <c r="AD63" s="4" t="s">
        <v>705</v>
      </c>
      <c r="AE63" s="4" t="s">
        <v>706</v>
      </c>
      <c r="AF63" s="5" t="s">
        <v>707</v>
      </c>
    </row>
    <row r="64" spans="1:32">
      <c r="A64" s="5">
        <v>23036</v>
      </c>
      <c r="B64" s="5" t="s">
        <v>692</v>
      </c>
      <c r="C64" s="11" t="s">
        <v>693</v>
      </c>
      <c r="D64" s="9" t="str">
        <f t="shared" si="10"/>
        <v>2303</v>
      </c>
      <c r="E64" s="22" t="str">
        <f t="shared" si="11"/>
        <v>2</v>
      </c>
      <c r="F64" s="22" t="str">
        <f t="shared" si="12"/>
        <v>6</v>
      </c>
      <c r="G64" s="22" t="str">
        <f t="shared" si="13"/>
        <v>3</v>
      </c>
      <c r="H64" s="24">
        <f t="shared" si="14"/>
        <v>5</v>
      </c>
      <c r="I64" s="15">
        <f t="shared" si="15"/>
        <v>23036</v>
      </c>
      <c r="J64" s="15">
        <f t="shared" si="16"/>
        <v>23036</v>
      </c>
      <c r="K64" s="15" t="str">
        <f>IF(F64="6",IF(F63="5",IF(F62="4","",LEFT(A64,4)&amp;[1]运算表!$A$2),""),"")</f>
        <v>2303a</v>
      </c>
      <c r="L64" s="24" t="str">
        <f t="shared" si="17"/>
        <v>2303a</v>
      </c>
      <c r="M64" s="29">
        <f t="shared" si="18"/>
        <v>23035</v>
      </c>
      <c r="N64" s="29">
        <f t="shared" si="19"/>
        <v>23036</v>
      </c>
      <c r="O64" s="24" t="s">
        <v>145</v>
      </c>
      <c r="P64" s="4">
        <v>5</v>
      </c>
      <c r="Q64" s="4" t="s">
        <v>708</v>
      </c>
      <c r="R64" s="5" t="s">
        <v>695</v>
      </c>
      <c r="S64" s="4" t="s">
        <v>709</v>
      </c>
      <c r="T64" s="5" t="s">
        <v>710</v>
      </c>
      <c r="U64" s="4" t="s">
        <v>711</v>
      </c>
      <c r="V64" s="4" t="s">
        <v>712</v>
      </c>
      <c r="W64" s="4" t="s">
        <v>713</v>
      </c>
      <c r="X64" s="5" t="s">
        <v>294</v>
      </c>
      <c r="Y64" s="4" t="s">
        <v>714</v>
      </c>
      <c r="Z64" s="4" t="s">
        <v>715</v>
      </c>
      <c r="AA64" s="4" t="s">
        <v>716</v>
      </c>
      <c r="AB64" s="4" t="s">
        <v>587</v>
      </c>
      <c r="AC64" s="4" t="s">
        <v>717</v>
      </c>
      <c r="AD64" s="4" t="s">
        <v>718</v>
      </c>
      <c r="AE64" s="4" t="s">
        <v>719</v>
      </c>
      <c r="AF64" s="5" t="s">
        <v>707</v>
      </c>
    </row>
    <row r="65" spans="1:31">
      <c r="A65" s="5">
        <v>24013</v>
      </c>
      <c r="B65" s="5" t="s">
        <v>720</v>
      </c>
      <c r="C65" s="11" t="s">
        <v>721</v>
      </c>
      <c r="D65" s="9" t="str">
        <f t="shared" si="10"/>
        <v>2401</v>
      </c>
      <c r="E65" s="23" t="str">
        <f t="shared" si="11"/>
        <v>2</v>
      </c>
      <c r="F65" s="23" t="str">
        <f t="shared" si="12"/>
        <v>3</v>
      </c>
      <c r="G65" s="23" t="str">
        <f t="shared" si="13"/>
        <v>4</v>
      </c>
      <c r="H65" s="24">
        <f t="shared" si="14"/>
        <v>2</v>
      </c>
      <c r="I65" s="15">
        <f t="shared" si="15"/>
        <v>24013</v>
      </c>
      <c r="J65" s="15">
        <f t="shared" si="16"/>
        <v>24013</v>
      </c>
      <c r="K65" s="15" t="str">
        <f>IF(F65="6",IF(F64="5",IF(F63="4","",LEFT(A65,4)&amp;[1]运算表!$A$2),""),"")</f>
        <v/>
      </c>
      <c r="L65" s="24" t="str">
        <f t="shared" si="17"/>
        <v/>
      </c>
      <c r="M65" s="24" t="str">
        <f t="shared" si="18"/>
        <v/>
      </c>
      <c r="N65" s="24">
        <f t="shared" si="19"/>
        <v>24013</v>
      </c>
      <c r="O65" s="24" t="s">
        <v>42</v>
      </c>
      <c r="P65" s="4">
        <v>5</v>
      </c>
      <c r="Q65" s="4" t="s">
        <v>722</v>
      </c>
      <c r="R65" s="5" t="s">
        <v>109</v>
      </c>
      <c r="S65" s="4" t="s">
        <v>723</v>
      </c>
      <c r="T65" s="33" t="s">
        <v>724</v>
      </c>
      <c r="U65" s="4" t="s">
        <v>725</v>
      </c>
      <c r="V65" s="4" t="s">
        <v>726</v>
      </c>
      <c r="W65" s="33" t="s">
        <v>727</v>
      </c>
      <c r="X65" s="5" t="s">
        <v>728</v>
      </c>
      <c r="Y65" s="4" t="s">
        <v>39</v>
      </c>
      <c r="Z65" s="4"/>
      <c r="AA65" s="4"/>
      <c r="AC65" s="4" t="s">
        <v>39</v>
      </c>
      <c r="AD65" s="4"/>
      <c r="AE65" s="4"/>
    </row>
    <row r="66" spans="1:31">
      <c r="A66" s="5">
        <v>24024</v>
      </c>
      <c r="B66" s="5" t="s">
        <v>729</v>
      </c>
      <c r="C66" s="11" t="s">
        <v>730</v>
      </c>
      <c r="D66" s="9" t="str">
        <f t="shared" ref="D66:D97" si="20">LEFT(A66,4)</f>
        <v>2402</v>
      </c>
      <c r="E66" s="23" t="str">
        <f t="shared" ref="E66:E97" si="21">LEFT(A66,1)</f>
        <v>2</v>
      </c>
      <c r="F66" s="23" t="str">
        <f t="shared" ref="F66:F97" si="22">RIGHT(A66,1)</f>
        <v>4</v>
      </c>
      <c r="G66" s="23" t="str">
        <f t="shared" ref="G66:G97" si="23">RIGHT(LEFT(A66,2),1)</f>
        <v>4</v>
      </c>
      <c r="H66" s="24">
        <f t="shared" ref="H66:H97" si="24">F66-1</f>
        <v>3</v>
      </c>
      <c r="I66" s="15">
        <f t="shared" ref="I66:I97" si="25">A66</f>
        <v>24024</v>
      </c>
      <c r="J66" s="15">
        <f t="shared" ref="J66:J97" si="26">A66</f>
        <v>24024</v>
      </c>
      <c r="K66" s="15" t="str">
        <f>IF(F66="6",IF(F65="5",IF(F64="4","",LEFT(A66,4)&amp;[1]运算表!$A$2),""),"")</f>
        <v/>
      </c>
      <c r="L66" s="24" t="str">
        <f t="shared" ref="L66:L97" si="27">IF(K66="","",K66)</f>
        <v/>
      </c>
      <c r="M66" s="24" t="str">
        <f t="shared" ref="M66:M97" si="28">IF(F66="6",A65,"")</f>
        <v/>
      </c>
      <c r="N66" s="24">
        <f t="shared" ref="N66:N97" si="29">A66</f>
        <v>24024</v>
      </c>
      <c r="O66" s="24" t="s">
        <v>731</v>
      </c>
      <c r="P66" s="4">
        <v>5</v>
      </c>
      <c r="Q66" s="4" t="s">
        <v>732</v>
      </c>
      <c r="R66" s="5" t="s">
        <v>733</v>
      </c>
      <c r="S66" s="4" t="s">
        <v>734</v>
      </c>
      <c r="T66" s="5" t="s">
        <v>735</v>
      </c>
      <c r="U66" s="4" t="s">
        <v>736</v>
      </c>
      <c r="V66" s="4" t="s">
        <v>737</v>
      </c>
      <c r="W66" s="4" t="s">
        <v>738</v>
      </c>
      <c r="X66" s="5" t="s">
        <v>739</v>
      </c>
      <c r="Y66" s="4" t="s">
        <v>39</v>
      </c>
      <c r="Z66" s="4"/>
      <c r="AA66" s="4"/>
      <c r="AC66" s="4" t="s">
        <v>39</v>
      </c>
      <c r="AD66" s="4"/>
      <c r="AE66" s="4"/>
    </row>
    <row r="67" spans="1:31">
      <c r="A67" s="5">
        <v>24025</v>
      </c>
      <c r="B67" s="5" t="s">
        <v>729</v>
      </c>
      <c r="C67" s="11" t="s">
        <v>730</v>
      </c>
      <c r="D67" s="9" t="str">
        <f t="shared" si="20"/>
        <v>2402</v>
      </c>
      <c r="E67" s="23" t="str">
        <f t="shared" si="21"/>
        <v>2</v>
      </c>
      <c r="F67" s="23" t="str">
        <f t="shared" si="22"/>
        <v>5</v>
      </c>
      <c r="G67" s="23" t="str">
        <f t="shared" si="23"/>
        <v>4</v>
      </c>
      <c r="H67" s="24">
        <f t="shared" si="24"/>
        <v>4</v>
      </c>
      <c r="I67" s="15">
        <f t="shared" si="25"/>
        <v>24025</v>
      </c>
      <c r="J67" s="15">
        <f t="shared" si="26"/>
        <v>24025</v>
      </c>
      <c r="K67" s="15" t="str">
        <f>IF(F67="6",IF(F66="5",IF(F65="4","",LEFT(A67,4)&amp;[1]运算表!$A$2),""),"")</f>
        <v/>
      </c>
      <c r="L67" s="24" t="str">
        <f t="shared" si="27"/>
        <v/>
      </c>
      <c r="M67" s="24" t="str">
        <f t="shared" si="28"/>
        <v/>
      </c>
      <c r="N67" s="24">
        <f t="shared" si="29"/>
        <v>24025</v>
      </c>
      <c r="O67" s="24" t="s">
        <v>79</v>
      </c>
      <c r="P67" s="4">
        <v>5</v>
      </c>
      <c r="Q67" s="4" t="s">
        <v>740</v>
      </c>
      <c r="R67" s="5" t="s">
        <v>733</v>
      </c>
      <c r="S67" s="4" t="s">
        <v>734</v>
      </c>
      <c r="T67" s="5" t="s">
        <v>741</v>
      </c>
      <c r="U67" s="4" t="s">
        <v>742</v>
      </c>
      <c r="V67" s="4" t="s">
        <v>737</v>
      </c>
      <c r="W67" s="4" t="s">
        <v>743</v>
      </c>
      <c r="X67" s="5" t="s">
        <v>739</v>
      </c>
      <c r="Y67" s="4" t="s">
        <v>744</v>
      </c>
      <c r="Z67" s="4" t="s">
        <v>745</v>
      </c>
      <c r="AA67" s="4" t="s">
        <v>746</v>
      </c>
      <c r="AB67" s="5" t="s">
        <v>426</v>
      </c>
      <c r="AC67" s="4" t="s">
        <v>39</v>
      </c>
      <c r="AD67" s="4"/>
      <c r="AE67" s="4"/>
    </row>
    <row r="68" spans="1:32">
      <c r="A68" s="5">
        <v>24026</v>
      </c>
      <c r="B68" s="5" t="s">
        <v>729</v>
      </c>
      <c r="C68" s="11" t="s">
        <v>730</v>
      </c>
      <c r="D68" s="9" t="str">
        <f t="shared" si="20"/>
        <v>2402</v>
      </c>
      <c r="E68" s="22" t="str">
        <f t="shared" si="21"/>
        <v>2</v>
      </c>
      <c r="F68" s="22" t="str">
        <f t="shared" si="22"/>
        <v>6</v>
      </c>
      <c r="G68" s="22" t="str">
        <f t="shared" si="23"/>
        <v>4</v>
      </c>
      <c r="H68" s="24">
        <f t="shared" si="24"/>
        <v>5</v>
      </c>
      <c r="I68" s="15">
        <f t="shared" si="25"/>
        <v>24026</v>
      </c>
      <c r="J68" s="15">
        <f t="shared" si="26"/>
        <v>24026</v>
      </c>
      <c r="K68" s="15" t="str">
        <f>IF(F68="6",IF(F67="5",IF(F66="4","",LEFT(A68,4)&amp;[1]运算表!$A$2),""),"")</f>
        <v/>
      </c>
      <c r="L68" s="24" t="str">
        <f t="shared" si="27"/>
        <v/>
      </c>
      <c r="M68" s="29">
        <f t="shared" si="28"/>
        <v>24025</v>
      </c>
      <c r="N68" s="29">
        <f t="shared" si="29"/>
        <v>24026</v>
      </c>
      <c r="O68" s="24" t="s">
        <v>145</v>
      </c>
      <c r="P68" s="4">
        <v>5</v>
      </c>
      <c r="Q68" s="4" t="s">
        <v>747</v>
      </c>
      <c r="R68" s="5" t="s">
        <v>733</v>
      </c>
      <c r="S68" s="4" t="s">
        <v>748</v>
      </c>
      <c r="T68" s="5" t="s">
        <v>749</v>
      </c>
      <c r="U68" s="4" t="s">
        <v>750</v>
      </c>
      <c r="V68" s="4" t="s">
        <v>751</v>
      </c>
      <c r="W68" s="4" t="s">
        <v>752</v>
      </c>
      <c r="X68" s="5" t="s">
        <v>739</v>
      </c>
      <c r="Y68" s="4" t="s">
        <v>753</v>
      </c>
      <c r="Z68" s="4" t="s">
        <v>754</v>
      </c>
      <c r="AA68" s="4" t="s">
        <v>755</v>
      </c>
      <c r="AB68" s="5" t="s">
        <v>426</v>
      </c>
      <c r="AC68" s="4" t="s">
        <v>756</v>
      </c>
      <c r="AD68" s="4" t="s">
        <v>757</v>
      </c>
      <c r="AE68" s="4" t="s">
        <v>758</v>
      </c>
      <c r="AF68" s="4" t="s">
        <v>759</v>
      </c>
    </row>
    <row r="69" spans="1:31">
      <c r="A69" s="5">
        <v>24035</v>
      </c>
      <c r="B69" s="5" t="s">
        <v>760</v>
      </c>
      <c r="C69" s="11" t="s">
        <v>761</v>
      </c>
      <c r="D69" s="9" t="str">
        <f t="shared" si="20"/>
        <v>2403</v>
      </c>
      <c r="E69" s="23" t="str">
        <f t="shared" si="21"/>
        <v>2</v>
      </c>
      <c r="F69" s="23" t="str">
        <f t="shared" si="22"/>
        <v>5</v>
      </c>
      <c r="G69" s="23" t="str">
        <f t="shared" si="23"/>
        <v>4</v>
      </c>
      <c r="H69" s="24">
        <f t="shared" si="24"/>
        <v>4</v>
      </c>
      <c r="I69" s="15">
        <f t="shared" si="25"/>
        <v>24035</v>
      </c>
      <c r="J69" s="15">
        <f t="shared" si="26"/>
        <v>24035</v>
      </c>
      <c r="K69" s="15" t="str">
        <f>IF(F69="6",IF(F68="5",IF(F67="4","",LEFT(A69,4)&amp;[1]运算表!$A$2),""),"")</f>
        <v/>
      </c>
      <c r="L69" s="24" t="str">
        <f t="shared" si="27"/>
        <v/>
      </c>
      <c r="M69" s="24" t="str">
        <f t="shared" si="28"/>
        <v/>
      </c>
      <c r="N69" s="24">
        <f t="shared" si="29"/>
        <v>24035</v>
      </c>
      <c r="O69" s="24" t="s">
        <v>79</v>
      </c>
      <c r="P69" s="4">
        <v>2</v>
      </c>
      <c r="Q69" s="4" t="s">
        <v>762</v>
      </c>
      <c r="R69" s="5" t="s">
        <v>581</v>
      </c>
      <c r="S69" s="4" t="s">
        <v>763</v>
      </c>
      <c r="T69" s="5" t="s">
        <v>764</v>
      </c>
      <c r="U69" s="4" t="s">
        <v>765</v>
      </c>
      <c r="V69" s="4" t="s">
        <v>745</v>
      </c>
      <c r="W69" s="4" t="s">
        <v>766</v>
      </c>
      <c r="X69" s="5" t="s">
        <v>426</v>
      </c>
      <c r="Y69" s="4" t="s">
        <v>767</v>
      </c>
      <c r="Z69" s="4" t="s">
        <v>768</v>
      </c>
      <c r="AA69" s="4" t="s">
        <v>769</v>
      </c>
      <c r="AB69" s="5" t="s">
        <v>739</v>
      </c>
      <c r="AC69" s="4" t="s">
        <v>39</v>
      </c>
      <c r="AD69" s="4"/>
      <c r="AE69" s="4"/>
    </row>
    <row r="70" spans="1:32">
      <c r="A70" s="5">
        <v>24036</v>
      </c>
      <c r="B70" s="5" t="s">
        <v>760</v>
      </c>
      <c r="C70" s="11" t="s">
        <v>761</v>
      </c>
      <c r="D70" s="9" t="str">
        <f t="shared" si="20"/>
        <v>2403</v>
      </c>
      <c r="E70" s="22" t="str">
        <f t="shared" si="21"/>
        <v>2</v>
      </c>
      <c r="F70" s="22" t="str">
        <f t="shared" si="22"/>
        <v>6</v>
      </c>
      <c r="G70" s="22" t="str">
        <f t="shared" si="23"/>
        <v>4</v>
      </c>
      <c r="H70" s="24">
        <f t="shared" si="24"/>
        <v>5</v>
      </c>
      <c r="I70" s="15">
        <f t="shared" si="25"/>
        <v>24036</v>
      </c>
      <c r="J70" s="15">
        <f t="shared" si="26"/>
        <v>24036</v>
      </c>
      <c r="K70" s="15" t="str">
        <f>IF(F70="6",IF(F69="5",IF(F68="4","",LEFT(A70,4)&amp;[1]运算表!$A$2),""),"")</f>
        <v>2403a</v>
      </c>
      <c r="L70" s="24" t="str">
        <f t="shared" si="27"/>
        <v>2403a</v>
      </c>
      <c r="M70" s="29">
        <f t="shared" si="28"/>
        <v>24035</v>
      </c>
      <c r="N70" s="29">
        <f t="shared" si="29"/>
        <v>24036</v>
      </c>
      <c r="O70" s="24" t="s">
        <v>145</v>
      </c>
      <c r="P70" s="4">
        <v>2</v>
      </c>
      <c r="Q70" s="4" t="s">
        <v>770</v>
      </c>
      <c r="R70" s="5" t="s">
        <v>581</v>
      </c>
      <c r="S70" s="4" t="s">
        <v>771</v>
      </c>
      <c r="T70" s="5" t="s">
        <v>772</v>
      </c>
      <c r="U70" s="4" t="s">
        <v>773</v>
      </c>
      <c r="V70" s="4" t="s">
        <v>754</v>
      </c>
      <c r="W70" s="4" t="s">
        <v>774</v>
      </c>
      <c r="X70" s="5" t="s">
        <v>426</v>
      </c>
      <c r="Y70" s="4" t="s">
        <v>775</v>
      </c>
      <c r="Z70" s="4" t="s">
        <v>776</v>
      </c>
      <c r="AA70" s="4" t="s">
        <v>777</v>
      </c>
      <c r="AB70" s="5" t="s">
        <v>739</v>
      </c>
      <c r="AC70" s="4" t="s">
        <v>778</v>
      </c>
      <c r="AD70" s="4" t="s">
        <v>779</v>
      </c>
      <c r="AE70" s="4" t="s">
        <v>780</v>
      </c>
      <c r="AF70" s="5" t="s">
        <v>781</v>
      </c>
    </row>
    <row r="71" s="4" customFormat="1" spans="1:32">
      <c r="A71" s="4">
        <v>25011</v>
      </c>
      <c r="B71" s="4" t="s">
        <v>782</v>
      </c>
      <c r="C71" s="9" t="s">
        <v>783</v>
      </c>
      <c r="D71" s="9" t="str">
        <f t="shared" si="20"/>
        <v>2501</v>
      </c>
      <c r="E71" s="24" t="str">
        <f t="shared" si="21"/>
        <v>2</v>
      </c>
      <c r="F71" s="24" t="str">
        <f t="shared" si="22"/>
        <v>1</v>
      </c>
      <c r="G71" s="24" t="str">
        <f t="shared" si="23"/>
        <v>5</v>
      </c>
      <c r="H71" s="24">
        <f t="shared" si="24"/>
        <v>0</v>
      </c>
      <c r="I71" s="15">
        <f t="shared" si="25"/>
        <v>25011</v>
      </c>
      <c r="J71" s="15">
        <f t="shared" si="26"/>
        <v>25011</v>
      </c>
      <c r="K71" s="15" t="str">
        <f>IF(F71="6",IF(F70="5",IF(F69="4","",LEFT(A71,4)&amp;[1]运算表!$A$2),""),"")</f>
        <v/>
      </c>
      <c r="L71" s="24" t="str">
        <f t="shared" si="27"/>
        <v/>
      </c>
      <c r="M71" s="24" t="str">
        <f t="shared" si="28"/>
        <v/>
      </c>
      <c r="N71" s="24">
        <f t="shared" si="29"/>
        <v>25011</v>
      </c>
      <c r="O71" s="24" t="s">
        <v>34</v>
      </c>
      <c r="P71" s="4">
        <v>1</v>
      </c>
      <c r="Q71" s="4" t="s">
        <v>784</v>
      </c>
      <c r="R71" s="5" t="s">
        <v>785</v>
      </c>
      <c r="S71" s="4" t="s">
        <v>786</v>
      </c>
      <c r="T71" s="30" t="s">
        <v>787</v>
      </c>
      <c r="U71" s="4" t="s">
        <v>39</v>
      </c>
      <c r="X71" s="5"/>
      <c r="Y71" s="4" t="s">
        <v>39</v>
      </c>
      <c r="AB71" s="5"/>
      <c r="AC71" s="4" t="s">
        <v>39</v>
      </c>
      <c r="AF71" s="5"/>
    </row>
    <row r="72" spans="1:32">
      <c r="A72" s="5">
        <v>25023</v>
      </c>
      <c r="B72" s="5" t="s">
        <v>788</v>
      </c>
      <c r="C72" s="11" t="s">
        <v>789</v>
      </c>
      <c r="D72" s="9" t="str">
        <f t="shared" si="20"/>
        <v>2502</v>
      </c>
      <c r="E72" s="23" t="str">
        <f t="shared" si="21"/>
        <v>2</v>
      </c>
      <c r="F72" s="23" t="str">
        <f t="shared" si="22"/>
        <v>3</v>
      </c>
      <c r="G72" s="23" t="str">
        <f t="shared" si="23"/>
        <v>5</v>
      </c>
      <c r="H72" s="24">
        <f t="shared" si="24"/>
        <v>2</v>
      </c>
      <c r="I72" s="15">
        <f t="shared" si="25"/>
        <v>25023</v>
      </c>
      <c r="J72" s="15">
        <f t="shared" si="26"/>
        <v>25023</v>
      </c>
      <c r="K72" s="15" t="str">
        <f>IF(F72="6",IF(F71="5",IF(F70="4","",LEFT(A72,4)&amp;[1]运算表!$A$2),""),"")</f>
        <v/>
      </c>
      <c r="L72" s="24" t="str">
        <f t="shared" si="27"/>
        <v/>
      </c>
      <c r="M72" s="24" t="str">
        <f t="shared" si="28"/>
        <v/>
      </c>
      <c r="N72" s="24">
        <f t="shared" si="29"/>
        <v>25023</v>
      </c>
      <c r="O72" s="24" t="s">
        <v>42</v>
      </c>
      <c r="P72" s="4">
        <v>2</v>
      </c>
      <c r="Q72" s="4" t="s">
        <v>790</v>
      </c>
      <c r="R72" s="4" t="s">
        <v>581</v>
      </c>
      <c r="S72" s="4" t="s">
        <v>791</v>
      </c>
      <c r="T72" s="33" t="s">
        <v>792</v>
      </c>
      <c r="U72" s="4" t="s">
        <v>793</v>
      </c>
      <c r="V72" s="4" t="s">
        <v>794</v>
      </c>
      <c r="W72" s="33" t="s">
        <v>727</v>
      </c>
      <c r="X72" s="4" t="s">
        <v>591</v>
      </c>
      <c r="Y72" s="4"/>
      <c r="Z72" s="4"/>
      <c r="AA72" s="4"/>
      <c r="AB72" s="4"/>
      <c r="AC72" s="4" t="s">
        <v>39</v>
      </c>
      <c r="AD72" s="4"/>
      <c r="AE72" s="4"/>
      <c r="AF72" s="4"/>
    </row>
    <row r="73" spans="1:31">
      <c r="A73" s="5">
        <v>25033</v>
      </c>
      <c r="B73" s="5" t="s">
        <v>795</v>
      </c>
      <c r="C73" s="11" t="s">
        <v>796</v>
      </c>
      <c r="D73" s="9" t="str">
        <f t="shared" si="20"/>
        <v>2503</v>
      </c>
      <c r="E73" s="23" t="str">
        <f t="shared" si="21"/>
        <v>2</v>
      </c>
      <c r="F73" s="23" t="str">
        <f t="shared" si="22"/>
        <v>3</v>
      </c>
      <c r="G73" s="23" t="str">
        <f t="shared" si="23"/>
        <v>5</v>
      </c>
      <c r="H73" s="24">
        <f t="shared" si="24"/>
        <v>2</v>
      </c>
      <c r="I73" s="15">
        <f t="shared" si="25"/>
        <v>25033</v>
      </c>
      <c r="J73" s="15">
        <f t="shared" si="26"/>
        <v>25033</v>
      </c>
      <c r="K73" s="15" t="str">
        <f>IF(F73="6",IF(F72="5",IF(F71="4","",LEFT(A73,4)&amp;[1]运算表!$A$2),""),"")</f>
        <v/>
      </c>
      <c r="L73" s="24" t="str">
        <f t="shared" si="27"/>
        <v/>
      </c>
      <c r="M73" s="24" t="str">
        <f t="shared" si="28"/>
        <v/>
      </c>
      <c r="N73" s="24">
        <f t="shared" si="29"/>
        <v>25033</v>
      </c>
      <c r="O73" s="24" t="s">
        <v>42</v>
      </c>
      <c r="P73" s="4">
        <v>5</v>
      </c>
      <c r="Q73" s="4" t="s">
        <v>797</v>
      </c>
      <c r="R73" s="5" t="s">
        <v>454</v>
      </c>
      <c r="S73" s="4" t="s">
        <v>798</v>
      </c>
      <c r="T73" s="31" t="s">
        <v>799</v>
      </c>
      <c r="U73" s="4" t="s">
        <v>800</v>
      </c>
      <c r="V73" s="4" t="s">
        <v>801</v>
      </c>
      <c r="W73" s="31" t="s">
        <v>802</v>
      </c>
      <c r="X73" s="5" t="s">
        <v>803</v>
      </c>
      <c r="Y73" s="4" t="s">
        <v>39</v>
      </c>
      <c r="Z73" s="4"/>
      <c r="AA73" s="4"/>
      <c r="AC73" s="4" t="s">
        <v>39</v>
      </c>
      <c r="AD73" s="4"/>
      <c r="AE73" s="4"/>
    </row>
    <row r="74" spans="1:31">
      <c r="A74" s="5">
        <v>25044</v>
      </c>
      <c r="B74" s="5" t="s">
        <v>804</v>
      </c>
      <c r="C74" s="11" t="s">
        <v>805</v>
      </c>
      <c r="D74" s="9" t="str">
        <f t="shared" si="20"/>
        <v>2504</v>
      </c>
      <c r="E74" s="23" t="str">
        <f t="shared" si="21"/>
        <v>2</v>
      </c>
      <c r="F74" s="23" t="str">
        <f t="shared" si="22"/>
        <v>4</v>
      </c>
      <c r="G74" s="23" t="str">
        <f t="shared" si="23"/>
        <v>5</v>
      </c>
      <c r="H74" s="24">
        <f t="shared" si="24"/>
        <v>3</v>
      </c>
      <c r="I74" s="15">
        <f t="shared" si="25"/>
        <v>25044</v>
      </c>
      <c r="J74" s="15">
        <f t="shared" si="26"/>
        <v>25044</v>
      </c>
      <c r="K74" s="15" t="str">
        <f>IF(F74="6",IF(F73="5",IF(F72="4","",LEFT(A74,4)&amp;[1]运算表!$A$2),""),"")</f>
        <v/>
      </c>
      <c r="L74" s="24" t="str">
        <f t="shared" si="27"/>
        <v/>
      </c>
      <c r="M74" s="24" t="str">
        <f t="shared" si="28"/>
        <v/>
      </c>
      <c r="N74" s="24">
        <f t="shared" si="29"/>
        <v>25044</v>
      </c>
      <c r="O74" s="24" t="s">
        <v>67</v>
      </c>
      <c r="P74" s="4">
        <v>2</v>
      </c>
      <c r="Q74" s="4" t="s">
        <v>806</v>
      </c>
      <c r="R74" s="5" t="s">
        <v>807</v>
      </c>
      <c r="S74" s="4" t="s">
        <v>808</v>
      </c>
      <c r="T74" s="33" t="s">
        <v>809</v>
      </c>
      <c r="U74" s="4" t="s">
        <v>810</v>
      </c>
      <c r="V74" s="4" t="s">
        <v>811</v>
      </c>
      <c r="W74" s="33" t="s">
        <v>812</v>
      </c>
      <c r="X74" s="5" t="s">
        <v>813</v>
      </c>
      <c r="Y74" s="4" t="s">
        <v>814</v>
      </c>
      <c r="Z74" s="4" t="s">
        <v>815</v>
      </c>
      <c r="AA74" s="33" t="s">
        <v>816</v>
      </c>
      <c r="AB74" s="5" t="s">
        <v>817</v>
      </c>
      <c r="AC74" s="4" t="s">
        <v>39</v>
      </c>
      <c r="AD74" s="4"/>
      <c r="AE74" s="4"/>
    </row>
    <row r="75" spans="1:31">
      <c r="A75" s="5">
        <v>25045</v>
      </c>
      <c r="B75" s="5" t="s">
        <v>804</v>
      </c>
      <c r="C75" s="11" t="s">
        <v>805</v>
      </c>
      <c r="D75" s="9" t="str">
        <f t="shared" si="20"/>
        <v>2504</v>
      </c>
      <c r="E75" s="23" t="str">
        <f t="shared" si="21"/>
        <v>2</v>
      </c>
      <c r="F75" s="23" t="str">
        <f t="shared" si="22"/>
        <v>5</v>
      </c>
      <c r="G75" s="23" t="str">
        <f t="shared" si="23"/>
        <v>5</v>
      </c>
      <c r="H75" s="24">
        <f t="shared" si="24"/>
        <v>4</v>
      </c>
      <c r="I75" s="15">
        <f t="shared" si="25"/>
        <v>25045</v>
      </c>
      <c r="J75" s="15">
        <f t="shared" si="26"/>
        <v>25045</v>
      </c>
      <c r="K75" s="15" t="str">
        <f>IF(F75="6",IF(F74="5",IF(F73="4","",LEFT(A75,4)&amp;[1]运算表!$A$2),""),"")</f>
        <v/>
      </c>
      <c r="L75" s="24" t="str">
        <f t="shared" si="27"/>
        <v/>
      </c>
      <c r="M75" s="24" t="str">
        <f t="shared" si="28"/>
        <v/>
      </c>
      <c r="N75" s="24">
        <f t="shared" si="29"/>
        <v>25045</v>
      </c>
      <c r="O75" s="24" t="s">
        <v>79</v>
      </c>
      <c r="P75" s="4">
        <v>2</v>
      </c>
      <c r="Q75" s="4" t="s">
        <v>818</v>
      </c>
      <c r="R75" s="5" t="s">
        <v>807</v>
      </c>
      <c r="S75" s="4" t="s">
        <v>808</v>
      </c>
      <c r="T75" s="33" t="s">
        <v>819</v>
      </c>
      <c r="U75" s="4" t="s">
        <v>820</v>
      </c>
      <c r="V75" s="4" t="s">
        <v>811</v>
      </c>
      <c r="W75" s="33" t="s">
        <v>821</v>
      </c>
      <c r="X75" s="5" t="s">
        <v>813</v>
      </c>
      <c r="Y75" s="4" t="s">
        <v>822</v>
      </c>
      <c r="Z75" s="4" t="s">
        <v>815</v>
      </c>
      <c r="AA75" s="33" t="s">
        <v>823</v>
      </c>
      <c r="AB75" s="5" t="s">
        <v>817</v>
      </c>
      <c r="AC75" s="4" t="s">
        <v>39</v>
      </c>
      <c r="AD75" s="4"/>
      <c r="AE75" s="4"/>
    </row>
    <row r="76" spans="1:32">
      <c r="A76" s="5">
        <v>25054</v>
      </c>
      <c r="B76" s="5" t="s">
        <v>824</v>
      </c>
      <c r="C76" s="11" t="s">
        <v>825</v>
      </c>
      <c r="D76" s="9" t="str">
        <f t="shared" si="20"/>
        <v>2505</v>
      </c>
      <c r="E76" s="23" t="str">
        <f t="shared" si="21"/>
        <v>2</v>
      </c>
      <c r="F76" s="23" t="str">
        <f t="shared" si="22"/>
        <v>4</v>
      </c>
      <c r="G76" s="23" t="str">
        <f t="shared" si="23"/>
        <v>5</v>
      </c>
      <c r="H76" s="24">
        <f t="shared" si="24"/>
        <v>3</v>
      </c>
      <c r="I76" s="15">
        <f t="shared" si="25"/>
        <v>25054</v>
      </c>
      <c r="J76" s="15">
        <f t="shared" si="26"/>
        <v>25054</v>
      </c>
      <c r="K76" s="15" t="str">
        <f>IF(F76="6",IF(F75="5",IF(F74="4","",LEFT(A76,4)&amp;[1]运算表!$A$2),""),"")</f>
        <v/>
      </c>
      <c r="L76" s="24" t="str">
        <f t="shared" si="27"/>
        <v/>
      </c>
      <c r="M76" s="24" t="str">
        <f t="shared" si="28"/>
        <v/>
      </c>
      <c r="N76" s="24">
        <f t="shared" si="29"/>
        <v>25054</v>
      </c>
      <c r="O76" s="24" t="s">
        <v>67</v>
      </c>
      <c r="P76" s="4">
        <v>5</v>
      </c>
      <c r="Q76" s="4" t="s">
        <v>826</v>
      </c>
      <c r="R76" s="4" t="s">
        <v>827</v>
      </c>
      <c r="S76" s="5" t="s">
        <v>828</v>
      </c>
      <c r="T76" s="31" t="s">
        <v>829</v>
      </c>
      <c r="U76" s="4" t="s">
        <v>830</v>
      </c>
      <c r="V76" s="4" t="s">
        <v>831</v>
      </c>
      <c r="W76" s="31" t="s">
        <v>832</v>
      </c>
      <c r="X76" s="4" t="s">
        <v>833</v>
      </c>
      <c r="Y76" s="4" t="s">
        <v>834</v>
      </c>
      <c r="Z76" s="4" t="s">
        <v>835</v>
      </c>
      <c r="AA76" s="31" t="s">
        <v>836</v>
      </c>
      <c r="AB76" s="4" t="s">
        <v>837</v>
      </c>
      <c r="AC76" s="4" t="s">
        <v>39</v>
      </c>
      <c r="AD76" s="4"/>
      <c r="AE76" s="4"/>
      <c r="AF76" s="4"/>
    </row>
    <row r="77" spans="1:31">
      <c r="A77" s="5">
        <v>25055</v>
      </c>
      <c r="B77" s="5" t="s">
        <v>824</v>
      </c>
      <c r="C77" s="11" t="s">
        <v>825</v>
      </c>
      <c r="D77" s="9" t="str">
        <f t="shared" si="20"/>
        <v>2505</v>
      </c>
      <c r="E77" s="23" t="str">
        <f t="shared" si="21"/>
        <v>2</v>
      </c>
      <c r="F77" s="23" t="str">
        <f t="shared" si="22"/>
        <v>5</v>
      </c>
      <c r="G77" s="23" t="str">
        <f t="shared" si="23"/>
        <v>5</v>
      </c>
      <c r="H77" s="24">
        <f t="shared" si="24"/>
        <v>4</v>
      </c>
      <c r="I77" s="15">
        <f t="shared" si="25"/>
        <v>25055</v>
      </c>
      <c r="J77" s="15">
        <f t="shared" si="26"/>
        <v>25055</v>
      </c>
      <c r="K77" s="15" t="str">
        <f>IF(F77="6",IF(F76="5",IF(F75="4","",LEFT(A77,4)&amp;[1]运算表!$A$2),""),"")</f>
        <v/>
      </c>
      <c r="L77" s="24" t="str">
        <f t="shared" si="27"/>
        <v/>
      </c>
      <c r="M77" s="24" t="str">
        <f t="shared" si="28"/>
        <v/>
      </c>
      <c r="N77" s="24">
        <f t="shared" si="29"/>
        <v>25055</v>
      </c>
      <c r="O77" s="24" t="s">
        <v>79</v>
      </c>
      <c r="P77" s="4">
        <v>5</v>
      </c>
      <c r="Q77" s="4" t="s">
        <v>838</v>
      </c>
      <c r="R77" s="4" t="s">
        <v>827</v>
      </c>
      <c r="S77" s="4" t="s">
        <v>828</v>
      </c>
      <c r="T77" s="31" t="s">
        <v>839</v>
      </c>
      <c r="U77" s="4" t="s">
        <v>840</v>
      </c>
      <c r="V77" s="4" t="s">
        <v>831</v>
      </c>
      <c r="W77" s="31" t="s">
        <v>841</v>
      </c>
      <c r="X77" s="4" t="s">
        <v>833</v>
      </c>
      <c r="Y77" s="4" t="s">
        <v>842</v>
      </c>
      <c r="Z77" s="4" t="s">
        <v>835</v>
      </c>
      <c r="AA77" s="31" t="s">
        <v>836</v>
      </c>
      <c r="AB77" s="4" t="s">
        <v>837</v>
      </c>
      <c r="AC77" s="4" t="s">
        <v>39</v>
      </c>
      <c r="AD77" s="4"/>
      <c r="AE77" s="4"/>
    </row>
    <row r="78" spans="1:32">
      <c r="A78" s="5">
        <v>25065</v>
      </c>
      <c r="B78" s="5" t="s">
        <v>843</v>
      </c>
      <c r="C78" s="11" t="s">
        <v>844</v>
      </c>
      <c r="D78" s="9" t="str">
        <f t="shared" si="20"/>
        <v>2506</v>
      </c>
      <c r="E78" s="23" t="str">
        <f t="shared" si="21"/>
        <v>2</v>
      </c>
      <c r="F78" s="23" t="str">
        <f t="shared" si="22"/>
        <v>5</v>
      </c>
      <c r="G78" s="23" t="str">
        <f t="shared" si="23"/>
        <v>5</v>
      </c>
      <c r="H78" s="24">
        <f t="shared" si="24"/>
        <v>4</v>
      </c>
      <c r="I78" s="15">
        <f t="shared" si="25"/>
        <v>25065</v>
      </c>
      <c r="J78" s="15">
        <f t="shared" si="26"/>
        <v>25065</v>
      </c>
      <c r="K78" s="15" t="str">
        <f>IF(F78="6",IF(F77="5",IF(F76="4","",LEFT(A78,4)&amp;[1]运算表!$A$2),""),"")</f>
        <v/>
      </c>
      <c r="L78" s="24" t="str">
        <f t="shared" si="27"/>
        <v/>
      </c>
      <c r="M78" s="24" t="str">
        <f t="shared" si="28"/>
        <v/>
      </c>
      <c r="N78" s="24">
        <f t="shared" si="29"/>
        <v>25065</v>
      </c>
      <c r="O78" s="24" t="s">
        <v>128</v>
      </c>
      <c r="P78" s="4">
        <v>2</v>
      </c>
      <c r="Q78" s="4" t="s">
        <v>845</v>
      </c>
      <c r="R78" s="5" t="s">
        <v>846</v>
      </c>
      <c r="S78" s="4" t="s">
        <v>847</v>
      </c>
      <c r="T78" s="5" t="s">
        <v>848</v>
      </c>
      <c r="U78" s="4" t="s">
        <v>849</v>
      </c>
      <c r="V78" s="4" t="s">
        <v>850</v>
      </c>
      <c r="W78" s="4" t="s">
        <v>851</v>
      </c>
      <c r="X78" s="5" t="s">
        <v>371</v>
      </c>
      <c r="Y78" s="4" t="s">
        <v>852</v>
      </c>
      <c r="Z78" s="4" t="s">
        <v>853</v>
      </c>
      <c r="AA78" s="4" t="s">
        <v>854</v>
      </c>
      <c r="AB78" s="5" t="s">
        <v>855</v>
      </c>
      <c r="AC78" s="4" t="s">
        <v>856</v>
      </c>
      <c r="AD78" s="4" t="s">
        <v>857</v>
      </c>
      <c r="AE78" s="4" t="s">
        <v>858</v>
      </c>
      <c r="AF78" s="5" t="s">
        <v>859</v>
      </c>
    </row>
    <row r="79" spans="1:32">
      <c r="A79" s="5">
        <v>25066</v>
      </c>
      <c r="B79" s="5" t="s">
        <v>843</v>
      </c>
      <c r="C79" s="11" t="s">
        <v>844</v>
      </c>
      <c r="D79" s="9" t="str">
        <f t="shared" si="20"/>
        <v>2506</v>
      </c>
      <c r="E79" s="22" t="str">
        <f t="shared" si="21"/>
        <v>2</v>
      </c>
      <c r="F79" s="22" t="str">
        <f t="shared" si="22"/>
        <v>6</v>
      </c>
      <c r="G79" s="22" t="str">
        <f t="shared" si="23"/>
        <v>5</v>
      </c>
      <c r="H79" s="24">
        <f t="shared" si="24"/>
        <v>5</v>
      </c>
      <c r="I79" s="15">
        <f t="shared" si="25"/>
        <v>25066</v>
      </c>
      <c r="J79" s="15">
        <f t="shared" si="26"/>
        <v>25066</v>
      </c>
      <c r="K79" s="15" t="str">
        <f>IF(F79="6",IF(F78="5",IF(F77="4","",LEFT(A79,4)&amp;[1]运算表!$A$2),""),"")</f>
        <v>2506a</v>
      </c>
      <c r="L79" s="24" t="str">
        <f t="shared" si="27"/>
        <v>2506a</v>
      </c>
      <c r="M79" s="29">
        <f t="shared" si="28"/>
        <v>25065</v>
      </c>
      <c r="N79" s="29">
        <f t="shared" si="29"/>
        <v>25066</v>
      </c>
      <c r="O79" s="24" t="s">
        <v>145</v>
      </c>
      <c r="P79" s="4">
        <v>2</v>
      </c>
      <c r="Q79" s="4" t="s">
        <v>860</v>
      </c>
      <c r="R79" s="5" t="s">
        <v>846</v>
      </c>
      <c r="S79" s="4" t="s">
        <v>861</v>
      </c>
      <c r="T79" s="5" t="s">
        <v>862</v>
      </c>
      <c r="U79" s="4" t="s">
        <v>863</v>
      </c>
      <c r="V79" s="4" t="s">
        <v>864</v>
      </c>
      <c r="W79" s="4" t="s">
        <v>865</v>
      </c>
      <c r="X79" s="5" t="s">
        <v>371</v>
      </c>
      <c r="Y79" s="4" t="s">
        <v>866</v>
      </c>
      <c r="Z79" s="4" t="s">
        <v>867</v>
      </c>
      <c r="AA79" s="4" t="s">
        <v>868</v>
      </c>
      <c r="AB79" s="5" t="s">
        <v>855</v>
      </c>
      <c r="AC79" s="4" t="s">
        <v>869</v>
      </c>
      <c r="AD79" s="4" t="s">
        <v>870</v>
      </c>
      <c r="AE79" s="4" t="s">
        <v>871</v>
      </c>
      <c r="AF79" s="5" t="s">
        <v>859</v>
      </c>
    </row>
    <row r="80" spans="1:32">
      <c r="A80" s="5">
        <v>25075</v>
      </c>
      <c r="B80" s="5" t="s">
        <v>872</v>
      </c>
      <c r="C80" s="11" t="s">
        <v>873</v>
      </c>
      <c r="D80" s="9" t="str">
        <f t="shared" si="20"/>
        <v>2507</v>
      </c>
      <c r="E80" s="23" t="str">
        <f t="shared" si="21"/>
        <v>2</v>
      </c>
      <c r="F80" s="23" t="str">
        <f t="shared" si="22"/>
        <v>5</v>
      </c>
      <c r="G80" s="23" t="str">
        <f t="shared" si="23"/>
        <v>5</v>
      </c>
      <c r="H80" s="24">
        <f t="shared" si="24"/>
        <v>4</v>
      </c>
      <c r="I80" s="15">
        <f t="shared" si="25"/>
        <v>25075</v>
      </c>
      <c r="J80" s="15">
        <f t="shared" si="26"/>
        <v>25075</v>
      </c>
      <c r="K80" s="15" t="str">
        <f>IF(F80="6",IF(F79="5",IF(F78="4","",LEFT(A80,4)&amp;[1]运算表!$A$2),""),"")</f>
        <v/>
      </c>
      <c r="L80" s="24" t="str">
        <f t="shared" si="27"/>
        <v/>
      </c>
      <c r="M80" s="24" t="str">
        <f t="shared" si="28"/>
        <v/>
      </c>
      <c r="N80" s="24">
        <f t="shared" si="29"/>
        <v>25075</v>
      </c>
      <c r="O80" s="24" t="s">
        <v>128</v>
      </c>
      <c r="P80" s="4">
        <v>7</v>
      </c>
      <c r="Q80" s="4" t="s">
        <v>874</v>
      </c>
      <c r="R80" s="4" t="s">
        <v>577</v>
      </c>
      <c r="S80" s="4" t="s">
        <v>875</v>
      </c>
      <c r="T80" s="4" t="s">
        <v>876</v>
      </c>
      <c r="U80" s="4" t="s">
        <v>877</v>
      </c>
      <c r="V80" s="4" t="s">
        <v>878</v>
      </c>
      <c r="W80" s="4" t="s">
        <v>879</v>
      </c>
      <c r="X80" s="4" t="s">
        <v>880</v>
      </c>
      <c r="Y80" s="4" t="s">
        <v>881</v>
      </c>
      <c r="Z80" s="4" t="s">
        <v>882</v>
      </c>
      <c r="AA80" s="4" t="s">
        <v>883</v>
      </c>
      <c r="AB80" s="5" t="s">
        <v>144</v>
      </c>
      <c r="AC80" s="4" t="s">
        <v>884</v>
      </c>
      <c r="AD80" s="4" t="s">
        <v>885</v>
      </c>
      <c r="AE80" s="4" t="s">
        <v>886</v>
      </c>
      <c r="AF80" s="4" t="s">
        <v>304</v>
      </c>
    </row>
    <row r="81" spans="1:32">
      <c r="A81" s="5">
        <v>25076</v>
      </c>
      <c r="B81" s="5" t="s">
        <v>872</v>
      </c>
      <c r="C81" s="11" t="s">
        <v>873</v>
      </c>
      <c r="D81" s="9" t="str">
        <f t="shared" si="20"/>
        <v>2507</v>
      </c>
      <c r="E81" s="22" t="str">
        <f t="shared" si="21"/>
        <v>2</v>
      </c>
      <c r="F81" s="22" t="str">
        <f t="shared" si="22"/>
        <v>6</v>
      </c>
      <c r="G81" s="22" t="str">
        <f t="shared" si="23"/>
        <v>5</v>
      </c>
      <c r="H81" s="24">
        <f t="shared" si="24"/>
        <v>5</v>
      </c>
      <c r="I81" s="15">
        <f t="shared" si="25"/>
        <v>25076</v>
      </c>
      <c r="J81" s="15">
        <f t="shared" si="26"/>
        <v>25076</v>
      </c>
      <c r="K81" s="15" t="str">
        <f>IF(F81="6",IF(F80="5",IF(F79="4","",LEFT(A81,4)&amp;[1]运算表!$A$2),""),"")</f>
        <v>2507a</v>
      </c>
      <c r="L81" s="24" t="str">
        <f t="shared" si="27"/>
        <v>2507a</v>
      </c>
      <c r="M81" s="29">
        <f t="shared" si="28"/>
        <v>25075</v>
      </c>
      <c r="N81" s="29">
        <f t="shared" si="29"/>
        <v>25076</v>
      </c>
      <c r="O81" s="24" t="s">
        <v>145</v>
      </c>
      <c r="P81" s="4">
        <v>7</v>
      </c>
      <c r="Q81" s="4" t="s">
        <v>887</v>
      </c>
      <c r="R81" s="4" t="s">
        <v>577</v>
      </c>
      <c r="S81" s="4" t="s">
        <v>888</v>
      </c>
      <c r="T81" s="4" t="s">
        <v>889</v>
      </c>
      <c r="U81" s="4" t="s">
        <v>890</v>
      </c>
      <c r="V81" s="4" t="s">
        <v>891</v>
      </c>
      <c r="W81" s="4" t="s">
        <v>892</v>
      </c>
      <c r="X81" s="4" t="s">
        <v>880</v>
      </c>
      <c r="Y81" s="4" t="s">
        <v>893</v>
      </c>
      <c r="Z81" s="4" t="s">
        <v>894</v>
      </c>
      <c r="AA81" s="4" t="s">
        <v>895</v>
      </c>
      <c r="AB81" s="5" t="s">
        <v>144</v>
      </c>
      <c r="AC81" s="4" t="s">
        <v>896</v>
      </c>
      <c r="AD81" s="4" t="s">
        <v>897</v>
      </c>
      <c r="AE81" s="4" t="s">
        <v>898</v>
      </c>
      <c r="AF81" s="4" t="s">
        <v>304</v>
      </c>
    </row>
    <row r="82" s="4" customFormat="1" spans="1:32">
      <c r="A82" s="4">
        <v>31012</v>
      </c>
      <c r="B82" s="4" t="s">
        <v>899</v>
      </c>
      <c r="C82" s="9" t="s">
        <v>900</v>
      </c>
      <c r="D82" s="9" t="str">
        <f t="shared" si="20"/>
        <v>3101</v>
      </c>
      <c r="E82" s="24" t="str">
        <f t="shared" si="21"/>
        <v>3</v>
      </c>
      <c r="F82" s="24" t="str">
        <f t="shared" si="22"/>
        <v>2</v>
      </c>
      <c r="G82" s="24" t="str">
        <f t="shared" si="23"/>
        <v>1</v>
      </c>
      <c r="H82" s="24">
        <f t="shared" si="24"/>
        <v>1</v>
      </c>
      <c r="I82" s="15">
        <f t="shared" si="25"/>
        <v>31012</v>
      </c>
      <c r="J82" s="15">
        <f t="shared" si="26"/>
        <v>31012</v>
      </c>
      <c r="K82" s="15" t="str">
        <f>IF(F82="6",IF(F81="5",IF(F80="4","",LEFT(A82,4)&amp;[1]运算表!$A$2),""),"")</f>
        <v/>
      </c>
      <c r="L82" s="24" t="str">
        <f t="shared" si="27"/>
        <v/>
      </c>
      <c r="M82" s="24" t="str">
        <f t="shared" si="28"/>
        <v/>
      </c>
      <c r="N82" s="24">
        <f t="shared" si="29"/>
        <v>31012</v>
      </c>
      <c r="O82" s="24" t="s">
        <v>42</v>
      </c>
      <c r="P82" s="4">
        <v>1</v>
      </c>
      <c r="Q82" s="4" t="s">
        <v>901</v>
      </c>
      <c r="R82" s="5" t="s">
        <v>902</v>
      </c>
      <c r="S82" s="4" t="s">
        <v>903</v>
      </c>
      <c r="T82" s="33" t="s">
        <v>904</v>
      </c>
      <c r="U82" s="4" t="s">
        <v>905</v>
      </c>
      <c r="V82" s="4" t="s">
        <v>906</v>
      </c>
      <c r="W82" s="33" t="s">
        <v>907</v>
      </c>
      <c r="X82" s="5" t="s">
        <v>908</v>
      </c>
      <c r="Y82" s="4" t="s">
        <v>39</v>
      </c>
      <c r="AB82" s="5"/>
      <c r="AC82" s="4" t="s">
        <v>39</v>
      </c>
      <c r="AF82" s="5"/>
    </row>
    <row r="83" spans="1:31">
      <c r="A83" s="5">
        <v>31023</v>
      </c>
      <c r="B83" s="5" t="s">
        <v>909</v>
      </c>
      <c r="C83" s="11" t="s">
        <v>910</v>
      </c>
      <c r="D83" s="9" t="str">
        <f t="shared" si="20"/>
        <v>3102</v>
      </c>
      <c r="E83" s="23" t="str">
        <f t="shared" si="21"/>
        <v>3</v>
      </c>
      <c r="F83" s="23" t="str">
        <f t="shared" si="22"/>
        <v>3</v>
      </c>
      <c r="G83" s="23" t="str">
        <f t="shared" si="23"/>
        <v>1</v>
      </c>
      <c r="H83" s="24">
        <f t="shared" si="24"/>
        <v>2</v>
      </c>
      <c r="I83" s="15">
        <f t="shared" si="25"/>
        <v>31023</v>
      </c>
      <c r="J83" s="15">
        <f t="shared" si="26"/>
        <v>31023</v>
      </c>
      <c r="K83" s="15" t="str">
        <f>IF(F83="6",IF(F82="5",IF(F81="4","",LEFT(A83,4)&amp;[1]运算表!$A$2),""),"")</f>
        <v/>
      </c>
      <c r="L83" s="24" t="str">
        <f t="shared" si="27"/>
        <v/>
      </c>
      <c r="M83" s="24" t="str">
        <f t="shared" si="28"/>
        <v/>
      </c>
      <c r="N83" s="24">
        <f t="shared" si="29"/>
        <v>31023</v>
      </c>
      <c r="O83" s="24" t="s">
        <v>42</v>
      </c>
      <c r="P83" s="4">
        <v>1</v>
      </c>
      <c r="Q83" s="4" t="s">
        <v>911</v>
      </c>
      <c r="R83" s="5" t="s">
        <v>902</v>
      </c>
      <c r="S83" s="4" t="s">
        <v>912</v>
      </c>
      <c r="T83" s="31" t="s">
        <v>913</v>
      </c>
      <c r="U83" s="4" t="s">
        <v>914</v>
      </c>
      <c r="V83" s="4" t="s">
        <v>915</v>
      </c>
      <c r="W83" s="31" t="s">
        <v>916</v>
      </c>
      <c r="X83" s="5" t="s">
        <v>917</v>
      </c>
      <c r="Y83" s="4" t="s">
        <v>39</v>
      </c>
      <c r="Z83" s="4"/>
      <c r="AA83" s="4"/>
      <c r="AC83" s="4" t="s">
        <v>39</v>
      </c>
      <c r="AD83" s="4"/>
      <c r="AE83" s="4"/>
    </row>
    <row r="84" spans="1:32">
      <c r="A84" s="5">
        <v>31033</v>
      </c>
      <c r="B84" s="5" t="s">
        <v>918</v>
      </c>
      <c r="C84" s="11" t="s">
        <v>919</v>
      </c>
      <c r="D84" s="9" t="str">
        <f t="shared" si="20"/>
        <v>3103</v>
      </c>
      <c r="E84" s="23" t="str">
        <f t="shared" si="21"/>
        <v>3</v>
      </c>
      <c r="F84" s="23" t="str">
        <f t="shared" si="22"/>
        <v>3</v>
      </c>
      <c r="G84" s="23" t="str">
        <f t="shared" si="23"/>
        <v>1</v>
      </c>
      <c r="H84" s="24">
        <f t="shared" si="24"/>
        <v>2</v>
      </c>
      <c r="I84" s="15">
        <f t="shared" si="25"/>
        <v>31033</v>
      </c>
      <c r="J84" s="15">
        <f t="shared" si="26"/>
        <v>31033</v>
      </c>
      <c r="K84" s="15" t="str">
        <f>IF(F84="6",IF(F83="5",IF(F82="4","",LEFT(A84,4)&amp;[1]运算表!$A$2),""),"")</f>
        <v/>
      </c>
      <c r="L84" s="24" t="str">
        <f t="shared" si="27"/>
        <v/>
      </c>
      <c r="M84" s="24" t="str">
        <f t="shared" si="28"/>
        <v/>
      </c>
      <c r="N84" s="24">
        <f t="shared" si="29"/>
        <v>31033</v>
      </c>
      <c r="O84" s="24" t="s">
        <v>42</v>
      </c>
      <c r="P84" s="4">
        <v>1</v>
      </c>
      <c r="Q84" s="4" t="s">
        <v>920</v>
      </c>
      <c r="R84" s="4" t="s">
        <v>921</v>
      </c>
      <c r="S84" s="4" t="s">
        <v>922</v>
      </c>
      <c r="T84" s="33" t="s">
        <v>923</v>
      </c>
      <c r="U84" s="4" t="s">
        <v>924</v>
      </c>
      <c r="V84" s="4" t="s">
        <v>925</v>
      </c>
      <c r="W84" s="33" t="s">
        <v>926</v>
      </c>
      <c r="X84" s="4" t="s">
        <v>927</v>
      </c>
      <c r="Y84" s="4" t="s">
        <v>39</v>
      </c>
      <c r="Z84" s="4"/>
      <c r="AA84" s="4"/>
      <c r="AB84" s="4"/>
      <c r="AC84" s="4" t="s">
        <v>39</v>
      </c>
      <c r="AD84" s="4"/>
      <c r="AE84" s="4"/>
      <c r="AF84" s="4"/>
    </row>
    <row r="85" spans="1:31">
      <c r="A85" s="5">
        <v>31044</v>
      </c>
      <c r="B85" s="5" t="s">
        <v>928</v>
      </c>
      <c r="C85" s="11" t="s">
        <v>929</v>
      </c>
      <c r="D85" s="9" t="str">
        <f t="shared" si="20"/>
        <v>3104</v>
      </c>
      <c r="E85" s="23" t="str">
        <f t="shared" si="21"/>
        <v>3</v>
      </c>
      <c r="F85" s="23" t="str">
        <f t="shared" si="22"/>
        <v>4</v>
      </c>
      <c r="G85" s="23" t="str">
        <f t="shared" si="23"/>
        <v>1</v>
      </c>
      <c r="H85" s="24">
        <f t="shared" si="24"/>
        <v>3</v>
      </c>
      <c r="I85" s="15">
        <f t="shared" si="25"/>
        <v>31044</v>
      </c>
      <c r="J85" s="15">
        <f t="shared" si="26"/>
        <v>31044</v>
      </c>
      <c r="K85" s="15" t="str">
        <f>IF(F85="6",IF(F84="5",IF(F83="4","",LEFT(A85,4)&amp;[1]运算表!$A$2),""),"")</f>
        <v/>
      </c>
      <c r="L85" s="24" t="str">
        <f t="shared" si="27"/>
        <v/>
      </c>
      <c r="M85" s="24" t="str">
        <f t="shared" si="28"/>
        <v/>
      </c>
      <c r="N85" s="24">
        <f t="shared" si="29"/>
        <v>31044</v>
      </c>
      <c r="O85" s="24" t="s">
        <v>67</v>
      </c>
      <c r="P85" s="4">
        <v>2</v>
      </c>
      <c r="Q85" s="4" t="s">
        <v>930</v>
      </c>
      <c r="R85" s="5" t="s">
        <v>931</v>
      </c>
      <c r="S85" s="4" t="s">
        <v>932</v>
      </c>
      <c r="T85" s="33" t="s">
        <v>933</v>
      </c>
      <c r="U85" s="35" t="s">
        <v>934</v>
      </c>
      <c r="V85" s="4" t="s">
        <v>935</v>
      </c>
      <c r="W85" s="33" t="s">
        <v>936</v>
      </c>
      <c r="X85" s="5" t="s">
        <v>937</v>
      </c>
      <c r="Y85" s="4" t="s">
        <v>938</v>
      </c>
      <c r="Z85" s="4" t="s">
        <v>939</v>
      </c>
      <c r="AA85" s="33" t="s">
        <v>940</v>
      </c>
      <c r="AB85" s="5" t="s">
        <v>144</v>
      </c>
      <c r="AC85" s="4" t="s">
        <v>39</v>
      </c>
      <c r="AD85" s="4"/>
      <c r="AE85" s="4"/>
    </row>
    <row r="86" spans="1:31">
      <c r="A86" s="5">
        <v>31045</v>
      </c>
      <c r="B86" s="5" t="s">
        <v>928</v>
      </c>
      <c r="C86" s="11" t="s">
        <v>929</v>
      </c>
      <c r="D86" s="9" t="str">
        <f t="shared" si="20"/>
        <v>3104</v>
      </c>
      <c r="E86" s="23" t="str">
        <f t="shared" si="21"/>
        <v>3</v>
      </c>
      <c r="F86" s="23" t="str">
        <f t="shared" si="22"/>
        <v>5</v>
      </c>
      <c r="G86" s="23" t="str">
        <f t="shared" si="23"/>
        <v>1</v>
      </c>
      <c r="H86" s="24">
        <f t="shared" si="24"/>
        <v>4</v>
      </c>
      <c r="I86" s="15">
        <f t="shared" si="25"/>
        <v>31045</v>
      </c>
      <c r="J86" s="15">
        <f t="shared" si="26"/>
        <v>31045</v>
      </c>
      <c r="K86" s="15" t="str">
        <f>IF(F86="6",IF(F85="5",IF(F84="4","",LEFT(A86,4)&amp;[1]运算表!$A$2),""),"")</f>
        <v/>
      </c>
      <c r="L86" s="24" t="str">
        <f t="shared" si="27"/>
        <v/>
      </c>
      <c r="M86" s="24" t="str">
        <f t="shared" si="28"/>
        <v/>
      </c>
      <c r="N86" s="24">
        <f t="shared" si="29"/>
        <v>31045</v>
      </c>
      <c r="O86" s="24" t="s">
        <v>79</v>
      </c>
      <c r="P86" s="4">
        <v>2</v>
      </c>
      <c r="Q86" s="4" t="s">
        <v>941</v>
      </c>
      <c r="R86" s="5" t="s">
        <v>931</v>
      </c>
      <c r="S86" s="4" t="s">
        <v>932</v>
      </c>
      <c r="T86" s="33" t="s">
        <v>942</v>
      </c>
      <c r="U86" s="35" t="s">
        <v>943</v>
      </c>
      <c r="V86" s="4" t="s">
        <v>935</v>
      </c>
      <c r="W86" s="33" t="s">
        <v>944</v>
      </c>
      <c r="X86" s="5" t="s">
        <v>937</v>
      </c>
      <c r="Y86" s="4" t="s">
        <v>945</v>
      </c>
      <c r="Z86" s="4" t="s">
        <v>939</v>
      </c>
      <c r="AA86" s="33" t="s">
        <v>946</v>
      </c>
      <c r="AB86" s="5" t="s">
        <v>144</v>
      </c>
      <c r="AC86" s="4" t="s">
        <v>39</v>
      </c>
      <c r="AD86" s="4"/>
      <c r="AE86" s="4"/>
    </row>
    <row r="87" spans="1:31">
      <c r="A87" s="5">
        <v>31054</v>
      </c>
      <c r="B87" s="5" t="s">
        <v>947</v>
      </c>
      <c r="C87" s="11" t="s">
        <v>948</v>
      </c>
      <c r="D87" s="9" t="str">
        <f t="shared" si="20"/>
        <v>3105</v>
      </c>
      <c r="E87" s="23" t="str">
        <f t="shared" si="21"/>
        <v>3</v>
      </c>
      <c r="F87" s="23" t="str">
        <f t="shared" si="22"/>
        <v>4</v>
      </c>
      <c r="G87" s="23" t="str">
        <f t="shared" si="23"/>
        <v>1</v>
      </c>
      <c r="H87" s="24">
        <f t="shared" si="24"/>
        <v>3</v>
      </c>
      <c r="I87" s="15">
        <f t="shared" si="25"/>
        <v>31054</v>
      </c>
      <c r="J87" s="15">
        <f t="shared" si="26"/>
        <v>31054</v>
      </c>
      <c r="K87" s="15" t="str">
        <f>IF(F87="6",IF(F86="5",IF(F85="4","",LEFT(A87,4)&amp;[1]运算表!$A$2),""),"")</f>
        <v/>
      </c>
      <c r="L87" s="24" t="str">
        <f t="shared" si="27"/>
        <v/>
      </c>
      <c r="M87" s="24" t="str">
        <f t="shared" si="28"/>
        <v/>
      </c>
      <c r="N87" s="24">
        <f t="shared" si="29"/>
        <v>31054</v>
      </c>
      <c r="O87" s="24" t="s">
        <v>67</v>
      </c>
      <c r="P87" s="4">
        <v>5</v>
      </c>
      <c r="Q87" s="4" t="s">
        <v>949</v>
      </c>
      <c r="R87" s="5" t="s">
        <v>733</v>
      </c>
      <c r="S87" s="4" t="s">
        <v>950</v>
      </c>
      <c r="T87" s="31" t="s">
        <v>951</v>
      </c>
      <c r="U87" s="35" t="s">
        <v>952</v>
      </c>
      <c r="V87" s="4" t="s">
        <v>953</v>
      </c>
      <c r="W87" s="31" t="s">
        <v>954</v>
      </c>
      <c r="X87" s="5" t="s">
        <v>917</v>
      </c>
      <c r="Y87" s="4" t="s">
        <v>955</v>
      </c>
      <c r="Z87" s="4" t="s">
        <v>956</v>
      </c>
      <c r="AA87" s="31" t="s">
        <v>957</v>
      </c>
      <c r="AB87" s="5" t="s">
        <v>958</v>
      </c>
      <c r="AC87" s="4" t="s">
        <v>39</v>
      </c>
      <c r="AD87" s="4"/>
      <c r="AE87" s="4"/>
    </row>
    <row r="88" spans="1:32">
      <c r="A88" s="5">
        <v>31055</v>
      </c>
      <c r="B88" s="5" t="s">
        <v>947</v>
      </c>
      <c r="C88" s="11" t="s">
        <v>948</v>
      </c>
      <c r="D88" s="9" t="str">
        <f t="shared" si="20"/>
        <v>3105</v>
      </c>
      <c r="E88" s="23" t="str">
        <f t="shared" si="21"/>
        <v>3</v>
      </c>
      <c r="F88" s="23" t="str">
        <f t="shared" si="22"/>
        <v>5</v>
      </c>
      <c r="G88" s="23" t="str">
        <f t="shared" si="23"/>
        <v>1</v>
      </c>
      <c r="H88" s="24">
        <f t="shared" si="24"/>
        <v>4</v>
      </c>
      <c r="I88" s="15">
        <f t="shared" si="25"/>
        <v>31055</v>
      </c>
      <c r="J88" s="15">
        <f t="shared" si="26"/>
        <v>31055</v>
      </c>
      <c r="K88" s="15" t="str">
        <f>IF(F88="6",IF(F87="5",IF(F86="4","",LEFT(A88,4)&amp;[1]运算表!$A$2),""),"")</f>
        <v/>
      </c>
      <c r="L88" s="24" t="str">
        <f t="shared" si="27"/>
        <v/>
      </c>
      <c r="M88" s="24" t="str">
        <f t="shared" si="28"/>
        <v/>
      </c>
      <c r="N88" s="24">
        <f t="shared" si="29"/>
        <v>31055</v>
      </c>
      <c r="O88" s="24" t="s">
        <v>79</v>
      </c>
      <c r="P88" s="4">
        <v>5</v>
      </c>
      <c r="Q88" s="4" t="s">
        <v>959</v>
      </c>
      <c r="R88" s="5" t="s">
        <v>733</v>
      </c>
      <c r="S88" s="4" t="s">
        <v>950</v>
      </c>
      <c r="T88" s="31" t="s">
        <v>960</v>
      </c>
      <c r="U88" s="35" t="s">
        <v>961</v>
      </c>
      <c r="V88" s="4" t="s">
        <v>953</v>
      </c>
      <c r="W88" s="31" t="s">
        <v>954</v>
      </c>
      <c r="X88" s="5" t="s">
        <v>917</v>
      </c>
      <c r="Y88" s="4" t="s">
        <v>955</v>
      </c>
      <c r="Z88" s="4" t="s">
        <v>956</v>
      </c>
      <c r="AA88" s="31" t="s">
        <v>957</v>
      </c>
      <c r="AB88" s="5" t="s">
        <v>958</v>
      </c>
      <c r="AC88" s="4" t="s">
        <v>39</v>
      </c>
      <c r="AD88" s="4"/>
      <c r="AE88" s="4"/>
      <c r="AF88" s="4"/>
    </row>
    <row r="89" spans="1:31">
      <c r="A89" s="5">
        <v>31064</v>
      </c>
      <c r="B89" s="5" t="s">
        <v>962</v>
      </c>
      <c r="C89" s="11" t="s">
        <v>963</v>
      </c>
      <c r="D89" s="9" t="str">
        <f t="shared" si="20"/>
        <v>3106</v>
      </c>
      <c r="E89" s="23" t="str">
        <f t="shared" si="21"/>
        <v>3</v>
      </c>
      <c r="F89" s="23" t="str">
        <f t="shared" si="22"/>
        <v>4</v>
      </c>
      <c r="G89" s="23" t="str">
        <f t="shared" si="23"/>
        <v>1</v>
      </c>
      <c r="H89" s="24">
        <f t="shared" si="24"/>
        <v>3</v>
      </c>
      <c r="I89" s="15">
        <f t="shared" si="25"/>
        <v>31064</v>
      </c>
      <c r="J89" s="15">
        <f t="shared" si="26"/>
        <v>31064</v>
      </c>
      <c r="K89" s="15" t="str">
        <f>IF(F89="6",IF(F88="5",IF(F87="4","",LEFT(A89,4)&amp;[1]运算表!$A$2),""),"")</f>
        <v/>
      </c>
      <c r="L89" s="24" t="str">
        <f t="shared" si="27"/>
        <v/>
      </c>
      <c r="M89" s="24" t="str">
        <f t="shared" si="28"/>
        <v/>
      </c>
      <c r="N89" s="24">
        <f t="shared" si="29"/>
        <v>31064</v>
      </c>
      <c r="O89" s="24" t="s">
        <v>67</v>
      </c>
      <c r="P89" s="4">
        <v>2</v>
      </c>
      <c r="Q89" s="4" t="s">
        <v>964</v>
      </c>
      <c r="R89" s="5" t="s">
        <v>965</v>
      </c>
      <c r="S89" s="4" t="s">
        <v>966</v>
      </c>
      <c r="T89" s="33" t="s">
        <v>967</v>
      </c>
      <c r="U89" s="35" t="s">
        <v>968</v>
      </c>
      <c r="V89" s="4" t="s">
        <v>77</v>
      </c>
      <c r="W89" s="33" t="s">
        <v>969</v>
      </c>
      <c r="X89" s="5" t="s">
        <v>64</v>
      </c>
      <c r="Y89" s="4" t="s">
        <v>970</v>
      </c>
      <c r="Z89" s="4" t="s">
        <v>971</v>
      </c>
      <c r="AA89" s="33" t="s">
        <v>972</v>
      </c>
      <c r="AB89" s="5" t="s">
        <v>973</v>
      </c>
      <c r="AC89" s="4" t="s">
        <v>39</v>
      </c>
      <c r="AD89" s="4"/>
      <c r="AE89" s="4"/>
    </row>
    <row r="90" spans="1:31">
      <c r="A90" s="5">
        <v>31065</v>
      </c>
      <c r="B90" s="5" t="s">
        <v>962</v>
      </c>
      <c r="C90" s="11" t="s">
        <v>963</v>
      </c>
      <c r="D90" s="9" t="str">
        <f t="shared" si="20"/>
        <v>3106</v>
      </c>
      <c r="E90" s="23" t="str">
        <f t="shared" si="21"/>
        <v>3</v>
      </c>
      <c r="F90" s="23" t="str">
        <f t="shared" si="22"/>
        <v>5</v>
      </c>
      <c r="G90" s="23" t="str">
        <f t="shared" si="23"/>
        <v>1</v>
      </c>
      <c r="H90" s="24">
        <f t="shared" si="24"/>
        <v>4</v>
      </c>
      <c r="I90" s="15">
        <f t="shared" si="25"/>
        <v>31065</v>
      </c>
      <c r="J90" s="15">
        <f t="shared" si="26"/>
        <v>31065</v>
      </c>
      <c r="K90" s="15" t="str">
        <f>IF(F90="6",IF(F89="5",IF(F88="4","",LEFT(A90,4)&amp;[1]运算表!$A$2),""),"")</f>
        <v/>
      </c>
      <c r="L90" s="24" t="str">
        <f t="shared" si="27"/>
        <v/>
      </c>
      <c r="M90" s="24" t="str">
        <f t="shared" si="28"/>
        <v/>
      </c>
      <c r="N90" s="24">
        <f t="shared" si="29"/>
        <v>31065</v>
      </c>
      <c r="O90" s="24" t="s">
        <v>79</v>
      </c>
      <c r="P90" s="4">
        <v>2</v>
      </c>
      <c r="Q90" s="4" t="s">
        <v>974</v>
      </c>
      <c r="R90" s="5" t="s">
        <v>965</v>
      </c>
      <c r="S90" s="4" t="s">
        <v>966</v>
      </c>
      <c r="T90" s="33" t="s">
        <v>975</v>
      </c>
      <c r="U90" s="35" t="s">
        <v>976</v>
      </c>
      <c r="V90" s="4" t="s">
        <v>77</v>
      </c>
      <c r="W90" s="33" t="s">
        <v>977</v>
      </c>
      <c r="X90" s="5" t="s">
        <v>64</v>
      </c>
      <c r="Y90" s="4" t="s">
        <v>978</v>
      </c>
      <c r="Z90" s="4" t="s">
        <v>971</v>
      </c>
      <c r="AA90" s="33" t="s">
        <v>972</v>
      </c>
      <c r="AB90" s="5" t="s">
        <v>973</v>
      </c>
      <c r="AC90" s="4" t="s">
        <v>39</v>
      </c>
      <c r="AD90" s="4"/>
      <c r="AE90" s="4"/>
    </row>
    <row r="91" spans="1:32">
      <c r="A91" s="5">
        <v>31075</v>
      </c>
      <c r="B91" s="5" t="s">
        <v>979</v>
      </c>
      <c r="C91" s="11" t="s">
        <v>980</v>
      </c>
      <c r="D91" s="9" t="str">
        <f t="shared" si="20"/>
        <v>3107</v>
      </c>
      <c r="E91" s="23" t="str">
        <f t="shared" si="21"/>
        <v>3</v>
      </c>
      <c r="F91" s="23" t="str">
        <f t="shared" si="22"/>
        <v>5</v>
      </c>
      <c r="G91" s="23" t="str">
        <f t="shared" si="23"/>
        <v>1</v>
      </c>
      <c r="H91" s="24">
        <f t="shared" si="24"/>
        <v>4</v>
      </c>
      <c r="I91" s="15">
        <f t="shared" si="25"/>
        <v>31075</v>
      </c>
      <c r="J91" s="15">
        <f t="shared" si="26"/>
        <v>31075</v>
      </c>
      <c r="K91" s="15" t="str">
        <f>IF(F91="6",IF(F90="5",IF(F89="4","",LEFT(A91,4)&amp;[1]运算表!$A$2),""),"")</f>
        <v/>
      </c>
      <c r="L91" s="24" t="str">
        <f t="shared" si="27"/>
        <v/>
      </c>
      <c r="M91" s="24" t="str">
        <f t="shared" si="28"/>
        <v/>
      </c>
      <c r="N91" s="24">
        <f t="shared" si="29"/>
        <v>31075</v>
      </c>
      <c r="O91" s="24" t="s">
        <v>128</v>
      </c>
      <c r="P91" s="4">
        <v>5</v>
      </c>
      <c r="Q91" s="4" t="s">
        <v>981</v>
      </c>
      <c r="R91" s="5" t="s">
        <v>89</v>
      </c>
      <c r="S91" s="4" t="s">
        <v>982</v>
      </c>
      <c r="T91" s="5" t="s">
        <v>983</v>
      </c>
      <c r="U91" s="4" t="s">
        <v>984</v>
      </c>
      <c r="V91" s="4" t="s">
        <v>985</v>
      </c>
      <c r="W91" s="4" t="s">
        <v>986</v>
      </c>
      <c r="X91" s="5" t="s">
        <v>987</v>
      </c>
      <c r="Y91" s="4" t="s">
        <v>988</v>
      </c>
      <c r="Z91" s="4" t="s">
        <v>935</v>
      </c>
      <c r="AA91" s="4" t="s">
        <v>989</v>
      </c>
      <c r="AB91" s="5" t="s">
        <v>937</v>
      </c>
      <c r="AC91" s="4" t="s">
        <v>990</v>
      </c>
      <c r="AD91" s="4" t="s">
        <v>991</v>
      </c>
      <c r="AE91" s="4" t="s">
        <v>992</v>
      </c>
      <c r="AF91" s="4" t="s">
        <v>503</v>
      </c>
    </row>
    <row r="92" spans="1:32">
      <c r="A92" s="5">
        <v>31076</v>
      </c>
      <c r="B92" s="5" t="s">
        <v>979</v>
      </c>
      <c r="C92" s="11" t="s">
        <v>980</v>
      </c>
      <c r="D92" s="9" t="str">
        <f t="shared" si="20"/>
        <v>3107</v>
      </c>
      <c r="E92" s="22" t="str">
        <f t="shared" si="21"/>
        <v>3</v>
      </c>
      <c r="F92" s="22" t="str">
        <f t="shared" si="22"/>
        <v>6</v>
      </c>
      <c r="G92" s="22" t="str">
        <f t="shared" si="23"/>
        <v>1</v>
      </c>
      <c r="H92" s="24">
        <f t="shared" si="24"/>
        <v>5</v>
      </c>
      <c r="I92" s="15">
        <f t="shared" si="25"/>
        <v>31076</v>
      </c>
      <c r="J92" s="15">
        <f t="shared" si="26"/>
        <v>31076</v>
      </c>
      <c r="K92" s="15" t="str">
        <f>IF(F92="6",IF(F91="5",IF(F90="4","",LEFT(A92,4)&amp;[1]运算表!$A$2),""),"")</f>
        <v>3107a</v>
      </c>
      <c r="L92" s="24" t="str">
        <f t="shared" si="27"/>
        <v>3107a</v>
      </c>
      <c r="M92" s="29">
        <f t="shared" si="28"/>
        <v>31075</v>
      </c>
      <c r="N92" s="29">
        <f t="shared" si="29"/>
        <v>31076</v>
      </c>
      <c r="O92" s="24" t="s">
        <v>145</v>
      </c>
      <c r="P92" s="4">
        <v>5</v>
      </c>
      <c r="Q92" s="4" t="s">
        <v>993</v>
      </c>
      <c r="R92" s="4" t="s">
        <v>89</v>
      </c>
      <c r="S92" s="4" t="s">
        <v>994</v>
      </c>
      <c r="T92" s="4" t="s">
        <v>995</v>
      </c>
      <c r="U92" s="4" t="s">
        <v>996</v>
      </c>
      <c r="V92" s="4" t="s">
        <v>997</v>
      </c>
      <c r="W92" s="4" t="s">
        <v>998</v>
      </c>
      <c r="X92" s="5" t="s">
        <v>987</v>
      </c>
      <c r="Y92" s="4" t="s">
        <v>999</v>
      </c>
      <c r="Z92" s="4" t="s">
        <v>1000</v>
      </c>
      <c r="AA92" s="4" t="s">
        <v>1001</v>
      </c>
      <c r="AB92" s="5" t="s">
        <v>937</v>
      </c>
      <c r="AC92" s="4" t="s">
        <v>1002</v>
      </c>
      <c r="AD92" s="4" t="s">
        <v>1003</v>
      </c>
      <c r="AE92" s="4" t="s">
        <v>1004</v>
      </c>
      <c r="AF92" s="4" t="s">
        <v>503</v>
      </c>
    </row>
    <row r="93" spans="1:31">
      <c r="A93" s="5">
        <v>31085</v>
      </c>
      <c r="B93" s="5" t="s">
        <v>1005</v>
      </c>
      <c r="C93" s="11" t="s">
        <v>1006</v>
      </c>
      <c r="D93" s="9" t="str">
        <f t="shared" si="20"/>
        <v>3108</v>
      </c>
      <c r="E93" s="23" t="str">
        <f t="shared" si="21"/>
        <v>3</v>
      </c>
      <c r="F93" s="23" t="str">
        <f t="shared" si="22"/>
        <v>5</v>
      </c>
      <c r="G93" s="23" t="str">
        <f t="shared" si="23"/>
        <v>1</v>
      </c>
      <c r="H93" s="24">
        <f t="shared" si="24"/>
        <v>4</v>
      </c>
      <c r="I93" s="15">
        <f t="shared" si="25"/>
        <v>31085</v>
      </c>
      <c r="J93" s="15">
        <f t="shared" si="26"/>
        <v>31085</v>
      </c>
      <c r="K93" s="15" t="str">
        <f>IF(F93="6",IF(F92="5",IF(F91="4","",LEFT(A93,4)&amp;[1]运算表!$A$2),""),"")</f>
        <v/>
      </c>
      <c r="L93" s="24" t="str">
        <f t="shared" si="27"/>
        <v/>
      </c>
      <c r="M93" s="24" t="str">
        <f t="shared" si="28"/>
        <v/>
      </c>
      <c r="N93" s="24">
        <f t="shared" si="29"/>
        <v>31085</v>
      </c>
      <c r="O93" s="24" t="s">
        <v>79</v>
      </c>
      <c r="P93" s="4">
        <v>2</v>
      </c>
      <c r="Q93" s="4" t="s">
        <v>1007</v>
      </c>
      <c r="R93" s="5" t="s">
        <v>1008</v>
      </c>
      <c r="S93" s="4" t="s">
        <v>1009</v>
      </c>
      <c r="T93" s="5" t="s">
        <v>1010</v>
      </c>
      <c r="U93" s="4" t="s">
        <v>1011</v>
      </c>
      <c r="V93" s="4" t="s">
        <v>935</v>
      </c>
      <c r="W93" s="4" t="s">
        <v>1012</v>
      </c>
      <c r="X93" s="5" t="s">
        <v>937</v>
      </c>
      <c r="Y93" s="4" t="s">
        <v>1013</v>
      </c>
      <c r="Z93" s="4" t="s">
        <v>554</v>
      </c>
      <c r="AA93" s="4" t="s">
        <v>1014</v>
      </c>
      <c r="AB93" s="5" t="s">
        <v>265</v>
      </c>
      <c r="AC93" s="4" t="s">
        <v>39</v>
      </c>
      <c r="AD93" s="4"/>
      <c r="AE93" s="4"/>
    </row>
    <row r="94" spans="1:32">
      <c r="A94" s="5">
        <v>31086</v>
      </c>
      <c r="B94" s="5" t="s">
        <v>1005</v>
      </c>
      <c r="C94" s="11" t="s">
        <v>1006</v>
      </c>
      <c r="D94" s="9" t="str">
        <f t="shared" si="20"/>
        <v>3108</v>
      </c>
      <c r="E94" s="22" t="str">
        <f t="shared" si="21"/>
        <v>3</v>
      </c>
      <c r="F94" s="22" t="str">
        <f t="shared" si="22"/>
        <v>6</v>
      </c>
      <c r="G94" s="22" t="str">
        <f t="shared" si="23"/>
        <v>1</v>
      </c>
      <c r="H94" s="24">
        <f t="shared" si="24"/>
        <v>5</v>
      </c>
      <c r="I94" s="15">
        <f t="shared" si="25"/>
        <v>31086</v>
      </c>
      <c r="J94" s="15">
        <f t="shared" si="26"/>
        <v>31086</v>
      </c>
      <c r="K94" s="15" t="str">
        <f>IF(F94="6",IF(F93="5",IF(F92="4","",LEFT(A94,4)&amp;[1]运算表!$A$2),""),"")</f>
        <v>3108a</v>
      </c>
      <c r="L94" s="24" t="str">
        <f t="shared" si="27"/>
        <v>3108a</v>
      </c>
      <c r="M94" s="29">
        <f t="shared" si="28"/>
        <v>31085</v>
      </c>
      <c r="N94" s="29">
        <f t="shared" si="29"/>
        <v>31086</v>
      </c>
      <c r="O94" s="24" t="s">
        <v>145</v>
      </c>
      <c r="P94" s="4">
        <v>2</v>
      </c>
      <c r="Q94" s="4" t="s">
        <v>1015</v>
      </c>
      <c r="R94" s="5" t="s">
        <v>1008</v>
      </c>
      <c r="S94" s="4" t="s">
        <v>1016</v>
      </c>
      <c r="T94" s="5" t="s">
        <v>1017</v>
      </c>
      <c r="U94" s="4" t="s">
        <v>1018</v>
      </c>
      <c r="V94" s="4" t="s">
        <v>1000</v>
      </c>
      <c r="W94" s="4" t="s">
        <v>1019</v>
      </c>
      <c r="X94" s="5" t="s">
        <v>937</v>
      </c>
      <c r="Y94" s="4" t="s">
        <v>1020</v>
      </c>
      <c r="Z94" s="4" t="s">
        <v>562</v>
      </c>
      <c r="AA94" s="4" t="s">
        <v>1021</v>
      </c>
      <c r="AB94" s="5" t="s">
        <v>265</v>
      </c>
      <c r="AC94" s="4" t="s">
        <v>1022</v>
      </c>
      <c r="AD94" s="4" t="s">
        <v>1023</v>
      </c>
      <c r="AE94" s="4" t="s">
        <v>1024</v>
      </c>
      <c r="AF94" s="5" t="s">
        <v>1025</v>
      </c>
    </row>
    <row r="95" s="21" customFormat="1" spans="1:32">
      <c r="A95" s="21">
        <v>31095</v>
      </c>
      <c r="B95" s="21" t="s">
        <v>1026</v>
      </c>
      <c r="C95" s="25" t="s">
        <v>1027</v>
      </c>
      <c r="D95" s="26" t="str">
        <f t="shared" si="20"/>
        <v>3109</v>
      </c>
      <c r="E95" s="21" t="str">
        <f t="shared" si="21"/>
        <v>3</v>
      </c>
      <c r="F95" s="21" t="str">
        <f t="shared" si="22"/>
        <v>5</v>
      </c>
      <c r="G95" s="21" t="str">
        <f t="shared" si="23"/>
        <v>1</v>
      </c>
      <c r="H95" s="27">
        <f t="shared" si="24"/>
        <v>4</v>
      </c>
      <c r="I95" s="27">
        <f t="shared" si="25"/>
        <v>31095</v>
      </c>
      <c r="J95" s="27">
        <f t="shared" si="26"/>
        <v>31095</v>
      </c>
      <c r="K95" s="27" t="str">
        <f>IF(F95="6",IF(F94="5",IF(F93="4","",LEFT(A95,4)&amp;[1]运算表!$A$2),""),"")</f>
        <v/>
      </c>
      <c r="L95" s="27" t="str">
        <f t="shared" si="27"/>
        <v/>
      </c>
      <c r="M95" s="27" t="str">
        <f t="shared" si="28"/>
        <v/>
      </c>
      <c r="N95" s="27">
        <f t="shared" si="29"/>
        <v>31095</v>
      </c>
      <c r="O95" s="27" t="s">
        <v>128</v>
      </c>
      <c r="P95" s="27">
        <v>11</v>
      </c>
      <c r="Q95" s="27">
        <v>31095012</v>
      </c>
      <c r="R95" s="21" t="s">
        <v>1028</v>
      </c>
      <c r="S95" s="27" t="s">
        <v>1029</v>
      </c>
      <c r="T95" s="36" t="s">
        <v>1030</v>
      </c>
      <c r="U95" s="27" t="s">
        <v>1031</v>
      </c>
      <c r="V95" s="36" t="s">
        <v>1032</v>
      </c>
      <c r="W95" s="36" t="s">
        <v>1033</v>
      </c>
      <c r="X95" s="21" t="s">
        <v>1034</v>
      </c>
      <c r="Y95" s="27" t="s">
        <v>1035</v>
      </c>
      <c r="Z95" s="36" t="s">
        <v>1036</v>
      </c>
      <c r="AA95" s="36" t="s">
        <v>1037</v>
      </c>
      <c r="AB95" s="21" t="s">
        <v>1038</v>
      </c>
      <c r="AC95" s="27" t="s">
        <v>1039</v>
      </c>
      <c r="AD95" s="36" t="s">
        <v>1040</v>
      </c>
      <c r="AE95" s="36" t="s">
        <v>1041</v>
      </c>
      <c r="AF95" s="21" t="s">
        <v>1042</v>
      </c>
    </row>
    <row r="96" s="21" customFormat="1" spans="1:32">
      <c r="A96" s="21">
        <v>31096</v>
      </c>
      <c r="B96" s="21" t="s">
        <v>1026</v>
      </c>
      <c r="C96" s="25" t="s">
        <v>1027</v>
      </c>
      <c r="D96" s="26" t="str">
        <f t="shared" si="20"/>
        <v>3109</v>
      </c>
      <c r="E96" s="21" t="str">
        <f t="shared" si="21"/>
        <v>3</v>
      </c>
      <c r="F96" s="21" t="str">
        <f t="shared" si="22"/>
        <v>6</v>
      </c>
      <c r="G96" s="21" t="str">
        <f t="shared" si="23"/>
        <v>1</v>
      </c>
      <c r="H96" s="27">
        <f t="shared" si="24"/>
        <v>5</v>
      </c>
      <c r="I96" s="27">
        <f t="shared" si="25"/>
        <v>31096</v>
      </c>
      <c r="J96" s="27">
        <f t="shared" si="26"/>
        <v>31096</v>
      </c>
      <c r="K96" s="27" t="str">
        <f>IF(F96="6",IF(F95="5",IF(F94="4","",LEFT(A96,4)&amp;[1]运算表!$A$2),""),"")</f>
        <v>3109a</v>
      </c>
      <c r="L96" s="27" t="str">
        <f t="shared" si="27"/>
        <v>3109a</v>
      </c>
      <c r="M96" s="27">
        <f t="shared" si="28"/>
        <v>31095</v>
      </c>
      <c r="N96" s="27">
        <f t="shared" si="29"/>
        <v>31096</v>
      </c>
      <c r="O96" s="27" t="s">
        <v>145</v>
      </c>
      <c r="P96" s="27">
        <v>11</v>
      </c>
      <c r="Q96" s="27">
        <v>31096012</v>
      </c>
      <c r="R96" s="21" t="s">
        <v>1028</v>
      </c>
      <c r="S96" s="27" t="s">
        <v>1043</v>
      </c>
      <c r="T96" s="36" t="s">
        <v>1044</v>
      </c>
      <c r="U96" s="27" t="s">
        <v>1045</v>
      </c>
      <c r="V96" s="36" t="s">
        <v>1046</v>
      </c>
      <c r="W96" s="36" t="s">
        <v>1047</v>
      </c>
      <c r="X96" s="21" t="s">
        <v>1034</v>
      </c>
      <c r="Y96" s="27" t="s">
        <v>1048</v>
      </c>
      <c r="Z96" s="36" t="s">
        <v>1049</v>
      </c>
      <c r="AA96" s="36" t="s">
        <v>1050</v>
      </c>
      <c r="AB96" s="21" t="s">
        <v>1038</v>
      </c>
      <c r="AC96" s="27" t="s">
        <v>1051</v>
      </c>
      <c r="AD96" s="36" t="s">
        <v>1052</v>
      </c>
      <c r="AE96" s="36" t="s">
        <v>1053</v>
      </c>
      <c r="AF96" s="21" t="s">
        <v>1042</v>
      </c>
    </row>
    <row r="97" s="4" customFormat="1" spans="1:32">
      <c r="A97" s="4">
        <v>32011</v>
      </c>
      <c r="B97" s="4" t="s">
        <v>1054</v>
      </c>
      <c r="C97" s="9" t="s">
        <v>1055</v>
      </c>
      <c r="D97" s="9" t="str">
        <f t="shared" si="20"/>
        <v>3201</v>
      </c>
      <c r="E97" s="24" t="str">
        <f t="shared" si="21"/>
        <v>3</v>
      </c>
      <c r="F97" s="24" t="str">
        <f t="shared" si="22"/>
        <v>1</v>
      </c>
      <c r="G97" s="24" t="str">
        <f t="shared" si="23"/>
        <v>2</v>
      </c>
      <c r="H97" s="24">
        <f t="shared" si="24"/>
        <v>0</v>
      </c>
      <c r="I97" s="15">
        <f t="shared" si="25"/>
        <v>32011</v>
      </c>
      <c r="J97" s="15">
        <f t="shared" si="26"/>
        <v>32011</v>
      </c>
      <c r="K97" s="15" t="str">
        <f>IF(F97="6",IF(F96="5",IF(F95="4","",LEFT(A97,4)&amp;[1]运算表!$A$2),""),"")</f>
        <v/>
      </c>
      <c r="L97" s="24" t="str">
        <f t="shared" si="27"/>
        <v/>
      </c>
      <c r="M97" s="29" t="str">
        <f t="shared" si="28"/>
        <v/>
      </c>
      <c r="N97" s="24">
        <f t="shared" si="29"/>
        <v>32011</v>
      </c>
      <c r="O97" s="24" t="s">
        <v>34</v>
      </c>
      <c r="P97" s="4">
        <v>2</v>
      </c>
      <c r="Q97" s="4" t="s">
        <v>1056</v>
      </c>
      <c r="R97" s="5" t="s">
        <v>581</v>
      </c>
      <c r="S97" s="4" t="s">
        <v>1057</v>
      </c>
      <c r="T97" s="30" t="s">
        <v>1058</v>
      </c>
      <c r="U97" s="4" t="s">
        <v>39</v>
      </c>
      <c r="X97" s="5"/>
      <c r="Y97" s="4" t="s">
        <v>39</v>
      </c>
      <c r="AB97" s="5"/>
      <c r="AC97" s="4" t="s">
        <v>39</v>
      </c>
      <c r="AF97" s="5"/>
    </row>
    <row r="98" spans="1:32">
      <c r="A98" s="5">
        <v>32023</v>
      </c>
      <c r="B98" s="5" t="s">
        <v>1059</v>
      </c>
      <c r="C98" s="11" t="s">
        <v>1060</v>
      </c>
      <c r="D98" s="9" t="str">
        <f t="shared" ref="D98:D129" si="30">LEFT(A98,4)</f>
        <v>3202</v>
      </c>
      <c r="E98" s="23" t="str">
        <f t="shared" ref="E98:E129" si="31">LEFT(A98,1)</f>
        <v>3</v>
      </c>
      <c r="F98" s="23" t="str">
        <f t="shared" ref="F98:F129" si="32">RIGHT(A98,1)</f>
        <v>3</v>
      </c>
      <c r="G98" s="23" t="str">
        <f t="shared" ref="G98:G129" si="33">RIGHT(LEFT(A98,2),1)</f>
        <v>2</v>
      </c>
      <c r="H98" s="24">
        <f t="shared" ref="H98:H129" si="34">F98-1</f>
        <v>2</v>
      </c>
      <c r="I98" s="15">
        <f t="shared" ref="I98:I129" si="35">A98</f>
        <v>32023</v>
      </c>
      <c r="J98" s="15">
        <f t="shared" ref="J98:J129" si="36">A98</f>
        <v>32023</v>
      </c>
      <c r="K98" s="15" t="str">
        <f>IF(F98="6",IF(F97="5",IF(F96="4","",LEFT(A98,4)&amp;[1]运算表!$A$2),""),"")</f>
        <v/>
      </c>
      <c r="L98" s="24" t="str">
        <f t="shared" ref="L98:L129" si="37">IF(K98="","",K98)</f>
        <v/>
      </c>
      <c r="M98" s="29" t="str">
        <f t="shared" ref="M98:M129" si="38">IF(F98="6",A97,"")</f>
        <v/>
      </c>
      <c r="N98" s="24">
        <f t="shared" ref="N98:N129" si="39">A98</f>
        <v>32023</v>
      </c>
      <c r="O98" s="24" t="s">
        <v>42</v>
      </c>
      <c r="P98" s="4">
        <v>2</v>
      </c>
      <c r="Q98" s="4" t="s">
        <v>1061</v>
      </c>
      <c r="R98" s="4" t="s">
        <v>581</v>
      </c>
      <c r="S98" s="4" t="s">
        <v>1062</v>
      </c>
      <c r="T98" s="33" t="s">
        <v>1063</v>
      </c>
      <c r="U98" s="4" t="s">
        <v>1064</v>
      </c>
      <c r="V98" s="4" t="s">
        <v>1065</v>
      </c>
      <c r="W98" s="33" t="s">
        <v>1066</v>
      </c>
      <c r="X98" s="5" t="s">
        <v>144</v>
      </c>
      <c r="Y98" s="4" t="s">
        <v>39</v>
      </c>
      <c r="Z98" s="4"/>
      <c r="AA98" s="4"/>
      <c r="AB98" s="4"/>
      <c r="AC98" s="4" t="s">
        <v>39</v>
      </c>
      <c r="AD98" s="4"/>
      <c r="AE98" s="4"/>
      <c r="AF98" s="4"/>
    </row>
    <row r="99" spans="1:31">
      <c r="A99" s="5">
        <v>32034</v>
      </c>
      <c r="B99" s="5" t="s">
        <v>1067</v>
      </c>
      <c r="C99" s="11" t="s">
        <v>1068</v>
      </c>
      <c r="D99" s="9" t="str">
        <f t="shared" si="30"/>
        <v>3203</v>
      </c>
      <c r="E99" s="23" t="str">
        <f t="shared" si="31"/>
        <v>3</v>
      </c>
      <c r="F99" s="23" t="str">
        <f t="shared" si="32"/>
        <v>4</v>
      </c>
      <c r="G99" s="23" t="str">
        <f t="shared" si="33"/>
        <v>2</v>
      </c>
      <c r="H99" s="24">
        <f t="shared" si="34"/>
        <v>3</v>
      </c>
      <c r="I99" s="15">
        <f t="shared" si="35"/>
        <v>32034</v>
      </c>
      <c r="J99" s="15">
        <f t="shared" si="36"/>
        <v>32034</v>
      </c>
      <c r="K99" s="15" t="str">
        <f>IF(F99="6",IF(F98="5",IF(F97="4","",LEFT(A99,4)&amp;[1]运算表!$A$2),""),"")</f>
        <v/>
      </c>
      <c r="L99" s="24" t="str">
        <f t="shared" si="37"/>
        <v/>
      </c>
      <c r="M99" s="24" t="str">
        <f t="shared" si="38"/>
        <v/>
      </c>
      <c r="N99" s="24">
        <f t="shared" si="39"/>
        <v>32034</v>
      </c>
      <c r="O99" s="24" t="s">
        <v>731</v>
      </c>
      <c r="P99" s="4">
        <v>6</v>
      </c>
      <c r="Q99" s="4" t="s">
        <v>1069</v>
      </c>
      <c r="R99" s="5" t="s">
        <v>226</v>
      </c>
      <c r="S99" s="4" t="s">
        <v>1070</v>
      </c>
      <c r="T99" s="5" t="s">
        <v>1071</v>
      </c>
      <c r="U99" s="4" t="s">
        <v>1072</v>
      </c>
      <c r="V99" s="4" t="s">
        <v>1073</v>
      </c>
      <c r="W99" s="4" t="s">
        <v>1074</v>
      </c>
      <c r="X99" s="5" t="s">
        <v>362</v>
      </c>
      <c r="Y99" s="4" t="s">
        <v>39</v>
      </c>
      <c r="Z99" s="4"/>
      <c r="AA99" s="4"/>
      <c r="AC99" s="4" t="s">
        <v>39</v>
      </c>
      <c r="AD99" s="4"/>
      <c r="AE99" s="4"/>
    </row>
    <row r="100" spans="1:31">
      <c r="A100" s="5">
        <v>32035</v>
      </c>
      <c r="B100" s="5" t="s">
        <v>1067</v>
      </c>
      <c r="C100" s="11" t="s">
        <v>1068</v>
      </c>
      <c r="D100" s="9" t="str">
        <f t="shared" si="30"/>
        <v>3203</v>
      </c>
      <c r="E100" s="23" t="str">
        <f t="shared" si="31"/>
        <v>3</v>
      </c>
      <c r="F100" s="23" t="str">
        <f t="shared" si="32"/>
        <v>5</v>
      </c>
      <c r="G100" s="23" t="str">
        <f t="shared" si="33"/>
        <v>2</v>
      </c>
      <c r="H100" s="24">
        <f t="shared" si="34"/>
        <v>4</v>
      </c>
      <c r="I100" s="15">
        <f t="shared" si="35"/>
        <v>32035</v>
      </c>
      <c r="J100" s="15">
        <f t="shared" si="36"/>
        <v>32035</v>
      </c>
      <c r="K100" s="15" t="str">
        <f>IF(F100="6",IF(F99="5",IF(F98="4","",LEFT(A100,4)&amp;[1]运算表!$A$2),""),"")</f>
        <v/>
      </c>
      <c r="L100" s="24" t="str">
        <f t="shared" si="37"/>
        <v/>
      </c>
      <c r="M100" s="24" t="str">
        <f t="shared" si="38"/>
        <v/>
      </c>
      <c r="N100" s="24">
        <f t="shared" si="39"/>
        <v>32035</v>
      </c>
      <c r="O100" s="24" t="s">
        <v>79</v>
      </c>
      <c r="P100" s="4">
        <v>6</v>
      </c>
      <c r="Q100" s="4" t="s">
        <v>1075</v>
      </c>
      <c r="R100" s="5" t="s">
        <v>226</v>
      </c>
      <c r="S100" s="4" t="s">
        <v>1070</v>
      </c>
      <c r="T100" s="5" t="s">
        <v>1076</v>
      </c>
      <c r="U100" s="4" t="s">
        <v>1077</v>
      </c>
      <c r="V100" s="4" t="s">
        <v>1073</v>
      </c>
      <c r="W100" s="4" t="s">
        <v>1074</v>
      </c>
      <c r="X100" s="5" t="s">
        <v>362</v>
      </c>
      <c r="Y100" s="4" t="s">
        <v>1078</v>
      </c>
      <c r="Z100" s="4" t="s">
        <v>1079</v>
      </c>
      <c r="AA100" s="4" t="s">
        <v>1080</v>
      </c>
      <c r="AB100" s="5" t="s">
        <v>1081</v>
      </c>
      <c r="AC100" s="4" t="s">
        <v>39</v>
      </c>
      <c r="AD100" s="4"/>
      <c r="AE100" s="4"/>
    </row>
    <row r="101" spans="1:32">
      <c r="A101" s="5">
        <v>32036</v>
      </c>
      <c r="B101" s="5" t="s">
        <v>1067</v>
      </c>
      <c r="C101" s="11" t="s">
        <v>1068</v>
      </c>
      <c r="D101" s="9" t="str">
        <f t="shared" si="30"/>
        <v>3203</v>
      </c>
      <c r="E101" s="22" t="str">
        <f t="shared" si="31"/>
        <v>3</v>
      </c>
      <c r="F101" s="22" t="str">
        <f t="shared" si="32"/>
        <v>6</v>
      </c>
      <c r="G101" s="22" t="str">
        <f t="shared" si="33"/>
        <v>2</v>
      </c>
      <c r="H101" s="24">
        <f t="shared" si="34"/>
        <v>5</v>
      </c>
      <c r="I101" s="15">
        <f t="shared" si="35"/>
        <v>32036</v>
      </c>
      <c r="J101" s="15">
        <f t="shared" si="36"/>
        <v>32036</v>
      </c>
      <c r="K101" s="15" t="str">
        <f>IF(F101="6",IF(F100="5",IF(F99="4","",LEFT(A101,4)&amp;[1]运算表!$A$2),""),"")</f>
        <v/>
      </c>
      <c r="L101" s="24" t="str">
        <f t="shared" si="37"/>
        <v/>
      </c>
      <c r="M101" s="29">
        <f t="shared" si="38"/>
        <v>32035</v>
      </c>
      <c r="N101" s="29">
        <f t="shared" si="39"/>
        <v>32036</v>
      </c>
      <c r="O101" s="24" t="s">
        <v>145</v>
      </c>
      <c r="P101" s="4">
        <v>6</v>
      </c>
      <c r="Q101" s="4" t="s">
        <v>1082</v>
      </c>
      <c r="R101" s="5" t="s">
        <v>226</v>
      </c>
      <c r="S101" s="4" t="s">
        <v>1083</v>
      </c>
      <c r="T101" s="5" t="s">
        <v>1084</v>
      </c>
      <c r="U101" s="4" t="s">
        <v>1085</v>
      </c>
      <c r="V101" s="4" t="s">
        <v>360</v>
      </c>
      <c r="W101" s="4" t="s">
        <v>1086</v>
      </c>
      <c r="X101" s="5" t="s">
        <v>362</v>
      </c>
      <c r="Y101" s="4" t="s">
        <v>1087</v>
      </c>
      <c r="Z101" s="4" t="s">
        <v>1088</v>
      </c>
      <c r="AA101" s="4" t="s">
        <v>1089</v>
      </c>
      <c r="AB101" s="5" t="s">
        <v>1081</v>
      </c>
      <c r="AC101" s="4" t="s">
        <v>1090</v>
      </c>
      <c r="AD101" s="4" t="s">
        <v>1091</v>
      </c>
      <c r="AE101" s="4" t="s">
        <v>1092</v>
      </c>
      <c r="AF101" s="5" t="s">
        <v>144</v>
      </c>
    </row>
    <row r="102" spans="1:32">
      <c r="A102" s="5">
        <v>32044</v>
      </c>
      <c r="B102" s="5" t="s">
        <v>1093</v>
      </c>
      <c r="C102" s="11" t="s">
        <v>1094</v>
      </c>
      <c r="D102" s="9" t="str">
        <f t="shared" si="30"/>
        <v>3204</v>
      </c>
      <c r="E102" s="23" t="str">
        <f t="shared" si="31"/>
        <v>3</v>
      </c>
      <c r="F102" s="23" t="str">
        <f t="shared" si="32"/>
        <v>4</v>
      </c>
      <c r="G102" s="23" t="str">
        <f t="shared" si="33"/>
        <v>2</v>
      </c>
      <c r="H102" s="24">
        <f t="shared" si="34"/>
        <v>3</v>
      </c>
      <c r="I102" s="15">
        <f t="shared" si="35"/>
        <v>32044</v>
      </c>
      <c r="J102" s="15">
        <f t="shared" si="36"/>
        <v>32044</v>
      </c>
      <c r="K102" s="15" t="str">
        <f>IF(F102="6",IF(F101="5",IF(F100="4","",LEFT(A102,4)&amp;[1]运算表!$A$2),""),"")</f>
        <v/>
      </c>
      <c r="L102" s="24" t="str">
        <f t="shared" si="37"/>
        <v/>
      </c>
      <c r="M102" s="24" t="str">
        <f t="shared" si="38"/>
        <v/>
      </c>
      <c r="N102" s="24">
        <f t="shared" si="39"/>
        <v>32044</v>
      </c>
      <c r="O102" s="24" t="s">
        <v>731</v>
      </c>
      <c r="P102" s="4">
        <v>2</v>
      </c>
      <c r="Q102" s="4" t="s">
        <v>1095</v>
      </c>
      <c r="R102" s="4" t="s">
        <v>1096</v>
      </c>
      <c r="S102" s="4" t="s">
        <v>1097</v>
      </c>
      <c r="T102" s="4" t="s">
        <v>1098</v>
      </c>
      <c r="U102" s="4" t="s">
        <v>1099</v>
      </c>
      <c r="V102" s="4" t="s">
        <v>1100</v>
      </c>
      <c r="W102" s="4" t="s">
        <v>1101</v>
      </c>
      <c r="X102" s="4" t="s">
        <v>781</v>
      </c>
      <c r="Y102" s="4" t="s">
        <v>39</v>
      </c>
      <c r="Z102" s="4"/>
      <c r="AA102" s="4"/>
      <c r="AB102" s="4"/>
      <c r="AC102" s="4" t="s">
        <v>39</v>
      </c>
      <c r="AD102" s="4"/>
      <c r="AE102" s="4"/>
      <c r="AF102" s="4"/>
    </row>
    <row r="103" spans="1:31">
      <c r="A103" s="5">
        <v>32045</v>
      </c>
      <c r="B103" s="5" t="s">
        <v>1093</v>
      </c>
      <c r="C103" s="11" t="s">
        <v>1094</v>
      </c>
      <c r="D103" s="9" t="str">
        <f t="shared" si="30"/>
        <v>3204</v>
      </c>
      <c r="E103" s="23" t="str">
        <f t="shared" si="31"/>
        <v>3</v>
      </c>
      <c r="F103" s="23" t="str">
        <f t="shared" si="32"/>
        <v>5</v>
      </c>
      <c r="G103" s="23" t="str">
        <f t="shared" si="33"/>
        <v>2</v>
      </c>
      <c r="H103" s="24">
        <f t="shared" si="34"/>
        <v>4</v>
      </c>
      <c r="I103" s="15">
        <f t="shared" si="35"/>
        <v>32045</v>
      </c>
      <c r="J103" s="15">
        <f t="shared" si="36"/>
        <v>32045</v>
      </c>
      <c r="K103" s="15" t="str">
        <f>IF(F103="6",IF(F102="5",IF(F101="4","",LEFT(A103,4)&amp;[1]运算表!$A$2),""),"")</f>
        <v/>
      </c>
      <c r="L103" s="24" t="str">
        <f t="shared" si="37"/>
        <v/>
      </c>
      <c r="M103" s="24" t="str">
        <f t="shared" si="38"/>
        <v/>
      </c>
      <c r="N103" s="24">
        <f t="shared" si="39"/>
        <v>32045</v>
      </c>
      <c r="O103" s="24" t="s">
        <v>79</v>
      </c>
      <c r="P103" s="4">
        <v>2</v>
      </c>
      <c r="Q103" s="4" t="s">
        <v>1102</v>
      </c>
      <c r="R103" s="4" t="s">
        <v>1096</v>
      </c>
      <c r="S103" s="4" t="s">
        <v>1097</v>
      </c>
      <c r="T103" s="4" t="s">
        <v>1103</v>
      </c>
      <c r="U103" s="4" t="s">
        <v>1104</v>
      </c>
      <c r="V103" s="4" t="s">
        <v>1100</v>
      </c>
      <c r="W103" s="4" t="s">
        <v>1105</v>
      </c>
      <c r="X103" s="4" t="s">
        <v>781</v>
      </c>
      <c r="Y103" s="4" t="s">
        <v>1106</v>
      </c>
      <c r="Z103" s="4" t="s">
        <v>1107</v>
      </c>
      <c r="AA103" s="4" t="s">
        <v>1108</v>
      </c>
      <c r="AB103" s="5" t="s">
        <v>1109</v>
      </c>
      <c r="AC103" s="4" t="s">
        <v>39</v>
      </c>
      <c r="AD103" s="4"/>
      <c r="AE103" s="4"/>
    </row>
    <row r="104" spans="1:32">
      <c r="A104" s="5">
        <v>32046</v>
      </c>
      <c r="B104" s="5" t="s">
        <v>1093</v>
      </c>
      <c r="C104" s="11" t="s">
        <v>1094</v>
      </c>
      <c r="D104" s="9" t="str">
        <f t="shared" si="30"/>
        <v>3204</v>
      </c>
      <c r="E104" s="22" t="str">
        <f t="shared" si="31"/>
        <v>3</v>
      </c>
      <c r="F104" s="22" t="str">
        <f t="shared" si="32"/>
        <v>6</v>
      </c>
      <c r="G104" s="22" t="str">
        <f t="shared" si="33"/>
        <v>2</v>
      </c>
      <c r="H104" s="24">
        <f t="shared" si="34"/>
        <v>5</v>
      </c>
      <c r="I104" s="15">
        <f t="shared" si="35"/>
        <v>32046</v>
      </c>
      <c r="J104" s="15">
        <f t="shared" si="36"/>
        <v>32046</v>
      </c>
      <c r="K104" s="15" t="str">
        <f>IF(F104="6",IF(F103="5",IF(F102="4","",LEFT(A104,4)&amp;[1]运算表!$A$2),""),"")</f>
        <v/>
      </c>
      <c r="L104" s="24" t="str">
        <f t="shared" si="37"/>
        <v/>
      </c>
      <c r="M104" s="29">
        <f t="shared" si="38"/>
        <v>32045</v>
      </c>
      <c r="N104" s="29">
        <f t="shared" si="39"/>
        <v>32046</v>
      </c>
      <c r="O104" s="24" t="s">
        <v>145</v>
      </c>
      <c r="P104" s="4">
        <v>2</v>
      </c>
      <c r="Q104" s="4" t="s">
        <v>1110</v>
      </c>
      <c r="R104" s="4" t="s">
        <v>1096</v>
      </c>
      <c r="S104" s="4" t="s">
        <v>1111</v>
      </c>
      <c r="T104" s="4" t="s">
        <v>1112</v>
      </c>
      <c r="U104" s="4" t="s">
        <v>1113</v>
      </c>
      <c r="V104" s="4" t="s">
        <v>1114</v>
      </c>
      <c r="W104" s="4" t="s">
        <v>1105</v>
      </c>
      <c r="X104" s="4" t="s">
        <v>781</v>
      </c>
      <c r="Y104" s="4" t="s">
        <v>1115</v>
      </c>
      <c r="Z104" s="4" t="s">
        <v>1116</v>
      </c>
      <c r="AA104" s="4" t="s">
        <v>1117</v>
      </c>
      <c r="AB104" s="5" t="s">
        <v>1109</v>
      </c>
      <c r="AC104" s="4" t="s">
        <v>1118</v>
      </c>
      <c r="AD104" s="4" t="s">
        <v>1119</v>
      </c>
      <c r="AE104" s="4" t="s">
        <v>1120</v>
      </c>
      <c r="AF104" s="5" t="s">
        <v>144</v>
      </c>
    </row>
    <row r="105" spans="1:31">
      <c r="A105" s="5">
        <v>32055</v>
      </c>
      <c r="B105" s="5" t="s">
        <v>1121</v>
      </c>
      <c r="C105" s="11" t="s">
        <v>1122</v>
      </c>
      <c r="D105" s="9" t="str">
        <f t="shared" si="30"/>
        <v>3205</v>
      </c>
      <c r="E105" s="23" t="str">
        <f t="shared" si="31"/>
        <v>3</v>
      </c>
      <c r="F105" s="23" t="str">
        <f t="shared" si="32"/>
        <v>5</v>
      </c>
      <c r="G105" s="23" t="str">
        <f t="shared" si="33"/>
        <v>2</v>
      </c>
      <c r="H105" s="24">
        <f t="shared" si="34"/>
        <v>4</v>
      </c>
      <c r="I105" s="15">
        <f t="shared" si="35"/>
        <v>32055</v>
      </c>
      <c r="J105" s="15">
        <f t="shared" si="36"/>
        <v>32055</v>
      </c>
      <c r="K105" s="15" t="str">
        <f>IF(F105="6",IF(F104="5",IF(F103="4","",LEFT(A105,4)&amp;[1]运算表!$A$2),""),"")</f>
        <v/>
      </c>
      <c r="L105" s="24" t="str">
        <f t="shared" si="37"/>
        <v/>
      </c>
      <c r="M105" s="24" t="str">
        <f t="shared" si="38"/>
        <v/>
      </c>
      <c r="N105" s="24">
        <f t="shared" si="39"/>
        <v>32055</v>
      </c>
      <c r="O105" s="24" t="s">
        <v>79</v>
      </c>
      <c r="P105" s="4">
        <v>7</v>
      </c>
      <c r="Q105" s="4" t="s">
        <v>1123</v>
      </c>
      <c r="R105" s="5" t="s">
        <v>1124</v>
      </c>
      <c r="S105" s="4" t="s">
        <v>1125</v>
      </c>
      <c r="T105" s="5" t="s">
        <v>1126</v>
      </c>
      <c r="U105" s="4" t="s">
        <v>1127</v>
      </c>
      <c r="V105" s="4" t="s">
        <v>1128</v>
      </c>
      <c r="W105" s="4" t="s">
        <v>1129</v>
      </c>
      <c r="X105" s="5" t="s">
        <v>1130</v>
      </c>
      <c r="Y105" s="4" t="s">
        <v>1131</v>
      </c>
      <c r="Z105" s="4" t="s">
        <v>1132</v>
      </c>
      <c r="AA105" s="4" t="s">
        <v>1133</v>
      </c>
      <c r="AB105" s="5" t="s">
        <v>1134</v>
      </c>
      <c r="AC105" s="4" t="s">
        <v>39</v>
      </c>
      <c r="AD105" s="4"/>
      <c r="AE105" s="4"/>
    </row>
    <row r="106" spans="1:32">
      <c r="A106" s="5">
        <v>32056</v>
      </c>
      <c r="B106" s="5" t="s">
        <v>1121</v>
      </c>
      <c r="C106" s="11" t="s">
        <v>1122</v>
      </c>
      <c r="D106" s="9" t="str">
        <f t="shared" si="30"/>
        <v>3205</v>
      </c>
      <c r="E106" s="22" t="str">
        <f t="shared" si="31"/>
        <v>3</v>
      </c>
      <c r="F106" s="22" t="str">
        <f t="shared" si="32"/>
        <v>6</v>
      </c>
      <c r="G106" s="22" t="str">
        <f t="shared" si="33"/>
        <v>2</v>
      </c>
      <c r="H106" s="24">
        <f t="shared" si="34"/>
        <v>5</v>
      </c>
      <c r="I106" s="15">
        <f t="shared" si="35"/>
        <v>32056</v>
      </c>
      <c r="J106" s="15">
        <f t="shared" si="36"/>
        <v>32056</v>
      </c>
      <c r="K106" s="15" t="str">
        <f>IF(F106="6",IF(F105="5",IF(F104="4","",LEFT(A106,4)&amp;[1]运算表!$A$2),""),"")</f>
        <v>3205a</v>
      </c>
      <c r="L106" s="24" t="str">
        <f t="shared" si="37"/>
        <v>3205a</v>
      </c>
      <c r="M106" s="29">
        <f t="shared" si="38"/>
        <v>32055</v>
      </c>
      <c r="N106" s="29">
        <f t="shared" si="39"/>
        <v>32056</v>
      </c>
      <c r="O106" s="24" t="s">
        <v>145</v>
      </c>
      <c r="P106" s="4">
        <v>7</v>
      </c>
      <c r="Q106" s="4" t="s">
        <v>1135</v>
      </c>
      <c r="R106" s="5" t="s">
        <v>1124</v>
      </c>
      <c r="S106" s="4" t="s">
        <v>1136</v>
      </c>
      <c r="T106" s="5" t="s">
        <v>1137</v>
      </c>
      <c r="U106" s="4" t="s">
        <v>1138</v>
      </c>
      <c r="V106" s="4" t="s">
        <v>1139</v>
      </c>
      <c r="W106" s="4" t="s">
        <v>1140</v>
      </c>
      <c r="X106" s="5" t="s">
        <v>1130</v>
      </c>
      <c r="Y106" s="4" t="s">
        <v>1141</v>
      </c>
      <c r="Z106" s="4" t="s">
        <v>1142</v>
      </c>
      <c r="AA106" s="4" t="s">
        <v>1143</v>
      </c>
      <c r="AB106" s="5" t="s">
        <v>1134</v>
      </c>
      <c r="AC106" s="4" t="s">
        <v>1144</v>
      </c>
      <c r="AD106" s="4" t="s">
        <v>1145</v>
      </c>
      <c r="AE106" s="4" t="s">
        <v>1146</v>
      </c>
      <c r="AF106" s="4" t="s">
        <v>1147</v>
      </c>
    </row>
    <row r="107" spans="1:31">
      <c r="A107" s="5">
        <v>33014</v>
      </c>
      <c r="B107" s="5" t="s">
        <v>1148</v>
      </c>
      <c r="C107" s="11" t="s">
        <v>1149</v>
      </c>
      <c r="D107" s="9" t="str">
        <f t="shared" si="30"/>
        <v>3301</v>
      </c>
      <c r="E107" s="23" t="str">
        <f t="shared" si="31"/>
        <v>3</v>
      </c>
      <c r="F107" s="23" t="str">
        <f t="shared" si="32"/>
        <v>4</v>
      </c>
      <c r="G107" s="23" t="str">
        <f t="shared" si="33"/>
        <v>3</v>
      </c>
      <c r="H107" s="24">
        <f t="shared" si="34"/>
        <v>3</v>
      </c>
      <c r="I107" s="15">
        <f t="shared" si="35"/>
        <v>33014</v>
      </c>
      <c r="J107" s="15">
        <f t="shared" si="36"/>
        <v>33014</v>
      </c>
      <c r="K107" s="15" t="str">
        <f>IF(F107="6",IF(F106="5",IF(F105="4","",LEFT(A107,4)&amp;[1]运算表!$A$2),""),"")</f>
        <v/>
      </c>
      <c r="L107" s="24" t="str">
        <f t="shared" si="37"/>
        <v/>
      </c>
      <c r="M107" s="24" t="str">
        <f t="shared" si="38"/>
        <v/>
      </c>
      <c r="N107" s="24">
        <f t="shared" si="39"/>
        <v>33014</v>
      </c>
      <c r="O107" s="24" t="s">
        <v>67</v>
      </c>
      <c r="P107" s="4">
        <v>5</v>
      </c>
      <c r="Q107" s="4" t="s">
        <v>1150</v>
      </c>
      <c r="R107" s="5" t="s">
        <v>89</v>
      </c>
      <c r="S107" s="4" t="s">
        <v>1151</v>
      </c>
      <c r="T107" s="31" t="s">
        <v>1152</v>
      </c>
      <c r="U107" s="35" t="s">
        <v>1153</v>
      </c>
      <c r="V107" s="4" t="s">
        <v>1154</v>
      </c>
      <c r="W107" s="31" t="s">
        <v>1155</v>
      </c>
      <c r="X107" s="5" t="s">
        <v>1156</v>
      </c>
      <c r="Y107" s="4" t="s">
        <v>1157</v>
      </c>
      <c r="Z107" s="4" t="s">
        <v>1158</v>
      </c>
      <c r="AA107" s="31" t="s">
        <v>1159</v>
      </c>
      <c r="AB107" s="5" t="s">
        <v>1160</v>
      </c>
      <c r="AC107" s="4" t="s">
        <v>39</v>
      </c>
      <c r="AD107" s="4"/>
      <c r="AE107" s="4"/>
    </row>
    <row r="108" spans="1:31">
      <c r="A108" s="5">
        <v>33015</v>
      </c>
      <c r="B108" s="5" t="s">
        <v>1148</v>
      </c>
      <c r="C108" s="11" t="s">
        <v>1149</v>
      </c>
      <c r="D108" s="9" t="str">
        <f t="shared" si="30"/>
        <v>3301</v>
      </c>
      <c r="E108" s="23" t="str">
        <f t="shared" si="31"/>
        <v>3</v>
      </c>
      <c r="F108" s="23" t="str">
        <f t="shared" si="32"/>
        <v>5</v>
      </c>
      <c r="G108" s="23" t="str">
        <f t="shared" si="33"/>
        <v>3</v>
      </c>
      <c r="H108" s="24">
        <f t="shared" si="34"/>
        <v>4</v>
      </c>
      <c r="I108" s="15">
        <f t="shared" si="35"/>
        <v>33015</v>
      </c>
      <c r="J108" s="15">
        <f t="shared" si="36"/>
        <v>33015</v>
      </c>
      <c r="K108" s="15" t="str">
        <f>IF(F108="6",IF(F107="5",IF(F106="4","",LEFT(A108,4)&amp;[1]运算表!$A$2),""),"")</f>
        <v/>
      </c>
      <c r="L108" s="24" t="str">
        <f t="shared" si="37"/>
        <v/>
      </c>
      <c r="M108" s="24" t="str">
        <f t="shared" si="38"/>
        <v/>
      </c>
      <c r="N108" s="24">
        <f t="shared" si="39"/>
        <v>33015</v>
      </c>
      <c r="O108" s="24" t="s">
        <v>79</v>
      </c>
      <c r="P108" s="4">
        <v>5</v>
      </c>
      <c r="Q108" s="4" t="s">
        <v>1161</v>
      </c>
      <c r="R108" s="5" t="s">
        <v>89</v>
      </c>
      <c r="S108" s="4" t="s">
        <v>1151</v>
      </c>
      <c r="T108" s="31" t="s">
        <v>1162</v>
      </c>
      <c r="U108" s="35" t="s">
        <v>1163</v>
      </c>
      <c r="V108" s="4" t="s">
        <v>1154</v>
      </c>
      <c r="W108" s="31" t="s">
        <v>1164</v>
      </c>
      <c r="X108" s="5" t="s">
        <v>1156</v>
      </c>
      <c r="Y108" s="4" t="s">
        <v>1165</v>
      </c>
      <c r="Z108" s="4" t="s">
        <v>1158</v>
      </c>
      <c r="AA108" s="31" t="s">
        <v>1159</v>
      </c>
      <c r="AB108" s="5" t="s">
        <v>1160</v>
      </c>
      <c r="AC108" s="4" t="s">
        <v>39</v>
      </c>
      <c r="AD108" s="4"/>
      <c r="AE108" s="4"/>
    </row>
    <row r="109" spans="1:31">
      <c r="A109" s="5">
        <v>33024</v>
      </c>
      <c r="B109" s="5" t="s">
        <v>1166</v>
      </c>
      <c r="C109" s="11" t="s">
        <v>1167</v>
      </c>
      <c r="D109" s="9" t="str">
        <f t="shared" si="30"/>
        <v>3302</v>
      </c>
      <c r="E109" s="23" t="str">
        <f t="shared" si="31"/>
        <v>3</v>
      </c>
      <c r="F109" s="23" t="str">
        <f t="shared" si="32"/>
        <v>4</v>
      </c>
      <c r="G109" s="23" t="str">
        <f t="shared" si="33"/>
        <v>3</v>
      </c>
      <c r="H109" s="24">
        <f t="shared" si="34"/>
        <v>3</v>
      </c>
      <c r="I109" s="15">
        <f t="shared" si="35"/>
        <v>33024</v>
      </c>
      <c r="J109" s="15">
        <f t="shared" si="36"/>
        <v>33024</v>
      </c>
      <c r="K109" s="15" t="str">
        <f>IF(F109="6",IF(F108="5",IF(F107="4","",LEFT(A109,4)&amp;[1]运算表!$A$2),""),"")</f>
        <v/>
      </c>
      <c r="L109" s="24" t="str">
        <f t="shared" si="37"/>
        <v/>
      </c>
      <c r="M109" s="24" t="str">
        <f t="shared" si="38"/>
        <v/>
      </c>
      <c r="N109" s="24">
        <f t="shared" si="39"/>
        <v>33024</v>
      </c>
      <c r="O109" s="24" t="s">
        <v>67</v>
      </c>
      <c r="P109" s="4">
        <v>6</v>
      </c>
      <c r="Q109" s="4" t="s">
        <v>1168</v>
      </c>
      <c r="R109" s="5" t="s">
        <v>1169</v>
      </c>
      <c r="S109" s="4" t="s">
        <v>1170</v>
      </c>
      <c r="T109" s="5" t="s">
        <v>1171</v>
      </c>
      <c r="U109" s="4" t="s">
        <v>1172</v>
      </c>
      <c r="V109" s="4" t="s">
        <v>1173</v>
      </c>
      <c r="W109" s="4" t="s">
        <v>1174</v>
      </c>
      <c r="X109" s="5" t="s">
        <v>294</v>
      </c>
      <c r="Y109" s="4" t="s">
        <v>1175</v>
      </c>
      <c r="Z109" s="4" t="s">
        <v>1176</v>
      </c>
      <c r="AA109" s="4" t="s">
        <v>1177</v>
      </c>
      <c r="AB109" s="5" t="s">
        <v>294</v>
      </c>
      <c r="AC109" s="4" t="s">
        <v>39</v>
      </c>
      <c r="AD109" s="4"/>
      <c r="AE109" s="4"/>
    </row>
    <row r="110" spans="1:32">
      <c r="A110" s="5">
        <v>33025</v>
      </c>
      <c r="B110" s="5" t="s">
        <v>1166</v>
      </c>
      <c r="C110" s="11" t="s">
        <v>1167</v>
      </c>
      <c r="D110" s="9" t="str">
        <f t="shared" si="30"/>
        <v>3302</v>
      </c>
      <c r="E110" s="23" t="str">
        <f t="shared" si="31"/>
        <v>3</v>
      </c>
      <c r="F110" s="23" t="str">
        <f t="shared" si="32"/>
        <v>5</v>
      </c>
      <c r="G110" s="23" t="str">
        <f t="shared" si="33"/>
        <v>3</v>
      </c>
      <c r="H110" s="24">
        <f t="shared" si="34"/>
        <v>4</v>
      </c>
      <c r="I110" s="15">
        <f t="shared" si="35"/>
        <v>33025</v>
      </c>
      <c r="J110" s="15">
        <f t="shared" si="36"/>
        <v>33025</v>
      </c>
      <c r="K110" s="15" t="str">
        <f>IF(F110="6",IF(F109="5",IF(F108="4","",LEFT(A110,4)&amp;[1]运算表!$A$2),""),"")</f>
        <v/>
      </c>
      <c r="L110" s="24" t="str">
        <f t="shared" si="37"/>
        <v/>
      </c>
      <c r="M110" s="24" t="str">
        <f t="shared" si="38"/>
        <v/>
      </c>
      <c r="N110" s="24">
        <f t="shared" si="39"/>
        <v>33025</v>
      </c>
      <c r="O110" s="24" t="s">
        <v>79</v>
      </c>
      <c r="P110" s="4">
        <v>6</v>
      </c>
      <c r="Q110" s="4" t="s">
        <v>1178</v>
      </c>
      <c r="R110" s="5" t="s">
        <v>1169</v>
      </c>
      <c r="S110" s="4" t="s">
        <v>1170</v>
      </c>
      <c r="T110" s="5" t="s">
        <v>1179</v>
      </c>
      <c r="U110" s="4" t="s">
        <v>1180</v>
      </c>
      <c r="V110" s="4" t="s">
        <v>1173</v>
      </c>
      <c r="W110" s="4" t="s">
        <v>1181</v>
      </c>
      <c r="X110" s="5" t="s">
        <v>294</v>
      </c>
      <c r="Y110" s="4" t="s">
        <v>1182</v>
      </c>
      <c r="Z110" s="4" t="s">
        <v>1176</v>
      </c>
      <c r="AA110" s="4" t="s">
        <v>1183</v>
      </c>
      <c r="AB110" s="5" t="s">
        <v>294</v>
      </c>
      <c r="AC110" s="4" t="s">
        <v>39</v>
      </c>
      <c r="AD110" s="4"/>
      <c r="AE110" s="4"/>
      <c r="AF110" s="4"/>
    </row>
    <row r="111" spans="1:32">
      <c r="A111" s="5">
        <v>33026</v>
      </c>
      <c r="B111" s="5" t="s">
        <v>1166</v>
      </c>
      <c r="C111" s="11" t="s">
        <v>1167</v>
      </c>
      <c r="D111" s="9" t="str">
        <f t="shared" si="30"/>
        <v>3302</v>
      </c>
      <c r="E111" s="22" t="str">
        <f t="shared" si="31"/>
        <v>3</v>
      </c>
      <c r="F111" s="22" t="str">
        <f t="shared" si="32"/>
        <v>6</v>
      </c>
      <c r="G111" s="22" t="str">
        <f t="shared" si="33"/>
        <v>3</v>
      </c>
      <c r="H111" s="24">
        <f t="shared" si="34"/>
        <v>5</v>
      </c>
      <c r="I111" s="15">
        <f t="shared" si="35"/>
        <v>33026</v>
      </c>
      <c r="J111" s="15">
        <f t="shared" si="36"/>
        <v>33026</v>
      </c>
      <c r="K111" s="15" t="str">
        <f>IF(F111="6",IF(F110="5",IF(F109="4","",LEFT(A111,4)&amp;[1]运算表!$A$2),""),"")</f>
        <v/>
      </c>
      <c r="L111" s="24" t="str">
        <f t="shared" si="37"/>
        <v/>
      </c>
      <c r="M111" s="29">
        <f t="shared" si="38"/>
        <v>33025</v>
      </c>
      <c r="N111" s="29">
        <f t="shared" si="39"/>
        <v>33026</v>
      </c>
      <c r="O111" s="24" t="s">
        <v>145</v>
      </c>
      <c r="P111" s="4">
        <v>6</v>
      </c>
      <c r="Q111" s="4" t="s">
        <v>1184</v>
      </c>
      <c r="R111" s="5" t="s">
        <v>1169</v>
      </c>
      <c r="S111" s="4" t="s">
        <v>1185</v>
      </c>
      <c r="T111" s="5" t="s">
        <v>1186</v>
      </c>
      <c r="U111" s="4" t="s">
        <v>1187</v>
      </c>
      <c r="V111" s="4" t="s">
        <v>1188</v>
      </c>
      <c r="W111" s="4" t="s">
        <v>1189</v>
      </c>
      <c r="X111" s="5" t="s">
        <v>294</v>
      </c>
      <c r="Y111" s="4" t="s">
        <v>1190</v>
      </c>
      <c r="Z111" s="4" t="s">
        <v>292</v>
      </c>
      <c r="AA111" s="4" t="s">
        <v>1191</v>
      </c>
      <c r="AB111" s="5" t="s">
        <v>294</v>
      </c>
      <c r="AC111" s="4" t="s">
        <v>1192</v>
      </c>
      <c r="AD111" s="4" t="s">
        <v>1193</v>
      </c>
      <c r="AE111" s="4" t="s">
        <v>1194</v>
      </c>
      <c r="AF111" s="5" t="s">
        <v>1195</v>
      </c>
    </row>
    <row r="112" spans="1:31">
      <c r="A112" s="5">
        <v>34014</v>
      </c>
      <c r="B112" s="5" t="s">
        <v>1196</v>
      </c>
      <c r="C112" s="11" t="s">
        <v>1197</v>
      </c>
      <c r="D112" s="9" t="str">
        <f t="shared" si="30"/>
        <v>3401</v>
      </c>
      <c r="E112" s="23" t="str">
        <f t="shared" si="31"/>
        <v>3</v>
      </c>
      <c r="F112" s="23" t="str">
        <f t="shared" si="32"/>
        <v>4</v>
      </c>
      <c r="G112" s="23" t="str">
        <f t="shared" si="33"/>
        <v>4</v>
      </c>
      <c r="H112" s="24">
        <f t="shared" si="34"/>
        <v>3</v>
      </c>
      <c r="I112" s="15">
        <f t="shared" si="35"/>
        <v>34014</v>
      </c>
      <c r="J112" s="15">
        <f t="shared" si="36"/>
        <v>34014</v>
      </c>
      <c r="K112" s="15" t="str">
        <f>IF(F112="6",IF(F111="5",IF(F110="4","",LEFT(A112,4)&amp;[1]运算表!$A$2),""),"")</f>
        <v/>
      </c>
      <c r="L112" s="24" t="str">
        <f t="shared" si="37"/>
        <v/>
      </c>
      <c r="M112" s="24" t="str">
        <f t="shared" si="38"/>
        <v/>
      </c>
      <c r="N112" s="24">
        <f t="shared" si="39"/>
        <v>34014</v>
      </c>
      <c r="O112" s="24" t="s">
        <v>67</v>
      </c>
      <c r="P112" s="4">
        <v>5</v>
      </c>
      <c r="Q112" s="4" t="s">
        <v>1198</v>
      </c>
      <c r="R112" s="5" t="s">
        <v>109</v>
      </c>
      <c r="S112" s="4" t="s">
        <v>1199</v>
      </c>
      <c r="T112" s="33" t="s">
        <v>1200</v>
      </c>
      <c r="U112" s="35" t="s">
        <v>1201</v>
      </c>
      <c r="V112" s="4" t="s">
        <v>1202</v>
      </c>
      <c r="W112" s="33" t="s">
        <v>1203</v>
      </c>
      <c r="X112" s="5" t="s">
        <v>1195</v>
      </c>
      <c r="Y112" s="4" t="s">
        <v>1204</v>
      </c>
      <c r="Z112" s="4" t="s">
        <v>1205</v>
      </c>
      <c r="AA112" s="33" t="s">
        <v>1206</v>
      </c>
      <c r="AB112" s="5" t="s">
        <v>1207</v>
      </c>
      <c r="AC112" s="4" t="s">
        <v>39</v>
      </c>
      <c r="AD112" s="4"/>
      <c r="AE112" s="4"/>
    </row>
    <row r="113" spans="1:31">
      <c r="A113" s="5">
        <v>34015</v>
      </c>
      <c r="B113" s="5" t="s">
        <v>1196</v>
      </c>
      <c r="C113" s="11" t="s">
        <v>1197</v>
      </c>
      <c r="D113" s="9" t="str">
        <f t="shared" si="30"/>
        <v>3401</v>
      </c>
      <c r="E113" s="23" t="str">
        <f t="shared" si="31"/>
        <v>3</v>
      </c>
      <c r="F113" s="23" t="str">
        <f t="shared" si="32"/>
        <v>5</v>
      </c>
      <c r="G113" s="23" t="str">
        <f t="shared" si="33"/>
        <v>4</v>
      </c>
      <c r="H113" s="24">
        <f t="shared" si="34"/>
        <v>4</v>
      </c>
      <c r="I113" s="15">
        <f t="shared" si="35"/>
        <v>34015</v>
      </c>
      <c r="J113" s="15">
        <f t="shared" si="36"/>
        <v>34015</v>
      </c>
      <c r="K113" s="15" t="str">
        <f>IF(F113="6",IF(F112="5",IF(F111="4","",LEFT(A113,4)&amp;[1]运算表!$A$2),""),"")</f>
        <v/>
      </c>
      <c r="L113" s="24" t="str">
        <f t="shared" si="37"/>
        <v/>
      </c>
      <c r="M113" s="24" t="str">
        <f t="shared" si="38"/>
        <v/>
      </c>
      <c r="N113" s="24">
        <f t="shared" si="39"/>
        <v>34015</v>
      </c>
      <c r="O113" s="24" t="s">
        <v>79</v>
      </c>
      <c r="P113" s="4">
        <v>5</v>
      </c>
      <c r="Q113" s="4" t="s">
        <v>1208</v>
      </c>
      <c r="R113" s="5" t="s">
        <v>109</v>
      </c>
      <c r="S113" s="4" t="s">
        <v>1199</v>
      </c>
      <c r="T113" s="33" t="s">
        <v>1209</v>
      </c>
      <c r="U113" s="35" t="s">
        <v>1210</v>
      </c>
      <c r="V113" s="4" t="s">
        <v>1202</v>
      </c>
      <c r="W113" s="33" t="s">
        <v>1211</v>
      </c>
      <c r="X113" s="5" t="s">
        <v>1195</v>
      </c>
      <c r="Y113" s="4" t="s">
        <v>1212</v>
      </c>
      <c r="Z113" s="4" t="s">
        <v>1205</v>
      </c>
      <c r="AA113" s="33" t="s">
        <v>1206</v>
      </c>
      <c r="AB113" s="5" t="s">
        <v>1207</v>
      </c>
      <c r="AC113" s="4" t="s">
        <v>39</v>
      </c>
      <c r="AD113" s="4"/>
      <c r="AE113" s="4"/>
    </row>
    <row r="114" spans="1:32">
      <c r="A114" s="5">
        <v>34025</v>
      </c>
      <c r="B114" s="5" t="s">
        <v>1213</v>
      </c>
      <c r="C114" s="11" t="s">
        <v>1214</v>
      </c>
      <c r="D114" s="9" t="str">
        <f t="shared" si="30"/>
        <v>3402</v>
      </c>
      <c r="E114" s="23" t="str">
        <f t="shared" si="31"/>
        <v>3</v>
      </c>
      <c r="F114" s="23" t="str">
        <f t="shared" si="32"/>
        <v>5</v>
      </c>
      <c r="G114" s="23" t="str">
        <f t="shared" si="33"/>
        <v>4</v>
      </c>
      <c r="H114" s="24">
        <f t="shared" si="34"/>
        <v>4</v>
      </c>
      <c r="I114" s="15">
        <f t="shared" si="35"/>
        <v>34025</v>
      </c>
      <c r="J114" s="15">
        <f t="shared" si="36"/>
        <v>34025</v>
      </c>
      <c r="K114" s="15" t="str">
        <f>IF(F114="6",IF(F113="5",IF(F112="4","",LEFT(A114,4)&amp;[1]运算表!$A$2),""),"")</f>
        <v/>
      </c>
      <c r="L114" s="24" t="str">
        <f t="shared" si="37"/>
        <v/>
      </c>
      <c r="M114" s="24" t="str">
        <f t="shared" si="38"/>
        <v/>
      </c>
      <c r="N114" s="24">
        <f t="shared" si="39"/>
        <v>34025</v>
      </c>
      <c r="O114" s="24" t="s">
        <v>79</v>
      </c>
      <c r="P114" s="4">
        <v>7</v>
      </c>
      <c r="Q114" s="4" t="s">
        <v>1215</v>
      </c>
      <c r="R114" s="4" t="s">
        <v>1216</v>
      </c>
      <c r="S114" s="4" t="s">
        <v>1217</v>
      </c>
      <c r="T114" s="4" t="s">
        <v>1218</v>
      </c>
      <c r="U114" s="4" t="s">
        <v>1219</v>
      </c>
      <c r="V114" s="4" t="s">
        <v>1220</v>
      </c>
      <c r="W114" s="4" t="s">
        <v>1221</v>
      </c>
      <c r="X114" s="4" t="s">
        <v>1222</v>
      </c>
      <c r="Y114" s="4" t="s">
        <v>1223</v>
      </c>
      <c r="Z114" s="4" t="s">
        <v>1224</v>
      </c>
      <c r="AA114" s="4" t="s">
        <v>1225</v>
      </c>
      <c r="AB114" s="4" t="s">
        <v>1226</v>
      </c>
      <c r="AC114" s="4" t="s">
        <v>39</v>
      </c>
      <c r="AD114" s="4"/>
      <c r="AE114" s="4"/>
      <c r="AF114" s="4"/>
    </row>
    <row r="115" spans="1:32">
      <c r="A115" s="5">
        <v>34026</v>
      </c>
      <c r="B115" s="5" t="s">
        <v>1213</v>
      </c>
      <c r="C115" s="11" t="s">
        <v>1214</v>
      </c>
      <c r="D115" s="9" t="str">
        <f t="shared" si="30"/>
        <v>3402</v>
      </c>
      <c r="E115" s="22" t="str">
        <f t="shared" si="31"/>
        <v>3</v>
      </c>
      <c r="F115" s="22" t="str">
        <f t="shared" si="32"/>
        <v>6</v>
      </c>
      <c r="G115" s="22" t="str">
        <f t="shared" si="33"/>
        <v>4</v>
      </c>
      <c r="H115" s="24">
        <f t="shared" si="34"/>
        <v>5</v>
      </c>
      <c r="I115" s="15">
        <f t="shared" si="35"/>
        <v>34026</v>
      </c>
      <c r="J115" s="15">
        <f t="shared" si="36"/>
        <v>34026</v>
      </c>
      <c r="K115" s="15" t="str">
        <f>IF(F115="6",IF(F114="5",IF(F113="4","",LEFT(A115,4)&amp;[1]运算表!$A$2),""),"")</f>
        <v>3402a</v>
      </c>
      <c r="L115" s="24" t="str">
        <f t="shared" si="37"/>
        <v>3402a</v>
      </c>
      <c r="M115" s="29">
        <f t="shared" si="38"/>
        <v>34025</v>
      </c>
      <c r="N115" s="29">
        <f t="shared" si="39"/>
        <v>34026</v>
      </c>
      <c r="O115" s="24" t="s">
        <v>145</v>
      </c>
      <c r="P115" s="4">
        <v>7</v>
      </c>
      <c r="Q115" s="4" t="s">
        <v>1227</v>
      </c>
      <c r="R115" s="4" t="s">
        <v>1216</v>
      </c>
      <c r="S115" s="4" t="s">
        <v>1228</v>
      </c>
      <c r="T115" s="4" t="s">
        <v>1229</v>
      </c>
      <c r="U115" s="4" t="s">
        <v>1230</v>
      </c>
      <c r="V115" s="4" t="s">
        <v>1231</v>
      </c>
      <c r="W115" s="4" t="s">
        <v>1232</v>
      </c>
      <c r="X115" s="4" t="s">
        <v>1222</v>
      </c>
      <c r="Y115" s="4" t="s">
        <v>1233</v>
      </c>
      <c r="Z115" s="4" t="s">
        <v>779</v>
      </c>
      <c r="AA115" s="4" t="s">
        <v>1234</v>
      </c>
      <c r="AB115" s="4" t="s">
        <v>1226</v>
      </c>
      <c r="AC115" s="4" t="s">
        <v>1235</v>
      </c>
      <c r="AD115" s="4" t="s">
        <v>1236</v>
      </c>
      <c r="AE115" s="4" t="s">
        <v>1237</v>
      </c>
      <c r="AF115" s="4" t="s">
        <v>1238</v>
      </c>
    </row>
    <row r="116" spans="1:31">
      <c r="A116" s="5">
        <v>35013</v>
      </c>
      <c r="B116" s="5" t="s">
        <v>1239</v>
      </c>
      <c r="C116" s="11" t="s">
        <v>1240</v>
      </c>
      <c r="D116" s="9" t="str">
        <f t="shared" si="30"/>
        <v>3501</v>
      </c>
      <c r="E116" s="23" t="str">
        <f t="shared" si="31"/>
        <v>3</v>
      </c>
      <c r="F116" s="23" t="str">
        <f t="shared" si="32"/>
        <v>3</v>
      </c>
      <c r="G116" s="23" t="str">
        <f t="shared" si="33"/>
        <v>5</v>
      </c>
      <c r="H116" s="24">
        <f t="shared" si="34"/>
        <v>2</v>
      </c>
      <c r="I116" s="15">
        <f t="shared" si="35"/>
        <v>35013</v>
      </c>
      <c r="J116" s="15">
        <f t="shared" si="36"/>
        <v>35013</v>
      </c>
      <c r="K116" s="15" t="str">
        <f>IF(F116="6",IF(F115="5",IF(F114="4","",LEFT(A116,4)&amp;[1]运算表!$A$2),""),"")</f>
        <v/>
      </c>
      <c r="L116" s="24" t="str">
        <f t="shared" si="37"/>
        <v/>
      </c>
      <c r="M116" s="24" t="str">
        <f t="shared" si="38"/>
        <v/>
      </c>
      <c r="N116" s="24">
        <f t="shared" si="39"/>
        <v>35013</v>
      </c>
      <c r="O116" s="24" t="s">
        <v>53</v>
      </c>
      <c r="P116" s="4">
        <v>2</v>
      </c>
      <c r="Q116" s="4" t="s">
        <v>1241</v>
      </c>
      <c r="R116" s="5" t="s">
        <v>1242</v>
      </c>
      <c r="S116" s="4" t="s">
        <v>1243</v>
      </c>
      <c r="T116" s="31" t="s">
        <v>1244</v>
      </c>
      <c r="U116" s="4" t="s">
        <v>1245</v>
      </c>
      <c r="V116" s="4" t="s">
        <v>1246</v>
      </c>
      <c r="W116" s="31" t="s">
        <v>727</v>
      </c>
      <c r="X116" s="5" t="s">
        <v>1156</v>
      </c>
      <c r="Y116" s="4" t="s">
        <v>1247</v>
      </c>
      <c r="Z116" s="4" t="s">
        <v>1248</v>
      </c>
      <c r="AA116" s="31" t="s">
        <v>1249</v>
      </c>
      <c r="AB116" s="5" t="s">
        <v>1250</v>
      </c>
      <c r="AC116" s="4" t="s">
        <v>39</v>
      </c>
      <c r="AD116" s="4"/>
      <c r="AE116" s="4"/>
    </row>
    <row r="117" spans="1:31">
      <c r="A117" s="5">
        <v>35023</v>
      </c>
      <c r="B117" s="5" t="s">
        <v>1251</v>
      </c>
      <c r="C117" s="11" t="s">
        <v>1252</v>
      </c>
      <c r="D117" s="9" t="str">
        <f t="shared" si="30"/>
        <v>3502</v>
      </c>
      <c r="E117" s="23" t="str">
        <f t="shared" si="31"/>
        <v>3</v>
      </c>
      <c r="F117" s="23" t="str">
        <f t="shared" si="32"/>
        <v>3</v>
      </c>
      <c r="G117" s="23" t="str">
        <f t="shared" si="33"/>
        <v>5</v>
      </c>
      <c r="H117" s="24">
        <f t="shared" si="34"/>
        <v>2</v>
      </c>
      <c r="I117" s="15">
        <f t="shared" si="35"/>
        <v>35023</v>
      </c>
      <c r="J117" s="15">
        <f t="shared" si="36"/>
        <v>35023</v>
      </c>
      <c r="K117" s="15" t="str">
        <f>IF(F117="6",IF(F116="5",IF(F115="4","",LEFT(A117,4)&amp;[1]运算表!$A$2),""),"")</f>
        <v/>
      </c>
      <c r="L117" s="24" t="str">
        <f t="shared" si="37"/>
        <v/>
      </c>
      <c r="M117" s="24" t="str">
        <f t="shared" si="38"/>
        <v/>
      </c>
      <c r="N117" s="24">
        <f t="shared" si="39"/>
        <v>35023</v>
      </c>
      <c r="O117" s="24" t="s">
        <v>42</v>
      </c>
      <c r="P117" s="4">
        <v>2</v>
      </c>
      <c r="Q117" s="4" t="s">
        <v>1253</v>
      </c>
      <c r="R117" s="5" t="s">
        <v>627</v>
      </c>
      <c r="S117" s="4" t="s">
        <v>1254</v>
      </c>
      <c r="T117" s="33" t="s">
        <v>1255</v>
      </c>
      <c r="U117" s="4" t="s">
        <v>1256</v>
      </c>
      <c r="V117" s="4" t="s">
        <v>1257</v>
      </c>
      <c r="W117" s="33" t="s">
        <v>1258</v>
      </c>
      <c r="X117" s="5" t="s">
        <v>973</v>
      </c>
      <c r="Y117" s="4"/>
      <c r="Z117" s="4"/>
      <c r="AA117" s="4"/>
      <c r="AC117" s="4" t="s">
        <v>39</v>
      </c>
      <c r="AD117" s="4"/>
      <c r="AE117" s="4"/>
    </row>
    <row r="118" spans="1:32">
      <c r="A118" s="5">
        <v>35035</v>
      </c>
      <c r="B118" s="5" t="s">
        <v>1259</v>
      </c>
      <c r="C118" s="11" t="s">
        <v>1260</v>
      </c>
      <c r="D118" s="9" t="str">
        <f t="shared" si="30"/>
        <v>3503</v>
      </c>
      <c r="E118" s="23" t="str">
        <f t="shared" si="31"/>
        <v>3</v>
      </c>
      <c r="F118" s="23" t="str">
        <f t="shared" si="32"/>
        <v>5</v>
      </c>
      <c r="G118" s="23" t="str">
        <f t="shared" si="33"/>
        <v>5</v>
      </c>
      <c r="H118" s="24">
        <f t="shared" si="34"/>
        <v>4</v>
      </c>
      <c r="I118" s="15">
        <f t="shared" si="35"/>
        <v>35035</v>
      </c>
      <c r="J118" s="15">
        <f t="shared" si="36"/>
        <v>35035</v>
      </c>
      <c r="K118" s="15" t="str">
        <f>IF(F118="6",IF(F117="5",IF(F116="4","",LEFT(A118,4)&amp;[1]运算表!$A$2),""),"")</f>
        <v/>
      </c>
      <c r="L118" s="24" t="str">
        <f t="shared" si="37"/>
        <v/>
      </c>
      <c r="M118" s="24" t="str">
        <f t="shared" si="38"/>
        <v/>
      </c>
      <c r="N118" s="24">
        <f t="shared" si="39"/>
        <v>35035</v>
      </c>
      <c r="O118" s="24" t="s">
        <v>128</v>
      </c>
      <c r="P118" s="4">
        <v>8</v>
      </c>
      <c r="Q118" s="4" t="s">
        <v>1261</v>
      </c>
      <c r="R118" s="4" t="s">
        <v>807</v>
      </c>
      <c r="S118" s="4" t="s">
        <v>1262</v>
      </c>
      <c r="T118" s="4" t="s">
        <v>1263</v>
      </c>
      <c r="U118" s="4" t="s">
        <v>1264</v>
      </c>
      <c r="V118" s="4" t="s">
        <v>1265</v>
      </c>
      <c r="W118" s="4" t="s">
        <v>1266</v>
      </c>
      <c r="X118" s="4" t="s">
        <v>1267</v>
      </c>
      <c r="Y118" s="4" t="s">
        <v>1268</v>
      </c>
      <c r="Z118" s="4" t="s">
        <v>465</v>
      </c>
      <c r="AA118" s="4" t="s">
        <v>1269</v>
      </c>
      <c r="AB118" s="5" t="s">
        <v>443</v>
      </c>
      <c r="AC118" s="4" t="s">
        <v>1270</v>
      </c>
      <c r="AD118" s="4" t="s">
        <v>554</v>
      </c>
      <c r="AE118" s="4" t="s">
        <v>1271</v>
      </c>
      <c r="AF118" s="4" t="s">
        <v>265</v>
      </c>
    </row>
    <row r="119" spans="1:32">
      <c r="A119" s="5">
        <v>35036</v>
      </c>
      <c r="B119" s="5" t="s">
        <v>1259</v>
      </c>
      <c r="C119" s="11" t="s">
        <v>1260</v>
      </c>
      <c r="D119" s="9" t="str">
        <f t="shared" si="30"/>
        <v>3503</v>
      </c>
      <c r="E119" s="22" t="str">
        <f t="shared" si="31"/>
        <v>3</v>
      </c>
      <c r="F119" s="22" t="str">
        <f t="shared" si="32"/>
        <v>6</v>
      </c>
      <c r="G119" s="22" t="str">
        <f t="shared" si="33"/>
        <v>5</v>
      </c>
      <c r="H119" s="24">
        <f t="shared" si="34"/>
        <v>5</v>
      </c>
      <c r="I119" s="15">
        <f t="shared" si="35"/>
        <v>35036</v>
      </c>
      <c r="J119" s="15">
        <f t="shared" si="36"/>
        <v>35036</v>
      </c>
      <c r="K119" s="15" t="str">
        <f>IF(F119="6",IF(F118="5",IF(F117="4","",LEFT(A119,4)&amp;[1]运算表!$A$2),""),"")</f>
        <v>3503a</v>
      </c>
      <c r="L119" s="24" t="str">
        <f t="shared" si="37"/>
        <v>3503a</v>
      </c>
      <c r="M119" s="29">
        <f t="shared" si="38"/>
        <v>35035</v>
      </c>
      <c r="N119" s="29">
        <f t="shared" si="39"/>
        <v>35036</v>
      </c>
      <c r="O119" s="24" t="s">
        <v>145</v>
      </c>
      <c r="P119" s="4">
        <v>8</v>
      </c>
      <c r="Q119" s="4" t="s">
        <v>1272</v>
      </c>
      <c r="R119" s="4" t="s">
        <v>807</v>
      </c>
      <c r="S119" s="4" t="s">
        <v>1273</v>
      </c>
      <c r="T119" s="4" t="s">
        <v>1274</v>
      </c>
      <c r="U119" s="4" t="s">
        <v>1275</v>
      </c>
      <c r="V119" s="4" t="s">
        <v>1276</v>
      </c>
      <c r="W119" s="4" t="s">
        <v>1277</v>
      </c>
      <c r="X119" s="4" t="s">
        <v>1267</v>
      </c>
      <c r="Y119" s="4" t="s">
        <v>1278</v>
      </c>
      <c r="Z119" s="4" t="s">
        <v>477</v>
      </c>
      <c r="AA119" s="4" t="s">
        <v>1279</v>
      </c>
      <c r="AB119" s="5" t="s">
        <v>443</v>
      </c>
      <c r="AC119" s="4" t="s">
        <v>1280</v>
      </c>
      <c r="AD119" s="4" t="s">
        <v>562</v>
      </c>
      <c r="AE119" s="4" t="s">
        <v>1281</v>
      </c>
      <c r="AF119" s="5" t="s">
        <v>265</v>
      </c>
    </row>
    <row r="120" spans="1:31">
      <c r="A120" s="5">
        <v>35045</v>
      </c>
      <c r="B120" s="5" t="s">
        <v>1282</v>
      </c>
      <c r="C120" s="11" t="s">
        <v>1283</v>
      </c>
      <c r="D120" s="9" t="str">
        <f t="shared" si="30"/>
        <v>3504</v>
      </c>
      <c r="E120" s="23" t="str">
        <f t="shared" si="31"/>
        <v>3</v>
      </c>
      <c r="F120" s="23" t="str">
        <f t="shared" si="32"/>
        <v>5</v>
      </c>
      <c r="G120" s="23" t="str">
        <f t="shared" si="33"/>
        <v>5</v>
      </c>
      <c r="H120" s="24">
        <f t="shared" si="34"/>
        <v>4</v>
      </c>
      <c r="I120" s="15">
        <f t="shared" si="35"/>
        <v>35045</v>
      </c>
      <c r="J120" s="15">
        <f t="shared" si="36"/>
        <v>35045</v>
      </c>
      <c r="K120" s="15" t="str">
        <f>IF(F120="6",IF(F119="5",IF(F118="4","",LEFT(A120,4)&amp;[1]运算表!$A$2),""),"")</f>
        <v/>
      </c>
      <c r="L120" s="24" t="str">
        <f t="shared" si="37"/>
        <v/>
      </c>
      <c r="M120" s="24" t="str">
        <f t="shared" si="38"/>
        <v/>
      </c>
      <c r="N120" s="24">
        <f t="shared" si="39"/>
        <v>35045</v>
      </c>
      <c r="O120" s="24" t="s">
        <v>79</v>
      </c>
      <c r="P120" s="4">
        <v>7</v>
      </c>
      <c r="Q120" s="4" t="s">
        <v>1284</v>
      </c>
      <c r="R120" s="5" t="s">
        <v>1285</v>
      </c>
      <c r="S120" s="4" t="s">
        <v>1286</v>
      </c>
      <c r="T120" s="5" t="s">
        <v>1287</v>
      </c>
      <c r="U120" s="4" t="s">
        <v>1288</v>
      </c>
      <c r="V120" s="4" t="s">
        <v>1202</v>
      </c>
      <c r="W120" s="4" t="s">
        <v>1289</v>
      </c>
      <c r="X120" s="5" t="s">
        <v>1195</v>
      </c>
      <c r="Y120" s="4" t="s">
        <v>1290</v>
      </c>
      <c r="Z120" s="4" t="s">
        <v>1291</v>
      </c>
      <c r="AA120" s="4" t="s">
        <v>1292</v>
      </c>
      <c r="AB120" s="5" t="s">
        <v>1293</v>
      </c>
      <c r="AC120" s="4" t="s">
        <v>39</v>
      </c>
      <c r="AD120" s="4"/>
      <c r="AE120" s="4"/>
    </row>
    <row r="121" spans="1:32">
      <c r="A121" s="5">
        <v>35046</v>
      </c>
      <c r="B121" s="5" t="s">
        <v>1282</v>
      </c>
      <c r="C121" s="11" t="s">
        <v>1283</v>
      </c>
      <c r="D121" s="9" t="str">
        <f t="shared" si="30"/>
        <v>3504</v>
      </c>
      <c r="E121" s="22" t="str">
        <f t="shared" si="31"/>
        <v>3</v>
      </c>
      <c r="F121" s="22" t="str">
        <f t="shared" si="32"/>
        <v>6</v>
      </c>
      <c r="G121" s="22" t="str">
        <f t="shared" si="33"/>
        <v>5</v>
      </c>
      <c r="H121" s="24">
        <f t="shared" si="34"/>
        <v>5</v>
      </c>
      <c r="I121" s="15">
        <f t="shared" si="35"/>
        <v>35046</v>
      </c>
      <c r="J121" s="15">
        <f t="shared" si="36"/>
        <v>35046</v>
      </c>
      <c r="K121" s="15" t="str">
        <f>IF(F121="6",IF(F120="5",IF(F119="4","",LEFT(A121,4)&amp;[1]运算表!$A$2),""),"")</f>
        <v>3504a</v>
      </c>
      <c r="L121" s="24" t="str">
        <f t="shared" si="37"/>
        <v>3504a</v>
      </c>
      <c r="M121" s="29">
        <f t="shared" si="38"/>
        <v>35045</v>
      </c>
      <c r="N121" s="29">
        <f t="shared" si="39"/>
        <v>35046</v>
      </c>
      <c r="O121" s="24" t="s">
        <v>145</v>
      </c>
      <c r="P121" s="4">
        <v>7</v>
      </c>
      <c r="Q121" s="4" t="s">
        <v>1294</v>
      </c>
      <c r="R121" s="5" t="s">
        <v>1285</v>
      </c>
      <c r="S121" s="4" t="s">
        <v>1295</v>
      </c>
      <c r="T121" s="5" t="s">
        <v>1296</v>
      </c>
      <c r="U121" s="4" t="s">
        <v>1297</v>
      </c>
      <c r="V121" s="4" t="s">
        <v>1298</v>
      </c>
      <c r="W121" s="4" t="s">
        <v>1299</v>
      </c>
      <c r="X121" s="5" t="s">
        <v>1195</v>
      </c>
      <c r="Y121" s="4" t="s">
        <v>1300</v>
      </c>
      <c r="Z121" s="4" t="s">
        <v>1301</v>
      </c>
      <c r="AA121" s="4" t="s">
        <v>1302</v>
      </c>
      <c r="AB121" s="5" t="s">
        <v>1293</v>
      </c>
      <c r="AC121" s="4" t="s">
        <v>1303</v>
      </c>
      <c r="AD121" s="4" t="s">
        <v>1304</v>
      </c>
      <c r="AE121" s="4" t="s">
        <v>1305</v>
      </c>
      <c r="AF121" s="5" t="s">
        <v>203</v>
      </c>
    </row>
    <row r="122" spans="1:32">
      <c r="A122" s="4">
        <v>41013</v>
      </c>
      <c r="B122" s="4" t="s">
        <v>1306</v>
      </c>
      <c r="C122" s="9" t="s">
        <v>1307</v>
      </c>
      <c r="D122" s="9" t="str">
        <f t="shared" si="30"/>
        <v>4101</v>
      </c>
      <c r="E122" s="23" t="str">
        <f t="shared" si="31"/>
        <v>4</v>
      </c>
      <c r="F122" s="23" t="str">
        <f t="shared" si="32"/>
        <v>3</v>
      </c>
      <c r="G122" s="23" t="str">
        <f t="shared" si="33"/>
        <v>1</v>
      </c>
      <c r="H122" s="24">
        <f t="shared" si="34"/>
        <v>2</v>
      </c>
      <c r="I122" s="15">
        <f t="shared" si="35"/>
        <v>41013</v>
      </c>
      <c r="J122" s="15">
        <f t="shared" si="36"/>
        <v>41013</v>
      </c>
      <c r="K122" s="15" t="str">
        <f>IF(F122="6",IF(F121="5",IF(F120="4","",LEFT(A122,4)&amp;[1]运算表!$A$2),""),"")</f>
        <v/>
      </c>
      <c r="L122" s="24" t="str">
        <f t="shared" si="37"/>
        <v/>
      </c>
      <c r="M122" s="24" t="str">
        <f t="shared" si="38"/>
        <v/>
      </c>
      <c r="N122" s="24">
        <f t="shared" si="39"/>
        <v>41013</v>
      </c>
      <c r="O122" s="24" t="s">
        <v>42</v>
      </c>
      <c r="P122" s="4">
        <v>5</v>
      </c>
      <c r="Q122" s="4" t="s">
        <v>1308</v>
      </c>
      <c r="R122" s="4" t="s">
        <v>89</v>
      </c>
      <c r="S122" s="4" t="s">
        <v>1309</v>
      </c>
      <c r="T122" s="31" t="s">
        <v>1310</v>
      </c>
      <c r="U122" s="4" t="s">
        <v>1311</v>
      </c>
      <c r="V122" s="4" t="s">
        <v>1312</v>
      </c>
      <c r="W122" s="31" t="s">
        <v>1313</v>
      </c>
      <c r="X122" s="4" t="s">
        <v>1314</v>
      </c>
      <c r="Y122" s="4" t="s">
        <v>39</v>
      </c>
      <c r="Z122" s="4"/>
      <c r="AA122" s="4"/>
      <c r="AB122" s="4"/>
      <c r="AC122" s="4" t="s">
        <v>39</v>
      </c>
      <c r="AD122" s="4"/>
      <c r="AE122" s="4"/>
      <c r="AF122" s="4"/>
    </row>
    <row r="123" s="12" customFormat="1" spans="1:31">
      <c r="A123" s="15">
        <v>41023</v>
      </c>
      <c r="B123" s="15" t="s">
        <v>1315</v>
      </c>
      <c r="C123" s="17" t="s">
        <v>1316</v>
      </c>
      <c r="D123" s="17" t="str">
        <f t="shared" si="30"/>
        <v>4102</v>
      </c>
      <c r="E123" s="12" t="str">
        <f t="shared" si="31"/>
        <v>4</v>
      </c>
      <c r="F123" s="12" t="str">
        <f t="shared" si="32"/>
        <v>3</v>
      </c>
      <c r="G123" s="12" t="str">
        <f t="shared" si="33"/>
        <v>1</v>
      </c>
      <c r="H123" s="15">
        <f t="shared" si="34"/>
        <v>2</v>
      </c>
      <c r="I123" s="15">
        <f t="shared" si="35"/>
        <v>41023</v>
      </c>
      <c r="J123" s="15">
        <f t="shared" si="36"/>
        <v>41023</v>
      </c>
      <c r="K123" s="15" t="str">
        <f>IF(F123="6",IF(F122="5",IF(F121="4","",LEFT(A123,4)&amp;[1]运算表!$A$2),""),"")</f>
        <v/>
      </c>
      <c r="L123" s="15" t="str">
        <f t="shared" si="37"/>
        <v/>
      </c>
      <c r="M123" s="15" t="str">
        <f t="shared" si="38"/>
        <v/>
      </c>
      <c r="N123" s="15">
        <f t="shared" si="39"/>
        <v>41023</v>
      </c>
      <c r="O123" s="15" t="s">
        <v>42</v>
      </c>
      <c r="P123" s="15">
        <v>4</v>
      </c>
      <c r="Q123" s="15" t="s">
        <v>1317</v>
      </c>
      <c r="R123" s="12" t="s">
        <v>1318</v>
      </c>
      <c r="S123" s="15" t="s">
        <v>1319</v>
      </c>
      <c r="T123" s="37" t="s">
        <v>1320</v>
      </c>
      <c r="U123" s="15" t="s">
        <v>1321</v>
      </c>
      <c r="V123" s="15" t="s">
        <v>1322</v>
      </c>
      <c r="W123" s="37" t="s">
        <v>1323</v>
      </c>
      <c r="X123" s="15" t="s">
        <v>426</v>
      </c>
      <c r="Y123" s="15" t="s">
        <v>39</v>
      </c>
      <c r="Z123" s="15"/>
      <c r="AA123" s="15"/>
      <c r="AC123" s="15" t="s">
        <v>39</v>
      </c>
      <c r="AD123" s="15"/>
      <c r="AE123" s="15"/>
    </row>
    <row r="124" spans="1:31">
      <c r="A124" s="4">
        <v>41034</v>
      </c>
      <c r="B124" s="4" t="s">
        <v>1324</v>
      </c>
      <c r="C124" s="9" t="s">
        <v>1325</v>
      </c>
      <c r="D124" s="9" t="str">
        <f t="shared" si="30"/>
        <v>4103</v>
      </c>
      <c r="E124" s="23" t="str">
        <f t="shared" si="31"/>
        <v>4</v>
      </c>
      <c r="F124" s="23" t="str">
        <f t="shared" si="32"/>
        <v>4</v>
      </c>
      <c r="G124" s="23" t="str">
        <f t="shared" si="33"/>
        <v>1</v>
      </c>
      <c r="H124" s="24">
        <f t="shared" si="34"/>
        <v>3</v>
      </c>
      <c r="I124" s="15">
        <f t="shared" si="35"/>
        <v>41034</v>
      </c>
      <c r="J124" s="15">
        <f t="shared" si="36"/>
        <v>41034</v>
      </c>
      <c r="K124" s="15" t="str">
        <f>IF(F124="6",IF(F123="5",IF(F122="4","",LEFT(A124,4)&amp;[1]运算表!$A$2),""),"")</f>
        <v/>
      </c>
      <c r="L124" s="24" t="str">
        <f t="shared" si="37"/>
        <v/>
      </c>
      <c r="M124" s="24" t="str">
        <f t="shared" si="38"/>
        <v/>
      </c>
      <c r="N124" s="24">
        <f t="shared" si="39"/>
        <v>41034</v>
      </c>
      <c r="O124" s="24" t="s">
        <v>67</v>
      </c>
      <c r="P124" s="4">
        <v>7</v>
      </c>
      <c r="Q124" s="4" t="s">
        <v>1326</v>
      </c>
      <c r="R124" s="5" t="s">
        <v>687</v>
      </c>
      <c r="S124" s="4" t="s">
        <v>1327</v>
      </c>
      <c r="T124" s="31" t="s">
        <v>1328</v>
      </c>
      <c r="U124" s="4" t="s">
        <v>1329</v>
      </c>
      <c r="V124" s="4" t="s">
        <v>1330</v>
      </c>
      <c r="W124" s="31" t="s">
        <v>1331</v>
      </c>
      <c r="X124" s="5" t="s">
        <v>1332</v>
      </c>
      <c r="Y124" s="4" t="s">
        <v>1333</v>
      </c>
      <c r="Z124" s="4" t="s">
        <v>1334</v>
      </c>
      <c r="AA124" s="31" t="s">
        <v>1335</v>
      </c>
      <c r="AB124" s="5" t="s">
        <v>1336</v>
      </c>
      <c r="AC124" s="4" t="s">
        <v>39</v>
      </c>
      <c r="AD124" s="4"/>
      <c r="AE124" s="4"/>
    </row>
    <row r="125" spans="1:31">
      <c r="A125" s="4">
        <v>41035</v>
      </c>
      <c r="B125" s="4" t="s">
        <v>1324</v>
      </c>
      <c r="C125" s="9" t="s">
        <v>1325</v>
      </c>
      <c r="D125" s="9" t="str">
        <f t="shared" si="30"/>
        <v>4103</v>
      </c>
      <c r="E125" s="23" t="str">
        <f t="shared" si="31"/>
        <v>4</v>
      </c>
      <c r="F125" s="23" t="str">
        <f t="shared" si="32"/>
        <v>5</v>
      </c>
      <c r="G125" s="23" t="str">
        <f t="shared" si="33"/>
        <v>1</v>
      </c>
      <c r="H125" s="24">
        <f t="shared" si="34"/>
        <v>4</v>
      </c>
      <c r="I125" s="15">
        <f t="shared" si="35"/>
        <v>41035</v>
      </c>
      <c r="J125" s="15">
        <f t="shared" si="36"/>
        <v>41035</v>
      </c>
      <c r="K125" s="15" t="str">
        <f>IF(F125="6",IF(F124="5",IF(F123="4","",LEFT(A125,4)&amp;[1]运算表!$A$2),""),"")</f>
        <v/>
      </c>
      <c r="L125" s="24" t="str">
        <f t="shared" si="37"/>
        <v/>
      </c>
      <c r="M125" s="24" t="str">
        <f t="shared" si="38"/>
        <v/>
      </c>
      <c r="N125" s="24">
        <f t="shared" si="39"/>
        <v>41035</v>
      </c>
      <c r="O125" s="24" t="s">
        <v>79</v>
      </c>
      <c r="P125" s="4">
        <v>7</v>
      </c>
      <c r="Q125" s="4" t="s">
        <v>1337</v>
      </c>
      <c r="R125" s="5" t="s">
        <v>687</v>
      </c>
      <c r="S125" s="4" t="s">
        <v>1327</v>
      </c>
      <c r="T125" s="31" t="s">
        <v>1338</v>
      </c>
      <c r="U125" s="4" t="s">
        <v>1339</v>
      </c>
      <c r="V125" s="4" t="s">
        <v>1330</v>
      </c>
      <c r="W125" s="31" t="s">
        <v>1331</v>
      </c>
      <c r="X125" s="5" t="s">
        <v>1332</v>
      </c>
      <c r="Y125" s="4" t="s">
        <v>1333</v>
      </c>
      <c r="Z125" s="4" t="s">
        <v>1334</v>
      </c>
      <c r="AA125" s="31" t="s">
        <v>1335</v>
      </c>
      <c r="AB125" s="5" t="s">
        <v>1336</v>
      </c>
      <c r="AC125" s="4" t="s">
        <v>39</v>
      </c>
      <c r="AD125" s="4"/>
      <c r="AE125" s="4"/>
    </row>
    <row r="126" spans="1:32">
      <c r="A126" s="4">
        <v>41044</v>
      </c>
      <c r="B126" s="4" t="s">
        <v>1340</v>
      </c>
      <c r="C126" s="9" t="s">
        <v>1341</v>
      </c>
      <c r="D126" s="9" t="str">
        <f t="shared" si="30"/>
        <v>4104</v>
      </c>
      <c r="E126" s="23" t="str">
        <f t="shared" si="31"/>
        <v>4</v>
      </c>
      <c r="F126" s="23" t="str">
        <f t="shared" si="32"/>
        <v>4</v>
      </c>
      <c r="G126" s="23" t="str">
        <f t="shared" si="33"/>
        <v>1</v>
      </c>
      <c r="H126" s="24">
        <f t="shared" si="34"/>
        <v>3</v>
      </c>
      <c r="I126" s="15">
        <f t="shared" si="35"/>
        <v>41044</v>
      </c>
      <c r="J126" s="15">
        <f t="shared" si="36"/>
        <v>41044</v>
      </c>
      <c r="K126" s="15" t="str">
        <f>IF(F126="6",IF(F125="5",IF(F124="4","",LEFT(A126,4)&amp;[1]运算表!$A$2),""),"")</f>
        <v/>
      </c>
      <c r="L126" s="24" t="str">
        <f t="shared" si="37"/>
        <v/>
      </c>
      <c r="M126" s="24" t="str">
        <f t="shared" si="38"/>
        <v/>
      </c>
      <c r="N126" s="24">
        <f t="shared" si="39"/>
        <v>41044</v>
      </c>
      <c r="O126" s="24" t="s">
        <v>67</v>
      </c>
      <c r="P126" s="4">
        <v>2</v>
      </c>
      <c r="Q126" s="4" t="s">
        <v>1342</v>
      </c>
      <c r="R126" s="4" t="s">
        <v>498</v>
      </c>
      <c r="S126" s="4" t="s">
        <v>1343</v>
      </c>
      <c r="T126" s="33" t="s">
        <v>1344</v>
      </c>
      <c r="U126" s="4" t="s">
        <v>1345</v>
      </c>
      <c r="V126" s="4" t="s">
        <v>1346</v>
      </c>
      <c r="W126" s="33" t="s">
        <v>1347</v>
      </c>
      <c r="X126" s="5" t="s">
        <v>1348</v>
      </c>
      <c r="Y126" s="4" t="s">
        <v>1349</v>
      </c>
      <c r="Z126" s="4" t="s">
        <v>1350</v>
      </c>
      <c r="AA126" s="33" t="s">
        <v>1351</v>
      </c>
      <c r="AB126" s="4" t="s">
        <v>460</v>
      </c>
      <c r="AC126" s="4" t="s">
        <v>39</v>
      </c>
      <c r="AD126" s="4"/>
      <c r="AE126" s="4"/>
      <c r="AF126" s="4"/>
    </row>
    <row r="127" spans="1:31">
      <c r="A127" s="4">
        <v>41045</v>
      </c>
      <c r="B127" s="4" t="s">
        <v>1340</v>
      </c>
      <c r="C127" s="9" t="s">
        <v>1341</v>
      </c>
      <c r="D127" s="9" t="str">
        <f t="shared" si="30"/>
        <v>4104</v>
      </c>
      <c r="E127" s="23" t="str">
        <f t="shared" si="31"/>
        <v>4</v>
      </c>
      <c r="F127" s="23" t="str">
        <f t="shared" si="32"/>
        <v>5</v>
      </c>
      <c r="G127" s="23" t="str">
        <f t="shared" si="33"/>
        <v>1</v>
      </c>
      <c r="H127" s="24">
        <f t="shared" si="34"/>
        <v>4</v>
      </c>
      <c r="I127" s="15">
        <f t="shared" si="35"/>
        <v>41045</v>
      </c>
      <c r="J127" s="15">
        <f t="shared" si="36"/>
        <v>41045</v>
      </c>
      <c r="K127" s="15" t="str">
        <f>IF(F127="6",IF(F126="5",IF(F125="4","",LEFT(A127,4)&amp;[1]运算表!$A$2),""),"")</f>
        <v/>
      </c>
      <c r="L127" s="24" t="str">
        <f t="shared" si="37"/>
        <v/>
      </c>
      <c r="M127" s="24" t="str">
        <f t="shared" si="38"/>
        <v/>
      </c>
      <c r="N127" s="24">
        <f t="shared" si="39"/>
        <v>41045</v>
      </c>
      <c r="O127" s="24" t="s">
        <v>79</v>
      </c>
      <c r="P127" s="4">
        <v>2</v>
      </c>
      <c r="Q127" s="4" t="s">
        <v>1352</v>
      </c>
      <c r="R127" s="4" t="s">
        <v>498</v>
      </c>
      <c r="S127" s="4" t="s">
        <v>1343</v>
      </c>
      <c r="T127" s="33" t="s">
        <v>1353</v>
      </c>
      <c r="U127" s="4" t="s">
        <v>1354</v>
      </c>
      <c r="V127" s="4" t="s">
        <v>1346</v>
      </c>
      <c r="W127" s="33" t="s">
        <v>1347</v>
      </c>
      <c r="X127" s="5" t="s">
        <v>1348</v>
      </c>
      <c r="Y127" s="4" t="s">
        <v>1355</v>
      </c>
      <c r="Z127" s="4" t="s">
        <v>1350</v>
      </c>
      <c r="AA127" s="33" t="s">
        <v>1356</v>
      </c>
      <c r="AB127" s="4" t="s">
        <v>460</v>
      </c>
      <c r="AC127" s="4" t="s">
        <v>39</v>
      </c>
      <c r="AD127" s="4"/>
      <c r="AE127" s="4"/>
    </row>
    <row r="128" spans="1:32">
      <c r="A128" s="5">
        <v>41055</v>
      </c>
      <c r="B128" s="5" t="s">
        <v>1357</v>
      </c>
      <c r="C128" s="11" t="s">
        <v>1358</v>
      </c>
      <c r="D128" s="9" t="str">
        <f t="shared" si="30"/>
        <v>4105</v>
      </c>
      <c r="E128" s="23" t="str">
        <f t="shared" si="31"/>
        <v>4</v>
      </c>
      <c r="F128" s="23" t="str">
        <f t="shared" si="32"/>
        <v>5</v>
      </c>
      <c r="G128" s="23" t="str">
        <f t="shared" si="33"/>
        <v>1</v>
      </c>
      <c r="H128" s="24">
        <f t="shared" si="34"/>
        <v>4</v>
      </c>
      <c r="I128" s="15">
        <f t="shared" si="35"/>
        <v>41055</v>
      </c>
      <c r="J128" s="15">
        <f t="shared" si="36"/>
        <v>41055</v>
      </c>
      <c r="K128" s="15" t="str">
        <f>IF(F128="6",IF(F127="5",IF(F126="4","",LEFT(A128,4)&amp;[1]运算表!$A$2),""),"")</f>
        <v/>
      </c>
      <c r="L128" s="24" t="str">
        <f t="shared" si="37"/>
        <v/>
      </c>
      <c r="M128" s="24" t="str">
        <f t="shared" si="38"/>
        <v/>
      </c>
      <c r="N128" s="24">
        <f t="shared" si="39"/>
        <v>41055</v>
      </c>
      <c r="O128" s="24" t="s">
        <v>128</v>
      </c>
      <c r="P128" s="4">
        <v>5</v>
      </c>
      <c r="Q128" s="4" t="s">
        <v>1359</v>
      </c>
      <c r="R128" s="5" t="s">
        <v>1360</v>
      </c>
      <c r="S128" s="4" t="s">
        <v>1361</v>
      </c>
      <c r="T128" s="5" t="s">
        <v>1362</v>
      </c>
      <c r="U128" s="4" t="s">
        <v>1363</v>
      </c>
      <c r="V128" s="4" t="s">
        <v>1364</v>
      </c>
      <c r="W128" s="4" t="s">
        <v>1365</v>
      </c>
      <c r="X128" s="5" t="s">
        <v>1366</v>
      </c>
      <c r="Y128" s="4" t="s">
        <v>1367</v>
      </c>
      <c r="Z128" s="4" t="s">
        <v>1368</v>
      </c>
      <c r="AA128" s="4" t="s">
        <v>1369</v>
      </c>
      <c r="AB128" s="5" t="s">
        <v>1370</v>
      </c>
      <c r="AC128" s="4" t="s">
        <v>1371</v>
      </c>
      <c r="AD128" s="4" t="s">
        <v>1372</v>
      </c>
      <c r="AE128" s="4" t="s">
        <v>1373</v>
      </c>
      <c r="AF128" s="5" t="s">
        <v>1374</v>
      </c>
    </row>
    <row r="129" spans="1:32">
      <c r="A129" s="5">
        <v>41056</v>
      </c>
      <c r="B129" s="5" t="s">
        <v>1357</v>
      </c>
      <c r="C129" s="11" t="s">
        <v>1358</v>
      </c>
      <c r="D129" s="9" t="str">
        <f t="shared" si="30"/>
        <v>4105</v>
      </c>
      <c r="E129" s="22" t="str">
        <f t="shared" si="31"/>
        <v>4</v>
      </c>
      <c r="F129" s="22" t="str">
        <f t="shared" si="32"/>
        <v>6</v>
      </c>
      <c r="G129" s="22" t="str">
        <f t="shared" si="33"/>
        <v>1</v>
      </c>
      <c r="H129" s="24">
        <f t="shared" si="34"/>
        <v>5</v>
      </c>
      <c r="I129" s="15">
        <f t="shared" si="35"/>
        <v>41056</v>
      </c>
      <c r="J129" s="15">
        <f t="shared" si="36"/>
        <v>41056</v>
      </c>
      <c r="K129" s="15" t="str">
        <f>IF(F129="6",IF(F128="5",IF(F127="4","",LEFT(A129,4)&amp;[1]运算表!$A$2),""),"")</f>
        <v>4105a</v>
      </c>
      <c r="L129" s="24" t="str">
        <f t="shared" si="37"/>
        <v>4105a</v>
      </c>
      <c r="M129" s="29">
        <f t="shared" si="38"/>
        <v>41055</v>
      </c>
      <c r="N129" s="29">
        <f t="shared" si="39"/>
        <v>41056</v>
      </c>
      <c r="O129" s="24" t="s">
        <v>145</v>
      </c>
      <c r="P129" s="4">
        <v>5</v>
      </c>
      <c r="Q129" s="4" t="s">
        <v>1375</v>
      </c>
      <c r="R129" s="5" t="s">
        <v>1360</v>
      </c>
      <c r="S129" s="4" t="s">
        <v>1376</v>
      </c>
      <c r="T129" s="5" t="s">
        <v>1377</v>
      </c>
      <c r="U129" s="4" t="s">
        <v>1378</v>
      </c>
      <c r="V129" s="4" t="s">
        <v>1379</v>
      </c>
      <c r="W129" s="4" t="s">
        <v>1380</v>
      </c>
      <c r="X129" s="5" t="s">
        <v>1366</v>
      </c>
      <c r="Y129" s="4" t="s">
        <v>1381</v>
      </c>
      <c r="Z129" s="4" t="s">
        <v>1382</v>
      </c>
      <c r="AA129" s="4" t="s">
        <v>1383</v>
      </c>
      <c r="AB129" s="5" t="s">
        <v>1370</v>
      </c>
      <c r="AC129" s="4" t="s">
        <v>1384</v>
      </c>
      <c r="AD129" s="4" t="s">
        <v>1385</v>
      </c>
      <c r="AE129" s="4" t="s">
        <v>1386</v>
      </c>
      <c r="AF129" s="5" t="s">
        <v>1374</v>
      </c>
    </row>
    <row r="130" spans="1:32">
      <c r="A130" s="5">
        <v>41065</v>
      </c>
      <c r="B130" s="5" t="s">
        <v>1387</v>
      </c>
      <c r="C130" s="11" t="s">
        <v>1388</v>
      </c>
      <c r="D130" s="9" t="str">
        <f t="shared" ref="D130:D161" si="40">LEFT(A130,4)</f>
        <v>4106</v>
      </c>
      <c r="E130" s="23" t="str">
        <f t="shared" ref="E130:E161" si="41">LEFT(A130,1)</f>
        <v>4</v>
      </c>
      <c r="F130" s="23" t="str">
        <f t="shared" ref="F130:F161" si="42">RIGHT(A130,1)</f>
        <v>5</v>
      </c>
      <c r="G130" s="23" t="str">
        <f t="shared" ref="G130:G161" si="43">RIGHT(LEFT(A130,2),1)</f>
        <v>1</v>
      </c>
      <c r="H130" s="24">
        <f t="shared" ref="H130:H161" si="44">F130-1</f>
        <v>4</v>
      </c>
      <c r="I130" s="15">
        <f t="shared" ref="I130:I161" si="45">A130</f>
        <v>41065</v>
      </c>
      <c r="J130" s="15">
        <f t="shared" ref="J130:J161" si="46">A130</f>
        <v>41065</v>
      </c>
      <c r="K130" s="15" t="str">
        <f>IF(F130="6",IF(F129="5",IF(F128="4","",LEFT(A130,4)&amp;[1]运算表!$A$2),""),"")</f>
        <v/>
      </c>
      <c r="L130" s="24" t="str">
        <f t="shared" ref="L130:L143" si="47">IF(K130="","",K130)</f>
        <v/>
      </c>
      <c r="M130" s="24" t="str">
        <f t="shared" ref="M130:M143" si="48">IF(F130="6",A129,"")</f>
        <v/>
      </c>
      <c r="N130" s="24">
        <f t="shared" ref="N130:N163" si="49">A130</f>
        <v>41065</v>
      </c>
      <c r="O130" s="24" t="s">
        <v>128</v>
      </c>
      <c r="P130" s="4">
        <v>7</v>
      </c>
      <c r="Q130" s="4" t="s">
        <v>1389</v>
      </c>
      <c r="R130" s="5" t="s">
        <v>1390</v>
      </c>
      <c r="S130" s="4" t="s">
        <v>1391</v>
      </c>
      <c r="T130" s="4" t="s">
        <v>1392</v>
      </c>
      <c r="U130" s="4" t="s">
        <v>1393</v>
      </c>
      <c r="V130" s="4" t="s">
        <v>1394</v>
      </c>
      <c r="W130" s="4" t="s">
        <v>1395</v>
      </c>
      <c r="X130" s="5" t="s">
        <v>1396</v>
      </c>
      <c r="Y130" s="4" t="s">
        <v>1397</v>
      </c>
      <c r="Z130" s="4" t="s">
        <v>1398</v>
      </c>
      <c r="AA130" s="4" t="s">
        <v>1399</v>
      </c>
      <c r="AB130" s="5" t="s">
        <v>1400</v>
      </c>
      <c r="AC130" s="4" t="s">
        <v>1401</v>
      </c>
      <c r="AD130" s="4" t="s">
        <v>554</v>
      </c>
      <c r="AE130" s="4" t="s">
        <v>1402</v>
      </c>
      <c r="AF130" s="5" t="s">
        <v>1403</v>
      </c>
    </row>
    <row r="131" spans="1:32">
      <c r="A131" s="5">
        <v>41066</v>
      </c>
      <c r="B131" s="5" t="s">
        <v>1387</v>
      </c>
      <c r="C131" s="11" t="s">
        <v>1388</v>
      </c>
      <c r="D131" s="9" t="str">
        <f t="shared" si="40"/>
        <v>4106</v>
      </c>
      <c r="E131" s="22" t="str">
        <f t="shared" si="41"/>
        <v>4</v>
      </c>
      <c r="F131" s="22" t="str">
        <f t="shared" si="42"/>
        <v>6</v>
      </c>
      <c r="G131" s="22" t="str">
        <f t="shared" si="43"/>
        <v>1</v>
      </c>
      <c r="H131" s="24">
        <f t="shared" si="44"/>
        <v>5</v>
      </c>
      <c r="I131" s="15">
        <f t="shared" si="45"/>
        <v>41066</v>
      </c>
      <c r="J131" s="15">
        <f t="shared" si="46"/>
        <v>41066</v>
      </c>
      <c r="K131" s="15" t="str">
        <f>IF(F131="6",IF(F130="5",IF(F129="4","",LEFT(A131,4)&amp;[1]运算表!$A$2),""),"")</f>
        <v>4106a</v>
      </c>
      <c r="L131" s="24" t="str">
        <f t="shared" si="47"/>
        <v>4106a</v>
      </c>
      <c r="M131" s="29">
        <f t="shared" si="48"/>
        <v>41065</v>
      </c>
      <c r="N131" s="29">
        <f t="shared" si="49"/>
        <v>41066</v>
      </c>
      <c r="O131" s="24" t="s">
        <v>145</v>
      </c>
      <c r="P131" s="4">
        <v>7</v>
      </c>
      <c r="Q131" s="4" t="s">
        <v>1404</v>
      </c>
      <c r="R131" s="5" t="s">
        <v>1390</v>
      </c>
      <c r="S131" s="4" t="s">
        <v>1405</v>
      </c>
      <c r="T131" s="4" t="s">
        <v>1406</v>
      </c>
      <c r="U131" s="4" t="s">
        <v>1407</v>
      </c>
      <c r="V131" s="4" t="s">
        <v>1408</v>
      </c>
      <c r="W131" s="4" t="s">
        <v>1409</v>
      </c>
      <c r="X131" s="5" t="s">
        <v>1396</v>
      </c>
      <c r="Y131" s="4" t="s">
        <v>1410</v>
      </c>
      <c r="Z131" s="4" t="s">
        <v>1411</v>
      </c>
      <c r="AA131" s="4" t="s">
        <v>1412</v>
      </c>
      <c r="AB131" s="5" t="s">
        <v>1400</v>
      </c>
      <c r="AC131" s="4" t="s">
        <v>1413</v>
      </c>
      <c r="AD131" s="4" t="s">
        <v>562</v>
      </c>
      <c r="AE131" s="4" t="s">
        <v>1414</v>
      </c>
      <c r="AF131" s="5" t="s">
        <v>1403</v>
      </c>
    </row>
    <row r="132" spans="1:31">
      <c r="A132" s="5">
        <v>42015</v>
      </c>
      <c r="B132" s="5" t="s">
        <v>1415</v>
      </c>
      <c r="C132" s="11" t="s">
        <v>1416</v>
      </c>
      <c r="D132" s="9" t="str">
        <f t="shared" si="40"/>
        <v>4201</v>
      </c>
      <c r="E132" s="23" t="str">
        <f t="shared" si="41"/>
        <v>4</v>
      </c>
      <c r="F132" s="23" t="str">
        <f t="shared" si="42"/>
        <v>5</v>
      </c>
      <c r="G132" s="23" t="str">
        <f t="shared" si="43"/>
        <v>2</v>
      </c>
      <c r="H132" s="24">
        <f t="shared" si="44"/>
        <v>4</v>
      </c>
      <c r="I132" s="15">
        <f t="shared" si="45"/>
        <v>42015</v>
      </c>
      <c r="J132" s="15">
        <f t="shared" si="46"/>
        <v>42015</v>
      </c>
      <c r="K132" s="15" t="str">
        <f>IF(F132="6",IF(F131="5",IF(F130="4","",LEFT(A132,4)&amp;[1]运算表!$A$2),""),"")</f>
        <v/>
      </c>
      <c r="L132" s="24" t="str">
        <f t="shared" si="47"/>
        <v/>
      </c>
      <c r="M132" s="24" t="str">
        <f t="shared" si="48"/>
        <v/>
      </c>
      <c r="N132" s="24">
        <f t="shared" si="49"/>
        <v>42015</v>
      </c>
      <c r="O132" s="24" t="s">
        <v>79</v>
      </c>
      <c r="P132" s="4">
        <v>5</v>
      </c>
      <c r="Q132" s="4" t="s">
        <v>1417</v>
      </c>
      <c r="R132" s="5" t="s">
        <v>1418</v>
      </c>
      <c r="S132" s="4" t="s">
        <v>1419</v>
      </c>
      <c r="T132" s="5" t="s">
        <v>1420</v>
      </c>
      <c r="U132" s="4" t="s">
        <v>1421</v>
      </c>
      <c r="V132" s="4" t="s">
        <v>1422</v>
      </c>
      <c r="W132" s="4" t="s">
        <v>1423</v>
      </c>
      <c r="X132" s="5" t="s">
        <v>1424</v>
      </c>
      <c r="Y132" s="4" t="s">
        <v>1425</v>
      </c>
      <c r="Z132" s="4" t="s">
        <v>1426</v>
      </c>
      <c r="AA132" s="4" t="s">
        <v>1427</v>
      </c>
      <c r="AB132" s="5" t="s">
        <v>1428</v>
      </c>
      <c r="AC132" s="4" t="s">
        <v>39</v>
      </c>
      <c r="AD132" s="4"/>
      <c r="AE132" s="4"/>
    </row>
    <row r="133" spans="1:32">
      <c r="A133" s="5">
        <v>42016</v>
      </c>
      <c r="B133" s="5" t="s">
        <v>1415</v>
      </c>
      <c r="C133" s="11" t="s">
        <v>1416</v>
      </c>
      <c r="D133" s="9" t="str">
        <f t="shared" si="40"/>
        <v>4201</v>
      </c>
      <c r="E133" s="22" t="str">
        <f t="shared" si="41"/>
        <v>4</v>
      </c>
      <c r="F133" s="22" t="str">
        <f t="shared" si="42"/>
        <v>6</v>
      </c>
      <c r="G133" s="22" t="str">
        <f t="shared" si="43"/>
        <v>2</v>
      </c>
      <c r="H133" s="24">
        <f t="shared" si="44"/>
        <v>5</v>
      </c>
      <c r="I133" s="15">
        <f t="shared" si="45"/>
        <v>42016</v>
      </c>
      <c r="J133" s="15">
        <f t="shared" si="46"/>
        <v>42016</v>
      </c>
      <c r="K133" s="15" t="str">
        <f>IF(F133="6",IF(F132="5",IF(F131="4","",LEFT(A133,4)&amp;[1]运算表!$A$2),""),"")</f>
        <v>4201a</v>
      </c>
      <c r="L133" s="24" t="str">
        <f t="shared" si="47"/>
        <v>4201a</v>
      </c>
      <c r="M133" s="29">
        <f t="shared" si="48"/>
        <v>42015</v>
      </c>
      <c r="N133" s="29">
        <f t="shared" si="49"/>
        <v>42016</v>
      </c>
      <c r="O133" s="24" t="s">
        <v>145</v>
      </c>
      <c r="P133" s="4">
        <v>5</v>
      </c>
      <c r="Q133" s="4" t="s">
        <v>1429</v>
      </c>
      <c r="R133" s="5" t="s">
        <v>1418</v>
      </c>
      <c r="S133" s="4" t="s">
        <v>1430</v>
      </c>
      <c r="T133" s="5" t="s">
        <v>1431</v>
      </c>
      <c r="U133" s="4" t="s">
        <v>1432</v>
      </c>
      <c r="V133" s="4" t="s">
        <v>1433</v>
      </c>
      <c r="W133" s="4" t="s">
        <v>1434</v>
      </c>
      <c r="X133" s="5" t="s">
        <v>1424</v>
      </c>
      <c r="Y133" s="4" t="s">
        <v>1435</v>
      </c>
      <c r="Z133" s="4" t="s">
        <v>1436</v>
      </c>
      <c r="AA133" s="4" t="s">
        <v>1437</v>
      </c>
      <c r="AB133" s="5" t="s">
        <v>1428</v>
      </c>
      <c r="AC133" s="4" t="s">
        <v>1438</v>
      </c>
      <c r="AD133" s="4" t="s">
        <v>1439</v>
      </c>
      <c r="AE133" s="4" t="s">
        <v>1440</v>
      </c>
      <c r="AF133" s="5" t="s">
        <v>1441</v>
      </c>
    </row>
    <row r="134" s="4" customFormat="1" spans="1:32">
      <c r="A134" s="4">
        <v>43012</v>
      </c>
      <c r="B134" s="4" t="s">
        <v>1442</v>
      </c>
      <c r="C134" s="9" t="s">
        <v>1443</v>
      </c>
      <c r="D134" s="9" t="str">
        <f t="shared" si="40"/>
        <v>4301</v>
      </c>
      <c r="E134" s="24" t="str">
        <f t="shared" si="41"/>
        <v>4</v>
      </c>
      <c r="F134" s="24" t="str">
        <f t="shared" si="42"/>
        <v>2</v>
      </c>
      <c r="G134" s="24" t="str">
        <f t="shared" si="43"/>
        <v>3</v>
      </c>
      <c r="H134" s="24">
        <f t="shared" si="44"/>
        <v>1</v>
      </c>
      <c r="I134" s="15">
        <f t="shared" si="45"/>
        <v>43012</v>
      </c>
      <c r="J134" s="15">
        <f t="shared" si="46"/>
        <v>43012</v>
      </c>
      <c r="K134" s="15" t="str">
        <f>IF(F134="6",IF(F133="5",IF(F132="4","",LEFT(A134,4)&amp;[1]运算表!$A$2),""),"")</f>
        <v/>
      </c>
      <c r="L134" s="24" t="str">
        <f t="shared" si="47"/>
        <v/>
      </c>
      <c r="M134" s="24" t="str">
        <f t="shared" si="48"/>
        <v/>
      </c>
      <c r="N134" s="24">
        <f t="shared" si="49"/>
        <v>43012</v>
      </c>
      <c r="O134" s="24" t="s">
        <v>42</v>
      </c>
      <c r="P134" s="4">
        <v>2</v>
      </c>
      <c r="Q134" s="4" t="s">
        <v>1444</v>
      </c>
      <c r="R134" s="5" t="s">
        <v>482</v>
      </c>
      <c r="S134" s="4" t="s">
        <v>1445</v>
      </c>
      <c r="T134" s="31" t="s">
        <v>1446</v>
      </c>
      <c r="U134" s="4" t="s">
        <v>1447</v>
      </c>
      <c r="V134" s="4" t="s">
        <v>1448</v>
      </c>
      <c r="W134" s="31" t="s">
        <v>1449</v>
      </c>
      <c r="X134" s="5" t="s">
        <v>1450</v>
      </c>
      <c r="Y134" s="4" t="s">
        <v>39</v>
      </c>
      <c r="AC134" s="4" t="s">
        <v>39</v>
      </c>
      <c r="AF134" s="5"/>
    </row>
    <row r="135" spans="1:31">
      <c r="A135" s="4">
        <v>43023</v>
      </c>
      <c r="B135" s="4" t="s">
        <v>1451</v>
      </c>
      <c r="C135" s="9" t="s">
        <v>1452</v>
      </c>
      <c r="D135" s="9" t="str">
        <f t="shared" si="40"/>
        <v>4302</v>
      </c>
      <c r="E135" s="23" t="str">
        <f t="shared" si="41"/>
        <v>4</v>
      </c>
      <c r="F135" s="23" t="str">
        <f t="shared" si="42"/>
        <v>3</v>
      </c>
      <c r="G135" s="23" t="str">
        <f t="shared" si="43"/>
        <v>3</v>
      </c>
      <c r="H135" s="24">
        <f t="shared" si="44"/>
        <v>2</v>
      </c>
      <c r="I135" s="15">
        <f t="shared" si="45"/>
        <v>43023</v>
      </c>
      <c r="J135" s="15">
        <f t="shared" si="46"/>
        <v>43023</v>
      </c>
      <c r="K135" s="15" t="str">
        <f>IF(F135="6",IF(F134="5",IF(F133="4","",LEFT(A135,4)&amp;[1]运算表!$A$2),""),"")</f>
        <v/>
      </c>
      <c r="L135" s="24" t="str">
        <f t="shared" si="47"/>
        <v/>
      </c>
      <c r="M135" s="24" t="str">
        <f t="shared" si="48"/>
        <v/>
      </c>
      <c r="N135" s="24">
        <f t="shared" si="49"/>
        <v>43023</v>
      </c>
      <c r="O135" s="24" t="s">
        <v>42</v>
      </c>
      <c r="P135" s="4">
        <v>5</v>
      </c>
      <c r="Q135" s="4" t="s">
        <v>1453</v>
      </c>
      <c r="R135" s="5" t="s">
        <v>1454</v>
      </c>
      <c r="S135" s="4" t="s">
        <v>1455</v>
      </c>
      <c r="T135" s="33" t="s">
        <v>1456</v>
      </c>
      <c r="U135" s="4" t="s">
        <v>1457</v>
      </c>
      <c r="V135" s="4" t="s">
        <v>1176</v>
      </c>
      <c r="W135" s="33" t="s">
        <v>1458</v>
      </c>
      <c r="X135" s="5" t="s">
        <v>144</v>
      </c>
      <c r="Y135" s="4" t="s">
        <v>39</v>
      </c>
      <c r="Z135" s="4"/>
      <c r="AA135" s="4"/>
      <c r="AC135" s="4" t="s">
        <v>39</v>
      </c>
      <c r="AD135" s="4"/>
      <c r="AE135" s="4"/>
    </row>
    <row r="136" spans="1:31">
      <c r="A136" s="4">
        <v>43034</v>
      </c>
      <c r="B136" s="4" t="s">
        <v>1459</v>
      </c>
      <c r="C136" s="9" t="s">
        <v>1460</v>
      </c>
      <c r="D136" s="9" t="str">
        <f t="shared" si="40"/>
        <v>4303</v>
      </c>
      <c r="E136" s="23" t="str">
        <f t="shared" si="41"/>
        <v>4</v>
      </c>
      <c r="F136" s="23" t="str">
        <f t="shared" si="42"/>
        <v>4</v>
      </c>
      <c r="G136" s="23" t="str">
        <f t="shared" si="43"/>
        <v>3</v>
      </c>
      <c r="H136" s="24">
        <f t="shared" si="44"/>
        <v>3</v>
      </c>
      <c r="I136" s="15">
        <f t="shared" si="45"/>
        <v>43034</v>
      </c>
      <c r="J136" s="15">
        <f t="shared" si="46"/>
        <v>43034</v>
      </c>
      <c r="K136" s="15" t="str">
        <f>IF(F136="6",IF(F135="5",IF(F134="4","",LEFT(A136,4)&amp;[1]运算表!$A$2),""),"")</f>
        <v/>
      </c>
      <c r="L136" s="24" t="str">
        <f t="shared" si="47"/>
        <v/>
      </c>
      <c r="M136" s="24" t="str">
        <f t="shared" si="48"/>
        <v/>
      </c>
      <c r="N136" s="24">
        <f t="shared" si="49"/>
        <v>43034</v>
      </c>
      <c r="O136" s="24" t="s">
        <v>67</v>
      </c>
      <c r="P136" s="4">
        <v>6</v>
      </c>
      <c r="Q136" s="4" t="s">
        <v>1461</v>
      </c>
      <c r="R136" s="5" t="s">
        <v>678</v>
      </c>
      <c r="S136" s="4" t="s">
        <v>1462</v>
      </c>
      <c r="T136" s="31" t="s">
        <v>1463</v>
      </c>
      <c r="U136" s="4" t="s">
        <v>1464</v>
      </c>
      <c r="V136" s="4" t="s">
        <v>1465</v>
      </c>
      <c r="W136" s="31" t="s">
        <v>1466</v>
      </c>
      <c r="X136" s="5" t="s">
        <v>1467</v>
      </c>
      <c r="Y136" s="4" t="s">
        <v>1468</v>
      </c>
      <c r="Z136" s="4" t="s">
        <v>1469</v>
      </c>
      <c r="AA136" s="39" t="s">
        <v>1470</v>
      </c>
      <c r="AB136" s="5" t="s">
        <v>1471</v>
      </c>
      <c r="AC136" s="4" t="s">
        <v>39</v>
      </c>
      <c r="AD136" s="4"/>
      <c r="AE136" s="4"/>
    </row>
    <row r="137" spans="1:31">
      <c r="A137" s="4">
        <v>43035</v>
      </c>
      <c r="B137" s="4" t="s">
        <v>1459</v>
      </c>
      <c r="C137" s="9" t="s">
        <v>1460</v>
      </c>
      <c r="D137" s="9" t="str">
        <f t="shared" si="40"/>
        <v>4303</v>
      </c>
      <c r="E137" s="23" t="str">
        <f t="shared" si="41"/>
        <v>4</v>
      </c>
      <c r="F137" s="23" t="str">
        <f t="shared" si="42"/>
        <v>5</v>
      </c>
      <c r="G137" s="23" t="str">
        <f t="shared" si="43"/>
        <v>3</v>
      </c>
      <c r="H137" s="24">
        <f t="shared" si="44"/>
        <v>4</v>
      </c>
      <c r="I137" s="15">
        <f t="shared" si="45"/>
        <v>43035</v>
      </c>
      <c r="J137" s="15">
        <f t="shared" si="46"/>
        <v>43035</v>
      </c>
      <c r="K137" s="15" t="str">
        <f>IF(F137="6",IF(F136="5",IF(F135="4","",LEFT(A137,4)&amp;[1]运算表!$A$2),""),"")</f>
        <v/>
      </c>
      <c r="L137" s="24" t="str">
        <f t="shared" si="47"/>
        <v/>
      </c>
      <c r="M137" s="24" t="str">
        <f t="shared" si="48"/>
        <v/>
      </c>
      <c r="N137" s="24">
        <f t="shared" si="49"/>
        <v>43035</v>
      </c>
      <c r="O137" s="24" t="s">
        <v>79</v>
      </c>
      <c r="P137" s="4">
        <v>6</v>
      </c>
      <c r="Q137" s="4" t="s">
        <v>1472</v>
      </c>
      <c r="R137" s="5" t="s">
        <v>678</v>
      </c>
      <c r="S137" s="4" t="s">
        <v>1462</v>
      </c>
      <c r="T137" s="31" t="s">
        <v>1473</v>
      </c>
      <c r="U137" s="4" t="s">
        <v>1474</v>
      </c>
      <c r="V137" s="4" t="s">
        <v>1465</v>
      </c>
      <c r="W137" s="31" t="s">
        <v>1466</v>
      </c>
      <c r="X137" s="5" t="s">
        <v>1467</v>
      </c>
      <c r="Y137" s="4" t="s">
        <v>1468</v>
      </c>
      <c r="Z137" s="4" t="s">
        <v>1469</v>
      </c>
      <c r="AA137" s="39" t="s">
        <v>1470</v>
      </c>
      <c r="AB137" s="5" t="s">
        <v>1471</v>
      </c>
      <c r="AC137" s="4" t="s">
        <v>39</v>
      </c>
      <c r="AD137" s="4"/>
      <c r="AE137" s="4"/>
    </row>
    <row r="138" spans="1:32">
      <c r="A138" s="4">
        <v>43044</v>
      </c>
      <c r="B138" s="4" t="s">
        <v>1475</v>
      </c>
      <c r="C138" s="9" t="s">
        <v>1476</v>
      </c>
      <c r="D138" s="9" t="str">
        <f t="shared" si="40"/>
        <v>4304</v>
      </c>
      <c r="E138" s="23" t="str">
        <f t="shared" si="41"/>
        <v>4</v>
      </c>
      <c r="F138" s="23" t="str">
        <f t="shared" si="42"/>
        <v>4</v>
      </c>
      <c r="G138" s="23" t="str">
        <f t="shared" si="43"/>
        <v>3</v>
      </c>
      <c r="H138" s="24">
        <f t="shared" si="44"/>
        <v>3</v>
      </c>
      <c r="I138" s="15">
        <f t="shared" si="45"/>
        <v>43044</v>
      </c>
      <c r="J138" s="15">
        <f t="shared" si="46"/>
        <v>43044</v>
      </c>
      <c r="K138" s="15" t="str">
        <f>IF(F138="6",IF(F137="5",IF(F136="4","",LEFT(A138,4)&amp;[1]运算表!$A$2),""),"")</f>
        <v/>
      </c>
      <c r="L138" s="24" t="str">
        <f t="shared" si="47"/>
        <v/>
      </c>
      <c r="M138" s="24" t="str">
        <f t="shared" si="48"/>
        <v/>
      </c>
      <c r="N138" s="24">
        <f t="shared" si="49"/>
        <v>43044</v>
      </c>
      <c r="O138" s="24" t="s">
        <v>731</v>
      </c>
      <c r="P138" s="4">
        <v>6</v>
      </c>
      <c r="Q138" s="4" t="s">
        <v>1477</v>
      </c>
      <c r="R138" s="4" t="s">
        <v>1478</v>
      </c>
      <c r="S138" s="4" t="s">
        <v>1479</v>
      </c>
      <c r="T138" s="4" t="s">
        <v>1480</v>
      </c>
      <c r="U138" s="4" t="s">
        <v>1481</v>
      </c>
      <c r="V138" s="4" t="s">
        <v>1482</v>
      </c>
      <c r="W138" s="4" t="s">
        <v>1483</v>
      </c>
      <c r="X138" s="4" t="s">
        <v>1484</v>
      </c>
      <c r="Y138" s="4" t="s">
        <v>39</v>
      </c>
      <c r="Z138" s="4"/>
      <c r="AA138" s="4"/>
      <c r="AB138" s="4"/>
      <c r="AC138" s="4" t="s">
        <v>39</v>
      </c>
      <c r="AD138" s="4"/>
      <c r="AE138" s="4"/>
      <c r="AF138" s="4"/>
    </row>
    <row r="139" spans="1:31">
      <c r="A139" s="4">
        <v>43045</v>
      </c>
      <c r="B139" s="4" t="s">
        <v>1475</v>
      </c>
      <c r="C139" s="9" t="s">
        <v>1476</v>
      </c>
      <c r="D139" s="9" t="str">
        <f t="shared" si="40"/>
        <v>4304</v>
      </c>
      <c r="E139" s="23" t="str">
        <f t="shared" si="41"/>
        <v>4</v>
      </c>
      <c r="F139" s="23" t="str">
        <f t="shared" si="42"/>
        <v>5</v>
      </c>
      <c r="G139" s="23" t="str">
        <f t="shared" si="43"/>
        <v>3</v>
      </c>
      <c r="H139" s="24">
        <f t="shared" si="44"/>
        <v>4</v>
      </c>
      <c r="I139" s="15">
        <f t="shared" si="45"/>
        <v>43045</v>
      </c>
      <c r="J139" s="15">
        <f t="shared" si="46"/>
        <v>43045</v>
      </c>
      <c r="K139" s="15" t="str">
        <f>IF(F139="6",IF(F138="5",IF(F137="4","",LEFT(A139,4)&amp;[1]运算表!$A$2),""),"")</f>
        <v/>
      </c>
      <c r="L139" s="24" t="str">
        <f t="shared" si="47"/>
        <v/>
      </c>
      <c r="M139" s="24" t="str">
        <f t="shared" si="48"/>
        <v/>
      </c>
      <c r="N139" s="24">
        <f t="shared" si="49"/>
        <v>43045</v>
      </c>
      <c r="O139" s="24" t="s">
        <v>79</v>
      </c>
      <c r="P139" s="4">
        <v>6</v>
      </c>
      <c r="Q139" s="4" t="s">
        <v>1485</v>
      </c>
      <c r="R139" s="4" t="s">
        <v>1478</v>
      </c>
      <c r="S139" s="4" t="s">
        <v>1479</v>
      </c>
      <c r="T139" s="4" t="s">
        <v>1486</v>
      </c>
      <c r="U139" s="4" t="s">
        <v>1487</v>
      </c>
      <c r="V139" s="4" t="s">
        <v>1482</v>
      </c>
      <c r="W139" s="4" t="s">
        <v>1483</v>
      </c>
      <c r="X139" s="4" t="s">
        <v>1484</v>
      </c>
      <c r="Y139" s="4" t="s">
        <v>1488</v>
      </c>
      <c r="Z139" s="4" t="s">
        <v>1489</v>
      </c>
      <c r="AA139" s="4" t="s">
        <v>1490</v>
      </c>
      <c r="AB139" s="5" t="s">
        <v>1491</v>
      </c>
      <c r="AC139" s="4" t="s">
        <v>39</v>
      </c>
      <c r="AD139" s="4"/>
      <c r="AE139" s="4"/>
    </row>
    <row r="140" spans="1:32">
      <c r="A140" s="4">
        <v>43046</v>
      </c>
      <c r="B140" s="4" t="s">
        <v>1475</v>
      </c>
      <c r="C140" s="9" t="s">
        <v>1476</v>
      </c>
      <c r="D140" s="9" t="str">
        <f t="shared" si="40"/>
        <v>4304</v>
      </c>
      <c r="E140" s="22" t="str">
        <f t="shared" si="41"/>
        <v>4</v>
      </c>
      <c r="F140" s="22" t="str">
        <f t="shared" si="42"/>
        <v>6</v>
      </c>
      <c r="G140" s="22" t="str">
        <f t="shared" si="43"/>
        <v>3</v>
      </c>
      <c r="H140" s="24">
        <f t="shared" si="44"/>
        <v>5</v>
      </c>
      <c r="I140" s="15">
        <f t="shared" si="45"/>
        <v>43046</v>
      </c>
      <c r="J140" s="15">
        <f t="shared" si="46"/>
        <v>43046</v>
      </c>
      <c r="K140" s="15" t="str">
        <f>IF(F140="6",IF(F139="5",IF(F138="4","",LEFT(A140,4)&amp;[1]运算表!$A$2),""),"")</f>
        <v/>
      </c>
      <c r="L140" s="24" t="str">
        <f t="shared" si="47"/>
        <v/>
      </c>
      <c r="M140" s="29">
        <f t="shared" si="48"/>
        <v>43045</v>
      </c>
      <c r="N140" s="29">
        <f t="shared" si="49"/>
        <v>43046</v>
      </c>
      <c r="O140" s="24" t="s">
        <v>145</v>
      </c>
      <c r="P140" s="4">
        <v>6</v>
      </c>
      <c r="Q140" s="4" t="s">
        <v>1492</v>
      </c>
      <c r="R140" s="4" t="s">
        <v>1478</v>
      </c>
      <c r="S140" s="4" t="s">
        <v>1493</v>
      </c>
      <c r="T140" s="4" t="s">
        <v>1494</v>
      </c>
      <c r="U140" s="4" t="s">
        <v>1495</v>
      </c>
      <c r="V140" s="4" t="s">
        <v>1496</v>
      </c>
      <c r="W140" s="4" t="s">
        <v>1483</v>
      </c>
      <c r="X140" s="4" t="s">
        <v>1484</v>
      </c>
      <c r="Y140" s="4" t="s">
        <v>1497</v>
      </c>
      <c r="Z140" s="4" t="s">
        <v>1498</v>
      </c>
      <c r="AA140" s="4" t="s">
        <v>1499</v>
      </c>
      <c r="AB140" s="5" t="s">
        <v>1491</v>
      </c>
      <c r="AC140" s="4" t="s">
        <v>1500</v>
      </c>
      <c r="AD140" s="4" t="s">
        <v>1501</v>
      </c>
      <c r="AE140" s="4" t="s">
        <v>1502</v>
      </c>
      <c r="AF140" s="5" t="s">
        <v>1503</v>
      </c>
    </row>
    <row r="141" spans="1:31">
      <c r="A141" s="5">
        <v>43054</v>
      </c>
      <c r="B141" s="5" t="s">
        <v>1504</v>
      </c>
      <c r="C141" s="11" t="s">
        <v>1505</v>
      </c>
      <c r="D141" s="9" t="str">
        <f t="shared" si="40"/>
        <v>4305</v>
      </c>
      <c r="E141" s="23" t="str">
        <f t="shared" si="41"/>
        <v>4</v>
      </c>
      <c r="F141" s="23" t="str">
        <f t="shared" si="42"/>
        <v>4</v>
      </c>
      <c r="G141" s="23" t="str">
        <f t="shared" si="43"/>
        <v>3</v>
      </c>
      <c r="H141" s="24">
        <f t="shared" si="44"/>
        <v>3</v>
      </c>
      <c r="I141" s="15">
        <f t="shared" si="45"/>
        <v>43054</v>
      </c>
      <c r="J141" s="15">
        <f t="shared" si="46"/>
        <v>43054</v>
      </c>
      <c r="K141" s="15" t="str">
        <f>IF(F141="6",IF(F140="5",IF(F139="4","",LEFT(A141,4)&amp;[1]运算表!$A$2),""),"")</f>
        <v/>
      </c>
      <c r="L141" s="24" t="str">
        <f t="shared" si="47"/>
        <v/>
      </c>
      <c r="M141" s="24" t="str">
        <f t="shared" si="48"/>
        <v/>
      </c>
      <c r="N141" s="24">
        <f t="shared" si="49"/>
        <v>43054</v>
      </c>
      <c r="O141" s="24" t="s">
        <v>67</v>
      </c>
      <c r="P141" s="4">
        <v>7</v>
      </c>
      <c r="Q141" s="4" t="s">
        <v>1506</v>
      </c>
      <c r="R141" s="5" t="s">
        <v>1507</v>
      </c>
      <c r="S141" s="4" t="s">
        <v>1508</v>
      </c>
      <c r="T141" s="5" t="s">
        <v>1509</v>
      </c>
      <c r="U141" s="4" t="s">
        <v>1510</v>
      </c>
      <c r="V141" s="4" t="s">
        <v>699</v>
      </c>
      <c r="W141" s="4" t="s">
        <v>1511</v>
      </c>
      <c r="X141" s="5" t="s">
        <v>294</v>
      </c>
      <c r="Y141" s="4" t="s">
        <v>1512</v>
      </c>
      <c r="Z141" s="4" t="s">
        <v>1513</v>
      </c>
      <c r="AA141" s="4" t="s">
        <v>1514</v>
      </c>
      <c r="AB141" s="5" t="s">
        <v>1515</v>
      </c>
      <c r="AC141" s="4" t="s">
        <v>39</v>
      </c>
      <c r="AD141" s="4"/>
      <c r="AE141" s="4"/>
    </row>
    <row r="142" spans="1:32">
      <c r="A142" s="5">
        <v>43055</v>
      </c>
      <c r="B142" s="5" t="s">
        <v>1504</v>
      </c>
      <c r="C142" s="11" t="s">
        <v>1505</v>
      </c>
      <c r="D142" s="9" t="str">
        <f t="shared" si="40"/>
        <v>4305</v>
      </c>
      <c r="E142" s="23" t="str">
        <f t="shared" si="41"/>
        <v>4</v>
      </c>
      <c r="F142" s="23" t="str">
        <f t="shared" si="42"/>
        <v>5</v>
      </c>
      <c r="G142" s="23" t="str">
        <f t="shared" si="43"/>
        <v>3</v>
      </c>
      <c r="H142" s="24">
        <f t="shared" si="44"/>
        <v>4</v>
      </c>
      <c r="I142" s="15">
        <f t="shared" si="45"/>
        <v>43055</v>
      </c>
      <c r="J142" s="15">
        <f t="shared" si="46"/>
        <v>43055</v>
      </c>
      <c r="K142" s="15" t="str">
        <f>IF(F142="6",IF(F141="5",IF(F140="4","",LEFT(A142,4)&amp;[1]运算表!$A$2),""),"")</f>
        <v/>
      </c>
      <c r="L142" s="24" t="str">
        <f t="shared" si="47"/>
        <v/>
      </c>
      <c r="M142" s="24" t="str">
        <f t="shared" si="48"/>
        <v/>
      </c>
      <c r="N142" s="24">
        <f t="shared" si="49"/>
        <v>43055</v>
      </c>
      <c r="O142" s="24" t="s">
        <v>79</v>
      </c>
      <c r="P142" s="4">
        <v>7</v>
      </c>
      <c r="Q142" s="4" t="s">
        <v>1516</v>
      </c>
      <c r="R142" s="5" t="s">
        <v>1507</v>
      </c>
      <c r="S142" s="4" t="s">
        <v>1508</v>
      </c>
      <c r="T142" s="5" t="s">
        <v>1517</v>
      </c>
      <c r="U142" s="4" t="s">
        <v>1518</v>
      </c>
      <c r="V142" s="4" t="s">
        <v>699</v>
      </c>
      <c r="W142" s="4" t="s">
        <v>1519</v>
      </c>
      <c r="X142" s="5" t="s">
        <v>294</v>
      </c>
      <c r="Y142" s="4" t="s">
        <v>1520</v>
      </c>
      <c r="Z142" s="4" t="s">
        <v>1513</v>
      </c>
      <c r="AA142" s="4" t="s">
        <v>1521</v>
      </c>
      <c r="AB142" s="5" t="s">
        <v>1515</v>
      </c>
      <c r="AC142" s="4" t="s">
        <v>39</v>
      </c>
      <c r="AD142" s="4"/>
      <c r="AE142" s="4"/>
      <c r="AF142" s="4"/>
    </row>
    <row r="143" spans="1:32">
      <c r="A143" s="5">
        <v>43056</v>
      </c>
      <c r="B143" s="5" t="s">
        <v>1504</v>
      </c>
      <c r="C143" s="11" t="s">
        <v>1505</v>
      </c>
      <c r="D143" s="9" t="str">
        <f t="shared" si="40"/>
        <v>4305</v>
      </c>
      <c r="E143" s="22" t="str">
        <f t="shared" si="41"/>
        <v>4</v>
      </c>
      <c r="F143" s="22" t="str">
        <f t="shared" si="42"/>
        <v>6</v>
      </c>
      <c r="G143" s="22" t="str">
        <f t="shared" si="43"/>
        <v>3</v>
      </c>
      <c r="H143" s="24">
        <f t="shared" si="44"/>
        <v>5</v>
      </c>
      <c r="I143" s="15">
        <f t="shared" si="45"/>
        <v>43056</v>
      </c>
      <c r="J143" s="15">
        <f t="shared" si="46"/>
        <v>43056</v>
      </c>
      <c r="K143" s="15" t="str">
        <f>IF(F143="6",IF(F142="5",IF(F141="4","",LEFT(A143,4)&amp;[1]运算表!$A$2),""),"")</f>
        <v/>
      </c>
      <c r="L143" s="24" t="str">
        <f t="shared" si="47"/>
        <v/>
      </c>
      <c r="M143" s="29">
        <f t="shared" si="48"/>
        <v>43055</v>
      </c>
      <c r="N143" s="29">
        <f t="shared" si="49"/>
        <v>43056</v>
      </c>
      <c r="O143" s="24" t="s">
        <v>145</v>
      </c>
      <c r="P143" s="4">
        <v>7</v>
      </c>
      <c r="Q143" s="4" t="s">
        <v>1522</v>
      </c>
      <c r="R143" s="5" t="s">
        <v>1507</v>
      </c>
      <c r="S143" s="4" t="s">
        <v>1523</v>
      </c>
      <c r="T143" s="5" t="s">
        <v>1524</v>
      </c>
      <c r="U143" s="4" t="s">
        <v>1525</v>
      </c>
      <c r="V143" s="4" t="s">
        <v>712</v>
      </c>
      <c r="W143" s="4" t="s">
        <v>1526</v>
      </c>
      <c r="X143" s="5" t="s">
        <v>294</v>
      </c>
      <c r="Y143" s="4" t="s">
        <v>1527</v>
      </c>
      <c r="Z143" s="4" t="s">
        <v>1528</v>
      </c>
      <c r="AA143" s="4" t="s">
        <v>1529</v>
      </c>
      <c r="AB143" s="5" t="s">
        <v>1515</v>
      </c>
      <c r="AC143" s="4" t="s">
        <v>1530</v>
      </c>
      <c r="AD143" s="4" t="s">
        <v>1531</v>
      </c>
      <c r="AE143" s="4" t="s">
        <v>1532</v>
      </c>
      <c r="AF143" s="5" t="s">
        <v>64</v>
      </c>
    </row>
    <row r="144" s="18" customFormat="1" spans="1:32">
      <c r="A144" s="18">
        <v>43065</v>
      </c>
      <c r="B144" s="18" t="s">
        <v>1533</v>
      </c>
      <c r="C144" s="19" t="s">
        <v>1534</v>
      </c>
      <c r="D144" s="38" t="str">
        <f t="shared" si="40"/>
        <v>4306</v>
      </c>
      <c r="E144" s="18" t="str">
        <f t="shared" si="41"/>
        <v>4</v>
      </c>
      <c r="F144" s="18" t="str">
        <f t="shared" si="42"/>
        <v>5</v>
      </c>
      <c r="G144" s="18" t="str">
        <f t="shared" si="43"/>
        <v>3</v>
      </c>
      <c r="H144" s="20">
        <f t="shared" si="44"/>
        <v>4</v>
      </c>
      <c r="I144" s="20">
        <f t="shared" si="45"/>
        <v>43065</v>
      </c>
      <c r="J144" s="20">
        <f t="shared" si="46"/>
        <v>43065</v>
      </c>
      <c r="K144" s="15" t="str">
        <f>IF(F144="6",IF(F143="5",IF(F142="4","",LEFT(A144,4)&amp;[1]运算表!$A$2),""),"")</f>
        <v/>
      </c>
      <c r="L144" s="24" t="str">
        <f t="shared" ref="L144:L150" si="50">IF(K144="","",K144)</f>
        <v/>
      </c>
      <c r="M144" s="29" t="str">
        <f t="shared" ref="M144:M150" si="51">IF(F144="6",A143,"")</f>
        <v/>
      </c>
      <c r="N144" s="20">
        <f t="shared" si="49"/>
        <v>43065</v>
      </c>
      <c r="O144" s="20" t="s">
        <v>128</v>
      </c>
      <c r="P144" s="20">
        <v>12</v>
      </c>
      <c r="Q144" s="20">
        <v>43065012</v>
      </c>
      <c r="R144" s="18" t="s">
        <v>1535</v>
      </c>
      <c r="S144" s="20" t="s">
        <v>1536</v>
      </c>
      <c r="T144" s="18" t="s">
        <v>1537</v>
      </c>
      <c r="U144" s="20" t="s">
        <v>1538</v>
      </c>
      <c r="V144" s="20" t="s">
        <v>1539</v>
      </c>
      <c r="W144" s="20" t="s">
        <v>1540</v>
      </c>
      <c r="X144" s="18" t="s">
        <v>1541</v>
      </c>
      <c r="Y144" s="20" t="s">
        <v>1542</v>
      </c>
      <c r="Z144" s="20" t="s">
        <v>1543</v>
      </c>
      <c r="AA144" s="20" t="s">
        <v>1544</v>
      </c>
      <c r="AB144" s="18" t="s">
        <v>1545</v>
      </c>
      <c r="AC144" s="20" t="s">
        <v>1546</v>
      </c>
      <c r="AD144" s="20" t="s">
        <v>1547</v>
      </c>
      <c r="AE144" s="20" t="s">
        <v>1548</v>
      </c>
      <c r="AF144" s="18" t="s">
        <v>1549</v>
      </c>
    </row>
    <row r="145" s="18" customFormat="1" spans="1:32">
      <c r="A145" s="18">
        <v>43066</v>
      </c>
      <c r="B145" s="18" t="s">
        <v>1533</v>
      </c>
      <c r="C145" s="19" t="s">
        <v>1534</v>
      </c>
      <c r="D145" s="38" t="str">
        <f t="shared" si="40"/>
        <v>4306</v>
      </c>
      <c r="E145" s="18" t="str">
        <f t="shared" si="41"/>
        <v>4</v>
      </c>
      <c r="F145" s="18" t="str">
        <f t="shared" si="42"/>
        <v>6</v>
      </c>
      <c r="G145" s="18" t="str">
        <f t="shared" si="43"/>
        <v>3</v>
      </c>
      <c r="H145" s="20">
        <f t="shared" si="44"/>
        <v>5</v>
      </c>
      <c r="I145" s="20">
        <f t="shared" si="45"/>
        <v>43066</v>
      </c>
      <c r="J145" s="20">
        <f t="shared" si="46"/>
        <v>43066</v>
      </c>
      <c r="K145" s="15" t="str">
        <f>IF(F145="6",IF(F144="5",IF(F143="4","",LEFT(A145,4)&amp;[1]运算表!$A$2),""),"")</f>
        <v>4306a</v>
      </c>
      <c r="L145" s="24" t="str">
        <f t="shared" si="50"/>
        <v>4306a</v>
      </c>
      <c r="M145" s="29">
        <f t="shared" si="51"/>
        <v>43065</v>
      </c>
      <c r="N145" s="20">
        <f t="shared" si="49"/>
        <v>43066</v>
      </c>
      <c r="O145" s="20" t="s">
        <v>145</v>
      </c>
      <c r="P145" s="20">
        <v>12</v>
      </c>
      <c r="Q145" s="20">
        <v>43066012</v>
      </c>
      <c r="R145" s="18" t="s">
        <v>1535</v>
      </c>
      <c r="S145" s="20" t="s">
        <v>1550</v>
      </c>
      <c r="T145" s="18" t="s">
        <v>1551</v>
      </c>
      <c r="U145" s="20" t="s">
        <v>1552</v>
      </c>
      <c r="V145" s="20" t="s">
        <v>1553</v>
      </c>
      <c r="W145" s="20" t="s">
        <v>1554</v>
      </c>
      <c r="X145" s="18" t="s">
        <v>1541</v>
      </c>
      <c r="Y145" s="20" t="s">
        <v>1555</v>
      </c>
      <c r="Z145" s="20" t="s">
        <v>1556</v>
      </c>
      <c r="AA145" s="20" t="s">
        <v>1557</v>
      </c>
      <c r="AB145" s="18" t="s">
        <v>1545</v>
      </c>
      <c r="AC145" s="20" t="s">
        <v>1558</v>
      </c>
      <c r="AD145" s="20" t="s">
        <v>1559</v>
      </c>
      <c r="AE145" s="20" t="s">
        <v>1560</v>
      </c>
      <c r="AF145" s="18" t="s">
        <v>1549</v>
      </c>
    </row>
    <row r="146" s="4" customFormat="1" spans="1:32">
      <c r="A146" s="4">
        <v>44011</v>
      </c>
      <c r="B146" s="4" t="s">
        <v>1561</v>
      </c>
      <c r="C146" s="9" t="s">
        <v>1562</v>
      </c>
      <c r="D146" s="9" t="str">
        <f t="shared" si="40"/>
        <v>4401</v>
      </c>
      <c r="E146" s="24" t="str">
        <f t="shared" si="41"/>
        <v>4</v>
      </c>
      <c r="F146" s="24" t="str">
        <f t="shared" si="42"/>
        <v>1</v>
      </c>
      <c r="G146" s="24" t="str">
        <f t="shared" si="43"/>
        <v>4</v>
      </c>
      <c r="H146" s="24">
        <f t="shared" si="44"/>
        <v>0</v>
      </c>
      <c r="I146" s="15">
        <f t="shared" si="45"/>
        <v>44011</v>
      </c>
      <c r="J146" s="15">
        <f t="shared" si="46"/>
        <v>44011</v>
      </c>
      <c r="K146" s="15" t="str">
        <f>IF(F146="6",IF(F145="5",IF(F144="4","",LEFT(A146,4)&amp;[1]运算表!$A$2),""),"")</f>
        <v/>
      </c>
      <c r="L146" s="24" t="str">
        <f t="shared" si="50"/>
        <v/>
      </c>
      <c r="M146" s="29" t="str">
        <f t="shared" si="51"/>
        <v/>
      </c>
      <c r="N146" s="24">
        <f t="shared" si="49"/>
        <v>44011</v>
      </c>
      <c r="O146" s="24" t="s">
        <v>34</v>
      </c>
      <c r="P146" s="4">
        <v>4</v>
      </c>
      <c r="Q146" s="4" t="s">
        <v>1563</v>
      </c>
      <c r="R146" s="5" t="s">
        <v>1564</v>
      </c>
      <c r="S146" s="4" t="s">
        <v>1565</v>
      </c>
      <c r="T146" s="30" t="s">
        <v>1566</v>
      </c>
      <c r="U146" s="4" t="s">
        <v>39</v>
      </c>
      <c r="X146" s="5"/>
      <c r="Y146" s="4" t="s">
        <v>39</v>
      </c>
      <c r="AB146" s="5"/>
      <c r="AC146" s="4" t="s">
        <v>39</v>
      </c>
      <c r="AF146" s="5"/>
    </row>
    <row r="147" spans="1:31">
      <c r="A147" s="4">
        <v>44024</v>
      </c>
      <c r="B147" s="4" t="s">
        <v>1567</v>
      </c>
      <c r="C147" s="9" t="s">
        <v>1568</v>
      </c>
      <c r="D147" s="9" t="str">
        <f t="shared" si="40"/>
        <v>4402</v>
      </c>
      <c r="E147" s="23" t="str">
        <f t="shared" si="41"/>
        <v>4</v>
      </c>
      <c r="F147" s="23" t="str">
        <f t="shared" si="42"/>
        <v>4</v>
      </c>
      <c r="G147" s="23" t="str">
        <f t="shared" si="43"/>
        <v>4</v>
      </c>
      <c r="H147" s="24">
        <f t="shared" si="44"/>
        <v>3</v>
      </c>
      <c r="I147" s="15">
        <f t="shared" si="45"/>
        <v>44024</v>
      </c>
      <c r="J147" s="15">
        <f t="shared" si="46"/>
        <v>44024</v>
      </c>
      <c r="K147" s="15" t="str">
        <f>IF(F147="6",IF(F146="5",IF(F145="4","",LEFT(A147,4)&amp;[1]运算表!$A$2),""),"")</f>
        <v/>
      </c>
      <c r="L147" s="24" t="str">
        <f t="shared" si="50"/>
        <v/>
      </c>
      <c r="M147" s="29" t="str">
        <f t="shared" si="51"/>
        <v/>
      </c>
      <c r="N147" s="24">
        <f t="shared" si="49"/>
        <v>44024</v>
      </c>
      <c r="O147" s="24" t="s">
        <v>67</v>
      </c>
      <c r="P147" s="4">
        <v>5</v>
      </c>
      <c r="Q147" s="4" t="s">
        <v>1569</v>
      </c>
      <c r="R147" s="5" t="s">
        <v>1570</v>
      </c>
      <c r="S147" s="4" t="s">
        <v>1571</v>
      </c>
      <c r="T147" s="33" t="s">
        <v>1572</v>
      </c>
      <c r="U147" s="4" t="s">
        <v>1573</v>
      </c>
      <c r="V147" s="4" t="s">
        <v>1574</v>
      </c>
      <c r="W147" s="33" t="s">
        <v>1575</v>
      </c>
      <c r="X147" s="5" t="s">
        <v>1576</v>
      </c>
      <c r="Y147" s="4" t="s">
        <v>1577</v>
      </c>
      <c r="Z147" s="4" t="s">
        <v>1578</v>
      </c>
      <c r="AA147" s="33" t="s">
        <v>1579</v>
      </c>
      <c r="AB147" s="4" t="s">
        <v>304</v>
      </c>
      <c r="AC147" s="4" t="s">
        <v>39</v>
      </c>
      <c r="AD147" s="4"/>
      <c r="AE147" s="4"/>
    </row>
    <row r="148" spans="1:32">
      <c r="A148" s="4">
        <v>44025</v>
      </c>
      <c r="B148" s="4" t="s">
        <v>1567</v>
      </c>
      <c r="C148" s="9" t="s">
        <v>1568</v>
      </c>
      <c r="D148" s="9" t="str">
        <f t="shared" si="40"/>
        <v>4402</v>
      </c>
      <c r="E148" s="23" t="str">
        <f t="shared" si="41"/>
        <v>4</v>
      </c>
      <c r="F148" s="23" t="str">
        <f t="shared" si="42"/>
        <v>5</v>
      </c>
      <c r="G148" s="23" t="str">
        <f t="shared" si="43"/>
        <v>4</v>
      </c>
      <c r="H148" s="24">
        <f t="shared" si="44"/>
        <v>4</v>
      </c>
      <c r="I148" s="15">
        <f t="shared" si="45"/>
        <v>44025</v>
      </c>
      <c r="J148" s="15">
        <f t="shared" si="46"/>
        <v>44025</v>
      </c>
      <c r="K148" s="15" t="str">
        <f>IF(F148="6",IF(F147="5",IF(F146="4","",LEFT(A148,4)&amp;[1]运算表!$A$2),""),"")</f>
        <v/>
      </c>
      <c r="L148" s="24" t="str">
        <f t="shared" si="50"/>
        <v/>
      </c>
      <c r="M148" s="29" t="str">
        <f t="shared" si="51"/>
        <v/>
      </c>
      <c r="N148" s="24">
        <f t="shared" si="49"/>
        <v>44025</v>
      </c>
      <c r="O148" s="24" t="s">
        <v>79</v>
      </c>
      <c r="P148" s="4">
        <v>5</v>
      </c>
      <c r="Q148" s="4" t="s">
        <v>1580</v>
      </c>
      <c r="R148" s="5" t="s">
        <v>1570</v>
      </c>
      <c r="S148" s="4" t="s">
        <v>1571</v>
      </c>
      <c r="T148" s="33" t="s">
        <v>1581</v>
      </c>
      <c r="U148" s="4" t="s">
        <v>1582</v>
      </c>
      <c r="V148" s="4" t="s">
        <v>1574</v>
      </c>
      <c r="W148" s="33" t="s">
        <v>1575</v>
      </c>
      <c r="X148" s="5" t="s">
        <v>1576</v>
      </c>
      <c r="Y148" s="4" t="s">
        <v>1583</v>
      </c>
      <c r="Z148" s="4" t="s">
        <v>1578</v>
      </c>
      <c r="AA148" s="33" t="s">
        <v>1584</v>
      </c>
      <c r="AB148" s="4" t="s">
        <v>304</v>
      </c>
      <c r="AC148" s="4" t="s">
        <v>39</v>
      </c>
      <c r="AD148" s="4"/>
      <c r="AE148" s="4"/>
      <c r="AF148" s="4"/>
    </row>
    <row r="149" spans="1:31">
      <c r="A149" s="5">
        <v>44034</v>
      </c>
      <c r="B149" s="5" t="s">
        <v>1585</v>
      </c>
      <c r="C149" s="11" t="s">
        <v>1586</v>
      </c>
      <c r="D149" s="9" t="str">
        <f t="shared" si="40"/>
        <v>4403</v>
      </c>
      <c r="E149" s="23" t="str">
        <f t="shared" si="41"/>
        <v>4</v>
      </c>
      <c r="F149" s="23" t="str">
        <f t="shared" si="42"/>
        <v>4</v>
      </c>
      <c r="G149" s="23" t="str">
        <f t="shared" si="43"/>
        <v>4</v>
      </c>
      <c r="H149" s="24">
        <f t="shared" si="44"/>
        <v>3</v>
      </c>
      <c r="I149" s="15">
        <f t="shared" si="45"/>
        <v>44034</v>
      </c>
      <c r="J149" s="15">
        <f t="shared" si="46"/>
        <v>44034</v>
      </c>
      <c r="K149" s="15" t="str">
        <f>IF(F149="6",IF(F148="5",IF(F147="4","",LEFT(A149,4)&amp;[1]运算表!$A$2),""),"")</f>
        <v/>
      </c>
      <c r="L149" s="24" t="str">
        <f t="shared" si="50"/>
        <v/>
      </c>
      <c r="M149" s="29" t="str">
        <f t="shared" si="51"/>
        <v/>
      </c>
      <c r="N149" s="24">
        <f t="shared" si="49"/>
        <v>44034</v>
      </c>
      <c r="O149" s="24" t="s">
        <v>67</v>
      </c>
      <c r="P149" s="4">
        <v>4</v>
      </c>
      <c r="Q149" s="4" t="s">
        <v>1587</v>
      </c>
      <c r="R149" s="5" t="s">
        <v>336</v>
      </c>
      <c r="S149" s="4" t="s">
        <v>1588</v>
      </c>
      <c r="T149" s="5" t="s">
        <v>1589</v>
      </c>
      <c r="U149" s="4" t="s">
        <v>1590</v>
      </c>
      <c r="V149" s="4" t="s">
        <v>1591</v>
      </c>
      <c r="W149" s="4" t="s">
        <v>1592</v>
      </c>
      <c r="X149" s="5" t="s">
        <v>1593</v>
      </c>
      <c r="Y149" s="4" t="s">
        <v>1594</v>
      </c>
      <c r="Z149" s="4" t="s">
        <v>1595</v>
      </c>
      <c r="AA149" s="4" t="s">
        <v>1596</v>
      </c>
      <c r="AB149" s="5" t="s">
        <v>1597</v>
      </c>
      <c r="AC149" s="4" t="s">
        <v>39</v>
      </c>
      <c r="AD149" s="4"/>
      <c r="AE149" s="4"/>
    </row>
    <row r="150" spans="1:32">
      <c r="A150" s="5">
        <v>44035</v>
      </c>
      <c r="B150" s="5" t="s">
        <v>1585</v>
      </c>
      <c r="C150" s="11" t="s">
        <v>1586</v>
      </c>
      <c r="D150" s="9" t="str">
        <f t="shared" si="40"/>
        <v>4403</v>
      </c>
      <c r="E150" s="23" t="str">
        <f t="shared" si="41"/>
        <v>4</v>
      </c>
      <c r="F150" s="23" t="str">
        <f t="shared" si="42"/>
        <v>5</v>
      </c>
      <c r="G150" s="23" t="str">
        <f t="shared" si="43"/>
        <v>4</v>
      </c>
      <c r="H150" s="24">
        <f t="shared" si="44"/>
        <v>4</v>
      </c>
      <c r="I150" s="15">
        <f t="shared" si="45"/>
        <v>44035</v>
      </c>
      <c r="J150" s="15">
        <f t="shared" si="46"/>
        <v>44035</v>
      </c>
      <c r="K150" s="15" t="str">
        <f>IF(F150="6",IF(F149="5",IF(F148="4","",LEFT(A150,4)&amp;[1]运算表!$A$2),""),"")</f>
        <v/>
      </c>
      <c r="L150" s="24" t="str">
        <f t="shared" si="50"/>
        <v/>
      </c>
      <c r="M150" s="29" t="str">
        <f t="shared" si="51"/>
        <v/>
      </c>
      <c r="N150" s="24">
        <f t="shared" si="49"/>
        <v>44035</v>
      </c>
      <c r="O150" s="24" t="s">
        <v>128</v>
      </c>
      <c r="P150" s="4">
        <v>4</v>
      </c>
      <c r="Q150" s="4" t="s">
        <v>1598</v>
      </c>
      <c r="R150" s="5" t="s">
        <v>336</v>
      </c>
      <c r="S150" s="4" t="s">
        <v>1588</v>
      </c>
      <c r="T150" s="5" t="s">
        <v>1599</v>
      </c>
      <c r="U150" s="4" t="s">
        <v>1600</v>
      </c>
      <c r="V150" s="4" t="s">
        <v>1591</v>
      </c>
      <c r="W150" s="4" t="s">
        <v>1601</v>
      </c>
      <c r="X150" s="5" t="s">
        <v>1593</v>
      </c>
      <c r="Y150" s="4" t="s">
        <v>1602</v>
      </c>
      <c r="Z150" s="4" t="s">
        <v>1595</v>
      </c>
      <c r="AA150" s="4" t="s">
        <v>1596</v>
      </c>
      <c r="AB150" s="5" t="s">
        <v>1597</v>
      </c>
      <c r="AC150" s="4" t="s">
        <v>1603</v>
      </c>
      <c r="AD150" s="4" t="s">
        <v>1604</v>
      </c>
      <c r="AE150" s="4" t="s">
        <v>1605</v>
      </c>
      <c r="AF150" s="5" t="s">
        <v>1606</v>
      </c>
    </row>
    <row r="151" spans="1:32">
      <c r="A151" s="5">
        <v>44036</v>
      </c>
      <c r="B151" s="5" t="s">
        <v>1585</v>
      </c>
      <c r="C151" s="11" t="s">
        <v>1586</v>
      </c>
      <c r="D151" s="9" t="str">
        <f t="shared" si="40"/>
        <v>4403</v>
      </c>
      <c r="E151" s="22" t="str">
        <f t="shared" si="41"/>
        <v>4</v>
      </c>
      <c r="F151" s="22" t="str">
        <f t="shared" si="42"/>
        <v>6</v>
      </c>
      <c r="G151" s="22" t="str">
        <f t="shared" si="43"/>
        <v>4</v>
      </c>
      <c r="H151" s="24">
        <f t="shared" si="44"/>
        <v>5</v>
      </c>
      <c r="I151" s="15">
        <f t="shared" si="45"/>
        <v>44036</v>
      </c>
      <c r="J151" s="15">
        <f t="shared" si="46"/>
        <v>44036</v>
      </c>
      <c r="K151" s="15" t="str">
        <f>IF(F151="6",IF(F150="5",IF(F149="4","",LEFT(A151,4)&amp;[1]运算表!$A$2),""),"")</f>
        <v/>
      </c>
      <c r="L151" s="24" t="str">
        <f t="shared" ref="L151:L185" si="52">IF(K151="","",K151)</f>
        <v/>
      </c>
      <c r="M151" s="29">
        <f t="shared" ref="M151:M185" si="53">IF(F151="6",A150,"")</f>
        <v>44035</v>
      </c>
      <c r="N151" s="29">
        <f t="shared" si="49"/>
        <v>44036</v>
      </c>
      <c r="O151" s="24" t="s">
        <v>145</v>
      </c>
      <c r="P151" s="4">
        <v>4</v>
      </c>
      <c r="Q151" s="4" t="s">
        <v>1607</v>
      </c>
      <c r="R151" s="5" t="s">
        <v>336</v>
      </c>
      <c r="S151" s="4" t="s">
        <v>1608</v>
      </c>
      <c r="T151" s="5" t="s">
        <v>1609</v>
      </c>
      <c r="U151" s="4" t="s">
        <v>1610</v>
      </c>
      <c r="V151" s="4" t="s">
        <v>1611</v>
      </c>
      <c r="W151" s="4" t="s">
        <v>1612</v>
      </c>
      <c r="X151" s="5" t="s">
        <v>1593</v>
      </c>
      <c r="Y151" s="4" t="s">
        <v>1613</v>
      </c>
      <c r="Z151" s="4" t="s">
        <v>1614</v>
      </c>
      <c r="AA151" s="4" t="s">
        <v>1615</v>
      </c>
      <c r="AB151" s="5" t="s">
        <v>1597</v>
      </c>
      <c r="AC151" s="4" t="s">
        <v>1616</v>
      </c>
      <c r="AD151" s="4" t="s">
        <v>1617</v>
      </c>
      <c r="AE151" s="4" t="s">
        <v>1618</v>
      </c>
      <c r="AF151" s="5" t="s">
        <v>1606</v>
      </c>
    </row>
    <row r="152" spans="1:32">
      <c r="A152" s="5">
        <v>44045</v>
      </c>
      <c r="B152" s="5" t="s">
        <v>1619</v>
      </c>
      <c r="C152" s="11" t="s">
        <v>1620</v>
      </c>
      <c r="D152" s="9" t="str">
        <f t="shared" si="40"/>
        <v>4404</v>
      </c>
      <c r="E152" s="23" t="str">
        <f t="shared" si="41"/>
        <v>4</v>
      </c>
      <c r="F152" s="23" t="str">
        <f t="shared" si="42"/>
        <v>5</v>
      </c>
      <c r="G152" s="23" t="str">
        <f t="shared" si="43"/>
        <v>4</v>
      </c>
      <c r="H152" s="24">
        <f t="shared" si="44"/>
        <v>4</v>
      </c>
      <c r="I152" s="15">
        <f t="shared" si="45"/>
        <v>44045</v>
      </c>
      <c r="J152" s="15">
        <f t="shared" si="46"/>
        <v>44045</v>
      </c>
      <c r="K152" s="15" t="str">
        <f>IF(F152="6",IF(F151="5",IF(F150="4","",LEFT(A152,4)&amp;[1]运算表!$A$2),""),"")</f>
        <v/>
      </c>
      <c r="L152" s="24" t="str">
        <f t="shared" si="52"/>
        <v/>
      </c>
      <c r="M152" s="24" t="str">
        <f t="shared" si="53"/>
        <v/>
      </c>
      <c r="N152" s="24">
        <f t="shared" si="49"/>
        <v>44045</v>
      </c>
      <c r="O152" s="24" t="s">
        <v>79</v>
      </c>
      <c r="P152" s="4">
        <v>5</v>
      </c>
      <c r="Q152" s="4" t="s">
        <v>1621</v>
      </c>
      <c r="R152" s="4" t="s">
        <v>1622</v>
      </c>
      <c r="S152" s="4" t="s">
        <v>1623</v>
      </c>
      <c r="T152" s="5" t="s">
        <v>1624</v>
      </c>
      <c r="U152" s="4" t="s">
        <v>1625</v>
      </c>
      <c r="V152" s="4" t="s">
        <v>737</v>
      </c>
      <c r="W152" s="4" t="s">
        <v>1626</v>
      </c>
      <c r="X152" s="4" t="s">
        <v>1627</v>
      </c>
      <c r="Y152" s="4" t="s">
        <v>1628</v>
      </c>
      <c r="Z152" s="4" t="s">
        <v>1629</v>
      </c>
      <c r="AA152" s="4" t="s">
        <v>1630</v>
      </c>
      <c r="AB152" s="4" t="s">
        <v>1631</v>
      </c>
      <c r="AC152" s="4" t="s">
        <v>39</v>
      </c>
      <c r="AD152" s="4"/>
      <c r="AE152" s="4"/>
      <c r="AF152" s="4"/>
    </row>
    <row r="153" spans="1:32">
      <c r="A153" s="5">
        <v>44046</v>
      </c>
      <c r="B153" s="5" t="s">
        <v>1619</v>
      </c>
      <c r="C153" s="11" t="s">
        <v>1620</v>
      </c>
      <c r="D153" s="9" t="str">
        <f t="shared" si="40"/>
        <v>4404</v>
      </c>
      <c r="E153" s="22" t="str">
        <f t="shared" si="41"/>
        <v>4</v>
      </c>
      <c r="F153" s="22" t="str">
        <f t="shared" si="42"/>
        <v>6</v>
      </c>
      <c r="G153" s="22" t="str">
        <f t="shared" si="43"/>
        <v>4</v>
      </c>
      <c r="H153" s="24">
        <f t="shared" si="44"/>
        <v>5</v>
      </c>
      <c r="I153" s="15">
        <f t="shared" si="45"/>
        <v>44046</v>
      </c>
      <c r="J153" s="15">
        <f t="shared" si="46"/>
        <v>44046</v>
      </c>
      <c r="K153" s="15" t="str">
        <f>IF(F153="6",IF(F152="5",IF(F151="4","",LEFT(A153,4)&amp;[1]运算表!$A$2),""),"")</f>
        <v>4404a</v>
      </c>
      <c r="L153" s="24" t="str">
        <f t="shared" si="52"/>
        <v>4404a</v>
      </c>
      <c r="M153" s="29">
        <f t="shared" si="53"/>
        <v>44045</v>
      </c>
      <c r="N153" s="29">
        <f t="shared" si="49"/>
        <v>44046</v>
      </c>
      <c r="O153" s="24" t="s">
        <v>145</v>
      </c>
      <c r="P153" s="4">
        <v>5</v>
      </c>
      <c r="Q153" s="4" t="s">
        <v>1632</v>
      </c>
      <c r="R153" s="4" t="s">
        <v>1622</v>
      </c>
      <c r="S153" s="4" t="s">
        <v>1633</v>
      </c>
      <c r="T153" s="5" t="s">
        <v>1634</v>
      </c>
      <c r="U153" s="4" t="s">
        <v>1635</v>
      </c>
      <c r="V153" s="4" t="s">
        <v>751</v>
      </c>
      <c r="W153" s="4" t="s">
        <v>1636</v>
      </c>
      <c r="X153" s="4" t="s">
        <v>1627</v>
      </c>
      <c r="Y153" s="4" t="s">
        <v>1637</v>
      </c>
      <c r="Z153" s="4" t="s">
        <v>1638</v>
      </c>
      <c r="AA153" s="4" t="s">
        <v>1639</v>
      </c>
      <c r="AB153" s="4" t="s">
        <v>1631</v>
      </c>
      <c r="AC153" s="4" t="s">
        <v>1640</v>
      </c>
      <c r="AD153" s="4" t="s">
        <v>1641</v>
      </c>
      <c r="AE153" s="4" t="s">
        <v>1642</v>
      </c>
      <c r="AF153" s="4" t="s">
        <v>1643</v>
      </c>
    </row>
    <row r="154" spans="1:31">
      <c r="A154" s="4">
        <v>45013</v>
      </c>
      <c r="B154" s="4" t="s">
        <v>1644</v>
      </c>
      <c r="C154" s="9" t="s">
        <v>1645</v>
      </c>
      <c r="D154" s="9" t="str">
        <f t="shared" si="40"/>
        <v>4501</v>
      </c>
      <c r="E154" s="23" t="str">
        <f t="shared" si="41"/>
        <v>4</v>
      </c>
      <c r="F154" s="23" t="str">
        <f t="shared" si="42"/>
        <v>3</v>
      </c>
      <c r="G154" s="23" t="str">
        <f t="shared" si="43"/>
        <v>5</v>
      </c>
      <c r="H154" s="24">
        <f t="shared" si="44"/>
        <v>2</v>
      </c>
      <c r="I154" s="15">
        <f t="shared" si="45"/>
        <v>45013</v>
      </c>
      <c r="J154" s="15">
        <f t="shared" si="46"/>
        <v>45013</v>
      </c>
      <c r="K154" s="15" t="str">
        <f>IF(F154="6",IF(F153="5",IF(F152="4","",LEFT(A154,4)&amp;[1]运算表!$A$2),""),"")</f>
        <v/>
      </c>
      <c r="L154" s="24" t="str">
        <f t="shared" si="52"/>
        <v/>
      </c>
      <c r="M154" s="24" t="str">
        <f t="shared" si="53"/>
        <v/>
      </c>
      <c r="N154" s="24">
        <f t="shared" si="49"/>
        <v>45013</v>
      </c>
      <c r="O154" s="24" t="s">
        <v>42</v>
      </c>
      <c r="P154" s="4">
        <v>5</v>
      </c>
      <c r="Q154" s="4" t="s">
        <v>1646</v>
      </c>
      <c r="R154" s="5" t="s">
        <v>1647</v>
      </c>
      <c r="S154" s="4" t="s">
        <v>1648</v>
      </c>
      <c r="T154" s="33" t="s">
        <v>1649</v>
      </c>
      <c r="U154" s="4" t="s">
        <v>1650</v>
      </c>
      <c r="V154" s="4" t="s">
        <v>1651</v>
      </c>
      <c r="W154" s="33" t="s">
        <v>1652</v>
      </c>
      <c r="X154" s="4" t="s">
        <v>1653</v>
      </c>
      <c r="Y154" s="4"/>
      <c r="Z154" s="4"/>
      <c r="AA154" s="4"/>
      <c r="AC154" s="4" t="s">
        <v>39</v>
      </c>
      <c r="AD154" s="4"/>
      <c r="AE154" s="4"/>
    </row>
    <row r="155" spans="1:31">
      <c r="A155" s="4">
        <v>45023</v>
      </c>
      <c r="B155" s="4" t="s">
        <v>1654</v>
      </c>
      <c r="C155" s="9" t="s">
        <v>1655</v>
      </c>
      <c r="D155" s="9" t="str">
        <f t="shared" si="40"/>
        <v>4502</v>
      </c>
      <c r="E155" s="23" t="str">
        <f t="shared" si="41"/>
        <v>4</v>
      </c>
      <c r="F155" s="23" t="str">
        <f t="shared" si="42"/>
        <v>3</v>
      </c>
      <c r="G155" s="23" t="str">
        <f t="shared" si="43"/>
        <v>5</v>
      </c>
      <c r="H155" s="24">
        <f t="shared" si="44"/>
        <v>2</v>
      </c>
      <c r="I155" s="15">
        <f t="shared" si="45"/>
        <v>45023</v>
      </c>
      <c r="J155" s="15">
        <f t="shared" si="46"/>
        <v>45023</v>
      </c>
      <c r="K155" s="15" t="str">
        <f>IF(F155="6",IF(F154="5",IF(F153="4","",LEFT(A155,4)&amp;[1]运算表!$A$2),""),"")</f>
        <v/>
      </c>
      <c r="L155" s="24" t="str">
        <f t="shared" si="52"/>
        <v/>
      </c>
      <c r="M155" s="24" t="str">
        <f t="shared" si="53"/>
        <v/>
      </c>
      <c r="N155" s="24">
        <f t="shared" si="49"/>
        <v>45023</v>
      </c>
      <c r="O155" s="24" t="s">
        <v>42</v>
      </c>
      <c r="P155" s="4">
        <v>7</v>
      </c>
      <c r="Q155" s="4" t="s">
        <v>1656</v>
      </c>
      <c r="R155" s="5" t="s">
        <v>1285</v>
      </c>
      <c r="S155" s="4" t="s">
        <v>1657</v>
      </c>
      <c r="T155" s="31" t="s">
        <v>1658</v>
      </c>
      <c r="U155" s="4" t="s">
        <v>1659</v>
      </c>
      <c r="V155" s="4" t="s">
        <v>1660</v>
      </c>
      <c r="W155" s="31" t="s">
        <v>1661</v>
      </c>
      <c r="X155" s="4" t="s">
        <v>1662</v>
      </c>
      <c r="Y155" s="4" t="s">
        <v>39</v>
      </c>
      <c r="Z155" s="4"/>
      <c r="AA155" s="4"/>
      <c r="AC155" s="4" t="s">
        <v>39</v>
      </c>
      <c r="AD155" s="4"/>
      <c r="AE155" s="4"/>
    </row>
    <row r="156" spans="1:32">
      <c r="A156" s="4">
        <v>45034</v>
      </c>
      <c r="B156" s="5" t="s">
        <v>1663</v>
      </c>
      <c r="C156" s="9" t="s">
        <v>1664</v>
      </c>
      <c r="D156" s="9" t="str">
        <f t="shared" si="40"/>
        <v>4503</v>
      </c>
      <c r="E156" s="23" t="str">
        <f t="shared" si="41"/>
        <v>4</v>
      </c>
      <c r="F156" s="23" t="str">
        <f t="shared" si="42"/>
        <v>4</v>
      </c>
      <c r="G156" s="23" t="str">
        <f t="shared" si="43"/>
        <v>5</v>
      </c>
      <c r="H156" s="24">
        <f t="shared" si="44"/>
        <v>3</v>
      </c>
      <c r="I156" s="15">
        <f t="shared" si="45"/>
        <v>45034</v>
      </c>
      <c r="J156" s="15">
        <f t="shared" si="46"/>
        <v>45034</v>
      </c>
      <c r="K156" s="15" t="str">
        <f>IF(F156="6",IF(F155="5",IF(F154="4","",LEFT(A156,4)&amp;[1]运算表!$A$2),""),"")</f>
        <v/>
      </c>
      <c r="L156" s="24" t="str">
        <f t="shared" si="52"/>
        <v/>
      </c>
      <c r="M156" s="24" t="str">
        <f t="shared" si="53"/>
        <v/>
      </c>
      <c r="N156" s="24">
        <f t="shared" si="49"/>
        <v>45034</v>
      </c>
      <c r="O156" s="24" t="s">
        <v>67</v>
      </c>
      <c r="P156" s="4">
        <v>2</v>
      </c>
      <c r="Q156" s="4" t="s">
        <v>1665</v>
      </c>
      <c r="R156" s="4" t="s">
        <v>1666</v>
      </c>
      <c r="S156" s="4" t="s">
        <v>1667</v>
      </c>
      <c r="T156" s="31" t="s">
        <v>1668</v>
      </c>
      <c r="U156" s="4" t="s">
        <v>1669</v>
      </c>
      <c r="V156" s="4" t="s">
        <v>1670</v>
      </c>
      <c r="W156" s="31" t="s">
        <v>1671</v>
      </c>
      <c r="X156" s="4" t="s">
        <v>1672</v>
      </c>
      <c r="Y156" s="4" t="s">
        <v>1673</v>
      </c>
      <c r="Z156" s="4" t="s">
        <v>1674</v>
      </c>
      <c r="AA156" s="31" t="s">
        <v>1675</v>
      </c>
      <c r="AB156" s="4" t="s">
        <v>1676</v>
      </c>
      <c r="AC156" s="4" t="s">
        <v>39</v>
      </c>
      <c r="AD156" s="4"/>
      <c r="AE156" s="4"/>
      <c r="AF156" s="4"/>
    </row>
    <row r="157" spans="1:31">
      <c r="A157" s="4">
        <v>45035</v>
      </c>
      <c r="B157" s="5" t="s">
        <v>1663</v>
      </c>
      <c r="C157" s="9" t="s">
        <v>1664</v>
      </c>
      <c r="D157" s="9" t="str">
        <f t="shared" si="40"/>
        <v>4503</v>
      </c>
      <c r="E157" s="23" t="str">
        <f t="shared" si="41"/>
        <v>4</v>
      </c>
      <c r="F157" s="23" t="str">
        <f t="shared" si="42"/>
        <v>5</v>
      </c>
      <c r="G157" s="23" t="str">
        <f t="shared" si="43"/>
        <v>5</v>
      </c>
      <c r="H157" s="24">
        <f t="shared" si="44"/>
        <v>4</v>
      </c>
      <c r="I157" s="15">
        <f t="shared" si="45"/>
        <v>45035</v>
      </c>
      <c r="J157" s="15">
        <f t="shared" si="46"/>
        <v>45035</v>
      </c>
      <c r="K157" s="15" t="str">
        <f>IF(F157="6",IF(F156="5",IF(F155="4","",LEFT(A157,4)&amp;[1]运算表!$A$2),""),"")</f>
        <v/>
      </c>
      <c r="L157" s="24" t="str">
        <f t="shared" si="52"/>
        <v/>
      </c>
      <c r="M157" s="24" t="str">
        <f t="shared" si="53"/>
        <v/>
      </c>
      <c r="N157" s="24">
        <f t="shared" si="49"/>
        <v>45035</v>
      </c>
      <c r="O157" s="24" t="s">
        <v>79</v>
      </c>
      <c r="P157" s="4">
        <v>2</v>
      </c>
      <c r="Q157" s="4" t="s">
        <v>1677</v>
      </c>
      <c r="R157" s="4" t="s">
        <v>1666</v>
      </c>
      <c r="S157" s="4" t="s">
        <v>1667</v>
      </c>
      <c r="T157" s="31" t="s">
        <v>1678</v>
      </c>
      <c r="U157" s="4" t="s">
        <v>1679</v>
      </c>
      <c r="V157" s="4" t="s">
        <v>1670</v>
      </c>
      <c r="W157" s="31" t="s">
        <v>1671</v>
      </c>
      <c r="X157" s="4" t="s">
        <v>1672</v>
      </c>
      <c r="Y157" s="4" t="s">
        <v>1680</v>
      </c>
      <c r="Z157" s="4" t="s">
        <v>1674</v>
      </c>
      <c r="AA157" s="31" t="s">
        <v>1681</v>
      </c>
      <c r="AB157" s="4" t="s">
        <v>1676</v>
      </c>
      <c r="AC157" s="4" t="s">
        <v>39</v>
      </c>
      <c r="AD157" s="4"/>
      <c r="AE157" s="4"/>
    </row>
    <row r="158" s="18" customFormat="1" spans="1:32">
      <c r="A158" s="18">
        <v>45045</v>
      </c>
      <c r="B158" s="18" t="s">
        <v>1682</v>
      </c>
      <c r="C158" s="19" t="s">
        <v>1683</v>
      </c>
      <c r="D158" s="38" t="str">
        <f t="shared" si="40"/>
        <v>4504</v>
      </c>
      <c r="E158" s="18" t="str">
        <f t="shared" si="41"/>
        <v>4</v>
      </c>
      <c r="F158" s="18" t="str">
        <f t="shared" si="42"/>
        <v>5</v>
      </c>
      <c r="G158" s="18" t="str">
        <f t="shared" si="43"/>
        <v>5</v>
      </c>
      <c r="H158" s="20">
        <f t="shared" si="44"/>
        <v>4</v>
      </c>
      <c r="I158" s="20">
        <f t="shared" si="45"/>
        <v>45045</v>
      </c>
      <c r="J158" s="20">
        <f t="shared" si="46"/>
        <v>45045</v>
      </c>
      <c r="K158" s="20" t="str">
        <f>IF(F158="6",IF(F157="5",IF(F156="4","",LEFT(A158,4)&amp;[1]运算表!$A$2),""),"")</f>
        <v/>
      </c>
      <c r="L158" s="20" t="str">
        <f t="shared" si="52"/>
        <v/>
      </c>
      <c r="M158" s="20" t="str">
        <f t="shared" si="53"/>
        <v/>
      </c>
      <c r="N158" s="20">
        <f t="shared" si="49"/>
        <v>45045</v>
      </c>
      <c r="O158" s="20" t="s">
        <v>128</v>
      </c>
      <c r="P158" s="20">
        <v>8</v>
      </c>
      <c r="Q158" s="20" t="s">
        <v>1684</v>
      </c>
      <c r="R158" s="20" t="s">
        <v>1685</v>
      </c>
      <c r="S158" s="20" t="s">
        <v>1686</v>
      </c>
      <c r="T158" s="18" t="s">
        <v>1687</v>
      </c>
      <c r="U158" s="20" t="s">
        <v>1688</v>
      </c>
      <c r="V158" s="20" t="s">
        <v>1689</v>
      </c>
      <c r="W158" s="20" t="s">
        <v>1690</v>
      </c>
      <c r="X158" s="20" t="s">
        <v>1691</v>
      </c>
      <c r="Y158" s="20" t="s">
        <v>1692</v>
      </c>
      <c r="Z158" s="20" t="s">
        <v>1693</v>
      </c>
      <c r="AA158" s="20" t="s">
        <v>1694</v>
      </c>
      <c r="AB158" s="20" t="s">
        <v>1695</v>
      </c>
      <c r="AC158" s="20" t="s">
        <v>1696</v>
      </c>
      <c r="AD158" s="20" t="s">
        <v>1697</v>
      </c>
      <c r="AE158" s="20" t="s">
        <v>1698</v>
      </c>
      <c r="AF158" s="20" t="s">
        <v>1699</v>
      </c>
    </row>
    <row r="159" s="21" customFormat="1" spans="1:32">
      <c r="A159" s="21">
        <v>45046</v>
      </c>
      <c r="B159" s="21" t="s">
        <v>1682</v>
      </c>
      <c r="C159" s="25" t="s">
        <v>1683</v>
      </c>
      <c r="D159" s="26" t="str">
        <f t="shared" si="40"/>
        <v>4504</v>
      </c>
      <c r="E159" s="21" t="str">
        <f t="shared" si="41"/>
        <v>4</v>
      </c>
      <c r="F159" s="21" t="str">
        <f t="shared" si="42"/>
        <v>6</v>
      </c>
      <c r="G159" s="21" t="str">
        <f t="shared" si="43"/>
        <v>5</v>
      </c>
      <c r="H159" s="27">
        <f t="shared" si="44"/>
        <v>5</v>
      </c>
      <c r="I159" s="27">
        <f t="shared" si="45"/>
        <v>45046</v>
      </c>
      <c r="J159" s="27">
        <f t="shared" si="46"/>
        <v>45046</v>
      </c>
      <c r="K159" s="27" t="str">
        <f>IF(F159="6",IF(F158="5",IF(F157="4","",LEFT(A159,4)&amp;[1]运算表!$A$2),""),"")</f>
        <v>4504a</v>
      </c>
      <c r="L159" s="27" t="str">
        <f t="shared" si="52"/>
        <v>4504a</v>
      </c>
      <c r="M159" s="27">
        <f t="shared" si="53"/>
        <v>45045</v>
      </c>
      <c r="N159" s="27">
        <f t="shared" si="49"/>
        <v>45046</v>
      </c>
      <c r="O159" s="27" t="s">
        <v>145</v>
      </c>
      <c r="P159" s="27">
        <v>13</v>
      </c>
      <c r="Q159" s="27" t="s">
        <v>1700</v>
      </c>
      <c r="R159" s="27" t="s">
        <v>1685</v>
      </c>
      <c r="S159" s="27" t="s">
        <v>1701</v>
      </c>
      <c r="T159" s="21" t="s">
        <v>1702</v>
      </c>
      <c r="U159" s="27" t="s">
        <v>1703</v>
      </c>
      <c r="V159" s="27" t="s">
        <v>1704</v>
      </c>
      <c r="W159" s="27" t="s">
        <v>1705</v>
      </c>
      <c r="X159" s="27" t="s">
        <v>1691</v>
      </c>
      <c r="Y159" s="27" t="s">
        <v>1706</v>
      </c>
      <c r="Z159" s="27" t="s">
        <v>1707</v>
      </c>
      <c r="AA159" s="27" t="s">
        <v>1708</v>
      </c>
      <c r="AB159" s="27" t="s">
        <v>1695</v>
      </c>
      <c r="AC159" s="27" t="s">
        <v>1709</v>
      </c>
      <c r="AD159" s="27" t="s">
        <v>1710</v>
      </c>
      <c r="AE159" s="27" t="s">
        <v>1711</v>
      </c>
      <c r="AF159" s="27" t="s">
        <v>1699</v>
      </c>
    </row>
    <row r="160" spans="1:32">
      <c r="A160" s="5">
        <v>45055</v>
      </c>
      <c r="B160" s="5" t="s">
        <v>1712</v>
      </c>
      <c r="C160" s="11" t="s">
        <v>1713</v>
      </c>
      <c r="D160" s="9" t="str">
        <f t="shared" si="40"/>
        <v>4505</v>
      </c>
      <c r="E160" s="23" t="str">
        <f t="shared" si="41"/>
        <v>4</v>
      </c>
      <c r="F160" s="23" t="str">
        <f t="shared" si="42"/>
        <v>5</v>
      </c>
      <c r="G160" s="23" t="str">
        <f t="shared" si="43"/>
        <v>5</v>
      </c>
      <c r="H160" s="24">
        <f t="shared" si="44"/>
        <v>4</v>
      </c>
      <c r="I160" s="15">
        <f t="shared" si="45"/>
        <v>45055</v>
      </c>
      <c r="J160" s="15">
        <f t="shared" si="46"/>
        <v>45055</v>
      </c>
      <c r="K160" s="15" t="str">
        <f>IF(F160="6",IF(F159="5",IF(F158="4","",LEFT(A160,4)&amp;[1]运算表!$A$2),""),"")</f>
        <v/>
      </c>
      <c r="L160" s="24" t="str">
        <f t="shared" si="52"/>
        <v/>
      </c>
      <c r="M160" s="24" t="str">
        <f t="shared" si="53"/>
        <v/>
      </c>
      <c r="N160" s="24">
        <f t="shared" si="49"/>
        <v>45055</v>
      </c>
      <c r="O160" s="24" t="s">
        <v>128</v>
      </c>
      <c r="P160" s="4">
        <v>10</v>
      </c>
      <c r="Q160" s="4" t="s">
        <v>1714</v>
      </c>
      <c r="R160" s="4" t="s">
        <v>1715</v>
      </c>
      <c r="S160" s="4" t="s">
        <v>1716</v>
      </c>
      <c r="T160" s="4" t="s">
        <v>1717</v>
      </c>
      <c r="U160" s="4" t="s">
        <v>1718</v>
      </c>
      <c r="V160" s="4" t="s">
        <v>1719</v>
      </c>
      <c r="W160" s="4" t="s">
        <v>1720</v>
      </c>
      <c r="X160" s="4" t="s">
        <v>1721</v>
      </c>
      <c r="Y160" s="4" t="s">
        <v>1722</v>
      </c>
      <c r="Z160" s="4" t="s">
        <v>1723</v>
      </c>
      <c r="AA160" s="4" t="s">
        <v>1724</v>
      </c>
      <c r="AB160" s="4" t="s">
        <v>1725</v>
      </c>
      <c r="AC160" s="4" t="s">
        <v>1726</v>
      </c>
      <c r="AD160" s="4" t="s">
        <v>1727</v>
      </c>
      <c r="AE160" s="4" t="s">
        <v>1728</v>
      </c>
      <c r="AF160" s="4" t="s">
        <v>1729</v>
      </c>
    </row>
    <row r="161" spans="1:32">
      <c r="A161" s="5">
        <v>45056</v>
      </c>
      <c r="B161" s="5" t="s">
        <v>1712</v>
      </c>
      <c r="C161" s="11" t="s">
        <v>1713</v>
      </c>
      <c r="D161" s="9" t="str">
        <f t="shared" si="40"/>
        <v>4505</v>
      </c>
      <c r="E161" s="22" t="str">
        <f t="shared" si="41"/>
        <v>4</v>
      </c>
      <c r="F161" s="22" t="str">
        <f t="shared" si="42"/>
        <v>6</v>
      </c>
      <c r="G161" s="22" t="str">
        <f t="shared" si="43"/>
        <v>5</v>
      </c>
      <c r="H161" s="24">
        <f t="shared" si="44"/>
        <v>5</v>
      </c>
      <c r="I161" s="15">
        <f t="shared" si="45"/>
        <v>45056</v>
      </c>
      <c r="J161" s="15">
        <f t="shared" si="46"/>
        <v>45056</v>
      </c>
      <c r="K161" s="15" t="str">
        <f>IF(F161="6",IF(F160="5",IF(F159="4","",LEFT(A161,4)&amp;[1]运算表!$A$2),""),"")</f>
        <v>4505a</v>
      </c>
      <c r="L161" s="24" t="str">
        <f t="shared" si="52"/>
        <v>4505a</v>
      </c>
      <c r="M161" s="29">
        <f t="shared" si="53"/>
        <v>45055</v>
      </c>
      <c r="N161" s="29">
        <f t="shared" si="49"/>
        <v>45056</v>
      </c>
      <c r="O161" s="24" t="s">
        <v>145</v>
      </c>
      <c r="P161" s="4">
        <v>10</v>
      </c>
      <c r="Q161" s="4" t="s">
        <v>1730</v>
      </c>
      <c r="R161" s="4" t="s">
        <v>1715</v>
      </c>
      <c r="S161" s="4" t="s">
        <v>1731</v>
      </c>
      <c r="T161" s="4" t="s">
        <v>1732</v>
      </c>
      <c r="U161" s="4" t="s">
        <v>1733</v>
      </c>
      <c r="V161" s="4" t="s">
        <v>1734</v>
      </c>
      <c r="W161" s="4" t="s">
        <v>1735</v>
      </c>
      <c r="X161" s="4" t="s">
        <v>1721</v>
      </c>
      <c r="Y161" s="4" t="s">
        <v>1736</v>
      </c>
      <c r="Z161" s="4" t="s">
        <v>1737</v>
      </c>
      <c r="AA161" s="4" t="s">
        <v>1738</v>
      </c>
      <c r="AB161" s="4" t="s">
        <v>1725</v>
      </c>
      <c r="AC161" s="4" t="s">
        <v>1739</v>
      </c>
      <c r="AD161" s="4" t="s">
        <v>1740</v>
      </c>
      <c r="AE161" s="4" t="s">
        <v>1741</v>
      </c>
      <c r="AF161" s="4" t="s">
        <v>1729</v>
      </c>
    </row>
    <row r="162" spans="1:32">
      <c r="A162" s="5">
        <v>51015</v>
      </c>
      <c r="B162" s="5" t="s">
        <v>1742</v>
      </c>
      <c r="C162" s="11" t="s">
        <v>1743</v>
      </c>
      <c r="D162" s="9" t="str">
        <f t="shared" ref="D162:D185" si="54">LEFT(A162,4)</f>
        <v>5101</v>
      </c>
      <c r="E162" s="23" t="str">
        <f t="shared" ref="E162:E185" si="55">LEFT(A162,1)</f>
        <v>5</v>
      </c>
      <c r="F162" s="23" t="str">
        <f t="shared" ref="F162:F185" si="56">RIGHT(A162,1)</f>
        <v>5</v>
      </c>
      <c r="G162" s="23" t="str">
        <f t="shared" ref="G162:G185" si="57">RIGHT(LEFT(A162,2),1)</f>
        <v>1</v>
      </c>
      <c r="H162" s="24">
        <f t="shared" ref="H162:H185" si="58">F162-1</f>
        <v>4</v>
      </c>
      <c r="I162" s="15">
        <f t="shared" ref="I162:I185" si="59">A162</f>
        <v>51015</v>
      </c>
      <c r="J162" s="15">
        <f t="shared" ref="J162:J185" si="60">A162</f>
        <v>51015</v>
      </c>
      <c r="K162" s="15" t="str">
        <f>IF(F162="6",IF(F161="5",IF(F160="4","",LEFT(A162,4)&amp;[1]运算表!$A$2),""),"")</f>
        <v/>
      </c>
      <c r="L162" s="24" t="str">
        <f t="shared" si="52"/>
        <v/>
      </c>
      <c r="M162" s="24" t="str">
        <f t="shared" si="53"/>
        <v/>
      </c>
      <c r="N162" s="24">
        <f t="shared" si="49"/>
        <v>51015</v>
      </c>
      <c r="O162" s="24" t="s">
        <v>128</v>
      </c>
      <c r="P162" s="4">
        <v>7</v>
      </c>
      <c r="Q162" s="4" t="s">
        <v>1744</v>
      </c>
      <c r="R162" s="5" t="s">
        <v>298</v>
      </c>
      <c r="S162" s="4" t="s">
        <v>1745</v>
      </c>
      <c r="T162" s="5" t="s">
        <v>1746</v>
      </c>
      <c r="U162" s="4" t="s">
        <v>1747</v>
      </c>
      <c r="V162" s="4" t="s">
        <v>1748</v>
      </c>
      <c r="W162" s="4" t="s">
        <v>1749</v>
      </c>
      <c r="X162" s="5" t="s">
        <v>1750</v>
      </c>
      <c r="Y162" s="4" t="s">
        <v>1751</v>
      </c>
      <c r="Z162" s="4" t="s">
        <v>1752</v>
      </c>
      <c r="AA162" s="4" t="s">
        <v>1753</v>
      </c>
      <c r="AB162" s="5" t="s">
        <v>1754</v>
      </c>
      <c r="AC162" s="4" t="s">
        <v>1755</v>
      </c>
      <c r="AD162" s="4" t="s">
        <v>1756</v>
      </c>
      <c r="AE162" s="4" t="s">
        <v>1757</v>
      </c>
      <c r="AF162" s="5" t="s">
        <v>1758</v>
      </c>
    </row>
    <row r="163" spans="1:32">
      <c r="A163" s="5">
        <v>51016</v>
      </c>
      <c r="B163" s="5" t="s">
        <v>1742</v>
      </c>
      <c r="C163" s="11" t="s">
        <v>1743</v>
      </c>
      <c r="D163" s="9" t="str">
        <f t="shared" si="54"/>
        <v>5101</v>
      </c>
      <c r="E163" s="22" t="str">
        <f t="shared" si="55"/>
        <v>5</v>
      </c>
      <c r="F163" s="22" t="str">
        <f t="shared" si="56"/>
        <v>6</v>
      </c>
      <c r="G163" s="22" t="str">
        <f t="shared" si="57"/>
        <v>1</v>
      </c>
      <c r="H163" s="24">
        <f t="shared" si="58"/>
        <v>5</v>
      </c>
      <c r="I163" s="15">
        <f t="shared" si="59"/>
        <v>51016</v>
      </c>
      <c r="J163" s="15">
        <f t="shared" si="60"/>
        <v>51016</v>
      </c>
      <c r="K163" s="15" t="str">
        <f>IF(F163="6",IF(F162="5",IF(F161="4","",LEFT(A163,4)&amp;[1]运算表!$A$2),""),"")</f>
        <v>5101a</v>
      </c>
      <c r="L163" s="24" t="str">
        <f t="shared" si="52"/>
        <v>5101a</v>
      </c>
      <c r="M163" s="29">
        <f t="shared" si="53"/>
        <v>51015</v>
      </c>
      <c r="N163" s="29">
        <f t="shared" si="49"/>
        <v>51016</v>
      </c>
      <c r="O163" s="24" t="s">
        <v>145</v>
      </c>
      <c r="P163" s="4">
        <v>7</v>
      </c>
      <c r="Q163" s="4">
        <v>51016012</v>
      </c>
      <c r="R163" s="5" t="s">
        <v>298</v>
      </c>
      <c r="S163" s="4" t="s">
        <v>1745</v>
      </c>
      <c r="T163" s="5" t="s">
        <v>1759</v>
      </c>
      <c r="U163" s="4" t="s">
        <v>1760</v>
      </c>
      <c r="V163" s="4" t="s">
        <v>1761</v>
      </c>
      <c r="W163" s="4" t="s">
        <v>1762</v>
      </c>
      <c r="X163" s="5" t="s">
        <v>1750</v>
      </c>
      <c r="Y163" s="4" t="s">
        <v>1763</v>
      </c>
      <c r="Z163" s="4" t="s">
        <v>1764</v>
      </c>
      <c r="AA163" s="4" t="s">
        <v>1765</v>
      </c>
      <c r="AB163" s="5" t="s">
        <v>1754</v>
      </c>
      <c r="AC163" s="4" t="s">
        <v>1766</v>
      </c>
      <c r="AD163" s="4" t="s">
        <v>1767</v>
      </c>
      <c r="AE163" s="4" t="s">
        <v>1768</v>
      </c>
      <c r="AF163" s="5" t="s">
        <v>1758</v>
      </c>
    </row>
    <row r="164" spans="1:32">
      <c r="A164" s="5">
        <v>52013</v>
      </c>
      <c r="B164" s="5" t="s">
        <v>1769</v>
      </c>
      <c r="C164" s="11" t="s">
        <v>1770</v>
      </c>
      <c r="D164" s="9" t="str">
        <f t="shared" si="54"/>
        <v>5201</v>
      </c>
      <c r="E164" s="23" t="str">
        <f t="shared" si="55"/>
        <v>5</v>
      </c>
      <c r="F164" s="23" t="str">
        <f t="shared" si="56"/>
        <v>3</v>
      </c>
      <c r="G164" s="23" t="str">
        <f t="shared" si="57"/>
        <v>2</v>
      </c>
      <c r="H164" s="24">
        <f t="shared" si="58"/>
        <v>2</v>
      </c>
      <c r="I164" s="15">
        <f t="shared" si="59"/>
        <v>52013</v>
      </c>
      <c r="J164" s="15">
        <f t="shared" si="60"/>
        <v>52013</v>
      </c>
      <c r="K164" s="15" t="str">
        <f>IF(F164="6",IF(F163="5",IF(F162="4","",LEFT(A164,4)&amp;[1]运算表!$A$2),""),"")</f>
        <v/>
      </c>
      <c r="L164" s="24" t="str">
        <f t="shared" si="52"/>
        <v/>
      </c>
      <c r="M164" s="24" t="str">
        <f t="shared" si="53"/>
        <v/>
      </c>
      <c r="N164" s="24">
        <f t="shared" ref="N164:N185" si="61">A164</f>
        <v>52013</v>
      </c>
      <c r="O164" s="24" t="s">
        <v>53</v>
      </c>
      <c r="P164" s="4">
        <v>2</v>
      </c>
      <c r="Q164" s="4" t="s">
        <v>1771</v>
      </c>
      <c r="R164" s="4" t="s">
        <v>298</v>
      </c>
      <c r="S164" s="4" t="s">
        <v>1772</v>
      </c>
      <c r="T164" s="33" t="s">
        <v>1773</v>
      </c>
      <c r="U164" s="4" t="s">
        <v>1774</v>
      </c>
      <c r="V164" s="4" t="s">
        <v>1775</v>
      </c>
      <c r="W164" s="33" t="s">
        <v>1776</v>
      </c>
      <c r="X164" s="4" t="s">
        <v>1777</v>
      </c>
      <c r="Y164" s="4" t="s">
        <v>1778</v>
      </c>
      <c r="Z164" s="4" t="s">
        <v>1779</v>
      </c>
      <c r="AA164" s="33" t="s">
        <v>1780</v>
      </c>
      <c r="AB164" s="4" t="s">
        <v>544</v>
      </c>
      <c r="AC164" s="4" t="s">
        <v>39</v>
      </c>
      <c r="AD164" s="4"/>
      <c r="AE164" s="4"/>
      <c r="AF164" s="4"/>
    </row>
    <row r="165" spans="1:31">
      <c r="A165" s="5">
        <v>52024</v>
      </c>
      <c r="B165" s="5" t="s">
        <v>1781</v>
      </c>
      <c r="C165" s="11" t="s">
        <v>1782</v>
      </c>
      <c r="D165" s="9" t="str">
        <f t="shared" si="54"/>
        <v>5202</v>
      </c>
      <c r="E165" s="23" t="str">
        <f t="shared" si="55"/>
        <v>5</v>
      </c>
      <c r="F165" s="23" t="str">
        <f t="shared" si="56"/>
        <v>4</v>
      </c>
      <c r="G165" s="23" t="str">
        <f t="shared" si="57"/>
        <v>2</v>
      </c>
      <c r="H165" s="24">
        <f t="shared" si="58"/>
        <v>3</v>
      </c>
      <c r="I165" s="15">
        <f t="shared" si="59"/>
        <v>52024</v>
      </c>
      <c r="J165" s="15">
        <f t="shared" si="60"/>
        <v>52024</v>
      </c>
      <c r="K165" s="15" t="str">
        <f>IF(F165="6",IF(F164="5",IF(F163="4","",LEFT(A165,4)&amp;[1]运算表!$A$2),""),"")</f>
        <v/>
      </c>
      <c r="L165" s="24" t="str">
        <f t="shared" si="52"/>
        <v/>
      </c>
      <c r="M165" s="24" t="str">
        <f t="shared" si="53"/>
        <v/>
      </c>
      <c r="N165" s="24">
        <f t="shared" si="61"/>
        <v>52024</v>
      </c>
      <c r="O165" s="24" t="s">
        <v>67</v>
      </c>
      <c r="P165" s="4">
        <v>2</v>
      </c>
      <c r="Q165" s="4" t="s">
        <v>1783</v>
      </c>
      <c r="R165" s="5" t="s">
        <v>50</v>
      </c>
      <c r="S165" s="4" t="s">
        <v>1784</v>
      </c>
      <c r="T165" s="33" t="s">
        <v>1785</v>
      </c>
      <c r="U165" s="4" t="s">
        <v>1786</v>
      </c>
      <c r="V165" s="4" t="s">
        <v>1775</v>
      </c>
      <c r="W165" s="33" t="s">
        <v>1787</v>
      </c>
      <c r="X165" s="4" t="s">
        <v>1777</v>
      </c>
      <c r="Y165" s="4" t="s">
        <v>1788</v>
      </c>
      <c r="Z165" s="4" t="s">
        <v>1784</v>
      </c>
      <c r="AA165" s="33" t="s">
        <v>1789</v>
      </c>
      <c r="AB165" s="5" t="s">
        <v>1250</v>
      </c>
      <c r="AC165" s="4" t="s">
        <v>39</v>
      </c>
      <c r="AD165" s="4"/>
      <c r="AE165" s="4"/>
    </row>
    <row r="166" spans="1:31">
      <c r="A166" s="5">
        <v>52025</v>
      </c>
      <c r="B166" s="5" t="s">
        <v>1781</v>
      </c>
      <c r="C166" s="11" t="s">
        <v>1782</v>
      </c>
      <c r="D166" s="9" t="str">
        <f t="shared" si="54"/>
        <v>5202</v>
      </c>
      <c r="E166" s="23" t="str">
        <f t="shared" si="55"/>
        <v>5</v>
      </c>
      <c r="F166" s="23" t="str">
        <f t="shared" si="56"/>
        <v>5</v>
      </c>
      <c r="G166" s="23" t="str">
        <f t="shared" si="57"/>
        <v>2</v>
      </c>
      <c r="H166" s="24">
        <f t="shared" si="58"/>
        <v>4</v>
      </c>
      <c r="I166" s="15">
        <f t="shared" si="59"/>
        <v>52025</v>
      </c>
      <c r="J166" s="15">
        <f t="shared" si="60"/>
        <v>52025</v>
      </c>
      <c r="K166" s="15" t="str">
        <f>IF(F166="6",IF(F165="5",IF(F164="4","",LEFT(A166,4)&amp;[1]运算表!$A$2),""),"")</f>
        <v/>
      </c>
      <c r="L166" s="24" t="str">
        <f t="shared" si="52"/>
        <v/>
      </c>
      <c r="M166" s="24" t="str">
        <f t="shared" si="53"/>
        <v/>
      </c>
      <c r="N166" s="24">
        <f t="shared" si="61"/>
        <v>52025</v>
      </c>
      <c r="O166" s="24" t="s">
        <v>79</v>
      </c>
      <c r="P166" s="4">
        <v>2</v>
      </c>
      <c r="Q166" s="4" t="s">
        <v>1790</v>
      </c>
      <c r="R166" s="5" t="s">
        <v>50</v>
      </c>
      <c r="S166" s="4" t="s">
        <v>1784</v>
      </c>
      <c r="T166" s="33" t="s">
        <v>1791</v>
      </c>
      <c r="U166" s="4" t="s">
        <v>1792</v>
      </c>
      <c r="V166" s="4" t="s">
        <v>1775</v>
      </c>
      <c r="W166" s="33" t="s">
        <v>1793</v>
      </c>
      <c r="X166" s="4" t="s">
        <v>1777</v>
      </c>
      <c r="Y166" s="4" t="s">
        <v>1794</v>
      </c>
      <c r="Z166" s="4" t="s">
        <v>1784</v>
      </c>
      <c r="AA166" s="33" t="s">
        <v>1789</v>
      </c>
      <c r="AB166" s="5" t="s">
        <v>1250</v>
      </c>
      <c r="AC166" s="4" t="s">
        <v>39</v>
      </c>
      <c r="AD166" s="4"/>
      <c r="AE166" s="4"/>
    </row>
    <row r="167" spans="1:31">
      <c r="A167" s="5">
        <v>52034</v>
      </c>
      <c r="B167" s="5" t="s">
        <v>1795</v>
      </c>
      <c r="C167" s="11" t="s">
        <v>1796</v>
      </c>
      <c r="D167" s="9" t="str">
        <f t="shared" si="54"/>
        <v>5203</v>
      </c>
      <c r="E167" s="23" t="str">
        <f t="shared" si="55"/>
        <v>5</v>
      </c>
      <c r="F167" s="23" t="str">
        <f t="shared" si="56"/>
        <v>4</v>
      </c>
      <c r="G167" s="23" t="str">
        <f t="shared" si="57"/>
        <v>2</v>
      </c>
      <c r="H167" s="24">
        <f t="shared" si="58"/>
        <v>3</v>
      </c>
      <c r="I167" s="15">
        <f t="shared" si="59"/>
        <v>52034</v>
      </c>
      <c r="J167" s="15">
        <f t="shared" si="60"/>
        <v>52034</v>
      </c>
      <c r="K167" s="15" t="str">
        <f>IF(F167="6",IF(F166="5",IF(F165="4","",LEFT(A167,4)&amp;[1]运算表!$A$2),""),"")</f>
        <v/>
      </c>
      <c r="L167" s="24" t="str">
        <f t="shared" si="52"/>
        <v/>
      </c>
      <c r="M167" s="24" t="str">
        <f t="shared" si="53"/>
        <v/>
      </c>
      <c r="N167" s="24">
        <f t="shared" si="61"/>
        <v>52034</v>
      </c>
      <c r="O167" s="24" t="s">
        <v>67</v>
      </c>
      <c r="P167" s="4">
        <v>5</v>
      </c>
      <c r="Q167" s="4" t="s">
        <v>1797</v>
      </c>
      <c r="R167" s="5" t="s">
        <v>1096</v>
      </c>
      <c r="S167" s="4" t="s">
        <v>1798</v>
      </c>
      <c r="T167" s="31" t="s">
        <v>1799</v>
      </c>
      <c r="U167" s="4" t="s">
        <v>1800</v>
      </c>
      <c r="V167" s="4" t="s">
        <v>1775</v>
      </c>
      <c r="W167" s="31" t="s">
        <v>1801</v>
      </c>
      <c r="X167" s="4" t="s">
        <v>1777</v>
      </c>
      <c r="Y167" s="4" t="s">
        <v>1802</v>
      </c>
      <c r="Z167" s="4" t="s">
        <v>1803</v>
      </c>
      <c r="AA167" s="31" t="s">
        <v>1804</v>
      </c>
      <c r="AB167" s="5" t="s">
        <v>1805</v>
      </c>
      <c r="AC167" s="4" t="s">
        <v>39</v>
      </c>
      <c r="AD167" s="4"/>
      <c r="AE167" s="4"/>
    </row>
    <row r="168" spans="1:32">
      <c r="A168" s="5">
        <v>52035</v>
      </c>
      <c r="B168" s="5" t="s">
        <v>1795</v>
      </c>
      <c r="C168" s="11" t="s">
        <v>1796</v>
      </c>
      <c r="D168" s="9" t="str">
        <f t="shared" si="54"/>
        <v>5203</v>
      </c>
      <c r="E168" s="23" t="str">
        <f t="shared" si="55"/>
        <v>5</v>
      </c>
      <c r="F168" s="23" t="str">
        <f t="shared" si="56"/>
        <v>5</v>
      </c>
      <c r="G168" s="23" t="str">
        <f t="shared" si="57"/>
        <v>2</v>
      </c>
      <c r="H168" s="24">
        <f t="shared" si="58"/>
        <v>4</v>
      </c>
      <c r="I168" s="15">
        <f t="shared" si="59"/>
        <v>52035</v>
      </c>
      <c r="J168" s="15">
        <f t="shared" si="60"/>
        <v>52035</v>
      </c>
      <c r="K168" s="15" t="str">
        <f>IF(F168="6",IF(F167="5",IF(F166="4","",LEFT(A168,4)&amp;[1]运算表!$A$2),""),"")</f>
        <v/>
      </c>
      <c r="L168" s="24" t="str">
        <f t="shared" si="52"/>
        <v/>
      </c>
      <c r="M168" s="24" t="str">
        <f t="shared" si="53"/>
        <v/>
      </c>
      <c r="N168" s="24">
        <f t="shared" si="61"/>
        <v>52035</v>
      </c>
      <c r="O168" s="24" t="s">
        <v>79</v>
      </c>
      <c r="P168" s="4">
        <v>5</v>
      </c>
      <c r="Q168" s="4" t="s">
        <v>1806</v>
      </c>
      <c r="R168" s="5" t="s">
        <v>1096</v>
      </c>
      <c r="S168" s="4" t="s">
        <v>1798</v>
      </c>
      <c r="T168" s="31" t="s">
        <v>1807</v>
      </c>
      <c r="U168" s="4" t="s">
        <v>1808</v>
      </c>
      <c r="V168" s="4" t="s">
        <v>1775</v>
      </c>
      <c r="W168" s="31" t="s">
        <v>1801</v>
      </c>
      <c r="X168" s="4" t="s">
        <v>1777</v>
      </c>
      <c r="Y168" s="4" t="s">
        <v>1809</v>
      </c>
      <c r="Z168" s="4" t="s">
        <v>1803</v>
      </c>
      <c r="AA168" s="31" t="s">
        <v>1804</v>
      </c>
      <c r="AB168" s="5" t="s">
        <v>1805</v>
      </c>
      <c r="AC168" s="4" t="s">
        <v>39</v>
      </c>
      <c r="AD168" s="4"/>
      <c r="AE168" s="4"/>
      <c r="AF168" s="4"/>
    </row>
    <row r="169" spans="1:32">
      <c r="A169" s="5">
        <v>52045</v>
      </c>
      <c r="B169" s="5" t="s">
        <v>1810</v>
      </c>
      <c r="C169" s="11" t="s">
        <v>1811</v>
      </c>
      <c r="D169" s="9" t="str">
        <f t="shared" si="54"/>
        <v>5204</v>
      </c>
      <c r="E169" s="23" t="str">
        <f t="shared" si="55"/>
        <v>5</v>
      </c>
      <c r="F169" s="23" t="str">
        <f t="shared" si="56"/>
        <v>5</v>
      </c>
      <c r="G169" s="23" t="str">
        <f t="shared" si="57"/>
        <v>2</v>
      </c>
      <c r="H169" s="24">
        <f t="shared" si="58"/>
        <v>4</v>
      </c>
      <c r="I169" s="15">
        <f t="shared" si="59"/>
        <v>52045</v>
      </c>
      <c r="J169" s="15">
        <f t="shared" si="60"/>
        <v>52045</v>
      </c>
      <c r="K169" s="15" t="str">
        <f>IF(F169="6",IF(F168="5",IF(F167="4","",LEFT(A169,4)&amp;[1]运算表!$A$2),""),"")</f>
        <v/>
      </c>
      <c r="L169" s="24" t="str">
        <f t="shared" si="52"/>
        <v/>
      </c>
      <c r="M169" s="24" t="str">
        <f t="shared" si="53"/>
        <v/>
      </c>
      <c r="N169" s="24">
        <f t="shared" si="61"/>
        <v>52045</v>
      </c>
      <c r="O169" s="24" t="s">
        <v>128</v>
      </c>
      <c r="P169" s="4">
        <v>2</v>
      </c>
      <c r="Q169" s="4" t="s">
        <v>1812</v>
      </c>
      <c r="R169" s="5" t="s">
        <v>1813</v>
      </c>
      <c r="S169" s="4" t="s">
        <v>1814</v>
      </c>
      <c r="T169" s="5" t="s">
        <v>1815</v>
      </c>
      <c r="U169" s="4" t="s">
        <v>1816</v>
      </c>
      <c r="V169" s="4" t="s">
        <v>1817</v>
      </c>
      <c r="W169" s="4" t="s">
        <v>1818</v>
      </c>
      <c r="X169" s="5" t="s">
        <v>1819</v>
      </c>
      <c r="Y169" s="4" t="s">
        <v>1820</v>
      </c>
      <c r="Z169" s="4" t="s">
        <v>1821</v>
      </c>
      <c r="AA169" s="4" t="s">
        <v>1822</v>
      </c>
      <c r="AB169" s="5" t="s">
        <v>1823</v>
      </c>
      <c r="AC169" s="4" t="s">
        <v>1824</v>
      </c>
      <c r="AD169" s="4" t="s">
        <v>1825</v>
      </c>
      <c r="AE169" s="4" t="s">
        <v>1826</v>
      </c>
      <c r="AF169" s="5" t="s">
        <v>1827</v>
      </c>
    </row>
    <row r="170" spans="1:32">
      <c r="A170" s="5">
        <v>52046</v>
      </c>
      <c r="B170" s="5" t="s">
        <v>1810</v>
      </c>
      <c r="C170" s="11" t="s">
        <v>1811</v>
      </c>
      <c r="D170" s="9" t="str">
        <f t="shared" si="54"/>
        <v>5204</v>
      </c>
      <c r="E170" s="22" t="str">
        <f t="shared" si="55"/>
        <v>5</v>
      </c>
      <c r="F170" s="22" t="str">
        <f t="shared" si="56"/>
        <v>6</v>
      </c>
      <c r="G170" s="22" t="str">
        <f t="shared" si="57"/>
        <v>2</v>
      </c>
      <c r="H170" s="24">
        <f t="shared" si="58"/>
        <v>5</v>
      </c>
      <c r="I170" s="15">
        <f t="shared" si="59"/>
        <v>52046</v>
      </c>
      <c r="J170" s="15">
        <f t="shared" si="60"/>
        <v>52046</v>
      </c>
      <c r="K170" s="15" t="str">
        <f>IF(F170="6",IF(F169="5",IF(F168="4","",LEFT(A170,4)&amp;[1]运算表!$A$2),""),"")</f>
        <v>5204a</v>
      </c>
      <c r="L170" s="24" t="str">
        <f t="shared" si="52"/>
        <v>5204a</v>
      </c>
      <c r="M170" s="29">
        <f t="shared" si="53"/>
        <v>52045</v>
      </c>
      <c r="N170" s="29">
        <f t="shared" si="61"/>
        <v>52046</v>
      </c>
      <c r="O170" s="24" t="s">
        <v>145</v>
      </c>
      <c r="P170" s="4">
        <v>2</v>
      </c>
      <c r="Q170" s="4" t="s">
        <v>1828</v>
      </c>
      <c r="R170" s="5" t="s">
        <v>1813</v>
      </c>
      <c r="S170" s="4" t="s">
        <v>1829</v>
      </c>
      <c r="T170" s="5" t="s">
        <v>1830</v>
      </c>
      <c r="U170" s="4" t="s">
        <v>1831</v>
      </c>
      <c r="V170" s="4" t="s">
        <v>1832</v>
      </c>
      <c r="W170" s="4" t="s">
        <v>1833</v>
      </c>
      <c r="X170" s="5" t="s">
        <v>1819</v>
      </c>
      <c r="Y170" s="4" t="s">
        <v>1834</v>
      </c>
      <c r="Z170" s="4" t="s">
        <v>1835</v>
      </c>
      <c r="AA170" s="4" t="s">
        <v>1836</v>
      </c>
      <c r="AB170" s="5" t="s">
        <v>1823</v>
      </c>
      <c r="AC170" s="4" t="s">
        <v>1837</v>
      </c>
      <c r="AD170" s="4" t="s">
        <v>1838</v>
      </c>
      <c r="AE170" s="4" t="s">
        <v>1839</v>
      </c>
      <c r="AF170" s="5" t="s">
        <v>1827</v>
      </c>
    </row>
    <row r="171" spans="1:31">
      <c r="A171" s="5">
        <v>53014</v>
      </c>
      <c r="B171" s="5" t="s">
        <v>1840</v>
      </c>
      <c r="C171" s="11" t="s">
        <v>1841</v>
      </c>
      <c r="D171" s="9" t="str">
        <f t="shared" si="54"/>
        <v>5301</v>
      </c>
      <c r="E171" s="23" t="str">
        <f t="shared" si="55"/>
        <v>5</v>
      </c>
      <c r="F171" s="23" t="str">
        <f t="shared" si="56"/>
        <v>4</v>
      </c>
      <c r="G171" s="23" t="str">
        <f t="shared" si="57"/>
        <v>3</v>
      </c>
      <c r="H171" s="24">
        <f t="shared" si="58"/>
        <v>3</v>
      </c>
      <c r="I171" s="15">
        <f t="shared" si="59"/>
        <v>53014</v>
      </c>
      <c r="J171" s="15">
        <f t="shared" si="60"/>
        <v>53014</v>
      </c>
      <c r="K171" s="15" t="str">
        <f>IF(F171="6",IF(F170="5",IF(F169="4","",LEFT(A171,4)&amp;[1]运算表!$A$2),""),"")</f>
        <v/>
      </c>
      <c r="L171" s="24" t="str">
        <f t="shared" si="52"/>
        <v/>
      </c>
      <c r="M171" s="24" t="str">
        <f t="shared" si="53"/>
        <v/>
      </c>
      <c r="N171" s="24">
        <f t="shared" si="61"/>
        <v>53014</v>
      </c>
      <c r="O171" s="24" t="s">
        <v>67</v>
      </c>
      <c r="P171" s="4">
        <v>7</v>
      </c>
      <c r="Q171" s="4" t="s">
        <v>1842</v>
      </c>
      <c r="R171" s="5" t="s">
        <v>89</v>
      </c>
      <c r="S171" s="4" t="s">
        <v>1843</v>
      </c>
      <c r="T171" s="5" t="s">
        <v>1844</v>
      </c>
      <c r="U171" s="4" t="s">
        <v>1845</v>
      </c>
      <c r="V171" s="4" t="s">
        <v>1846</v>
      </c>
      <c r="W171" s="4" t="s">
        <v>1847</v>
      </c>
      <c r="X171" s="5" t="s">
        <v>1848</v>
      </c>
      <c r="Y171" s="4" t="s">
        <v>1849</v>
      </c>
      <c r="Z171" s="4" t="s">
        <v>1850</v>
      </c>
      <c r="AA171" s="4" t="s">
        <v>1851</v>
      </c>
      <c r="AB171" s="5" t="s">
        <v>1852</v>
      </c>
      <c r="AC171" s="4" t="s">
        <v>39</v>
      </c>
      <c r="AD171" s="4"/>
      <c r="AE171" s="4"/>
    </row>
    <row r="172" spans="1:32">
      <c r="A172" s="5">
        <v>53015</v>
      </c>
      <c r="B172" s="5" t="s">
        <v>1840</v>
      </c>
      <c r="C172" s="11" t="s">
        <v>1841</v>
      </c>
      <c r="D172" s="9" t="str">
        <f t="shared" si="54"/>
        <v>5301</v>
      </c>
      <c r="E172" s="23" t="str">
        <f t="shared" si="55"/>
        <v>5</v>
      </c>
      <c r="F172" s="23" t="str">
        <f t="shared" si="56"/>
        <v>5</v>
      </c>
      <c r="G172" s="23" t="str">
        <f t="shared" si="57"/>
        <v>3</v>
      </c>
      <c r="H172" s="24">
        <f t="shared" si="58"/>
        <v>4</v>
      </c>
      <c r="I172" s="15">
        <f t="shared" si="59"/>
        <v>53015</v>
      </c>
      <c r="J172" s="15">
        <f t="shared" si="60"/>
        <v>53015</v>
      </c>
      <c r="K172" s="15" t="str">
        <f>IF(F172="6",IF(F171="5",IF(F170="4","",LEFT(A172,4)&amp;[1]运算表!$A$2),""),"")</f>
        <v/>
      </c>
      <c r="L172" s="24" t="str">
        <f t="shared" si="52"/>
        <v/>
      </c>
      <c r="M172" s="24" t="str">
        <f t="shared" si="53"/>
        <v/>
      </c>
      <c r="N172" s="24">
        <f t="shared" si="61"/>
        <v>53015</v>
      </c>
      <c r="O172" s="24" t="s">
        <v>79</v>
      </c>
      <c r="P172" s="4">
        <v>7</v>
      </c>
      <c r="Q172" s="4" t="s">
        <v>1853</v>
      </c>
      <c r="R172" s="5" t="s">
        <v>89</v>
      </c>
      <c r="S172" s="4" t="s">
        <v>1843</v>
      </c>
      <c r="T172" s="5" t="s">
        <v>1854</v>
      </c>
      <c r="U172" s="4" t="s">
        <v>1855</v>
      </c>
      <c r="V172" s="4" t="s">
        <v>1846</v>
      </c>
      <c r="W172" s="4" t="s">
        <v>1856</v>
      </c>
      <c r="X172" s="5" t="s">
        <v>1848</v>
      </c>
      <c r="Y172" s="4" t="s">
        <v>1857</v>
      </c>
      <c r="Z172" s="4" t="s">
        <v>1850</v>
      </c>
      <c r="AA172" s="4" t="s">
        <v>1858</v>
      </c>
      <c r="AB172" s="5" t="s">
        <v>1852</v>
      </c>
      <c r="AC172" s="4" t="s">
        <v>39</v>
      </c>
      <c r="AD172" s="4"/>
      <c r="AE172" s="4"/>
      <c r="AF172" s="4"/>
    </row>
    <row r="173" spans="1:32">
      <c r="A173" s="5">
        <v>53016</v>
      </c>
      <c r="B173" s="5" t="s">
        <v>1840</v>
      </c>
      <c r="C173" s="11" t="s">
        <v>1841</v>
      </c>
      <c r="D173" s="9" t="str">
        <f t="shared" si="54"/>
        <v>5301</v>
      </c>
      <c r="E173" s="22" t="str">
        <f t="shared" si="55"/>
        <v>5</v>
      </c>
      <c r="F173" s="22" t="str">
        <f t="shared" si="56"/>
        <v>6</v>
      </c>
      <c r="G173" s="22" t="str">
        <f t="shared" si="57"/>
        <v>3</v>
      </c>
      <c r="H173" s="24">
        <f t="shared" si="58"/>
        <v>5</v>
      </c>
      <c r="I173" s="15">
        <f t="shared" si="59"/>
        <v>53016</v>
      </c>
      <c r="J173" s="15">
        <f t="shared" si="60"/>
        <v>53016</v>
      </c>
      <c r="K173" s="15" t="str">
        <f>IF(F173="6",IF(F172="5",IF(F171="4","",LEFT(A173,4)&amp;[1]运算表!$A$2),""),"")</f>
        <v/>
      </c>
      <c r="L173" s="24" t="str">
        <f t="shared" si="52"/>
        <v/>
      </c>
      <c r="M173" s="29">
        <f t="shared" si="53"/>
        <v>53015</v>
      </c>
      <c r="N173" s="29">
        <f t="shared" si="61"/>
        <v>53016</v>
      </c>
      <c r="O173" s="24" t="s">
        <v>145</v>
      </c>
      <c r="P173" s="4">
        <v>7</v>
      </c>
      <c r="Q173" s="4" t="s">
        <v>1859</v>
      </c>
      <c r="R173" s="5" t="s">
        <v>89</v>
      </c>
      <c r="S173" s="4" t="s">
        <v>1860</v>
      </c>
      <c r="T173" s="5" t="s">
        <v>1861</v>
      </c>
      <c r="U173" s="4" t="s">
        <v>1862</v>
      </c>
      <c r="V173" s="4" t="s">
        <v>1863</v>
      </c>
      <c r="W173" s="4" t="s">
        <v>1864</v>
      </c>
      <c r="X173" s="5" t="s">
        <v>1848</v>
      </c>
      <c r="Y173" s="4" t="s">
        <v>1865</v>
      </c>
      <c r="Z173" s="4" t="s">
        <v>1866</v>
      </c>
      <c r="AA173" s="4" t="s">
        <v>1867</v>
      </c>
      <c r="AB173" s="5" t="s">
        <v>1852</v>
      </c>
      <c r="AC173" s="4" t="s">
        <v>1868</v>
      </c>
      <c r="AD173" s="4" t="s">
        <v>1869</v>
      </c>
      <c r="AE173" s="4" t="s">
        <v>1870</v>
      </c>
      <c r="AF173" s="5" t="s">
        <v>1156</v>
      </c>
    </row>
    <row r="174" spans="1:31">
      <c r="A174" s="5">
        <v>61014</v>
      </c>
      <c r="B174" s="5" t="s">
        <v>1871</v>
      </c>
      <c r="C174" s="11" t="s">
        <v>1872</v>
      </c>
      <c r="D174" s="9" t="str">
        <f t="shared" si="54"/>
        <v>6101</v>
      </c>
      <c r="E174" s="23" t="str">
        <f t="shared" si="55"/>
        <v>6</v>
      </c>
      <c r="F174" s="23" t="str">
        <f t="shared" si="56"/>
        <v>4</v>
      </c>
      <c r="G174" s="23" t="str">
        <f t="shared" si="57"/>
        <v>1</v>
      </c>
      <c r="H174" s="24">
        <f t="shared" si="58"/>
        <v>3</v>
      </c>
      <c r="I174" s="15">
        <f t="shared" si="59"/>
        <v>61014</v>
      </c>
      <c r="J174" s="15">
        <f t="shared" si="60"/>
        <v>61014</v>
      </c>
      <c r="K174" s="15" t="str">
        <f>IF(F174="6",IF(F173="5",IF(F172="4","",LEFT(A174,4)&amp;[1]运算表!$A$2),""),"")</f>
        <v/>
      </c>
      <c r="L174" s="24" t="str">
        <f t="shared" si="52"/>
        <v/>
      </c>
      <c r="M174" s="24" t="str">
        <f t="shared" si="53"/>
        <v/>
      </c>
      <c r="N174" s="24">
        <f t="shared" si="61"/>
        <v>61014</v>
      </c>
      <c r="O174" s="24" t="s">
        <v>67</v>
      </c>
      <c r="P174" s="4">
        <v>5</v>
      </c>
      <c r="Q174" s="4" t="s">
        <v>1873</v>
      </c>
      <c r="R174" s="5" t="s">
        <v>1507</v>
      </c>
      <c r="S174" s="4" t="s">
        <v>1874</v>
      </c>
      <c r="T174" s="33" t="s">
        <v>1875</v>
      </c>
      <c r="U174" s="4" t="s">
        <v>1876</v>
      </c>
      <c r="V174" s="4" t="s">
        <v>1877</v>
      </c>
      <c r="W174" s="33" t="s">
        <v>1878</v>
      </c>
      <c r="X174" s="5" t="s">
        <v>1879</v>
      </c>
      <c r="Y174" s="4" t="s">
        <v>1880</v>
      </c>
      <c r="Z174" s="4" t="s">
        <v>1881</v>
      </c>
      <c r="AA174" s="33" t="s">
        <v>1882</v>
      </c>
      <c r="AB174" s="5" t="s">
        <v>1883</v>
      </c>
      <c r="AC174" s="4" t="s">
        <v>39</v>
      </c>
      <c r="AD174" s="4"/>
      <c r="AE174" s="4"/>
    </row>
    <row r="175" spans="1:31">
      <c r="A175" s="5">
        <v>61015</v>
      </c>
      <c r="B175" s="5" t="s">
        <v>1871</v>
      </c>
      <c r="C175" s="11" t="s">
        <v>1872</v>
      </c>
      <c r="D175" s="9" t="str">
        <f t="shared" si="54"/>
        <v>6101</v>
      </c>
      <c r="E175" s="23" t="str">
        <f t="shared" si="55"/>
        <v>6</v>
      </c>
      <c r="F175" s="23" t="str">
        <f t="shared" si="56"/>
        <v>5</v>
      </c>
      <c r="G175" s="23" t="str">
        <f t="shared" si="57"/>
        <v>1</v>
      </c>
      <c r="H175" s="24">
        <f t="shared" si="58"/>
        <v>4</v>
      </c>
      <c r="I175" s="15">
        <f t="shared" si="59"/>
        <v>61015</v>
      </c>
      <c r="J175" s="15">
        <f t="shared" si="60"/>
        <v>61015</v>
      </c>
      <c r="K175" s="15" t="str">
        <f>IF(F175="6",IF(F174="5",IF(F173="4","",LEFT(A175,4)&amp;[1]运算表!$A$2),""),"")</f>
        <v/>
      </c>
      <c r="L175" s="24" t="str">
        <f t="shared" si="52"/>
        <v/>
      </c>
      <c r="M175" s="24" t="str">
        <f t="shared" si="53"/>
        <v/>
      </c>
      <c r="N175" s="24">
        <f t="shared" si="61"/>
        <v>61015</v>
      </c>
      <c r="O175" s="24" t="s">
        <v>79</v>
      </c>
      <c r="P175" s="4">
        <v>5</v>
      </c>
      <c r="Q175" s="4" t="s">
        <v>1884</v>
      </c>
      <c r="R175" s="5" t="s">
        <v>1507</v>
      </c>
      <c r="S175" s="4" t="s">
        <v>1874</v>
      </c>
      <c r="T175" s="33" t="s">
        <v>1885</v>
      </c>
      <c r="U175" s="4" t="s">
        <v>1886</v>
      </c>
      <c r="V175" s="4" t="s">
        <v>1877</v>
      </c>
      <c r="W175" s="33" t="s">
        <v>1887</v>
      </c>
      <c r="X175" s="5" t="s">
        <v>1879</v>
      </c>
      <c r="Y175" s="4" t="s">
        <v>1888</v>
      </c>
      <c r="Z175" s="4" t="s">
        <v>1881</v>
      </c>
      <c r="AA175" s="33" t="s">
        <v>1882</v>
      </c>
      <c r="AB175" s="5" t="s">
        <v>1883</v>
      </c>
      <c r="AC175" s="4" t="s">
        <v>39</v>
      </c>
      <c r="AD175" s="4"/>
      <c r="AE175" s="4"/>
    </row>
    <row r="176" spans="1:32">
      <c r="A176" s="5">
        <v>61025</v>
      </c>
      <c r="B176" s="5" t="s">
        <v>1889</v>
      </c>
      <c r="C176" s="11" t="s">
        <v>1890</v>
      </c>
      <c r="D176" s="9" t="str">
        <f t="shared" si="54"/>
        <v>6102</v>
      </c>
      <c r="E176" s="23" t="str">
        <f t="shared" si="55"/>
        <v>6</v>
      </c>
      <c r="F176" s="23" t="str">
        <f t="shared" si="56"/>
        <v>5</v>
      </c>
      <c r="G176" s="23" t="str">
        <f t="shared" si="57"/>
        <v>1</v>
      </c>
      <c r="H176" s="24">
        <f t="shared" si="58"/>
        <v>4</v>
      </c>
      <c r="I176" s="15">
        <f t="shared" si="59"/>
        <v>61025</v>
      </c>
      <c r="J176" s="15">
        <f t="shared" si="60"/>
        <v>61025</v>
      </c>
      <c r="K176" s="15" t="str">
        <f>IF(F176="6",IF(F175="5",IF(F174="4","",LEFT(A176,4)&amp;[1]运算表!$A$2),""),"")</f>
        <v/>
      </c>
      <c r="L176" s="24" t="str">
        <f t="shared" si="52"/>
        <v/>
      </c>
      <c r="M176" s="24" t="str">
        <f t="shared" si="53"/>
        <v/>
      </c>
      <c r="N176" s="24">
        <f t="shared" si="61"/>
        <v>61025</v>
      </c>
      <c r="O176" s="24" t="s">
        <v>128</v>
      </c>
      <c r="P176" s="4">
        <v>7</v>
      </c>
      <c r="Q176" s="4" t="s">
        <v>1891</v>
      </c>
      <c r="R176" s="4" t="s">
        <v>1892</v>
      </c>
      <c r="S176" s="4" t="s">
        <v>1893</v>
      </c>
      <c r="T176" s="4" t="s">
        <v>1894</v>
      </c>
      <c r="U176" s="4" t="s">
        <v>1895</v>
      </c>
      <c r="V176" s="4" t="s">
        <v>1896</v>
      </c>
      <c r="W176" s="4" t="s">
        <v>1897</v>
      </c>
      <c r="X176" s="4" t="s">
        <v>1898</v>
      </c>
      <c r="Y176" s="4" t="s">
        <v>1899</v>
      </c>
      <c r="Z176" s="4" t="s">
        <v>1900</v>
      </c>
      <c r="AA176" s="4" t="s">
        <v>1901</v>
      </c>
      <c r="AB176" s="4" t="s">
        <v>1902</v>
      </c>
      <c r="AC176" s="4" t="s">
        <v>1903</v>
      </c>
      <c r="AD176" s="4" t="s">
        <v>1904</v>
      </c>
      <c r="AE176" s="4" t="s">
        <v>1905</v>
      </c>
      <c r="AF176" s="4" t="s">
        <v>1906</v>
      </c>
    </row>
    <row r="177" spans="1:32">
      <c r="A177" s="5">
        <v>61026</v>
      </c>
      <c r="B177" s="5" t="s">
        <v>1889</v>
      </c>
      <c r="C177" s="11" t="s">
        <v>1890</v>
      </c>
      <c r="D177" s="9" t="str">
        <f t="shared" si="54"/>
        <v>6102</v>
      </c>
      <c r="E177" s="22" t="str">
        <f t="shared" si="55"/>
        <v>6</v>
      </c>
      <c r="F177" s="22" t="str">
        <f t="shared" si="56"/>
        <v>6</v>
      </c>
      <c r="G177" s="22" t="str">
        <f t="shared" si="57"/>
        <v>1</v>
      </c>
      <c r="H177" s="24">
        <f t="shared" si="58"/>
        <v>5</v>
      </c>
      <c r="I177" s="15">
        <f t="shared" si="59"/>
        <v>61026</v>
      </c>
      <c r="J177" s="15">
        <f t="shared" si="60"/>
        <v>61026</v>
      </c>
      <c r="K177" s="15" t="str">
        <f>IF(F177="6",IF(F176="5",IF(F175="4","",LEFT(A177,4)&amp;[1]运算表!$A$2),""),"")</f>
        <v>6102a</v>
      </c>
      <c r="L177" s="24" t="str">
        <f t="shared" si="52"/>
        <v>6102a</v>
      </c>
      <c r="M177" s="29">
        <f t="shared" si="53"/>
        <v>61025</v>
      </c>
      <c r="N177" s="29">
        <f t="shared" si="61"/>
        <v>61026</v>
      </c>
      <c r="O177" s="24" t="s">
        <v>145</v>
      </c>
      <c r="P177" s="4">
        <v>7</v>
      </c>
      <c r="Q177" s="4" t="s">
        <v>1907</v>
      </c>
      <c r="R177" s="4" t="s">
        <v>1892</v>
      </c>
      <c r="S177" s="4" t="s">
        <v>1908</v>
      </c>
      <c r="T177" s="4" t="s">
        <v>1909</v>
      </c>
      <c r="U177" s="4" t="s">
        <v>1910</v>
      </c>
      <c r="V177" s="4" t="s">
        <v>1911</v>
      </c>
      <c r="W177" s="4" t="s">
        <v>1912</v>
      </c>
      <c r="X177" s="4" t="s">
        <v>1898</v>
      </c>
      <c r="Y177" s="4" t="s">
        <v>1913</v>
      </c>
      <c r="Z177" s="4" t="s">
        <v>1914</v>
      </c>
      <c r="AA177" s="4" t="s">
        <v>1915</v>
      </c>
      <c r="AB177" s="4" t="s">
        <v>1902</v>
      </c>
      <c r="AC177" s="4" t="s">
        <v>1916</v>
      </c>
      <c r="AD177" s="4" t="s">
        <v>1917</v>
      </c>
      <c r="AE177" s="4" t="s">
        <v>1918</v>
      </c>
      <c r="AF177" s="4" t="s">
        <v>1906</v>
      </c>
    </row>
    <row r="178" spans="1:31">
      <c r="A178" s="5">
        <v>62014</v>
      </c>
      <c r="B178" s="5" t="s">
        <v>1919</v>
      </c>
      <c r="C178" s="11" t="s">
        <v>1919</v>
      </c>
      <c r="D178" s="9" t="str">
        <f t="shared" si="54"/>
        <v>6201</v>
      </c>
      <c r="E178" s="23" t="str">
        <f t="shared" si="55"/>
        <v>6</v>
      </c>
      <c r="F178" s="23" t="str">
        <f t="shared" si="56"/>
        <v>4</v>
      </c>
      <c r="G178" s="23" t="str">
        <f t="shared" si="57"/>
        <v>2</v>
      </c>
      <c r="H178" s="24">
        <f t="shared" si="58"/>
        <v>3</v>
      </c>
      <c r="I178" s="15">
        <f t="shared" si="59"/>
        <v>62014</v>
      </c>
      <c r="J178" s="15">
        <f t="shared" si="60"/>
        <v>62014</v>
      </c>
      <c r="K178" s="15" t="str">
        <f>IF(F178="6",IF(F177="5",IF(F176="4","",LEFT(A178,4)&amp;[1]运算表!$A$2),""),"")</f>
        <v/>
      </c>
      <c r="L178" s="24" t="str">
        <f t="shared" si="52"/>
        <v/>
      </c>
      <c r="M178" s="24" t="str">
        <f t="shared" si="53"/>
        <v/>
      </c>
      <c r="N178" s="24">
        <f t="shared" si="61"/>
        <v>62014</v>
      </c>
      <c r="O178" s="24" t="s">
        <v>67</v>
      </c>
      <c r="P178" s="4">
        <v>7</v>
      </c>
      <c r="Q178" s="4" t="s">
        <v>1920</v>
      </c>
      <c r="R178" s="5" t="s">
        <v>1921</v>
      </c>
      <c r="S178" s="4" t="s">
        <v>1922</v>
      </c>
      <c r="T178" s="5" t="s">
        <v>1923</v>
      </c>
      <c r="U178" s="4" t="s">
        <v>1924</v>
      </c>
      <c r="V178" s="4" t="s">
        <v>1925</v>
      </c>
      <c r="W178" s="4" t="s">
        <v>1926</v>
      </c>
      <c r="X178" s="5" t="s">
        <v>1927</v>
      </c>
      <c r="Y178" s="4" t="s">
        <v>1928</v>
      </c>
      <c r="Z178" s="4" t="s">
        <v>1929</v>
      </c>
      <c r="AA178" s="4" t="s">
        <v>1930</v>
      </c>
      <c r="AB178" s="5" t="s">
        <v>1931</v>
      </c>
      <c r="AC178" s="4" t="s">
        <v>39</v>
      </c>
      <c r="AD178" s="4"/>
      <c r="AE178" s="4"/>
    </row>
    <row r="179" spans="1:31">
      <c r="A179" s="5">
        <v>62015</v>
      </c>
      <c r="B179" s="5" t="s">
        <v>1919</v>
      </c>
      <c r="C179" s="11" t="s">
        <v>1919</v>
      </c>
      <c r="D179" s="9" t="str">
        <f t="shared" si="54"/>
        <v>6201</v>
      </c>
      <c r="E179" s="23" t="str">
        <f t="shared" si="55"/>
        <v>6</v>
      </c>
      <c r="F179" s="23" t="str">
        <f t="shared" si="56"/>
        <v>5</v>
      </c>
      <c r="G179" s="23" t="str">
        <f t="shared" si="57"/>
        <v>2</v>
      </c>
      <c r="H179" s="24">
        <f t="shared" si="58"/>
        <v>4</v>
      </c>
      <c r="I179" s="15">
        <f t="shared" si="59"/>
        <v>62015</v>
      </c>
      <c r="J179" s="15">
        <f t="shared" si="60"/>
        <v>62015</v>
      </c>
      <c r="K179" s="15" t="str">
        <f>IF(F179="6",IF(F178="5",IF(F177="4","",LEFT(A179,4)&amp;[1]运算表!$A$2),""),"")</f>
        <v/>
      </c>
      <c r="L179" s="24" t="str">
        <f t="shared" si="52"/>
        <v/>
      </c>
      <c r="M179" s="24" t="str">
        <f t="shared" si="53"/>
        <v/>
      </c>
      <c r="N179" s="24">
        <f t="shared" si="61"/>
        <v>62015</v>
      </c>
      <c r="O179" s="24" t="s">
        <v>79</v>
      </c>
      <c r="P179" s="4">
        <v>7</v>
      </c>
      <c r="Q179" s="4" t="s">
        <v>1932</v>
      </c>
      <c r="R179" s="5" t="s">
        <v>1921</v>
      </c>
      <c r="S179" s="4" t="s">
        <v>1922</v>
      </c>
      <c r="T179" s="5" t="s">
        <v>1933</v>
      </c>
      <c r="U179" s="4" t="s">
        <v>1934</v>
      </c>
      <c r="V179" s="4" t="s">
        <v>1925</v>
      </c>
      <c r="W179" s="4" t="s">
        <v>1935</v>
      </c>
      <c r="X179" s="5" t="s">
        <v>1927</v>
      </c>
      <c r="Y179" s="4" t="s">
        <v>1936</v>
      </c>
      <c r="Z179" s="4" t="s">
        <v>1929</v>
      </c>
      <c r="AA179" s="4" t="s">
        <v>1937</v>
      </c>
      <c r="AB179" s="5" t="s">
        <v>1931</v>
      </c>
      <c r="AC179" s="4" t="s">
        <v>39</v>
      </c>
      <c r="AD179" s="4"/>
      <c r="AE179" s="4"/>
    </row>
    <row r="180" spans="1:32">
      <c r="A180" s="5">
        <v>62016</v>
      </c>
      <c r="B180" s="5" t="s">
        <v>1919</v>
      </c>
      <c r="C180" s="11" t="s">
        <v>1919</v>
      </c>
      <c r="D180" s="9" t="str">
        <f t="shared" si="54"/>
        <v>6201</v>
      </c>
      <c r="E180" s="22" t="str">
        <f t="shared" si="55"/>
        <v>6</v>
      </c>
      <c r="F180" s="22" t="str">
        <f t="shared" si="56"/>
        <v>6</v>
      </c>
      <c r="G180" s="22" t="str">
        <f t="shared" si="57"/>
        <v>2</v>
      </c>
      <c r="H180" s="24">
        <f t="shared" si="58"/>
        <v>5</v>
      </c>
      <c r="I180" s="15">
        <f t="shared" si="59"/>
        <v>62016</v>
      </c>
      <c r="J180" s="15">
        <f t="shared" si="60"/>
        <v>62016</v>
      </c>
      <c r="K180" s="15" t="str">
        <f>IF(F180="6",IF(F179="5",IF(F178="4","",LEFT(A180,4)&amp;[1]运算表!$A$2),""),"")</f>
        <v/>
      </c>
      <c r="L180" s="24" t="str">
        <f t="shared" si="52"/>
        <v/>
      </c>
      <c r="M180" s="29">
        <f t="shared" si="53"/>
        <v>62015</v>
      </c>
      <c r="N180" s="29">
        <f t="shared" si="61"/>
        <v>62016</v>
      </c>
      <c r="O180" s="24" t="s">
        <v>145</v>
      </c>
      <c r="P180" s="4">
        <v>7</v>
      </c>
      <c r="Q180" s="4" t="s">
        <v>1938</v>
      </c>
      <c r="R180" s="5" t="s">
        <v>1921</v>
      </c>
      <c r="S180" s="4" t="s">
        <v>1939</v>
      </c>
      <c r="T180" s="5" t="s">
        <v>1940</v>
      </c>
      <c r="U180" s="4" t="s">
        <v>1941</v>
      </c>
      <c r="V180" s="4" t="s">
        <v>1942</v>
      </c>
      <c r="W180" s="4" t="s">
        <v>1943</v>
      </c>
      <c r="X180" s="5" t="s">
        <v>1927</v>
      </c>
      <c r="Y180" s="4" t="s">
        <v>1944</v>
      </c>
      <c r="Z180" s="4" t="s">
        <v>1945</v>
      </c>
      <c r="AA180" s="4" t="s">
        <v>1946</v>
      </c>
      <c r="AB180" s="5" t="s">
        <v>1931</v>
      </c>
      <c r="AC180" s="4" t="s">
        <v>1947</v>
      </c>
      <c r="AD180" s="4" t="s">
        <v>1869</v>
      </c>
      <c r="AE180" s="4" t="s">
        <v>1948</v>
      </c>
      <c r="AF180" s="5" t="s">
        <v>1156</v>
      </c>
    </row>
    <row r="181" spans="1:31">
      <c r="A181" s="5">
        <v>63014</v>
      </c>
      <c r="B181" s="5" t="s">
        <v>1949</v>
      </c>
      <c r="C181" s="11" t="s">
        <v>1950</v>
      </c>
      <c r="D181" s="9" t="str">
        <f t="shared" si="54"/>
        <v>6301</v>
      </c>
      <c r="E181" s="23" t="str">
        <f t="shared" si="55"/>
        <v>6</v>
      </c>
      <c r="F181" s="23" t="str">
        <f t="shared" si="56"/>
        <v>4</v>
      </c>
      <c r="G181" s="23" t="str">
        <f t="shared" si="57"/>
        <v>3</v>
      </c>
      <c r="H181" s="24">
        <f t="shared" si="58"/>
        <v>3</v>
      </c>
      <c r="I181" s="15">
        <f t="shared" si="59"/>
        <v>63014</v>
      </c>
      <c r="J181" s="15">
        <f t="shared" si="60"/>
        <v>63014</v>
      </c>
      <c r="K181" s="15" t="str">
        <f>IF(F181="6",IF(F180="5",IF(F179="4","",LEFT(A181,4)&amp;[1]运算表!$A$2),""),"")</f>
        <v/>
      </c>
      <c r="L181" s="24" t="str">
        <f t="shared" si="52"/>
        <v/>
      </c>
      <c r="M181" s="24" t="str">
        <f t="shared" si="53"/>
        <v/>
      </c>
      <c r="N181" s="24">
        <f t="shared" si="61"/>
        <v>63014</v>
      </c>
      <c r="O181" s="24" t="s">
        <v>67</v>
      </c>
      <c r="P181" s="4">
        <v>6</v>
      </c>
      <c r="Q181" s="4" t="s">
        <v>1951</v>
      </c>
      <c r="R181" s="5" t="s">
        <v>1507</v>
      </c>
      <c r="S181" s="4" t="s">
        <v>1952</v>
      </c>
      <c r="T181" s="31" t="s">
        <v>1953</v>
      </c>
      <c r="U181" s="4" t="s">
        <v>1954</v>
      </c>
      <c r="V181" s="4" t="s">
        <v>1955</v>
      </c>
      <c r="W181" s="31" t="s">
        <v>1956</v>
      </c>
      <c r="X181" s="5" t="s">
        <v>1879</v>
      </c>
      <c r="Y181" s="4" t="s">
        <v>1957</v>
      </c>
      <c r="Z181" s="4" t="s">
        <v>1958</v>
      </c>
      <c r="AA181" s="31" t="s">
        <v>1959</v>
      </c>
      <c r="AB181" s="5" t="s">
        <v>362</v>
      </c>
      <c r="AC181" s="4" t="s">
        <v>39</v>
      </c>
      <c r="AD181" s="4"/>
      <c r="AE181" s="4"/>
    </row>
    <row r="182" spans="1:31">
      <c r="A182" s="5">
        <v>63015</v>
      </c>
      <c r="B182" s="5" t="s">
        <v>1949</v>
      </c>
      <c r="C182" s="11" t="s">
        <v>1950</v>
      </c>
      <c r="D182" s="9" t="str">
        <f t="shared" si="54"/>
        <v>6301</v>
      </c>
      <c r="E182" s="23" t="str">
        <f t="shared" si="55"/>
        <v>6</v>
      </c>
      <c r="F182" s="23" t="str">
        <f t="shared" si="56"/>
        <v>5</v>
      </c>
      <c r="G182" s="23" t="str">
        <f t="shared" si="57"/>
        <v>3</v>
      </c>
      <c r="H182" s="24">
        <f t="shared" si="58"/>
        <v>4</v>
      </c>
      <c r="I182" s="15">
        <f t="shared" si="59"/>
        <v>63015</v>
      </c>
      <c r="J182" s="15">
        <f t="shared" si="60"/>
        <v>63015</v>
      </c>
      <c r="K182" s="15" t="str">
        <f>IF(F182="6",IF(F181="5",IF(F180="4","",LEFT(A182,4)&amp;[1]运算表!$A$2),""),"")</f>
        <v/>
      </c>
      <c r="L182" s="24" t="str">
        <f t="shared" si="52"/>
        <v/>
      </c>
      <c r="M182" s="24" t="str">
        <f t="shared" si="53"/>
        <v/>
      </c>
      <c r="N182" s="24">
        <f t="shared" si="61"/>
        <v>63015</v>
      </c>
      <c r="O182" s="24" t="s">
        <v>79</v>
      </c>
      <c r="P182" s="4">
        <v>6</v>
      </c>
      <c r="Q182" s="4" t="s">
        <v>1960</v>
      </c>
      <c r="R182" s="5" t="s">
        <v>1507</v>
      </c>
      <c r="S182" s="4" t="s">
        <v>1952</v>
      </c>
      <c r="T182" s="31" t="s">
        <v>1961</v>
      </c>
      <c r="U182" s="4" t="s">
        <v>1962</v>
      </c>
      <c r="V182" s="4" t="s">
        <v>1955</v>
      </c>
      <c r="W182" s="31" t="s">
        <v>1963</v>
      </c>
      <c r="X182" s="5" t="s">
        <v>1879</v>
      </c>
      <c r="Y182" s="4" t="s">
        <v>1964</v>
      </c>
      <c r="Z182" s="4" t="s">
        <v>1958</v>
      </c>
      <c r="AA182" s="31" t="s">
        <v>1965</v>
      </c>
      <c r="AB182" s="5" t="s">
        <v>362</v>
      </c>
      <c r="AC182" s="4" t="s">
        <v>39</v>
      </c>
      <c r="AD182" s="4"/>
      <c r="AE182" s="4"/>
    </row>
    <row r="183" spans="1:32">
      <c r="A183" s="5">
        <v>63025</v>
      </c>
      <c r="B183" s="5" t="s">
        <v>1966</v>
      </c>
      <c r="C183" s="11" t="s">
        <v>1967</v>
      </c>
      <c r="D183" s="9" t="str">
        <f t="shared" si="54"/>
        <v>6302</v>
      </c>
      <c r="E183" s="23" t="str">
        <f t="shared" si="55"/>
        <v>6</v>
      </c>
      <c r="F183" s="23" t="str">
        <f t="shared" si="56"/>
        <v>5</v>
      </c>
      <c r="G183" s="23" t="str">
        <f t="shared" si="57"/>
        <v>3</v>
      </c>
      <c r="H183" s="24">
        <f t="shared" si="58"/>
        <v>4</v>
      </c>
      <c r="I183" s="15">
        <f t="shared" si="59"/>
        <v>63025</v>
      </c>
      <c r="J183" s="15">
        <f t="shared" si="60"/>
        <v>63025</v>
      </c>
      <c r="K183" s="15" t="str">
        <f>IF(F183="6",IF(F182="5",IF(F181="4","",LEFT(A183,4)&amp;[1]运算表!$A$2),""),"")</f>
        <v/>
      </c>
      <c r="L183" s="24" t="str">
        <f t="shared" si="52"/>
        <v/>
      </c>
      <c r="M183" s="24" t="str">
        <f t="shared" si="53"/>
        <v/>
      </c>
      <c r="N183" s="24">
        <f t="shared" si="61"/>
        <v>63025</v>
      </c>
      <c r="O183" s="24" t="s">
        <v>128</v>
      </c>
      <c r="P183" s="4">
        <v>6</v>
      </c>
      <c r="Q183" s="4" t="s">
        <v>1968</v>
      </c>
      <c r="R183" s="4" t="s">
        <v>1969</v>
      </c>
      <c r="S183" s="4" t="s">
        <v>1970</v>
      </c>
      <c r="T183" s="5" t="s">
        <v>1971</v>
      </c>
      <c r="U183" s="4" t="s">
        <v>1972</v>
      </c>
      <c r="V183" s="4" t="s">
        <v>1973</v>
      </c>
      <c r="W183" s="4" t="s">
        <v>1974</v>
      </c>
      <c r="X183" s="4" t="s">
        <v>1975</v>
      </c>
      <c r="Y183" s="4" t="s">
        <v>1976</v>
      </c>
      <c r="Z183" s="4" t="s">
        <v>1977</v>
      </c>
      <c r="AA183" s="4" t="s">
        <v>1978</v>
      </c>
      <c r="AB183" s="4" t="s">
        <v>1979</v>
      </c>
      <c r="AC183" s="4" t="s">
        <v>1980</v>
      </c>
      <c r="AD183" s="4" t="s">
        <v>1981</v>
      </c>
      <c r="AE183" s="4" t="s">
        <v>1982</v>
      </c>
      <c r="AF183" s="4" t="s">
        <v>1983</v>
      </c>
    </row>
    <row r="184" spans="1:32">
      <c r="A184" s="5">
        <v>63026</v>
      </c>
      <c r="B184" s="5" t="s">
        <v>1966</v>
      </c>
      <c r="C184" s="11" t="s">
        <v>1967</v>
      </c>
      <c r="D184" s="9" t="str">
        <f t="shared" si="54"/>
        <v>6302</v>
      </c>
      <c r="E184" s="22" t="str">
        <f t="shared" si="55"/>
        <v>6</v>
      </c>
      <c r="F184" s="22" t="str">
        <f t="shared" si="56"/>
        <v>6</v>
      </c>
      <c r="G184" s="22" t="str">
        <f t="shared" si="57"/>
        <v>3</v>
      </c>
      <c r="H184" s="24">
        <f t="shared" si="58"/>
        <v>5</v>
      </c>
      <c r="I184" s="15">
        <f t="shared" si="59"/>
        <v>63026</v>
      </c>
      <c r="J184" s="15">
        <f t="shared" si="60"/>
        <v>63026</v>
      </c>
      <c r="K184" s="15" t="str">
        <f>IF(F184="6",IF(F183="5",IF(F182="4","",LEFT(A184,4)&amp;[1]运算表!$A$2),""),"")</f>
        <v>6302a</v>
      </c>
      <c r="L184" s="24" t="str">
        <f t="shared" si="52"/>
        <v>6302a</v>
      </c>
      <c r="M184" s="29">
        <f t="shared" si="53"/>
        <v>63025</v>
      </c>
      <c r="N184" s="29">
        <f t="shared" si="61"/>
        <v>63026</v>
      </c>
      <c r="O184" s="24" t="s">
        <v>145</v>
      </c>
      <c r="P184" s="4">
        <v>6</v>
      </c>
      <c r="Q184" s="4" t="s">
        <v>1984</v>
      </c>
      <c r="R184" s="4" t="s">
        <v>1969</v>
      </c>
      <c r="S184" s="4" t="s">
        <v>1985</v>
      </c>
      <c r="T184" s="5" t="s">
        <v>1986</v>
      </c>
      <c r="U184" s="4" t="s">
        <v>1987</v>
      </c>
      <c r="V184" s="4" t="s">
        <v>1988</v>
      </c>
      <c r="W184" s="4" t="s">
        <v>1989</v>
      </c>
      <c r="X184" s="4" t="s">
        <v>1975</v>
      </c>
      <c r="Y184" s="4" t="s">
        <v>1990</v>
      </c>
      <c r="Z184" s="4" t="s">
        <v>1991</v>
      </c>
      <c r="AA184" s="4" t="s">
        <v>1992</v>
      </c>
      <c r="AB184" s="4" t="s">
        <v>1979</v>
      </c>
      <c r="AC184" s="4" t="s">
        <v>1993</v>
      </c>
      <c r="AD184" s="4" t="s">
        <v>1994</v>
      </c>
      <c r="AE184" s="4" t="s">
        <v>1995</v>
      </c>
      <c r="AF184" s="4" t="s">
        <v>1983</v>
      </c>
    </row>
    <row r="185" spans="1:31">
      <c r="A185" s="5">
        <v>64013</v>
      </c>
      <c r="B185" s="5" t="s">
        <v>1996</v>
      </c>
      <c r="C185" s="11" t="s">
        <v>1997</v>
      </c>
      <c r="D185" s="9" t="str">
        <f t="shared" si="54"/>
        <v>6401</v>
      </c>
      <c r="E185" s="23" t="str">
        <f t="shared" si="55"/>
        <v>6</v>
      </c>
      <c r="F185" s="23" t="str">
        <f t="shared" si="56"/>
        <v>3</v>
      </c>
      <c r="G185" s="23" t="str">
        <f t="shared" si="57"/>
        <v>4</v>
      </c>
      <c r="H185" s="24">
        <f t="shared" si="58"/>
        <v>2</v>
      </c>
      <c r="I185" s="15">
        <f t="shared" si="59"/>
        <v>64013</v>
      </c>
      <c r="J185" s="15">
        <f t="shared" si="60"/>
        <v>64013</v>
      </c>
      <c r="K185" s="15" t="str">
        <f>IF(F185="6",IF(F184="5",IF(F183="4","",LEFT(A185,4)&amp;[1]运算表!$A$2),""),"")</f>
        <v/>
      </c>
      <c r="L185" s="24" t="str">
        <f t="shared" si="52"/>
        <v/>
      </c>
      <c r="M185" s="24" t="str">
        <f t="shared" si="53"/>
        <v/>
      </c>
      <c r="N185" s="24">
        <f t="shared" si="61"/>
        <v>64013</v>
      </c>
      <c r="O185" s="24" t="s">
        <v>42</v>
      </c>
      <c r="P185" s="4">
        <v>5</v>
      </c>
      <c r="Q185" s="4" t="s">
        <v>1998</v>
      </c>
      <c r="R185" s="5" t="s">
        <v>1507</v>
      </c>
      <c r="S185" s="4" t="s">
        <v>1999</v>
      </c>
      <c r="T185" s="31" t="s">
        <v>2000</v>
      </c>
      <c r="U185" s="4" t="s">
        <v>2001</v>
      </c>
      <c r="V185" s="4" t="s">
        <v>2002</v>
      </c>
      <c r="W185" s="31" t="s">
        <v>2003</v>
      </c>
      <c r="X185" s="5" t="s">
        <v>1879</v>
      </c>
      <c r="Y185" s="4" t="s">
        <v>39</v>
      </c>
      <c r="Z185" s="4"/>
      <c r="AA185" s="4"/>
      <c r="AC185" s="4" t="s">
        <v>39</v>
      </c>
      <c r="AD185" s="4"/>
      <c r="AE185" s="4"/>
    </row>
  </sheetData>
  <autoFilter ref="A1:AF185">
    <sortState ref="A1:AF185">
      <sortCondition ref="E1:E183"/>
    </sortState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5"/>
  <sheetViews>
    <sheetView topLeftCell="F1" workbookViewId="0">
      <selection activeCell="G1" sqref="G$1:G$1048576"/>
    </sheetView>
  </sheetViews>
  <sheetFormatPr defaultColWidth="9" defaultRowHeight="17.25" outlineLevelCol="6"/>
  <cols>
    <col min="1" max="1" width="10.875" style="5" customWidth="1"/>
    <col min="2" max="3" width="14.875" style="5" customWidth="1"/>
    <col min="4" max="4" width="160.875" style="5" customWidth="1"/>
    <col min="5" max="5" width="128.375" style="5" customWidth="1"/>
    <col min="6" max="6" width="137.75" style="5" customWidth="1"/>
    <col min="7" max="7" width="133.125" style="5" customWidth="1"/>
  </cols>
  <sheetData>
    <row r="1" ht="18" spans="1:7">
      <c r="A1" s="8" t="s">
        <v>0</v>
      </c>
      <c r="B1" s="8" t="s">
        <v>1</v>
      </c>
      <c r="C1" s="8" t="s">
        <v>2</v>
      </c>
      <c r="D1" s="8" t="s">
        <v>2004</v>
      </c>
      <c r="E1" s="8" t="s">
        <v>2005</v>
      </c>
      <c r="F1" s="8" t="s">
        <v>2006</v>
      </c>
      <c r="G1" s="8" t="s">
        <v>2007</v>
      </c>
    </row>
    <row r="2" spans="1:7">
      <c r="A2" s="4">
        <v>11011</v>
      </c>
      <c r="B2" s="4" t="s">
        <v>32</v>
      </c>
      <c r="C2" s="9" t="s">
        <v>33</v>
      </c>
      <c r="D2" s="4" t="s">
        <v>2008</v>
      </c>
      <c r="E2" s="4"/>
      <c r="F2" s="4"/>
      <c r="G2" s="4"/>
    </row>
    <row r="3" spans="1:7">
      <c r="A3" s="4">
        <v>11023</v>
      </c>
      <c r="B3" s="4" t="s">
        <v>40</v>
      </c>
      <c r="C3" s="10" t="s">
        <v>41</v>
      </c>
      <c r="D3" s="4" t="s">
        <v>2009</v>
      </c>
      <c r="E3" s="4" t="s">
        <v>2010</v>
      </c>
      <c r="F3" s="4"/>
      <c r="G3" s="4"/>
    </row>
    <row r="4" spans="1:7">
      <c r="A4" s="4">
        <v>11033</v>
      </c>
      <c r="B4" s="4" t="s">
        <v>51</v>
      </c>
      <c r="C4" s="10" t="s">
        <v>52</v>
      </c>
      <c r="D4" s="4" t="s">
        <v>2011</v>
      </c>
      <c r="E4" s="4" t="s">
        <v>2012</v>
      </c>
      <c r="F4" s="4"/>
      <c r="G4" s="4"/>
    </row>
    <row r="5" spans="1:7">
      <c r="A5" s="4">
        <v>11044</v>
      </c>
      <c r="B5" s="4" t="s">
        <v>65</v>
      </c>
      <c r="C5" s="9" t="s">
        <v>66</v>
      </c>
      <c r="D5" s="4" t="s">
        <v>2013</v>
      </c>
      <c r="E5" s="4" t="s">
        <v>2014</v>
      </c>
      <c r="F5" s="4" t="s">
        <v>2015</v>
      </c>
      <c r="G5" s="4"/>
    </row>
    <row r="6" spans="1:7">
      <c r="A6" s="5">
        <v>11045</v>
      </c>
      <c r="B6" s="4" t="s">
        <v>65</v>
      </c>
      <c r="C6" s="9" t="s">
        <v>66</v>
      </c>
      <c r="D6" s="4" t="s">
        <v>2016</v>
      </c>
      <c r="E6" s="4" t="s">
        <v>2017</v>
      </c>
      <c r="F6" s="4" t="s">
        <v>2018</v>
      </c>
      <c r="G6" s="4"/>
    </row>
    <row r="7" spans="1:7">
      <c r="A7" s="4">
        <v>11054</v>
      </c>
      <c r="B7" s="4" t="s">
        <v>86</v>
      </c>
      <c r="C7" s="9" t="s">
        <v>87</v>
      </c>
      <c r="D7" s="4" t="s">
        <v>2019</v>
      </c>
      <c r="E7" s="4" t="s">
        <v>2020</v>
      </c>
      <c r="F7" s="4" t="s">
        <v>2021</v>
      </c>
      <c r="G7" s="4"/>
    </row>
    <row r="8" spans="1:7">
      <c r="A8" s="4">
        <v>11055</v>
      </c>
      <c r="B8" s="4" t="s">
        <v>86</v>
      </c>
      <c r="C8" s="9" t="s">
        <v>87</v>
      </c>
      <c r="D8" s="4" t="s">
        <v>2022</v>
      </c>
      <c r="E8" s="4" t="s">
        <v>2023</v>
      </c>
      <c r="F8" s="4" t="s">
        <v>2024</v>
      </c>
      <c r="G8" s="4"/>
    </row>
    <row r="9" spans="1:7">
      <c r="A9" s="4">
        <v>11064</v>
      </c>
      <c r="B9" s="4" t="s">
        <v>106</v>
      </c>
      <c r="C9" s="9" t="s">
        <v>107</v>
      </c>
      <c r="D9" s="4" t="s">
        <v>2025</v>
      </c>
      <c r="E9" s="4" t="s">
        <v>2026</v>
      </c>
      <c r="F9" s="4" t="s">
        <v>2027</v>
      </c>
      <c r="G9" s="4"/>
    </row>
    <row r="10" spans="1:7">
      <c r="A10" s="4">
        <v>11065</v>
      </c>
      <c r="B10" s="4" t="s">
        <v>106</v>
      </c>
      <c r="C10" s="9" t="s">
        <v>107</v>
      </c>
      <c r="D10" s="4" t="s">
        <v>2028</v>
      </c>
      <c r="E10" s="4" t="s">
        <v>2026</v>
      </c>
      <c r="F10" s="4" t="s">
        <v>2029</v>
      </c>
      <c r="G10" s="4"/>
    </row>
    <row r="11" spans="1:7">
      <c r="A11" s="5">
        <v>11075</v>
      </c>
      <c r="B11" s="5" t="s">
        <v>126</v>
      </c>
      <c r="C11" s="11" t="s">
        <v>127</v>
      </c>
      <c r="D11" s="4" t="s">
        <v>2030</v>
      </c>
      <c r="E11" s="4" t="s">
        <v>2024</v>
      </c>
      <c r="F11" s="4" t="s">
        <v>2031</v>
      </c>
      <c r="G11" s="4" t="s">
        <v>2032</v>
      </c>
    </row>
    <row r="12" spans="1:7">
      <c r="A12" s="5">
        <v>11076</v>
      </c>
      <c r="B12" s="5" t="s">
        <v>126</v>
      </c>
      <c r="C12" s="11" t="s">
        <v>127</v>
      </c>
      <c r="D12" s="4" t="s">
        <v>2033</v>
      </c>
      <c r="E12" s="4" t="s">
        <v>2034</v>
      </c>
      <c r="F12" s="4" t="s">
        <v>2035</v>
      </c>
      <c r="G12" s="4" t="s">
        <v>2036</v>
      </c>
    </row>
    <row r="13" spans="1:7">
      <c r="A13" s="5">
        <v>11085</v>
      </c>
      <c r="B13" s="5" t="s">
        <v>158</v>
      </c>
      <c r="C13" s="11" t="s">
        <v>159</v>
      </c>
      <c r="D13" s="4" t="s">
        <v>2037</v>
      </c>
      <c r="E13" s="4" t="s">
        <v>2038</v>
      </c>
      <c r="F13" s="4" t="s">
        <v>2039</v>
      </c>
      <c r="G13" s="4"/>
    </row>
    <row r="14" spans="1:7">
      <c r="A14" s="5">
        <v>11086</v>
      </c>
      <c r="B14" s="5" t="s">
        <v>158</v>
      </c>
      <c r="C14" s="11" t="s">
        <v>159</v>
      </c>
      <c r="D14" s="4" t="s">
        <v>2040</v>
      </c>
      <c r="E14" s="4" t="s">
        <v>2041</v>
      </c>
      <c r="F14" s="4" t="s">
        <v>2042</v>
      </c>
      <c r="G14" s="4" t="s">
        <v>2043</v>
      </c>
    </row>
    <row r="15" spans="1:7">
      <c r="A15" s="4">
        <v>12013</v>
      </c>
      <c r="B15" s="4" t="s">
        <v>182</v>
      </c>
      <c r="C15" s="10" t="s">
        <v>183</v>
      </c>
      <c r="D15" s="4" t="s">
        <v>2044</v>
      </c>
      <c r="E15" s="4" t="s">
        <v>2045</v>
      </c>
      <c r="F15" s="4" t="s">
        <v>2046</v>
      </c>
      <c r="G15" s="4"/>
    </row>
    <row r="16" spans="1:7">
      <c r="A16" s="5">
        <v>12024</v>
      </c>
      <c r="B16" s="5" t="s">
        <v>191</v>
      </c>
      <c r="C16" s="11" t="s">
        <v>192</v>
      </c>
      <c r="D16" s="4" t="s">
        <v>2047</v>
      </c>
      <c r="E16" s="4" t="s">
        <v>2048</v>
      </c>
      <c r="F16" s="4" t="s">
        <v>2049</v>
      </c>
      <c r="G16" s="4"/>
    </row>
    <row r="17" spans="1:7">
      <c r="A17" s="5">
        <v>12025</v>
      </c>
      <c r="B17" s="5" t="s">
        <v>191</v>
      </c>
      <c r="C17" s="11" t="s">
        <v>192</v>
      </c>
      <c r="D17" s="4" t="s">
        <v>2050</v>
      </c>
      <c r="E17" s="4" t="s">
        <v>2051</v>
      </c>
      <c r="F17" s="4" t="s">
        <v>2052</v>
      </c>
      <c r="G17" s="4"/>
    </row>
    <row r="18" spans="1:7">
      <c r="A18" s="5">
        <v>12026</v>
      </c>
      <c r="B18" s="5" t="s">
        <v>191</v>
      </c>
      <c r="C18" s="11" t="s">
        <v>192</v>
      </c>
      <c r="D18" s="4" t="s">
        <v>2053</v>
      </c>
      <c r="E18" s="4" t="s">
        <v>2054</v>
      </c>
      <c r="F18" s="4" t="s">
        <v>2055</v>
      </c>
      <c r="G18" s="4" t="s">
        <v>2056</v>
      </c>
    </row>
    <row r="19" spans="1:7">
      <c r="A19" s="5">
        <v>12035</v>
      </c>
      <c r="B19" s="5" t="s">
        <v>223</v>
      </c>
      <c r="C19" s="11" t="s">
        <v>224</v>
      </c>
      <c r="D19" s="4" t="s">
        <v>2057</v>
      </c>
      <c r="E19" s="4" t="s">
        <v>2058</v>
      </c>
      <c r="F19" s="4" t="s">
        <v>2059</v>
      </c>
      <c r="G19" s="4"/>
    </row>
    <row r="20" spans="1:7">
      <c r="A20" s="5">
        <v>12036</v>
      </c>
      <c r="B20" s="5" t="s">
        <v>223</v>
      </c>
      <c r="C20" s="11" t="s">
        <v>224</v>
      </c>
      <c r="D20" s="4" t="s">
        <v>2060</v>
      </c>
      <c r="E20" s="4" t="s">
        <v>2061</v>
      </c>
      <c r="F20" s="4" t="s">
        <v>2059</v>
      </c>
      <c r="G20" s="4" t="s">
        <v>2062</v>
      </c>
    </row>
    <row r="21" spans="1:7">
      <c r="A21" s="4">
        <v>13012</v>
      </c>
      <c r="B21" s="4" t="s">
        <v>248</v>
      </c>
      <c r="C21" s="10" t="s">
        <v>249</v>
      </c>
      <c r="D21" s="4" t="s">
        <v>2063</v>
      </c>
      <c r="E21" s="4" t="s">
        <v>2064</v>
      </c>
      <c r="F21" s="4"/>
      <c r="G21" s="4"/>
    </row>
    <row r="22" spans="1:7">
      <c r="A22" s="4">
        <v>13023</v>
      </c>
      <c r="B22" s="4" t="s">
        <v>257</v>
      </c>
      <c r="C22" s="9" t="s">
        <v>258</v>
      </c>
      <c r="D22" s="4" t="s">
        <v>2065</v>
      </c>
      <c r="E22" s="4" t="s">
        <v>2066</v>
      </c>
      <c r="F22" s="4"/>
      <c r="G22" s="4"/>
    </row>
    <row r="23" spans="1:7">
      <c r="A23" s="4">
        <v>13034</v>
      </c>
      <c r="B23" s="4" t="s">
        <v>266</v>
      </c>
      <c r="C23" s="9" t="s">
        <v>267</v>
      </c>
      <c r="D23" s="4" t="s">
        <v>2067</v>
      </c>
      <c r="E23" s="4" t="s">
        <v>2021</v>
      </c>
      <c r="F23" s="4" t="s">
        <v>2068</v>
      </c>
      <c r="G23" s="4"/>
    </row>
    <row r="24" spans="1:7">
      <c r="A24" s="4">
        <v>13035</v>
      </c>
      <c r="B24" s="4" t="s">
        <v>266</v>
      </c>
      <c r="C24" s="9" t="s">
        <v>267</v>
      </c>
      <c r="D24" s="4" t="s">
        <v>2069</v>
      </c>
      <c r="E24" s="4" t="s">
        <v>2024</v>
      </c>
      <c r="F24" s="4" t="s">
        <v>2070</v>
      </c>
      <c r="G24" s="4"/>
    </row>
    <row r="25" spans="1:7">
      <c r="A25" s="4">
        <v>13036</v>
      </c>
      <c r="B25" s="4" t="s">
        <v>266</v>
      </c>
      <c r="C25" s="9" t="s">
        <v>267</v>
      </c>
      <c r="D25" s="4" t="s">
        <v>2071</v>
      </c>
      <c r="E25" s="4" t="s">
        <v>2072</v>
      </c>
      <c r="F25" s="4" t="s">
        <v>2073</v>
      </c>
      <c r="G25" s="4" t="s">
        <v>2074</v>
      </c>
    </row>
    <row r="26" spans="1:7">
      <c r="A26" s="5">
        <v>13045</v>
      </c>
      <c r="B26" s="5" t="s">
        <v>295</v>
      </c>
      <c r="C26" s="11" t="s">
        <v>296</v>
      </c>
      <c r="D26" s="4" t="s">
        <v>2075</v>
      </c>
      <c r="E26" s="4" t="s">
        <v>2076</v>
      </c>
      <c r="F26" s="4" t="s">
        <v>2077</v>
      </c>
      <c r="G26" s="4" t="s">
        <v>2078</v>
      </c>
    </row>
    <row r="27" spans="1:7">
      <c r="A27" s="5">
        <v>13046</v>
      </c>
      <c r="B27" s="5" t="s">
        <v>295</v>
      </c>
      <c r="C27" s="11" t="s">
        <v>296</v>
      </c>
      <c r="D27" s="4" t="s">
        <v>2079</v>
      </c>
      <c r="E27" s="4" t="s">
        <v>2080</v>
      </c>
      <c r="F27" s="4" t="s">
        <v>2081</v>
      </c>
      <c r="G27" s="4" t="s">
        <v>2082</v>
      </c>
    </row>
    <row r="28" spans="1:7">
      <c r="A28" s="4">
        <v>14013</v>
      </c>
      <c r="B28" s="4" t="s">
        <v>323</v>
      </c>
      <c r="C28" s="9" t="s">
        <v>324</v>
      </c>
      <c r="D28" s="4" t="s">
        <v>2083</v>
      </c>
      <c r="E28" s="4" t="s">
        <v>2084</v>
      </c>
      <c r="F28" s="4"/>
      <c r="G28" s="4"/>
    </row>
    <row r="29" spans="1:7">
      <c r="A29" s="4">
        <v>14024</v>
      </c>
      <c r="B29" s="4" t="s">
        <v>333</v>
      </c>
      <c r="C29" s="9" t="s">
        <v>334</v>
      </c>
      <c r="D29" s="4" t="s">
        <v>2085</v>
      </c>
      <c r="E29" s="4" t="s">
        <v>2086</v>
      </c>
      <c r="F29" s="4" t="s">
        <v>2087</v>
      </c>
      <c r="G29" s="4"/>
    </row>
    <row r="30" spans="1:7">
      <c r="A30" s="4">
        <v>14025</v>
      </c>
      <c r="B30" s="4" t="s">
        <v>333</v>
      </c>
      <c r="C30" s="9" t="s">
        <v>334</v>
      </c>
      <c r="D30" s="4" t="s">
        <v>2088</v>
      </c>
      <c r="E30" s="4" t="s">
        <v>2089</v>
      </c>
      <c r="F30" s="4" t="s">
        <v>2090</v>
      </c>
      <c r="G30" s="4"/>
    </row>
    <row r="31" spans="1:7">
      <c r="A31" s="4">
        <v>14026</v>
      </c>
      <c r="B31" s="4" t="s">
        <v>333</v>
      </c>
      <c r="C31" s="9" t="s">
        <v>334</v>
      </c>
      <c r="D31" s="4" t="s">
        <v>2091</v>
      </c>
      <c r="E31" s="4" t="s">
        <v>2092</v>
      </c>
      <c r="F31" s="4" t="s">
        <v>2093</v>
      </c>
      <c r="G31" s="4" t="s">
        <v>2094</v>
      </c>
    </row>
    <row r="32" spans="1:7">
      <c r="A32" s="5">
        <v>14035</v>
      </c>
      <c r="B32" s="5" t="s">
        <v>363</v>
      </c>
      <c r="C32" s="11" t="s">
        <v>364</v>
      </c>
      <c r="D32" s="4" t="s">
        <v>2095</v>
      </c>
      <c r="E32" s="4" t="s">
        <v>2096</v>
      </c>
      <c r="F32" s="4" t="s">
        <v>2097</v>
      </c>
      <c r="G32" s="4"/>
    </row>
    <row r="33" spans="1:7">
      <c r="A33" s="5">
        <v>14036</v>
      </c>
      <c r="B33" s="5" t="s">
        <v>363</v>
      </c>
      <c r="C33" s="11" t="s">
        <v>364</v>
      </c>
      <c r="D33" s="4" t="s">
        <v>2098</v>
      </c>
      <c r="E33" s="4" t="s">
        <v>2099</v>
      </c>
      <c r="F33" s="4" t="s">
        <v>2100</v>
      </c>
      <c r="G33" s="4" t="s">
        <v>2101</v>
      </c>
    </row>
    <row r="34" spans="1:7">
      <c r="A34" s="5">
        <v>14045</v>
      </c>
      <c r="B34" s="5" t="s">
        <v>389</v>
      </c>
      <c r="C34" s="11" t="s">
        <v>390</v>
      </c>
      <c r="D34" s="5" t="s">
        <v>2102</v>
      </c>
      <c r="E34" s="4" t="s">
        <v>2103</v>
      </c>
      <c r="F34" s="4" t="s">
        <v>2104</v>
      </c>
      <c r="G34" s="4" t="s">
        <v>2105</v>
      </c>
    </row>
    <row r="35" spans="1:7">
      <c r="A35" s="5">
        <v>14046</v>
      </c>
      <c r="B35" s="5" t="s">
        <v>389</v>
      </c>
      <c r="C35" s="11" t="s">
        <v>390</v>
      </c>
      <c r="D35" s="5" t="s">
        <v>2106</v>
      </c>
      <c r="E35" s="4" t="s">
        <v>2107</v>
      </c>
      <c r="F35" s="4" t="s">
        <v>2108</v>
      </c>
      <c r="G35" s="4" t="s">
        <v>2109</v>
      </c>
    </row>
    <row r="36" spans="1:7">
      <c r="A36" s="4">
        <v>15014</v>
      </c>
      <c r="B36" s="4" t="s">
        <v>417</v>
      </c>
      <c r="C36" s="9" t="s">
        <v>418</v>
      </c>
      <c r="D36" s="4" t="s">
        <v>2110</v>
      </c>
      <c r="E36" s="4" t="s">
        <v>2111</v>
      </c>
      <c r="F36" s="4" t="s">
        <v>2112</v>
      </c>
      <c r="G36" s="4"/>
    </row>
    <row r="37" spans="1:7">
      <c r="A37" s="4">
        <v>15015</v>
      </c>
      <c r="B37" s="4" t="s">
        <v>417</v>
      </c>
      <c r="C37" s="9" t="s">
        <v>418</v>
      </c>
      <c r="D37" s="4" t="s">
        <v>2113</v>
      </c>
      <c r="E37" s="4" t="s">
        <v>2111</v>
      </c>
      <c r="F37" s="4" t="s">
        <v>2112</v>
      </c>
      <c r="G37" s="4"/>
    </row>
    <row r="38" spans="1:7">
      <c r="A38" s="5">
        <v>15024</v>
      </c>
      <c r="B38" s="5" t="s">
        <v>434</v>
      </c>
      <c r="C38" s="11" t="s">
        <v>435</v>
      </c>
      <c r="D38" s="4" t="s">
        <v>2114</v>
      </c>
      <c r="E38" s="4" t="s">
        <v>2115</v>
      </c>
      <c r="F38" s="4" t="s">
        <v>2116</v>
      </c>
      <c r="G38" s="4"/>
    </row>
    <row r="39" spans="1:7">
      <c r="A39" s="5">
        <v>15025</v>
      </c>
      <c r="B39" s="5" t="s">
        <v>434</v>
      </c>
      <c r="C39" s="11" t="s">
        <v>435</v>
      </c>
      <c r="D39" s="4" t="s">
        <v>2117</v>
      </c>
      <c r="E39" s="4" t="s">
        <v>2115</v>
      </c>
      <c r="F39" s="4" t="s">
        <v>2116</v>
      </c>
      <c r="G39" s="4"/>
    </row>
    <row r="40" spans="1:7">
      <c r="A40" s="5">
        <v>15035</v>
      </c>
      <c r="B40" s="5" t="s">
        <v>451</v>
      </c>
      <c r="C40" s="11" t="s">
        <v>452</v>
      </c>
      <c r="D40" s="4" t="s">
        <v>2118</v>
      </c>
      <c r="E40" s="4" t="s">
        <v>2119</v>
      </c>
      <c r="F40" s="4" t="s">
        <v>2120</v>
      </c>
      <c r="G40" s="4" t="s">
        <v>2096</v>
      </c>
    </row>
    <row r="41" spans="1:7">
      <c r="A41" s="5">
        <v>15036</v>
      </c>
      <c r="B41" s="5" t="s">
        <v>451</v>
      </c>
      <c r="C41" s="11" t="s">
        <v>452</v>
      </c>
      <c r="D41" s="4" t="s">
        <v>2121</v>
      </c>
      <c r="E41" s="4" t="s">
        <v>2122</v>
      </c>
      <c r="F41" s="4" t="s">
        <v>2123</v>
      </c>
      <c r="G41" s="4" t="s">
        <v>2124</v>
      </c>
    </row>
    <row r="42" spans="1:7">
      <c r="A42" s="5">
        <v>21014</v>
      </c>
      <c r="B42" s="5" t="s">
        <v>479</v>
      </c>
      <c r="C42" s="11" t="s">
        <v>480</v>
      </c>
      <c r="D42" s="4" t="s">
        <v>2125</v>
      </c>
      <c r="E42" s="4" t="s">
        <v>2012</v>
      </c>
      <c r="F42" s="4" t="s">
        <v>2126</v>
      </c>
      <c r="G42" s="4"/>
    </row>
    <row r="43" spans="1:7">
      <c r="A43" s="5">
        <v>21015</v>
      </c>
      <c r="B43" s="5" t="s">
        <v>479</v>
      </c>
      <c r="C43" s="11" t="s">
        <v>480</v>
      </c>
      <c r="D43" s="4" t="s">
        <v>2127</v>
      </c>
      <c r="E43" s="4" t="s">
        <v>2012</v>
      </c>
      <c r="F43" s="4" t="s">
        <v>2126</v>
      </c>
      <c r="G43" s="4"/>
    </row>
    <row r="44" spans="1:7">
      <c r="A44" s="5">
        <v>21024</v>
      </c>
      <c r="B44" s="5" t="s">
        <v>495</v>
      </c>
      <c r="C44" s="11" t="s">
        <v>496</v>
      </c>
      <c r="D44" s="4" t="s">
        <v>2128</v>
      </c>
      <c r="E44" s="4" t="s">
        <v>2012</v>
      </c>
      <c r="F44" s="4" t="s">
        <v>2129</v>
      </c>
      <c r="G44" s="4"/>
    </row>
    <row r="45" spans="1:7">
      <c r="A45" s="5">
        <v>21025</v>
      </c>
      <c r="B45" s="5" t="s">
        <v>495</v>
      </c>
      <c r="C45" s="11" t="s">
        <v>496</v>
      </c>
      <c r="D45" s="4" t="s">
        <v>2130</v>
      </c>
      <c r="E45" s="4" t="s">
        <v>2131</v>
      </c>
      <c r="F45" s="4" t="s">
        <v>2132</v>
      </c>
      <c r="G45" s="4"/>
    </row>
    <row r="46" spans="1:7">
      <c r="A46" s="5">
        <v>21034</v>
      </c>
      <c r="B46" s="5" t="s">
        <v>513</v>
      </c>
      <c r="C46" s="11" t="s">
        <v>514</v>
      </c>
      <c r="D46" s="4" t="s">
        <v>2133</v>
      </c>
      <c r="E46" s="4" t="s">
        <v>2134</v>
      </c>
      <c r="F46" s="4" t="s">
        <v>2135</v>
      </c>
      <c r="G46" s="4"/>
    </row>
    <row r="47" spans="1:7">
      <c r="A47" s="5">
        <v>21035</v>
      </c>
      <c r="B47" s="5" t="s">
        <v>513</v>
      </c>
      <c r="C47" s="11" t="s">
        <v>514</v>
      </c>
      <c r="D47" s="4" t="s">
        <v>2136</v>
      </c>
      <c r="E47" s="4" t="s">
        <v>2137</v>
      </c>
      <c r="F47" s="4" t="s">
        <v>2138</v>
      </c>
      <c r="G47" s="4"/>
    </row>
    <row r="48" spans="1:7">
      <c r="A48" s="5">
        <v>21036</v>
      </c>
      <c r="B48" s="5" t="s">
        <v>513</v>
      </c>
      <c r="C48" s="11" t="s">
        <v>514</v>
      </c>
      <c r="D48" s="4" t="s">
        <v>2139</v>
      </c>
      <c r="E48" s="4" t="s">
        <v>2140</v>
      </c>
      <c r="F48" s="4" t="s">
        <v>2141</v>
      </c>
      <c r="G48" s="4" t="s">
        <v>2142</v>
      </c>
    </row>
    <row r="49" spans="1:7">
      <c r="A49" s="5">
        <v>21045</v>
      </c>
      <c r="B49" s="5" t="s">
        <v>545</v>
      </c>
      <c r="C49" s="11" t="s">
        <v>546</v>
      </c>
      <c r="D49" s="4" t="s">
        <v>2143</v>
      </c>
      <c r="E49" s="4" t="s">
        <v>2144</v>
      </c>
      <c r="F49" s="4" t="s">
        <v>2145</v>
      </c>
      <c r="G49" s="4"/>
    </row>
    <row r="50" spans="1:7">
      <c r="A50" s="5">
        <v>21046</v>
      </c>
      <c r="B50" s="5" t="s">
        <v>545</v>
      </c>
      <c r="C50" s="11" t="s">
        <v>546</v>
      </c>
      <c r="D50" s="4" t="s">
        <v>2146</v>
      </c>
      <c r="E50" s="4" t="s">
        <v>2147</v>
      </c>
      <c r="F50" s="4" t="s">
        <v>2148</v>
      </c>
      <c r="G50" s="4" t="s">
        <v>2149</v>
      </c>
    </row>
    <row r="51" spans="1:7">
      <c r="A51" s="4">
        <v>22012</v>
      </c>
      <c r="B51" s="4" t="s">
        <v>567</v>
      </c>
      <c r="C51" s="9" t="s">
        <v>568</v>
      </c>
      <c r="D51" s="4" t="s">
        <v>2150</v>
      </c>
      <c r="E51" s="4" t="s">
        <v>2046</v>
      </c>
      <c r="F51" s="4"/>
      <c r="G51" s="4"/>
    </row>
    <row r="52" spans="1:7">
      <c r="A52" s="5">
        <v>22024</v>
      </c>
      <c r="B52" s="5" t="s">
        <v>578</v>
      </c>
      <c r="C52" s="11" t="s">
        <v>579</v>
      </c>
      <c r="D52" s="4" t="s">
        <v>2151</v>
      </c>
      <c r="E52" s="4" t="s">
        <v>2152</v>
      </c>
      <c r="F52" s="4"/>
      <c r="G52" s="4"/>
    </row>
    <row r="53" spans="1:7">
      <c r="A53" s="5">
        <v>22025</v>
      </c>
      <c r="B53" s="5" t="s">
        <v>578</v>
      </c>
      <c r="C53" s="11" t="s">
        <v>579</v>
      </c>
      <c r="D53" s="4" t="s">
        <v>2153</v>
      </c>
      <c r="E53" s="4" t="s">
        <v>2152</v>
      </c>
      <c r="F53" s="4"/>
      <c r="G53" s="4"/>
    </row>
    <row r="54" spans="1:7">
      <c r="A54" s="5">
        <v>22034</v>
      </c>
      <c r="B54" s="5" t="s">
        <v>595</v>
      </c>
      <c r="C54" s="11" t="s">
        <v>596</v>
      </c>
      <c r="D54" s="4" t="s">
        <v>2154</v>
      </c>
      <c r="E54" s="4" t="s">
        <v>2152</v>
      </c>
      <c r="F54" s="4" t="s">
        <v>2155</v>
      </c>
      <c r="G54" s="4"/>
    </row>
    <row r="55" spans="1:7">
      <c r="A55" s="5">
        <v>22035</v>
      </c>
      <c r="B55" s="5" t="s">
        <v>595</v>
      </c>
      <c r="C55" s="11" t="s">
        <v>596</v>
      </c>
      <c r="D55" s="4" t="s">
        <v>2156</v>
      </c>
      <c r="E55" s="4" t="s">
        <v>2157</v>
      </c>
      <c r="F55" s="4" t="s">
        <v>2084</v>
      </c>
      <c r="G55" s="4"/>
    </row>
    <row r="56" spans="1:7">
      <c r="A56" s="5">
        <v>22036</v>
      </c>
      <c r="B56" s="5" t="s">
        <v>595</v>
      </c>
      <c r="C56" s="11" t="s">
        <v>596</v>
      </c>
      <c r="D56" s="4" t="s">
        <v>2158</v>
      </c>
      <c r="E56" s="4" t="s">
        <v>2157</v>
      </c>
      <c r="F56" s="4" t="s">
        <v>2084</v>
      </c>
      <c r="G56" s="4" t="s">
        <v>2159</v>
      </c>
    </row>
    <row r="57" spans="1:7">
      <c r="A57" s="5">
        <v>22045</v>
      </c>
      <c r="B57" s="5" t="s">
        <v>624</v>
      </c>
      <c r="C57" s="11" t="s">
        <v>625</v>
      </c>
      <c r="D57" s="4" t="s">
        <v>2160</v>
      </c>
      <c r="E57" s="4" t="s">
        <v>2161</v>
      </c>
      <c r="F57" s="4" t="s">
        <v>2162</v>
      </c>
      <c r="G57" s="4"/>
    </row>
    <row r="58" spans="1:7">
      <c r="A58" s="5">
        <v>22046</v>
      </c>
      <c r="B58" s="5" t="s">
        <v>624</v>
      </c>
      <c r="C58" s="11" t="s">
        <v>625</v>
      </c>
      <c r="D58" s="4" t="s">
        <v>2163</v>
      </c>
      <c r="E58" s="4" t="s">
        <v>2164</v>
      </c>
      <c r="F58" s="4" t="s">
        <v>2165</v>
      </c>
      <c r="G58" s="4" t="s">
        <v>2166</v>
      </c>
    </row>
    <row r="59" spans="1:7">
      <c r="A59" s="5">
        <v>22055</v>
      </c>
      <c r="B59" s="5" t="s">
        <v>647</v>
      </c>
      <c r="C59" s="11" t="s">
        <v>648</v>
      </c>
      <c r="D59" s="4" t="s">
        <v>2167</v>
      </c>
      <c r="E59" s="4" t="s">
        <v>2168</v>
      </c>
      <c r="F59" s="4" t="s">
        <v>2169</v>
      </c>
      <c r="G59" s="4" t="s">
        <v>2170</v>
      </c>
    </row>
    <row r="60" spans="1:7">
      <c r="A60" s="5">
        <v>22056</v>
      </c>
      <c r="B60" s="5" t="s">
        <v>647</v>
      </c>
      <c r="C60" s="11" t="s">
        <v>648</v>
      </c>
      <c r="D60" s="4" t="s">
        <v>2171</v>
      </c>
      <c r="E60" s="4" t="s">
        <v>2172</v>
      </c>
      <c r="F60" s="4" t="s">
        <v>2173</v>
      </c>
      <c r="G60" s="4" t="s">
        <v>2174</v>
      </c>
    </row>
    <row r="61" spans="1:7">
      <c r="A61" s="5">
        <v>23013</v>
      </c>
      <c r="B61" s="5" t="s">
        <v>676</v>
      </c>
      <c r="C61" s="11" t="s">
        <v>677</v>
      </c>
      <c r="D61" s="4" t="s">
        <v>2175</v>
      </c>
      <c r="E61" s="4" t="s">
        <v>2176</v>
      </c>
      <c r="F61" s="4"/>
      <c r="G61" s="4"/>
    </row>
    <row r="62" spans="1:7">
      <c r="A62" s="5">
        <v>23023</v>
      </c>
      <c r="B62" s="5" t="s">
        <v>684</v>
      </c>
      <c r="C62" s="11" t="s">
        <v>685</v>
      </c>
      <c r="D62" s="4" t="s">
        <v>2177</v>
      </c>
      <c r="E62" s="4" t="s">
        <v>2178</v>
      </c>
      <c r="F62" s="4" t="s">
        <v>2168</v>
      </c>
      <c r="G62" s="4"/>
    </row>
    <row r="63" spans="1:7">
      <c r="A63" s="5">
        <v>23035</v>
      </c>
      <c r="B63" s="5" t="s">
        <v>692</v>
      </c>
      <c r="C63" s="11" t="s">
        <v>693</v>
      </c>
      <c r="D63" s="4" t="s">
        <v>2179</v>
      </c>
      <c r="E63" s="4" t="s">
        <v>2180</v>
      </c>
      <c r="F63" s="4" t="s">
        <v>2181</v>
      </c>
      <c r="G63" s="4" t="s">
        <v>2182</v>
      </c>
    </row>
    <row r="64" spans="1:7">
      <c r="A64" s="5">
        <v>23036</v>
      </c>
      <c r="B64" s="5" t="s">
        <v>692</v>
      </c>
      <c r="C64" s="11" t="s">
        <v>693</v>
      </c>
      <c r="D64" s="4" t="s">
        <v>2183</v>
      </c>
      <c r="E64" s="4" t="s">
        <v>2184</v>
      </c>
      <c r="F64" s="4" t="s">
        <v>2185</v>
      </c>
      <c r="G64" s="4" t="s">
        <v>2186</v>
      </c>
    </row>
    <row r="65" spans="1:7">
      <c r="A65" s="5">
        <v>24013</v>
      </c>
      <c r="B65" s="5" t="s">
        <v>720</v>
      </c>
      <c r="C65" s="11" t="s">
        <v>721</v>
      </c>
      <c r="D65" s="4" t="s">
        <v>2187</v>
      </c>
      <c r="E65" s="4" t="s">
        <v>2188</v>
      </c>
      <c r="F65" s="4"/>
      <c r="G65" s="4"/>
    </row>
    <row r="66" spans="1:7">
      <c r="A66" s="5">
        <v>24024</v>
      </c>
      <c r="B66" s="5" t="s">
        <v>729</v>
      </c>
      <c r="C66" s="11" t="s">
        <v>730</v>
      </c>
      <c r="D66" s="4" t="s">
        <v>2189</v>
      </c>
      <c r="E66" s="4" t="s">
        <v>2190</v>
      </c>
      <c r="F66" s="4"/>
      <c r="G66" s="4"/>
    </row>
    <row r="67" spans="1:7">
      <c r="A67" s="5">
        <v>24025</v>
      </c>
      <c r="B67" s="5" t="s">
        <v>729</v>
      </c>
      <c r="C67" s="11" t="s">
        <v>730</v>
      </c>
      <c r="D67" s="4" t="s">
        <v>2191</v>
      </c>
      <c r="E67" s="4" t="s">
        <v>2192</v>
      </c>
      <c r="F67" s="4" t="s">
        <v>2112</v>
      </c>
      <c r="G67" s="4"/>
    </row>
    <row r="68" spans="1:7">
      <c r="A68" s="5">
        <v>24026</v>
      </c>
      <c r="B68" s="5" t="s">
        <v>729</v>
      </c>
      <c r="C68" s="11" t="s">
        <v>730</v>
      </c>
      <c r="D68" s="4" t="s">
        <v>2193</v>
      </c>
      <c r="E68" s="4" t="s">
        <v>2194</v>
      </c>
      <c r="F68" s="4" t="s">
        <v>2195</v>
      </c>
      <c r="G68" s="4" t="s">
        <v>2196</v>
      </c>
    </row>
    <row r="69" spans="1:7">
      <c r="A69" s="5">
        <v>24035</v>
      </c>
      <c r="B69" s="5" t="s">
        <v>760</v>
      </c>
      <c r="C69" s="11" t="s">
        <v>761</v>
      </c>
      <c r="D69" s="4" t="s">
        <v>2197</v>
      </c>
      <c r="E69" s="4" t="s">
        <v>2198</v>
      </c>
      <c r="F69" s="4" t="s">
        <v>2199</v>
      </c>
      <c r="G69" s="4"/>
    </row>
    <row r="70" spans="1:7">
      <c r="A70" s="5">
        <v>24036</v>
      </c>
      <c r="B70" s="5" t="s">
        <v>760</v>
      </c>
      <c r="C70" s="11" t="s">
        <v>761</v>
      </c>
      <c r="D70" s="4" t="s">
        <v>2200</v>
      </c>
      <c r="E70" s="4" t="s">
        <v>2201</v>
      </c>
      <c r="F70" s="4" t="s">
        <v>2202</v>
      </c>
      <c r="G70" s="4" t="s">
        <v>2203</v>
      </c>
    </row>
    <row r="71" spans="1:7">
      <c r="A71" s="4">
        <v>25011</v>
      </c>
      <c r="B71" s="4" t="s">
        <v>782</v>
      </c>
      <c r="C71" s="9" t="s">
        <v>783</v>
      </c>
      <c r="D71" s="4" t="s">
        <v>2008</v>
      </c>
      <c r="E71" s="4"/>
      <c r="F71" s="4"/>
      <c r="G71" s="4"/>
    </row>
    <row r="72" spans="1:7">
      <c r="A72" s="5">
        <v>25023</v>
      </c>
      <c r="B72" s="5" t="s">
        <v>788</v>
      </c>
      <c r="C72" s="11" t="s">
        <v>789</v>
      </c>
      <c r="D72" s="4" t="s">
        <v>2204</v>
      </c>
      <c r="E72" s="4" t="s">
        <v>2205</v>
      </c>
      <c r="F72" s="4" t="s">
        <v>2206</v>
      </c>
      <c r="G72" s="4"/>
    </row>
    <row r="73" spans="1:7">
      <c r="A73" s="5">
        <v>25033</v>
      </c>
      <c r="B73" s="5" t="s">
        <v>795</v>
      </c>
      <c r="C73" s="11" t="s">
        <v>796</v>
      </c>
      <c r="D73" s="4" t="s">
        <v>2207</v>
      </c>
      <c r="E73" s="4" t="s">
        <v>2208</v>
      </c>
      <c r="F73" s="4"/>
      <c r="G73" s="4"/>
    </row>
    <row r="74" spans="1:7">
      <c r="A74" s="5">
        <v>25044</v>
      </c>
      <c r="B74" s="5" t="s">
        <v>804</v>
      </c>
      <c r="C74" s="11" t="s">
        <v>805</v>
      </c>
      <c r="D74" s="4" t="s">
        <v>2209</v>
      </c>
      <c r="E74" s="4" t="s">
        <v>2168</v>
      </c>
      <c r="F74" s="4" t="s">
        <v>2210</v>
      </c>
      <c r="G74" s="4"/>
    </row>
    <row r="75" spans="1:7">
      <c r="A75" s="5">
        <v>25045</v>
      </c>
      <c r="B75" s="5" t="s">
        <v>804</v>
      </c>
      <c r="C75" s="11" t="s">
        <v>805</v>
      </c>
      <c r="D75" s="4" t="s">
        <v>2211</v>
      </c>
      <c r="E75" s="4" t="s">
        <v>2212</v>
      </c>
      <c r="F75" s="4" t="s">
        <v>2213</v>
      </c>
      <c r="G75" s="4"/>
    </row>
    <row r="76" spans="1:7">
      <c r="A76" s="5">
        <v>25054</v>
      </c>
      <c r="B76" s="5" t="s">
        <v>824</v>
      </c>
      <c r="C76" s="11" t="s">
        <v>825</v>
      </c>
      <c r="D76" s="4" t="s">
        <v>2214</v>
      </c>
      <c r="E76" s="4" t="s">
        <v>2215</v>
      </c>
      <c r="F76" s="4" t="s">
        <v>2216</v>
      </c>
      <c r="G76" s="4"/>
    </row>
    <row r="77" spans="1:7">
      <c r="A77" s="5">
        <v>25055</v>
      </c>
      <c r="B77" s="5" t="s">
        <v>824</v>
      </c>
      <c r="C77" s="11" t="s">
        <v>825</v>
      </c>
      <c r="D77" s="4" t="s">
        <v>2217</v>
      </c>
      <c r="E77" s="4" t="s">
        <v>2218</v>
      </c>
      <c r="F77" s="4" t="s">
        <v>2216</v>
      </c>
      <c r="G77" s="4"/>
    </row>
    <row r="78" spans="1:7">
      <c r="A78" s="5">
        <v>25065</v>
      </c>
      <c r="B78" s="5" t="s">
        <v>843</v>
      </c>
      <c r="C78" s="11" t="s">
        <v>844</v>
      </c>
      <c r="D78" s="4" t="s">
        <v>2219</v>
      </c>
      <c r="E78" s="4" t="s">
        <v>2096</v>
      </c>
      <c r="F78" s="4" t="s">
        <v>2220</v>
      </c>
      <c r="G78" s="4" t="s">
        <v>2221</v>
      </c>
    </row>
    <row r="79" spans="1:7">
      <c r="A79" s="5">
        <v>25066</v>
      </c>
      <c r="B79" s="5" t="s">
        <v>843</v>
      </c>
      <c r="C79" s="11" t="s">
        <v>844</v>
      </c>
      <c r="D79" s="4" t="s">
        <v>2222</v>
      </c>
      <c r="E79" s="4" t="s">
        <v>2124</v>
      </c>
      <c r="F79" s="4" t="s">
        <v>2223</v>
      </c>
      <c r="G79" s="4" t="s">
        <v>2224</v>
      </c>
    </row>
    <row r="80" spans="1:7">
      <c r="A80" s="5">
        <v>25075</v>
      </c>
      <c r="B80" s="5" t="s">
        <v>872</v>
      </c>
      <c r="C80" s="11" t="s">
        <v>873</v>
      </c>
      <c r="D80" s="4" t="s">
        <v>2225</v>
      </c>
      <c r="E80" s="4" t="s">
        <v>2226</v>
      </c>
      <c r="F80" s="4" t="s">
        <v>2227</v>
      </c>
      <c r="G80" s="4" t="s">
        <v>2228</v>
      </c>
    </row>
    <row r="81" spans="1:7">
      <c r="A81" s="5">
        <v>25076</v>
      </c>
      <c r="B81" s="5" t="s">
        <v>872</v>
      </c>
      <c r="C81" s="11" t="s">
        <v>873</v>
      </c>
      <c r="D81" s="4" t="s">
        <v>2229</v>
      </c>
      <c r="E81" s="4" t="s">
        <v>2230</v>
      </c>
      <c r="F81" s="4" t="s">
        <v>2231</v>
      </c>
      <c r="G81" s="4" t="s">
        <v>2232</v>
      </c>
    </row>
    <row r="82" spans="1:7">
      <c r="A82" s="4">
        <v>31012</v>
      </c>
      <c r="B82" s="4" t="s">
        <v>899</v>
      </c>
      <c r="C82" s="9" t="s">
        <v>900</v>
      </c>
      <c r="D82" s="4" t="s">
        <v>2233</v>
      </c>
      <c r="E82" s="4" t="s">
        <v>2234</v>
      </c>
      <c r="F82" s="4"/>
      <c r="G82" s="4"/>
    </row>
    <row r="83" spans="1:7">
      <c r="A83" s="5">
        <v>31023</v>
      </c>
      <c r="B83" s="5" t="s">
        <v>909</v>
      </c>
      <c r="C83" s="11" t="s">
        <v>910</v>
      </c>
      <c r="D83" s="4" t="s">
        <v>2235</v>
      </c>
      <c r="E83" s="4" t="s">
        <v>2236</v>
      </c>
      <c r="F83" s="4"/>
      <c r="G83" s="4"/>
    </row>
    <row r="84" spans="1:7">
      <c r="A84" s="5">
        <v>31033</v>
      </c>
      <c r="B84" s="5" t="s">
        <v>918</v>
      </c>
      <c r="C84" s="11" t="s">
        <v>919</v>
      </c>
      <c r="D84" s="4" t="s">
        <v>2237</v>
      </c>
      <c r="E84" s="4" t="s">
        <v>2238</v>
      </c>
      <c r="F84" s="4"/>
      <c r="G84" s="4"/>
    </row>
    <row r="85" spans="1:7">
      <c r="A85" s="5">
        <v>31044</v>
      </c>
      <c r="B85" s="5" t="s">
        <v>928</v>
      </c>
      <c r="C85" s="11" t="s">
        <v>929</v>
      </c>
      <c r="D85" s="4" t="s">
        <v>2239</v>
      </c>
      <c r="E85" s="4" t="s">
        <v>2240</v>
      </c>
      <c r="F85" s="4" t="s">
        <v>2241</v>
      </c>
      <c r="G85" s="4"/>
    </row>
    <row r="86" spans="1:7">
      <c r="A86" s="5">
        <v>31045</v>
      </c>
      <c r="B86" s="5" t="s">
        <v>928</v>
      </c>
      <c r="C86" s="11" t="s">
        <v>929</v>
      </c>
      <c r="D86" s="4" t="s">
        <v>2242</v>
      </c>
      <c r="E86" s="4" t="s">
        <v>2243</v>
      </c>
      <c r="F86" s="4" t="s">
        <v>2244</v>
      </c>
      <c r="G86" s="4"/>
    </row>
    <row r="87" spans="1:7">
      <c r="A87" s="5">
        <v>31054</v>
      </c>
      <c r="B87" s="5" t="s">
        <v>947</v>
      </c>
      <c r="C87" s="11" t="s">
        <v>948</v>
      </c>
      <c r="D87" s="4" t="s">
        <v>2245</v>
      </c>
      <c r="E87" s="4" t="s">
        <v>2246</v>
      </c>
      <c r="F87" s="4" t="s">
        <v>2247</v>
      </c>
      <c r="G87" s="4"/>
    </row>
    <row r="88" spans="1:7">
      <c r="A88" s="5">
        <v>31055</v>
      </c>
      <c r="B88" s="5" t="s">
        <v>947</v>
      </c>
      <c r="C88" s="11" t="s">
        <v>948</v>
      </c>
      <c r="D88" s="4" t="s">
        <v>2248</v>
      </c>
      <c r="E88" s="4" t="s">
        <v>2246</v>
      </c>
      <c r="F88" s="4" t="s">
        <v>2247</v>
      </c>
      <c r="G88" s="4"/>
    </row>
    <row r="89" spans="1:7">
      <c r="A89" s="5">
        <v>31064</v>
      </c>
      <c r="B89" s="5" t="s">
        <v>962</v>
      </c>
      <c r="C89" s="11" t="s">
        <v>963</v>
      </c>
      <c r="D89" s="4" t="s">
        <v>2249</v>
      </c>
      <c r="E89" s="4" t="s">
        <v>2250</v>
      </c>
      <c r="F89" s="4" t="s">
        <v>2251</v>
      </c>
      <c r="G89" s="4"/>
    </row>
    <row r="90" spans="1:7">
      <c r="A90" s="5">
        <v>31065</v>
      </c>
      <c r="B90" s="5" t="s">
        <v>962</v>
      </c>
      <c r="C90" s="11" t="s">
        <v>963</v>
      </c>
      <c r="D90" s="4" t="s">
        <v>2252</v>
      </c>
      <c r="E90" s="4" t="s">
        <v>2015</v>
      </c>
      <c r="F90" s="4" t="s">
        <v>2251</v>
      </c>
      <c r="G90" s="4"/>
    </row>
    <row r="91" spans="1:7">
      <c r="A91" s="5">
        <v>31075</v>
      </c>
      <c r="B91" s="5" t="s">
        <v>979</v>
      </c>
      <c r="C91" s="11" t="s">
        <v>980</v>
      </c>
      <c r="D91" s="4" t="s">
        <v>2253</v>
      </c>
      <c r="E91" s="4" t="s">
        <v>2254</v>
      </c>
      <c r="F91" s="4" t="s">
        <v>2144</v>
      </c>
      <c r="G91" s="4" t="s">
        <v>2255</v>
      </c>
    </row>
    <row r="92" spans="1:7">
      <c r="A92" s="5">
        <v>31076</v>
      </c>
      <c r="B92" s="5" t="s">
        <v>979</v>
      </c>
      <c r="C92" s="11" t="s">
        <v>980</v>
      </c>
      <c r="D92" s="4" t="s">
        <v>2256</v>
      </c>
      <c r="E92" s="4" t="s">
        <v>2257</v>
      </c>
      <c r="F92" s="4" t="s">
        <v>2258</v>
      </c>
      <c r="G92" s="4" t="s">
        <v>2259</v>
      </c>
    </row>
    <row r="93" spans="1:7">
      <c r="A93" s="5">
        <v>31085</v>
      </c>
      <c r="B93" s="5" t="s">
        <v>1005</v>
      </c>
      <c r="C93" s="11" t="s">
        <v>1006</v>
      </c>
      <c r="D93" s="4" t="s">
        <v>2260</v>
      </c>
      <c r="E93" s="4" t="s">
        <v>2144</v>
      </c>
      <c r="F93" s="4" t="s">
        <v>2261</v>
      </c>
      <c r="G93" s="4"/>
    </row>
    <row r="94" spans="1:7">
      <c r="A94" s="5">
        <v>31086</v>
      </c>
      <c r="B94" s="5" t="s">
        <v>1005</v>
      </c>
      <c r="C94" s="11" t="s">
        <v>1006</v>
      </c>
      <c r="D94" s="4" t="s">
        <v>2262</v>
      </c>
      <c r="E94" s="4" t="s">
        <v>2258</v>
      </c>
      <c r="F94" s="4" t="s">
        <v>2263</v>
      </c>
      <c r="G94" s="4" t="s">
        <v>2264</v>
      </c>
    </row>
    <row r="95" spans="1:7">
      <c r="A95" s="12">
        <v>31095</v>
      </c>
      <c r="B95" s="12" t="s">
        <v>1026</v>
      </c>
      <c r="C95" s="13" t="s">
        <v>1027</v>
      </c>
      <c r="D95" s="14"/>
      <c r="E95" s="15"/>
      <c r="F95" s="16" t="s">
        <v>2265</v>
      </c>
      <c r="G95" s="14" t="s">
        <v>2266</v>
      </c>
    </row>
    <row r="96" spans="1:7">
      <c r="A96" s="12">
        <v>31096</v>
      </c>
      <c r="B96" s="12" t="s">
        <v>1026</v>
      </c>
      <c r="C96" s="13" t="s">
        <v>1027</v>
      </c>
      <c r="D96" s="14"/>
      <c r="E96" s="15"/>
      <c r="F96" s="14" t="s">
        <v>2267</v>
      </c>
      <c r="G96" s="14" t="s">
        <v>2268</v>
      </c>
    </row>
    <row r="97" spans="1:7">
      <c r="A97" s="4">
        <v>32011</v>
      </c>
      <c r="B97" s="4" t="s">
        <v>1054</v>
      </c>
      <c r="C97" s="9" t="s">
        <v>1055</v>
      </c>
      <c r="D97" s="4" t="s">
        <v>2269</v>
      </c>
      <c r="E97" s="4"/>
      <c r="F97" s="4"/>
      <c r="G97" s="4"/>
    </row>
    <row r="98" spans="1:7">
      <c r="A98" s="5">
        <v>32023</v>
      </c>
      <c r="B98" s="5" t="s">
        <v>1059</v>
      </c>
      <c r="C98" s="11" t="s">
        <v>1060</v>
      </c>
      <c r="D98" s="4" t="s">
        <v>2270</v>
      </c>
      <c r="E98" s="4" t="s">
        <v>2271</v>
      </c>
      <c r="F98" s="4"/>
      <c r="G98" s="4"/>
    </row>
    <row r="99" spans="1:7">
      <c r="A99" s="5">
        <v>32034</v>
      </c>
      <c r="B99" s="5" t="s">
        <v>1067</v>
      </c>
      <c r="C99" s="11" t="s">
        <v>1068</v>
      </c>
      <c r="D99" s="4" t="s">
        <v>2272</v>
      </c>
      <c r="E99" s="4" t="s">
        <v>2273</v>
      </c>
      <c r="F99" s="4"/>
      <c r="G99" s="4"/>
    </row>
    <row r="100" spans="1:7">
      <c r="A100" s="5">
        <v>32035</v>
      </c>
      <c r="B100" s="5" t="s">
        <v>1067</v>
      </c>
      <c r="C100" s="11" t="s">
        <v>1068</v>
      </c>
      <c r="D100" s="4" t="s">
        <v>2217</v>
      </c>
      <c r="E100" s="4" t="s">
        <v>2273</v>
      </c>
      <c r="F100" s="4" t="s">
        <v>2274</v>
      </c>
      <c r="G100" s="4"/>
    </row>
    <row r="101" spans="1:7">
      <c r="A101" s="5">
        <v>32036</v>
      </c>
      <c r="B101" s="5" t="s">
        <v>1067</v>
      </c>
      <c r="C101" s="11" t="s">
        <v>1068</v>
      </c>
      <c r="D101" s="4" t="s">
        <v>2275</v>
      </c>
      <c r="E101" s="4" t="s">
        <v>2276</v>
      </c>
      <c r="F101" s="4" t="s">
        <v>2277</v>
      </c>
      <c r="G101" s="4" t="s">
        <v>1092</v>
      </c>
    </row>
    <row r="102" spans="1:7">
      <c r="A102" s="5">
        <v>32044</v>
      </c>
      <c r="B102" s="5" t="s">
        <v>1093</v>
      </c>
      <c r="C102" s="11" t="s">
        <v>1094</v>
      </c>
      <c r="D102" s="4" t="s">
        <v>2278</v>
      </c>
      <c r="E102" s="4" t="s">
        <v>2279</v>
      </c>
      <c r="F102" s="4"/>
      <c r="G102" s="4"/>
    </row>
    <row r="103" spans="1:7">
      <c r="A103" s="5">
        <v>32045</v>
      </c>
      <c r="B103" s="5" t="s">
        <v>1093</v>
      </c>
      <c r="C103" s="11" t="s">
        <v>1094</v>
      </c>
      <c r="D103" s="4" t="s">
        <v>2280</v>
      </c>
      <c r="E103" s="4" t="s">
        <v>2281</v>
      </c>
      <c r="F103" s="4" t="s">
        <v>2282</v>
      </c>
      <c r="G103" s="4"/>
    </row>
    <row r="104" spans="1:7">
      <c r="A104" s="5">
        <v>32046</v>
      </c>
      <c r="B104" s="5" t="s">
        <v>1093</v>
      </c>
      <c r="C104" s="11" t="s">
        <v>1094</v>
      </c>
      <c r="D104" s="4" t="s">
        <v>2283</v>
      </c>
      <c r="E104" s="4" t="s">
        <v>2281</v>
      </c>
      <c r="F104" s="4" t="s">
        <v>2284</v>
      </c>
      <c r="G104" s="4" t="s">
        <v>2285</v>
      </c>
    </row>
    <row r="105" spans="1:7">
      <c r="A105" s="5">
        <v>32055</v>
      </c>
      <c r="B105" s="5" t="s">
        <v>1121</v>
      </c>
      <c r="C105" s="11" t="s">
        <v>1122</v>
      </c>
      <c r="D105" s="4" t="s">
        <v>2286</v>
      </c>
      <c r="E105" s="4" t="s">
        <v>2287</v>
      </c>
      <c r="F105" s="4" t="s">
        <v>2288</v>
      </c>
      <c r="G105" s="4"/>
    </row>
    <row r="106" spans="1:7">
      <c r="A106" s="5">
        <v>32056</v>
      </c>
      <c r="B106" s="5" t="s">
        <v>1121</v>
      </c>
      <c r="C106" s="11" t="s">
        <v>1122</v>
      </c>
      <c r="D106" s="4" t="s">
        <v>2289</v>
      </c>
      <c r="E106" s="4" t="s">
        <v>2290</v>
      </c>
      <c r="F106" s="4" t="s">
        <v>2291</v>
      </c>
      <c r="G106" s="4" t="s">
        <v>2292</v>
      </c>
    </row>
    <row r="107" spans="1:7">
      <c r="A107" s="5">
        <v>33014</v>
      </c>
      <c r="B107" s="5" t="s">
        <v>1148</v>
      </c>
      <c r="C107" s="11" t="s">
        <v>1149</v>
      </c>
      <c r="D107" s="4" t="s">
        <v>2293</v>
      </c>
      <c r="E107" s="4" t="s">
        <v>2276</v>
      </c>
      <c r="F107" s="4" t="s">
        <v>2294</v>
      </c>
      <c r="G107" s="4"/>
    </row>
    <row r="108" spans="1:7">
      <c r="A108" s="5">
        <v>33015</v>
      </c>
      <c r="B108" s="5" t="s">
        <v>1148</v>
      </c>
      <c r="C108" s="11" t="s">
        <v>1149</v>
      </c>
      <c r="D108" s="4" t="s">
        <v>2295</v>
      </c>
      <c r="E108" s="4" t="s">
        <v>2296</v>
      </c>
      <c r="F108" s="4" t="s">
        <v>2294</v>
      </c>
      <c r="G108" s="4"/>
    </row>
    <row r="109" spans="1:7">
      <c r="A109" s="5">
        <v>33024</v>
      </c>
      <c r="B109" s="5" t="s">
        <v>1166</v>
      </c>
      <c r="C109" s="11" t="s">
        <v>1167</v>
      </c>
      <c r="D109" s="4" t="s">
        <v>2297</v>
      </c>
      <c r="E109" s="4" t="s">
        <v>2298</v>
      </c>
      <c r="F109" s="4" t="s">
        <v>2299</v>
      </c>
      <c r="G109" s="4"/>
    </row>
    <row r="110" spans="1:7">
      <c r="A110" s="5">
        <v>33025</v>
      </c>
      <c r="B110" s="5" t="s">
        <v>1166</v>
      </c>
      <c r="C110" s="11" t="s">
        <v>1167</v>
      </c>
      <c r="D110" s="4" t="s">
        <v>2300</v>
      </c>
      <c r="E110" s="4" t="s">
        <v>2301</v>
      </c>
      <c r="F110" s="4" t="s">
        <v>2302</v>
      </c>
      <c r="G110" s="4"/>
    </row>
    <row r="111" spans="1:7">
      <c r="A111" s="5">
        <v>33026</v>
      </c>
      <c r="B111" s="5" t="s">
        <v>1166</v>
      </c>
      <c r="C111" s="11" t="s">
        <v>1167</v>
      </c>
      <c r="D111" s="4" t="s">
        <v>2303</v>
      </c>
      <c r="E111" s="4" t="s">
        <v>2304</v>
      </c>
      <c r="F111" s="4" t="s">
        <v>2305</v>
      </c>
      <c r="G111" s="4" t="s">
        <v>2306</v>
      </c>
    </row>
    <row r="112" spans="1:7">
      <c r="A112" s="5">
        <v>34014</v>
      </c>
      <c r="B112" s="5" t="s">
        <v>1196</v>
      </c>
      <c r="C112" s="11" t="s">
        <v>1197</v>
      </c>
      <c r="D112" s="4" t="s">
        <v>2307</v>
      </c>
      <c r="E112" s="4" t="s">
        <v>2308</v>
      </c>
      <c r="F112" s="4" t="s">
        <v>2309</v>
      </c>
      <c r="G112" s="4"/>
    </row>
    <row r="113" spans="1:7">
      <c r="A113" s="5">
        <v>34015</v>
      </c>
      <c r="B113" s="5" t="s">
        <v>1196</v>
      </c>
      <c r="C113" s="11" t="s">
        <v>1197</v>
      </c>
      <c r="D113" s="4" t="s">
        <v>2310</v>
      </c>
      <c r="E113" s="4" t="s">
        <v>2137</v>
      </c>
      <c r="F113" s="4" t="s">
        <v>2309</v>
      </c>
      <c r="G113" s="4"/>
    </row>
    <row r="114" spans="1:7">
      <c r="A114" s="5">
        <v>34025</v>
      </c>
      <c r="B114" s="5" t="s">
        <v>1213</v>
      </c>
      <c r="C114" s="11" t="s">
        <v>1214</v>
      </c>
      <c r="D114" s="4" t="s">
        <v>2311</v>
      </c>
      <c r="E114" s="4" t="s">
        <v>2312</v>
      </c>
      <c r="F114" s="4" t="s">
        <v>2313</v>
      </c>
      <c r="G114" s="4"/>
    </row>
    <row r="115" spans="1:7">
      <c r="A115" s="5">
        <v>34026</v>
      </c>
      <c r="B115" s="5" t="s">
        <v>1213</v>
      </c>
      <c r="C115" s="11" t="s">
        <v>1214</v>
      </c>
      <c r="D115" s="4" t="s">
        <v>2314</v>
      </c>
      <c r="E115" s="4" t="s">
        <v>2315</v>
      </c>
      <c r="F115" s="4" t="s">
        <v>2316</v>
      </c>
      <c r="G115" s="4" t="s">
        <v>2317</v>
      </c>
    </row>
    <row r="116" spans="1:7">
      <c r="A116" s="5">
        <v>35013</v>
      </c>
      <c r="B116" s="5" t="s">
        <v>1239</v>
      </c>
      <c r="C116" s="11" t="s">
        <v>1240</v>
      </c>
      <c r="D116" s="4" t="s">
        <v>2318</v>
      </c>
      <c r="E116" s="4" t="s">
        <v>2308</v>
      </c>
      <c r="F116" s="4" t="s">
        <v>2319</v>
      </c>
      <c r="G116" s="4"/>
    </row>
    <row r="117" spans="1:7">
      <c r="A117" s="5">
        <v>35023</v>
      </c>
      <c r="B117" s="5" t="s">
        <v>1251</v>
      </c>
      <c r="C117" s="11" t="s">
        <v>1252</v>
      </c>
      <c r="D117" s="4" t="s">
        <v>2320</v>
      </c>
      <c r="E117" s="4" t="s">
        <v>2308</v>
      </c>
      <c r="F117" s="4" t="s">
        <v>2321</v>
      </c>
      <c r="G117" s="4"/>
    </row>
    <row r="118" spans="1:7">
      <c r="A118" s="5">
        <v>35035</v>
      </c>
      <c r="B118" s="5" t="s">
        <v>1259</v>
      </c>
      <c r="C118" s="11" t="s">
        <v>1260</v>
      </c>
      <c r="D118" s="4" t="s">
        <v>2322</v>
      </c>
      <c r="E118" s="4" t="s">
        <v>2323</v>
      </c>
      <c r="F118" s="4" t="s">
        <v>2324</v>
      </c>
      <c r="G118" s="4" t="s">
        <v>2325</v>
      </c>
    </row>
    <row r="119" spans="1:7">
      <c r="A119" s="5">
        <v>35036</v>
      </c>
      <c r="B119" s="5" t="s">
        <v>1259</v>
      </c>
      <c r="C119" s="11" t="s">
        <v>1260</v>
      </c>
      <c r="D119" s="4" t="s">
        <v>2326</v>
      </c>
      <c r="E119" s="4" t="s">
        <v>2327</v>
      </c>
      <c r="F119" s="4" t="s">
        <v>2328</v>
      </c>
      <c r="G119" s="4" t="s">
        <v>2329</v>
      </c>
    </row>
    <row r="120" spans="1:7">
      <c r="A120" s="5">
        <v>35045</v>
      </c>
      <c r="B120" s="5" t="s">
        <v>1282</v>
      </c>
      <c r="C120" s="11" t="s">
        <v>1283</v>
      </c>
      <c r="D120" s="4" t="s">
        <v>2330</v>
      </c>
      <c r="E120" s="4" t="s">
        <v>2306</v>
      </c>
      <c r="F120" s="4" t="s">
        <v>2331</v>
      </c>
      <c r="G120" s="4"/>
    </row>
    <row r="121" spans="1:7">
      <c r="A121" s="5">
        <v>35046</v>
      </c>
      <c r="B121" s="5" t="s">
        <v>1282</v>
      </c>
      <c r="C121" s="11" t="s">
        <v>1283</v>
      </c>
      <c r="D121" s="4" t="s">
        <v>2332</v>
      </c>
      <c r="E121" s="4" t="s">
        <v>2152</v>
      </c>
      <c r="F121" s="4" t="s">
        <v>2333</v>
      </c>
      <c r="G121" s="4" t="s">
        <v>2334</v>
      </c>
    </row>
    <row r="122" spans="1:7">
      <c r="A122" s="4">
        <v>41013</v>
      </c>
      <c r="B122" s="4" t="s">
        <v>1306</v>
      </c>
      <c r="C122" s="9" t="s">
        <v>1307</v>
      </c>
      <c r="D122" s="4" t="s">
        <v>2335</v>
      </c>
      <c r="E122" s="4" t="s">
        <v>2336</v>
      </c>
      <c r="F122" s="4"/>
      <c r="G122" s="4"/>
    </row>
    <row r="123" spans="1:7">
      <c r="A123" s="15">
        <v>41023</v>
      </c>
      <c r="B123" s="15" t="s">
        <v>1315</v>
      </c>
      <c r="C123" s="17" t="s">
        <v>1316</v>
      </c>
      <c r="D123" s="15" t="s">
        <v>2337</v>
      </c>
      <c r="E123" s="15" t="s">
        <v>2338</v>
      </c>
      <c r="F123" s="15"/>
      <c r="G123" s="15"/>
    </row>
    <row r="124" spans="1:7">
      <c r="A124" s="4">
        <v>41034</v>
      </c>
      <c r="B124" s="4" t="s">
        <v>1324</v>
      </c>
      <c r="C124" s="9" t="s">
        <v>1325</v>
      </c>
      <c r="D124" s="4" t="s">
        <v>2339</v>
      </c>
      <c r="E124" s="4" t="s">
        <v>2340</v>
      </c>
      <c r="F124" s="4" t="s">
        <v>2341</v>
      </c>
      <c r="G124" s="4"/>
    </row>
    <row r="125" spans="1:7">
      <c r="A125" s="4">
        <v>41035</v>
      </c>
      <c r="B125" s="4" t="s">
        <v>1324</v>
      </c>
      <c r="C125" s="9" t="s">
        <v>1325</v>
      </c>
      <c r="D125" s="4" t="s">
        <v>2342</v>
      </c>
      <c r="E125" s="4" t="s">
        <v>2340</v>
      </c>
      <c r="F125" s="4" t="s">
        <v>2341</v>
      </c>
      <c r="G125" s="4"/>
    </row>
    <row r="126" spans="1:7">
      <c r="A126" s="4">
        <v>41044</v>
      </c>
      <c r="B126" s="4" t="s">
        <v>1340</v>
      </c>
      <c r="C126" s="9" t="s">
        <v>1341</v>
      </c>
      <c r="D126" s="4" t="s">
        <v>2343</v>
      </c>
      <c r="E126" s="4" t="s">
        <v>2344</v>
      </c>
      <c r="F126" s="4" t="s">
        <v>2345</v>
      </c>
      <c r="G126" s="4"/>
    </row>
    <row r="127" spans="1:7">
      <c r="A127" s="4">
        <v>41045</v>
      </c>
      <c r="B127" s="4" t="s">
        <v>1340</v>
      </c>
      <c r="C127" s="9" t="s">
        <v>1341</v>
      </c>
      <c r="D127" s="4" t="s">
        <v>2346</v>
      </c>
      <c r="E127" s="4" t="s">
        <v>2344</v>
      </c>
      <c r="F127" s="4" t="s">
        <v>2345</v>
      </c>
      <c r="G127" s="4"/>
    </row>
    <row r="128" spans="1:7">
      <c r="A128" s="5">
        <v>41055</v>
      </c>
      <c r="B128" s="5" t="s">
        <v>1357</v>
      </c>
      <c r="C128" s="11" t="s">
        <v>1358</v>
      </c>
      <c r="D128" s="4" t="s">
        <v>2347</v>
      </c>
      <c r="E128" s="4" t="s">
        <v>2348</v>
      </c>
      <c r="F128" s="4" t="s">
        <v>2349</v>
      </c>
      <c r="G128" s="4" t="s">
        <v>2350</v>
      </c>
    </row>
    <row r="129" spans="1:7">
      <c r="A129" s="5">
        <v>41056</v>
      </c>
      <c r="B129" s="5" t="s">
        <v>1357</v>
      </c>
      <c r="C129" s="11" t="s">
        <v>1358</v>
      </c>
      <c r="D129" s="4" t="s">
        <v>2351</v>
      </c>
      <c r="E129" s="4" t="s">
        <v>2352</v>
      </c>
      <c r="F129" s="4" t="s">
        <v>2353</v>
      </c>
      <c r="G129" s="4" t="s">
        <v>2354</v>
      </c>
    </row>
    <row r="130" spans="1:7">
      <c r="A130" s="5">
        <v>41065</v>
      </c>
      <c r="B130" s="5" t="s">
        <v>1387</v>
      </c>
      <c r="C130" s="11" t="s">
        <v>1388</v>
      </c>
      <c r="D130" s="4" t="s">
        <v>2355</v>
      </c>
      <c r="E130" s="4" t="s">
        <v>2356</v>
      </c>
      <c r="F130" s="4" t="s">
        <v>2357</v>
      </c>
      <c r="G130" s="4" t="s">
        <v>2358</v>
      </c>
    </row>
    <row r="131" spans="1:7">
      <c r="A131" s="5">
        <v>41066</v>
      </c>
      <c r="B131" s="5" t="s">
        <v>1387</v>
      </c>
      <c r="C131" s="11" t="s">
        <v>1388</v>
      </c>
      <c r="D131" s="4" t="s">
        <v>2359</v>
      </c>
      <c r="E131" s="4" t="s">
        <v>2360</v>
      </c>
      <c r="F131" s="4" t="s">
        <v>2361</v>
      </c>
      <c r="G131" s="4" t="s">
        <v>2362</v>
      </c>
    </row>
    <row r="132" spans="1:7">
      <c r="A132" s="5">
        <v>42015</v>
      </c>
      <c r="B132" s="5" t="s">
        <v>1415</v>
      </c>
      <c r="C132" s="11" t="s">
        <v>1416</v>
      </c>
      <c r="D132" s="4" t="s">
        <v>2363</v>
      </c>
      <c r="E132" s="4" t="s">
        <v>2364</v>
      </c>
      <c r="F132" s="4" t="s">
        <v>2365</v>
      </c>
      <c r="G132" s="4"/>
    </row>
    <row r="133" spans="1:7">
      <c r="A133" s="5">
        <v>42016</v>
      </c>
      <c r="B133" s="5" t="s">
        <v>1415</v>
      </c>
      <c r="C133" s="11" t="s">
        <v>1416</v>
      </c>
      <c r="D133" s="4" t="s">
        <v>2366</v>
      </c>
      <c r="E133" s="4" t="s">
        <v>2367</v>
      </c>
      <c r="F133" s="4" t="s">
        <v>2368</v>
      </c>
      <c r="G133" s="4" t="s">
        <v>2369</v>
      </c>
    </row>
    <row r="134" spans="1:7">
      <c r="A134" s="4">
        <v>43012</v>
      </c>
      <c r="B134" s="4" t="s">
        <v>1442</v>
      </c>
      <c r="C134" s="9" t="s">
        <v>1443</v>
      </c>
      <c r="D134" s="4" t="s">
        <v>2370</v>
      </c>
      <c r="E134" s="4" t="s">
        <v>2371</v>
      </c>
      <c r="F134" s="4"/>
      <c r="G134" s="4"/>
    </row>
    <row r="135" spans="1:7">
      <c r="A135" s="4">
        <v>43023</v>
      </c>
      <c r="B135" s="4" t="s">
        <v>1451</v>
      </c>
      <c r="C135" s="9" t="s">
        <v>1452</v>
      </c>
      <c r="D135" s="4" t="s">
        <v>2372</v>
      </c>
      <c r="E135" s="4" t="s">
        <v>2373</v>
      </c>
      <c r="F135" s="4"/>
      <c r="G135" s="4"/>
    </row>
    <row r="136" spans="1:7">
      <c r="A136" s="4">
        <v>43034</v>
      </c>
      <c r="B136" s="4" t="s">
        <v>1459</v>
      </c>
      <c r="C136" s="9" t="s">
        <v>1460</v>
      </c>
      <c r="D136" s="4" t="s">
        <v>2374</v>
      </c>
      <c r="E136" s="4" t="s">
        <v>2375</v>
      </c>
      <c r="F136" s="4" t="s">
        <v>2376</v>
      </c>
      <c r="G136" s="4"/>
    </row>
    <row r="137" spans="1:7">
      <c r="A137" s="4">
        <v>43035</v>
      </c>
      <c r="B137" s="4" t="s">
        <v>1459</v>
      </c>
      <c r="C137" s="9" t="s">
        <v>1460</v>
      </c>
      <c r="D137" s="4" t="s">
        <v>2377</v>
      </c>
      <c r="E137" s="4" t="s">
        <v>2375</v>
      </c>
      <c r="F137" s="4" t="s">
        <v>2376</v>
      </c>
      <c r="G137" s="4"/>
    </row>
    <row r="138" spans="1:7">
      <c r="A138" s="4">
        <v>43044</v>
      </c>
      <c r="B138" s="4" t="s">
        <v>1475</v>
      </c>
      <c r="C138" s="9" t="s">
        <v>1476</v>
      </c>
      <c r="D138" s="4" t="s">
        <v>2378</v>
      </c>
      <c r="E138" s="4" t="s">
        <v>2379</v>
      </c>
      <c r="F138" s="4"/>
      <c r="G138" s="4"/>
    </row>
    <row r="139" spans="1:7">
      <c r="A139" s="4">
        <v>43045</v>
      </c>
      <c r="B139" s="4" t="s">
        <v>1475</v>
      </c>
      <c r="C139" s="9" t="s">
        <v>1476</v>
      </c>
      <c r="D139" s="4" t="s">
        <v>2380</v>
      </c>
      <c r="E139" s="4" t="s">
        <v>2379</v>
      </c>
      <c r="F139" s="4" t="s">
        <v>2381</v>
      </c>
      <c r="G139" s="4"/>
    </row>
    <row r="140" spans="1:7">
      <c r="A140" s="4">
        <v>43046</v>
      </c>
      <c r="B140" s="4" t="s">
        <v>1475</v>
      </c>
      <c r="C140" s="9" t="s">
        <v>1476</v>
      </c>
      <c r="D140" s="4" t="s">
        <v>2382</v>
      </c>
      <c r="E140" s="4" t="s">
        <v>2379</v>
      </c>
      <c r="F140" s="4" t="s">
        <v>2383</v>
      </c>
      <c r="G140" s="4" t="s">
        <v>2384</v>
      </c>
    </row>
    <row r="141" spans="1:7">
      <c r="A141" s="5">
        <v>43054</v>
      </c>
      <c r="B141" s="5" t="s">
        <v>1504</v>
      </c>
      <c r="C141" s="11" t="s">
        <v>1505</v>
      </c>
      <c r="D141" s="4" t="s">
        <v>2385</v>
      </c>
      <c r="E141" s="4" t="s">
        <v>2386</v>
      </c>
      <c r="F141" s="4" t="s">
        <v>2387</v>
      </c>
      <c r="G141" s="4"/>
    </row>
    <row r="142" spans="1:7">
      <c r="A142" s="5">
        <v>43055</v>
      </c>
      <c r="B142" s="5" t="s">
        <v>1504</v>
      </c>
      <c r="C142" s="11" t="s">
        <v>1505</v>
      </c>
      <c r="D142" s="4" t="s">
        <v>2388</v>
      </c>
      <c r="E142" s="4" t="s">
        <v>2389</v>
      </c>
      <c r="F142" s="4" t="s">
        <v>2390</v>
      </c>
      <c r="G142" s="4"/>
    </row>
    <row r="143" spans="1:7">
      <c r="A143" s="5">
        <v>43056</v>
      </c>
      <c r="B143" s="5" t="s">
        <v>1504</v>
      </c>
      <c r="C143" s="11" t="s">
        <v>1505</v>
      </c>
      <c r="D143" s="4" t="s">
        <v>2391</v>
      </c>
      <c r="E143" s="4" t="s">
        <v>2392</v>
      </c>
      <c r="F143" s="4" t="s">
        <v>2393</v>
      </c>
      <c r="G143" s="4" t="s">
        <v>2015</v>
      </c>
    </row>
    <row r="144" spans="1:7">
      <c r="A144" s="18">
        <v>43065</v>
      </c>
      <c r="B144" s="18" t="s">
        <v>1533</v>
      </c>
      <c r="C144" s="19" t="s">
        <v>1534</v>
      </c>
      <c r="D144" s="20"/>
      <c r="E144" s="20"/>
      <c r="F144" s="20"/>
      <c r="G144" s="20"/>
    </row>
    <row r="145" spans="1:7">
      <c r="A145" s="18">
        <v>43066</v>
      </c>
      <c r="B145" s="18" t="s">
        <v>1533</v>
      </c>
      <c r="C145" s="19" t="s">
        <v>1534</v>
      </c>
      <c r="D145" s="20"/>
      <c r="E145" s="20"/>
      <c r="F145" s="20"/>
      <c r="G145" s="20"/>
    </row>
    <row r="146" spans="1:7">
      <c r="A146" s="4">
        <v>44011</v>
      </c>
      <c r="B146" s="4" t="s">
        <v>1561</v>
      </c>
      <c r="C146" s="9" t="s">
        <v>1562</v>
      </c>
      <c r="D146" s="4" t="s">
        <v>2008</v>
      </c>
      <c r="E146" s="4"/>
      <c r="F146" s="4"/>
      <c r="G146" s="4"/>
    </row>
    <row r="147" spans="1:7">
      <c r="A147" s="4">
        <v>44024</v>
      </c>
      <c r="B147" s="4" t="s">
        <v>1567</v>
      </c>
      <c r="C147" s="9" t="s">
        <v>1568</v>
      </c>
      <c r="D147" s="4" t="s">
        <v>2019</v>
      </c>
      <c r="E147" s="4" t="s">
        <v>2394</v>
      </c>
      <c r="F147" s="4" t="s">
        <v>2395</v>
      </c>
      <c r="G147" s="4"/>
    </row>
    <row r="148" spans="1:7">
      <c r="A148" s="4">
        <v>44025</v>
      </c>
      <c r="B148" s="4" t="s">
        <v>1567</v>
      </c>
      <c r="C148" s="9" t="s">
        <v>1568</v>
      </c>
      <c r="D148" s="4" t="s">
        <v>2022</v>
      </c>
      <c r="E148" s="4" t="s">
        <v>2394</v>
      </c>
      <c r="F148" s="4" t="s">
        <v>2396</v>
      </c>
      <c r="G148" s="4"/>
    </row>
    <row r="149" spans="1:7">
      <c r="A149" s="5">
        <v>44034</v>
      </c>
      <c r="B149" s="5" t="s">
        <v>1585</v>
      </c>
      <c r="C149" s="11" t="s">
        <v>1586</v>
      </c>
      <c r="D149" s="4" t="s">
        <v>2397</v>
      </c>
      <c r="E149" s="4" t="s">
        <v>2398</v>
      </c>
      <c r="F149" s="4" t="s">
        <v>2399</v>
      </c>
      <c r="G149" s="4"/>
    </row>
    <row r="150" spans="1:7">
      <c r="A150" s="5">
        <v>44035</v>
      </c>
      <c r="B150" s="5" t="s">
        <v>1585</v>
      </c>
      <c r="C150" s="11" t="s">
        <v>1586</v>
      </c>
      <c r="D150" s="4" t="s">
        <v>2400</v>
      </c>
      <c r="E150" s="4" t="s">
        <v>2401</v>
      </c>
      <c r="F150" s="4" t="s">
        <v>2399</v>
      </c>
      <c r="G150" s="4" t="s">
        <v>2402</v>
      </c>
    </row>
    <row r="151" spans="1:7">
      <c r="A151" s="5">
        <v>44036</v>
      </c>
      <c r="B151" s="5" t="s">
        <v>1585</v>
      </c>
      <c r="C151" s="11" t="s">
        <v>1586</v>
      </c>
      <c r="D151" s="4" t="s">
        <v>2403</v>
      </c>
      <c r="E151" s="4" t="s">
        <v>2404</v>
      </c>
      <c r="F151" s="4" t="s">
        <v>2405</v>
      </c>
      <c r="G151" s="4" t="s">
        <v>2406</v>
      </c>
    </row>
    <row r="152" spans="1:7">
      <c r="A152" s="5">
        <v>44045</v>
      </c>
      <c r="B152" s="5" t="s">
        <v>1619</v>
      </c>
      <c r="C152" s="11" t="s">
        <v>1620</v>
      </c>
      <c r="D152" s="4" t="s">
        <v>2407</v>
      </c>
      <c r="E152" s="4" t="s">
        <v>2408</v>
      </c>
      <c r="F152" s="4" t="s">
        <v>2409</v>
      </c>
      <c r="G152" s="4"/>
    </row>
    <row r="153" spans="1:7">
      <c r="A153" s="5">
        <v>44046</v>
      </c>
      <c r="B153" s="5" t="s">
        <v>1619</v>
      </c>
      <c r="C153" s="11" t="s">
        <v>1620</v>
      </c>
      <c r="D153" s="4" t="s">
        <v>2410</v>
      </c>
      <c r="E153" s="4" t="s">
        <v>2411</v>
      </c>
      <c r="F153" s="4" t="s">
        <v>2412</v>
      </c>
      <c r="G153" s="4" t="s">
        <v>2413</v>
      </c>
    </row>
    <row r="154" spans="1:7">
      <c r="A154" s="4">
        <v>45013</v>
      </c>
      <c r="B154" s="4" t="s">
        <v>1644</v>
      </c>
      <c r="C154" s="9" t="s">
        <v>1645</v>
      </c>
      <c r="D154" s="4" t="s">
        <v>2414</v>
      </c>
      <c r="E154" s="4" t="s">
        <v>2415</v>
      </c>
      <c r="F154" s="4" t="s">
        <v>2416</v>
      </c>
      <c r="G154" s="4"/>
    </row>
    <row r="155" spans="1:7">
      <c r="A155" s="4">
        <v>45023</v>
      </c>
      <c r="B155" s="4" t="s">
        <v>1654</v>
      </c>
      <c r="C155" s="9" t="s">
        <v>1655</v>
      </c>
      <c r="D155" s="4" t="s">
        <v>2417</v>
      </c>
      <c r="E155" s="4" t="s">
        <v>2418</v>
      </c>
      <c r="F155" s="4"/>
      <c r="G155" s="4"/>
    </row>
    <row r="156" spans="1:7">
      <c r="A156" s="4">
        <v>45034</v>
      </c>
      <c r="B156" s="5" t="s">
        <v>1663</v>
      </c>
      <c r="C156" s="9" t="s">
        <v>1664</v>
      </c>
      <c r="D156" s="4" t="s">
        <v>2419</v>
      </c>
      <c r="E156" s="4" t="s">
        <v>2420</v>
      </c>
      <c r="F156" s="4" t="s">
        <v>2421</v>
      </c>
      <c r="G156" s="4"/>
    </row>
    <row r="157" spans="1:7">
      <c r="A157" s="4">
        <v>45035</v>
      </c>
      <c r="B157" s="5" t="s">
        <v>1663</v>
      </c>
      <c r="C157" s="9" t="s">
        <v>1664</v>
      </c>
      <c r="D157" s="4" t="s">
        <v>2422</v>
      </c>
      <c r="E157" s="4" t="s">
        <v>2420</v>
      </c>
      <c r="F157" s="4" t="s">
        <v>2423</v>
      </c>
      <c r="G157" s="4"/>
    </row>
    <row r="158" spans="1:7">
      <c r="A158" s="5">
        <v>45045</v>
      </c>
      <c r="B158" s="5" t="s">
        <v>1682</v>
      </c>
      <c r="C158" s="11" t="s">
        <v>1683</v>
      </c>
      <c r="D158" s="4" t="s">
        <v>2424</v>
      </c>
      <c r="E158" s="4" t="s">
        <v>2425</v>
      </c>
      <c r="F158" s="4" t="s">
        <v>2426</v>
      </c>
      <c r="G158" s="4" t="s">
        <v>2427</v>
      </c>
    </row>
    <row r="159" spans="1:7">
      <c r="A159" s="5">
        <v>45046</v>
      </c>
      <c r="B159" s="5" t="s">
        <v>1682</v>
      </c>
      <c r="C159" s="11" t="s">
        <v>1683</v>
      </c>
      <c r="D159" s="4" t="s">
        <v>2428</v>
      </c>
      <c r="E159" s="4" t="s">
        <v>2429</v>
      </c>
      <c r="F159" s="4" t="s">
        <v>2430</v>
      </c>
      <c r="G159" s="4" t="s">
        <v>2431</v>
      </c>
    </row>
    <row r="160" spans="1:7">
      <c r="A160" s="5">
        <v>45055</v>
      </c>
      <c r="B160" s="5" t="s">
        <v>1712</v>
      </c>
      <c r="C160" s="11" t="s">
        <v>1713</v>
      </c>
      <c r="D160" s="4" t="s">
        <v>2432</v>
      </c>
      <c r="E160" s="4" t="s">
        <v>2433</v>
      </c>
      <c r="F160" s="4" t="s">
        <v>2434</v>
      </c>
      <c r="G160" s="4" t="s">
        <v>2435</v>
      </c>
    </row>
    <row r="161" spans="1:7">
      <c r="A161" s="5">
        <v>45056</v>
      </c>
      <c r="B161" s="5" t="s">
        <v>1712</v>
      </c>
      <c r="C161" s="11" t="s">
        <v>1713</v>
      </c>
      <c r="D161" s="4" t="s">
        <v>2436</v>
      </c>
      <c r="E161" s="4" t="s">
        <v>2437</v>
      </c>
      <c r="F161" s="4" t="s">
        <v>2438</v>
      </c>
      <c r="G161" s="4" t="s">
        <v>2439</v>
      </c>
    </row>
    <row r="162" spans="1:7">
      <c r="A162" s="5">
        <v>51015</v>
      </c>
      <c r="B162" s="5" t="s">
        <v>1742</v>
      </c>
      <c r="C162" s="11" t="s">
        <v>1743</v>
      </c>
      <c r="D162" s="5" t="s">
        <v>2440</v>
      </c>
      <c r="E162" s="4" t="s">
        <v>2441</v>
      </c>
      <c r="F162" s="4" t="s">
        <v>2442</v>
      </c>
      <c r="G162" s="4" t="s">
        <v>1757</v>
      </c>
    </row>
    <row r="163" spans="1:7">
      <c r="A163" s="5">
        <v>51016</v>
      </c>
      <c r="B163" s="5" t="s">
        <v>1742</v>
      </c>
      <c r="C163" s="11" t="s">
        <v>1743</v>
      </c>
      <c r="D163" s="5" t="s">
        <v>2443</v>
      </c>
      <c r="E163" s="4" t="s">
        <v>2444</v>
      </c>
      <c r="F163" s="4" t="s">
        <v>2445</v>
      </c>
      <c r="G163" s="4" t="s">
        <v>1768</v>
      </c>
    </row>
    <row r="164" spans="1:7">
      <c r="A164" s="5">
        <v>52013</v>
      </c>
      <c r="B164" s="5" t="s">
        <v>1769</v>
      </c>
      <c r="C164" s="11" t="s">
        <v>1770</v>
      </c>
      <c r="D164" s="4" t="s">
        <v>2446</v>
      </c>
      <c r="E164" s="4" t="s">
        <v>2447</v>
      </c>
      <c r="F164" s="4" t="s">
        <v>2448</v>
      </c>
      <c r="G164" s="4"/>
    </row>
    <row r="165" spans="1:7">
      <c r="A165" s="5">
        <v>52024</v>
      </c>
      <c r="B165" s="5" t="s">
        <v>1781</v>
      </c>
      <c r="C165" s="11" t="s">
        <v>1782</v>
      </c>
      <c r="D165" s="4" t="s">
        <v>2449</v>
      </c>
      <c r="E165" s="4" t="s">
        <v>2450</v>
      </c>
      <c r="F165" s="4" t="s">
        <v>2451</v>
      </c>
      <c r="G165" s="4"/>
    </row>
    <row r="166" spans="1:7">
      <c r="A166" s="5">
        <v>52025</v>
      </c>
      <c r="B166" s="5" t="s">
        <v>1781</v>
      </c>
      <c r="C166" s="11" t="s">
        <v>1782</v>
      </c>
      <c r="D166" s="4" t="s">
        <v>2452</v>
      </c>
      <c r="E166" s="4" t="s">
        <v>2453</v>
      </c>
      <c r="F166" s="4" t="s">
        <v>2451</v>
      </c>
      <c r="G166" s="4"/>
    </row>
    <row r="167" spans="1:7">
      <c r="A167" s="5">
        <v>52034</v>
      </c>
      <c r="B167" s="5" t="s">
        <v>1795</v>
      </c>
      <c r="C167" s="11" t="s">
        <v>1796</v>
      </c>
      <c r="D167" s="4" t="s">
        <v>2454</v>
      </c>
      <c r="E167" s="4" t="s">
        <v>2450</v>
      </c>
      <c r="F167" s="4" t="s">
        <v>2455</v>
      </c>
      <c r="G167" s="4"/>
    </row>
    <row r="168" spans="1:7">
      <c r="A168" s="5">
        <v>52035</v>
      </c>
      <c r="B168" s="5" t="s">
        <v>1795</v>
      </c>
      <c r="C168" s="11" t="s">
        <v>1796</v>
      </c>
      <c r="D168" s="4" t="s">
        <v>2456</v>
      </c>
      <c r="E168" s="4" t="s">
        <v>2453</v>
      </c>
      <c r="F168" s="4" t="s">
        <v>2455</v>
      </c>
      <c r="G168" s="4"/>
    </row>
    <row r="169" spans="1:7">
      <c r="A169" s="5">
        <v>52045</v>
      </c>
      <c r="B169" s="5" t="s">
        <v>1810</v>
      </c>
      <c r="C169" s="11" t="s">
        <v>1811</v>
      </c>
      <c r="D169" s="4" t="s">
        <v>2457</v>
      </c>
      <c r="E169" s="4" t="s">
        <v>2458</v>
      </c>
      <c r="F169" s="4" t="s">
        <v>2459</v>
      </c>
      <c r="G169" s="4" t="s">
        <v>2460</v>
      </c>
    </row>
    <row r="170" spans="1:7">
      <c r="A170" s="5">
        <v>52046</v>
      </c>
      <c r="B170" s="5" t="s">
        <v>1810</v>
      </c>
      <c r="C170" s="11" t="s">
        <v>1811</v>
      </c>
      <c r="D170" s="4" t="s">
        <v>2461</v>
      </c>
      <c r="E170" s="4" t="s">
        <v>2462</v>
      </c>
      <c r="F170" s="4" t="s">
        <v>2463</v>
      </c>
      <c r="G170" s="4" t="s">
        <v>2464</v>
      </c>
    </row>
    <row r="171" spans="1:7">
      <c r="A171" s="5">
        <v>53014</v>
      </c>
      <c r="B171" s="5" t="s">
        <v>1840</v>
      </c>
      <c r="C171" s="11" t="s">
        <v>1841</v>
      </c>
      <c r="D171" s="4" t="s">
        <v>2465</v>
      </c>
      <c r="E171" s="4" t="s">
        <v>2466</v>
      </c>
      <c r="F171" s="4" t="s">
        <v>2467</v>
      </c>
      <c r="G171" s="4"/>
    </row>
    <row r="172" spans="1:7">
      <c r="A172" s="5">
        <v>53015</v>
      </c>
      <c r="B172" s="5" t="s">
        <v>1840</v>
      </c>
      <c r="C172" s="11" t="s">
        <v>1841</v>
      </c>
      <c r="D172" s="4" t="s">
        <v>2468</v>
      </c>
      <c r="E172" s="4" t="s">
        <v>2469</v>
      </c>
      <c r="F172" s="4" t="s">
        <v>2470</v>
      </c>
      <c r="G172" s="4"/>
    </row>
    <row r="173" spans="1:7">
      <c r="A173" s="5">
        <v>53016</v>
      </c>
      <c r="B173" s="5" t="s">
        <v>1840</v>
      </c>
      <c r="C173" s="11" t="s">
        <v>1841</v>
      </c>
      <c r="D173" s="4" t="s">
        <v>2471</v>
      </c>
      <c r="E173" s="4" t="s">
        <v>2472</v>
      </c>
      <c r="F173" s="4" t="s">
        <v>2473</v>
      </c>
      <c r="G173" s="4" t="s">
        <v>2276</v>
      </c>
    </row>
    <row r="174" spans="1:7">
      <c r="A174" s="5">
        <v>61014</v>
      </c>
      <c r="B174" s="5" t="s">
        <v>1871</v>
      </c>
      <c r="C174" s="11" t="s">
        <v>1872</v>
      </c>
      <c r="D174" s="4" t="s">
        <v>2474</v>
      </c>
      <c r="E174" s="4" t="s">
        <v>2475</v>
      </c>
      <c r="F174" s="4" t="s">
        <v>2476</v>
      </c>
      <c r="G174" s="4"/>
    </row>
    <row r="175" spans="1:7">
      <c r="A175" s="5">
        <v>61015</v>
      </c>
      <c r="B175" s="5" t="s">
        <v>1871</v>
      </c>
      <c r="C175" s="11" t="s">
        <v>1872</v>
      </c>
      <c r="D175" s="4" t="s">
        <v>2477</v>
      </c>
      <c r="E175" s="4" t="s">
        <v>2478</v>
      </c>
      <c r="F175" s="4" t="s">
        <v>2476</v>
      </c>
      <c r="G175" s="4"/>
    </row>
    <row r="176" spans="1:7">
      <c r="A176" s="5">
        <v>61025</v>
      </c>
      <c r="B176" s="5" t="s">
        <v>1889</v>
      </c>
      <c r="C176" s="11" t="s">
        <v>1890</v>
      </c>
      <c r="D176" s="4" t="s">
        <v>2479</v>
      </c>
      <c r="E176" s="4" t="s">
        <v>2480</v>
      </c>
      <c r="F176" s="4" t="s">
        <v>2481</v>
      </c>
      <c r="G176" s="4" t="s">
        <v>2482</v>
      </c>
    </row>
    <row r="177" spans="1:7">
      <c r="A177" s="5">
        <v>61026</v>
      </c>
      <c r="B177" s="5" t="s">
        <v>1889</v>
      </c>
      <c r="C177" s="11" t="s">
        <v>1890</v>
      </c>
      <c r="D177" s="4" t="s">
        <v>2483</v>
      </c>
      <c r="E177" s="4" t="s">
        <v>2484</v>
      </c>
      <c r="F177" s="4" t="s">
        <v>2485</v>
      </c>
      <c r="G177" s="4" t="s">
        <v>2486</v>
      </c>
    </row>
    <row r="178" spans="1:7">
      <c r="A178" s="5">
        <v>62014</v>
      </c>
      <c r="B178" s="5" t="s">
        <v>1919</v>
      </c>
      <c r="C178" s="11" t="s">
        <v>1919</v>
      </c>
      <c r="D178" s="4" t="s">
        <v>2487</v>
      </c>
      <c r="E178" s="4" t="s">
        <v>2488</v>
      </c>
      <c r="F178" s="4" t="s">
        <v>2489</v>
      </c>
      <c r="G178" s="4"/>
    </row>
    <row r="179" spans="1:7">
      <c r="A179" s="5">
        <v>62015</v>
      </c>
      <c r="B179" s="5" t="s">
        <v>1919</v>
      </c>
      <c r="C179" s="11" t="s">
        <v>1919</v>
      </c>
      <c r="D179" s="4" t="s">
        <v>2490</v>
      </c>
      <c r="E179" s="4" t="s">
        <v>2491</v>
      </c>
      <c r="F179" s="4" t="s">
        <v>2492</v>
      </c>
      <c r="G179" s="4"/>
    </row>
    <row r="180" spans="1:7">
      <c r="A180" s="5">
        <v>62016</v>
      </c>
      <c r="B180" s="5" t="s">
        <v>1919</v>
      </c>
      <c r="C180" s="11" t="s">
        <v>1919</v>
      </c>
      <c r="D180" s="4" t="s">
        <v>2493</v>
      </c>
      <c r="E180" s="4" t="s">
        <v>2494</v>
      </c>
      <c r="F180" s="4" t="s">
        <v>2495</v>
      </c>
      <c r="G180" s="4" t="s">
        <v>2276</v>
      </c>
    </row>
    <row r="181" spans="1:7">
      <c r="A181" s="5">
        <v>63014</v>
      </c>
      <c r="B181" s="5" t="s">
        <v>1949</v>
      </c>
      <c r="C181" s="11" t="s">
        <v>1950</v>
      </c>
      <c r="D181" s="4" t="s">
        <v>2496</v>
      </c>
      <c r="E181" s="4" t="s">
        <v>2475</v>
      </c>
      <c r="F181" s="4" t="s">
        <v>2497</v>
      </c>
      <c r="G181" s="4"/>
    </row>
    <row r="182" spans="1:7">
      <c r="A182" s="5">
        <v>63015</v>
      </c>
      <c r="B182" s="5" t="s">
        <v>1949</v>
      </c>
      <c r="C182" s="11" t="s">
        <v>1950</v>
      </c>
      <c r="D182" s="4" t="s">
        <v>2498</v>
      </c>
      <c r="E182" s="4" t="s">
        <v>2478</v>
      </c>
      <c r="F182" s="4" t="s">
        <v>2499</v>
      </c>
      <c r="G182" s="4"/>
    </row>
    <row r="183" spans="1:7">
      <c r="A183" s="5">
        <v>63025</v>
      </c>
      <c r="B183" s="5" t="s">
        <v>1966</v>
      </c>
      <c r="C183" s="11" t="s">
        <v>1967</v>
      </c>
      <c r="D183" s="4" t="s">
        <v>2500</v>
      </c>
      <c r="E183" s="4" t="s">
        <v>2501</v>
      </c>
      <c r="F183" s="4" t="s">
        <v>2502</v>
      </c>
      <c r="G183" s="4" t="s">
        <v>2503</v>
      </c>
    </row>
    <row r="184" spans="1:7">
      <c r="A184" s="5">
        <v>63026</v>
      </c>
      <c r="B184" s="5" t="s">
        <v>1966</v>
      </c>
      <c r="C184" s="11" t="s">
        <v>1967</v>
      </c>
      <c r="D184" s="4" t="s">
        <v>2504</v>
      </c>
      <c r="E184" s="4" t="s">
        <v>2505</v>
      </c>
      <c r="F184" s="4" t="s">
        <v>2506</v>
      </c>
      <c r="G184" s="4" t="s">
        <v>2507</v>
      </c>
    </row>
    <row r="185" spans="1:7">
      <c r="A185" s="5">
        <v>64013</v>
      </c>
      <c r="B185" s="5" t="s">
        <v>1996</v>
      </c>
      <c r="C185" s="11" t="s">
        <v>1997</v>
      </c>
      <c r="D185" s="4" t="s">
        <v>2204</v>
      </c>
      <c r="E185" s="4" t="s">
        <v>2508</v>
      </c>
      <c r="F185" s="4"/>
      <c r="G185" s="4"/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8"/>
  <sheetViews>
    <sheetView topLeftCell="A46" workbookViewId="0">
      <selection activeCell="D64" sqref="D64:D68"/>
    </sheetView>
  </sheetViews>
  <sheetFormatPr defaultColWidth="15.625" defaultRowHeight="17.25" outlineLevelCol="3"/>
  <cols>
    <col min="1" max="16384" width="15.625" style="5"/>
  </cols>
  <sheetData>
    <row r="1" spans="1:3">
      <c r="A1" s="5" t="s">
        <v>2509</v>
      </c>
      <c r="B1" s="5" t="s">
        <v>2510</v>
      </c>
      <c r="C1" s="5" t="s">
        <v>2510</v>
      </c>
    </row>
    <row r="2" spans="1:4">
      <c r="A2" s="5">
        <v>11045</v>
      </c>
      <c r="B2" s="5" t="s">
        <v>65</v>
      </c>
      <c r="C2" s="5" t="s">
        <v>66</v>
      </c>
      <c r="D2" s="7">
        <v>9</v>
      </c>
    </row>
    <row r="3" spans="1:4">
      <c r="A3" s="5">
        <v>11055</v>
      </c>
      <c r="B3" s="5" t="s">
        <v>86</v>
      </c>
      <c r="C3" s="5" t="s">
        <v>87</v>
      </c>
      <c r="D3" s="7">
        <v>9</v>
      </c>
    </row>
    <row r="4" spans="1:4">
      <c r="A4" s="5">
        <v>11065</v>
      </c>
      <c r="B4" s="5" t="s">
        <v>106</v>
      </c>
      <c r="C4" s="5" t="s">
        <v>107</v>
      </c>
      <c r="D4" s="5">
        <v>9</v>
      </c>
    </row>
    <row r="5" spans="1:4">
      <c r="A5" s="5">
        <v>11075</v>
      </c>
      <c r="B5" s="5" t="s">
        <v>126</v>
      </c>
      <c r="C5" s="5" t="s">
        <v>127</v>
      </c>
      <c r="D5" s="7">
        <v>4</v>
      </c>
    </row>
    <row r="6" spans="1:4">
      <c r="A6" s="5">
        <v>11085</v>
      </c>
      <c r="B6" s="5" t="s">
        <v>158</v>
      </c>
      <c r="C6" s="5" t="s">
        <v>159</v>
      </c>
      <c r="D6" s="7">
        <v>4</v>
      </c>
    </row>
    <row r="7" spans="1:4">
      <c r="A7" s="5">
        <v>12025</v>
      </c>
      <c r="B7" s="5" t="s">
        <v>2511</v>
      </c>
      <c r="C7" s="5" t="s">
        <v>192</v>
      </c>
      <c r="D7" s="5">
        <v>6</v>
      </c>
    </row>
    <row r="8" spans="1:4">
      <c r="A8" s="5">
        <v>12035</v>
      </c>
      <c r="B8" s="5" t="s">
        <v>223</v>
      </c>
      <c r="C8" s="5" t="s">
        <v>224</v>
      </c>
      <c r="D8" s="7">
        <v>4</v>
      </c>
    </row>
    <row r="9" spans="1:4">
      <c r="A9" s="5">
        <v>13035</v>
      </c>
      <c r="B9" s="5" t="s">
        <v>266</v>
      </c>
      <c r="C9" s="5" t="s">
        <v>267</v>
      </c>
      <c r="D9" s="5">
        <v>6</v>
      </c>
    </row>
    <row r="10" spans="1:4">
      <c r="A10" s="5">
        <v>13045</v>
      </c>
      <c r="B10" s="5" t="s">
        <v>295</v>
      </c>
      <c r="C10" s="5" t="s">
        <v>296</v>
      </c>
      <c r="D10" s="7">
        <v>4</v>
      </c>
    </row>
    <row r="11" spans="1:4">
      <c r="A11" s="5">
        <v>14025</v>
      </c>
      <c r="B11" s="5" t="s">
        <v>333</v>
      </c>
      <c r="C11" s="5" t="s">
        <v>334</v>
      </c>
      <c r="D11" s="5">
        <v>6</v>
      </c>
    </row>
    <row r="12" spans="1:4">
      <c r="A12" s="5">
        <v>14035</v>
      </c>
      <c r="B12" s="5" t="s">
        <v>363</v>
      </c>
      <c r="C12" s="5" t="s">
        <v>364</v>
      </c>
      <c r="D12" s="7">
        <v>4</v>
      </c>
    </row>
    <row r="13" spans="1:4">
      <c r="A13" s="5">
        <v>15015</v>
      </c>
      <c r="B13" s="5" t="s">
        <v>417</v>
      </c>
      <c r="C13" s="5" t="s">
        <v>418</v>
      </c>
      <c r="D13" s="7">
        <v>9</v>
      </c>
    </row>
    <row r="14" spans="1:4">
      <c r="A14" s="5">
        <v>15025</v>
      </c>
      <c r="B14" s="5" t="s">
        <v>434</v>
      </c>
      <c r="C14" s="5" t="s">
        <v>435</v>
      </c>
      <c r="D14" s="7">
        <v>9</v>
      </c>
    </row>
    <row r="15" spans="1:4">
      <c r="A15" s="5">
        <v>15035</v>
      </c>
      <c r="B15" s="5" t="s">
        <v>451</v>
      </c>
      <c r="C15" s="5" t="s">
        <v>452</v>
      </c>
      <c r="D15" s="7">
        <v>4</v>
      </c>
    </row>
    <row r="16" spans="1:4">
      <c r="A16" s="5">
        <v>21015</v>
      </c>
      <c r="B16" s="5" t="s">
        <v>479</v>
      </c>
      <c r="C16" s="5" t="s">
        <v>480</v>
      </c>
      <c r="D16" s="7">
        <v>9</v>
      </c>
    </row>
    <row r="17" spans="1:4">
      <c r="A17" s="5">
        <v>21025</v>
      </c>
      <c r="B17" s="5" t="s">
        <v>495</v>
      </c>
      <c r="C17" s="5" t="s">
        <v>496</v>
      </c>
      <c r="D17" s="7">
        <v>9</v>
      </c>
    </row>
    <row r="18" spans="1:4">
      <c r="A18" s="5">
        <v>21035</v>
      </c>
      <c r="B18" s="5" t="s">
        <v>513</v>
      </c>
      <c r="C18" s="5" t="s">
        <v>514</v>
      </c>
      <c r="D18" s="5">
        <v>6</v>
      </c>
    </row>
    <row r="19" spans="1:4">
      <c r="A19" s="5">
        <v>21045</v>
      </c>
      <c r="B19" s="5" t="s">
        <v>545</v>
      </c>
      <c r="C19" s="5" t="s">
        <v>546</v>
      </c>
      <c r="D19" s="7">
        <v>4</v>
      </c>
    </row>
    <row r="20" spans="1:4">
      <c r="A20" s="5">
        <v>22025</v>
      </c>
      <c r="B20" s="5" t="s">
        <v>578</v>
      </c>
      <c r="C20" s="5" t="s">
        <v>579</v>
      </c>
      <c r="D20" s="7">
        <v>9</v>
      </c>
    </row>
    <row r="21" spans="1:4">
      <c r="A21" s="5">
        <v>22035</v>
      </c>
      <c r="B21" s="5" t="s">
        <v>595</v>
      </c>
      <c r="C21" s="5" t="s">
        <v>596</v>
      </c>
      <c r="D21" s="5">
        <v>6</v>
      </c>
    </row>
    <row r="22" spans="1:4">
      <c r="A22" s="5">
        <v>22045</v>
      </c>
      <c r="B22" s="5" t="s">
        <v>624</v>
      </c>
      <c r="C22" s="5" t="s">
        <v>625</v>
      </c>
      <c r="D22" s="7">
        <v>4</v>
      </c>
    </row>
    <row r="23" spans="1:4">
      <c r="A23" s="5">
        <v>22055</v>
      </c>
      <c r="B23" s="5" t="s">
        <v>647</v>
      </c>
      <c r="C23" s="5" t="s">
        <v>648</v>
      </c>
      <c r="D23" s="7">
        <v>4</v>
      </c>
    </row>
    <row r="24" spans="1:4">
      <c r="A24" s="5">
        <v>23035</v>
      </c>
      <c r="B24" s="5" t="s">
        <v>692</v>
      </c>
      <c r="C24" s="5" t="s">
        <v>693</v>
      </c>
      <c r="D24" s="7">
        <v>4</v>
      </c>
    </row>
    <row r="25" spans="1:4">
      <c r="A25" s="5">
        <v>24025</v>
      </c>
      <c r="B25" s="5" t="s">
        <v>729</v>
      </c>
      <c r="C25" s="5" t="s">
        <v>730</v>
      </c>
      <c r="D25" s="5">
        <v>6</v>
      </c>
    </row>
    <row r="26" spans="1:4">
      <c r="A26" s="5">
        <v>24035</v>
      </c>
      <c r="B26" s="5" t="s">
        <v>760</v>
      </c>
      <c r="C26" s="5" t="s">
        <v>761</v>
      </c>
      <c r="D26" s="7">
        <v>4</v>
      </c>
    </row>
    <row r="27" spans="1:4">
      <c r="A27" s="5">
        <v>25045</v>
      </c>
      <c r="B27" s="5" t="s">
        <v>804</v>
      </c>
      <c r="C27" s="5" t="s">
        <v>805</v>
      </c>
      <c r="D27" s="7">
        <v>9</v>
      </c>
    </row>
    <row r="28" spans="1:4">
      <c r="A28" s="5">
        <v>25055</v>
      </c>
      <c r="B28" s="5" t="s">
        <v>824</v>
      </c>
      <c r="C28" s="5" t="s">
        <v>825</v>
      </c>
      <c r="D28" s="7">
        <v>9</v>
      </c>
    </row>
    <row r="29" spans="1:4">
      <c r="A29" s="5">
        <v>25065</v>
      </c>
      <c r="B29" s="5" t="s">
        <v>843</v>
      </c>
      <c r="C29" s="5" t="s">
        <v>844</v>
      </c>
      <c r="D29" s="7">
        <v>4</v>
      </c>
    </row>
    <row r="30" spans="1:4">
      <c r="A30" s="5">
        <v>25075</v>
      </c>
      <c r="B30" s="5" t="s">
        <v>872</v>
      </c>
      <c r="C30" s="5" t="s">
        <v>873</v>
      </c>
      <c r="D30" s="7">
        <v>4</v>
      </c>
    </row>
    <row r="31" spans="1:4">
      <c r="A31" s="5">
        <v>31045</v>
      </c>
      <c r="B31" s="5" t="s">
        <v>928</v>
      </c>
      <c r="C31" s="5" t="s">
        <v>929</v>
      </c>
      <c r="D31" s="7">
        <v>9</v>
      </c>
    </row>
    <row r="32" spans="1:4">
      <c r="A32" s="5">
        <v>31055</v>
      </c>
      <c r="B32" s="5" t="s">
        <v>947</v>
      </c>
      <c r="C32" s="5" t="s">
        <v>948</v>
      </c>
      <c r="D32" s="7">
        <v>9</v>
      </c>
    </row>
    <row r="33" spans="1:4">
      <c r="A33" s="5">
        <v>31065</v>
      </c>
      <c r="B33" s="5" t="s">
        <v>962</v>
      </c>
      <c r="C33" s="5" t="s">
        <v>963</v>
      </c>
      <c r="D33" s="7">
        <v>9</v>
      </c>
    </row>
    <row r="34" spans="1:4">
      <c r="A34" s="5">
        <v>31075</v>
      </c>
      <c r="B34" s="5" t="s">
        <v>979</v>
      </c>
      <c r="C34" s="5" t="s">
        <v>980</v>
      </c>
      <c r="D34" s="7">
        <v>4</v>
      </c>
    </row>
    <row r="35" spans="1:4">
      <c r="A35" s="5">
        <v>31085</v>
      </c>
      <c r="B35" s="5" t="s">
        <v>1005</v>
      </c>
      <c r="C35" s="5" t="s">
        <v>1006</v>
      </c>
      <c r="D35" s="7">
        <v>4</v>
      </c>
    </row>
    <row r="36" spans="1:4">
      <c r="A36" s="5">
        <v>32035</v>
      </c>
      <c r="B36" s="5" t="s">
        <v>1067</v>
      </c>
      <c r="C36" s="5" t="s">
        <v>1068</v>
      </c>
      <c r="D36" s="5">
        <v>6</v>
      </c>
    </row>
    <row r="37" spans="1:4">
      <c r="A37" s="5">
        <v>32045</v>
      </c>
      <c r="B37" s="5" t="s">
        <v>1093</v>
      </c>
      <c r="C37" s="5" t="s">
        <v>1094</v>
      </c>
      <c r="D37" s="5">
        <v>6</v>
      </c>
    </row>
    <row r="38" spans="1:4">
      <c r="A38" s="5">
        <v>32055</v>
      </c>
      <c r="B38" s="5" t="s">
        <v>1121</v>
      </c>
      <c r="C38" s="5" t="s">
        <v>1122</v>
      </c>
      <c r="D38" s="7">
        <v>4</v>
      </c>
    </row>
    <row r="39" spans="1:4">
      <c r="A39" s="5">
        <v>33015</v>
      </c>
      <c r="B39" s="5" t="s">
        <v>1148</v>
      </c>
      <c r="C39" s="5" t="s">
        <v>1149</v>
      </c>
      <c r="D39" s="7">
        <v>9</v>
      </c>
    </row>
    <row r="40" spans="1:4">
      <c r="A40" s="5">
        <v>33025</v>
      </c>
      <c r="B40" s="5" t="s">
        <v>1166</v>
      </c>
      <c r="C40" s="5" t="s">
        <v>1167</v>
      </c>
      <c r="D40" s="5">
        <v>6</v>
      </c>
    </row>
    <row r="41" spans="1:4">
      <c r="A41" s="5">
        <v>34015</v>
      </c>
      <c r="B41" s="5" t="s">
        <v>1196</v>
      </c>
      <c r="C41" s="5" t="s">
        <v>1197</v>
      </c>
      <c r="D41" s="7">
        <v>9</v>
      </c>
    </row>
    <row r="42" spans="1:4">
      <c r="A42" s="5">
        <v>34025</v>
      </c>
      <c r="B42" s="5" t="s">
        <v>1213</v>
      </c>
      <c r="C42" s="5" t="s">
        <v>1214</v>
      </c>
      <c r="D42" s="7">
        <v>4</v>
      </c>
    </row>
    <row r="43" spans="1:4">
      <c r="A43" s="5">
        <v>35035</v>
      </c>
      <c r="B43" s="5" t="s">
        <v>1259</v>
      </c>
      <c r="C43" s="5" t="s">
        <v>1260</v>
      </c>
      <c r="D43" s="7">
        <v>4</v>
      </c>
    </row>
    <row r="44" spans="1:4">
      <c r="A44" s="5">
        <v>35045</v>
      </c>
      <c r="B44" s="5" t="s">
        <v>1282</v>
      </c>
      <c r="C44" s="5" t="s">
        <v>1283</v>
      </c>
      <c r="D44" s="7">
        <v>4</v>
      </c>
    </row>
    <row r="45" spans="1:4">
      <c r="A45" s="5">
        <v>41035</v>
      </c>
      <c r="B45" s="5" t="s">
        <v>1324</v>
      </c>
      <c r="C45" s="5" t="s">
        <v>1325</v>
      </c>
      <c r="D45" s="7">
        <v>9</v>
      </c>
    </row>
    <row r="46" spans="1:4">
      <c r="A46" s="5">
        <v>41045</v>
      </c>
      <c r="B46" s="5" t="s">
        <v>1340</v>
      </c>
      <c r="C46" s="5" t="s">
        <v>1341</v>
      </c>
      <c r="D46" s="7">
        <v>9</v>
      </c>
    </row>
    <row r="47" spans="1:4">
      <c r="A47" s="5">
        <v>41055</v>
      </c>
      <c r="B47" s="5" t="s">
        <v>1357</v>
      </c>
      <c r="C47" s="5" t="s">
        <v>1358</v>
      </c>
      <c r="D47" s="7">
        <v>4</v>
      </c>
    </row>
    <row r="48" spans="1:4">
      <c r="A48" s="5">
        <v>41065</v>
      </c>
      <c r="B48" s="5" t="s">
        <v>1387</v>
      </c>
      <c r="C48" s="5" t="s">
        <v>1388</v>
      </c>
      <c r="D48" s="7">
        <v>4</v>
      </c>
    </row>
    <row r="49" spans="1:4">
      <c r="A49" s="5">
        <v>42015</v>
      </c>
      <c r="B49" s="5" t="s">
        <v>1415</v>
      </c>
      <c r="C49" s="5" t="s">
        <v>1416</v>
      </c>
      <c r="D49" s="7">
        <v>4</v>
      </c>
    </row>
    <row r="50" spans="1:4">
      <c r="A50" s="5">
        <v>43035</v>
      </c>
      <c r="B50" s="5" t="s">
        <v>1459</v>
      </c>
      <c r="C50" s="5" t="s">
        <v>1460</v>
      </c>
      <c r="D50" s="7">
        <v>9</v>
      </c>
    </row>
    <row r="51" spans="1:4">
      <c r="A51" s="5">
        <v>43045</v>
      </c>
      <c r="B51" s="5" t="s">
        <v>1475</v>
      </c>
      <c r="C51" s="5" t="s">
        <v>1476</v>
      </c>
      <c r="D51" s="5">
        <v>6</v>
      </c>
    </row>
    <row r="52" spans="1:4">
      <c r="A52" s="5">
        <v>43055</v>
      </c>
      <c r="B52" s="5" t="s">
        <v>1504</v>
      </c>
      <c r="C52" s="5" t="s">
        <v>1505</v>
      </c>
      <c r="D52" s="5">
        <v>6</v>
      </c>
    </row>
    <row r="53" spans="1:4">
      <c r="A53" s="5">
        <v>44025</v>
      </c>
      <c r="B53" s="5" t="s">
        <v>2512</v>
      </c>
      <c r="C53" s="5" t="s">
        <v>1568</v>
      </c>
      <c r="D53" s="7">
        <v>9</v>
      </c>
    </row>
    <row r="54" spans="1:4">
      <c r="A54" s="5">
        <v>44035</v>
      </c>
      <c r="B54" s="5" t="s">
        <v>1585</v>
      </c>
      <c r="C54" s="5" t="s">
        <v>1586</v>
      </c>
      <c r="D54" s="5">
        <v>6</v>
      </c>
    </row>
    <row r="55" spans="1:4">
      <c r="A55" s="5">
        <v>44045</v>
      </c>
      <c r="B55" s="5" t="s">
        <v>1619</v>
      </c>
      <c r="C55" s="5" t="s">
        <v>1620</v>
      </c>
      <c r="D55" s="7">
        <v>4</v>
      </c>
    </row>
    <row r="56" spans="1:4">
      <c r="A56" s="5">
        <v>45035</v>
      </c>
      <c r="B56" s="5" t="s">
        <v>1663</v>
      </c>
      <c r="C56" s="5" t="s">
        <v>1664</v>
      </c>
      <c r="D56" s="7">
        <v>9</v>
      </c>
    </row>
    <row r="57" spans="1:4">
      <c r="A57" s="5">
        <v>45045</v>
      </c>
      <c r="B57" s="5" t="s">
        <v>1682</v>
      </c>
      <c r="C57" s="5" t="s">
        <v>1683</v>
      </c>
      <c r="D57" s="7">
        <v>4</v>
      </c>
    </row>
    <row r="58" spans="1:4">
      <c r="A58" s="5">
        <v>45055</v>
      </c>
      <c r="B58" s="5" t="s">
        <v>1712</v>
      </c>
      <c r="C58" s="5" t="s">
        <v>1713</v>
      </c>
      <c r="D58" s="7">
        <v>4</v>
      </c>
    </row>
    <row r="59" spans="1:4">
      <c r="A59" s="5">
        <v>51015</v>
      </c>
      <c r="B59" s="5" t="s">
        <v>1742</v>
      </c>
      <c r="C59" s="5" t="s">
        <v>1743</v>
      </c>
      <c r="D59" s="7">
        <v>4</v>
      </c>
    </row>
    <row r="60" spans="1:4">
      <c r="A60" s="5">
        <v>52025</v>
      </c>
      <c r="B60" s="5" t="s">
        <v>1781</v>
      </c>
      <c r="C60" s="5" t="s">
        <v>1782</v>
      </c>
      <c r="D60" s="7">
        <v>9</v>
      </c>
    </row>
    <row r="61" spans="1:4">
      <c r="A61" s="5">
        <v>52035</v>
      </c>
      <c r="B61" s="5" t="s">
        <v>1840</v>
      </c>
      <c r="C61" s="5" t="s">
        <v>1796</v>
      </c>
      <c r="D61" s="7">
        <v>9</v>
      </c>
    </row>
    <row r="62" spans="1:4">
      <c r="A62" s="5">
        <v>52045</v>
      </c>
      <c r="B62" s="5" t="s">
        <v>1810</v>
      </c>
      <c r="C62" s="5" t="s">
        <v>1811</v>
      </c>
      <c r="D62" s="7">
        <v>4</v>
      </c>
    </row>
    <row r="63" spans="1:4">
      <c r="A63" s="5">
        <v>53015</v>
      </c>
      <c r="B63" s="5" t="s">
        <v>1795</v>
      </c>
      <c r="C63" s="5" t="s">
        <v>1841</v>
      </c>
      <c r="D63" s="5">
        <v>6</v>
      </c>
    </row>
    <row r="64" spans="1:4">
      <c r="A64" s="5">
        <v>61015</v>
      </c>
      <c r="B64" s="5" t="s">
        <v>1871</v>
      </c>
      <c r="C64" s="5" t="s">
        <v>1872</v>
      </c>
      <c r="D64" s="7">
        <v>9</v>
      </c>
    </row>
    <row r="65" spans="1:4">
      <c r="A65" s="5">
        <v>61025</v>
      </c>
      <c r="B65" s="5" t="s">
        <v>1889</v>
      </c>
      <c r="C65" s="5" t="s">
        <v>1890</v>
      </c>
      <c r="D65" s="7">
        <v>4</v>
      </c>
    </row>
    <row r="66" spans="1:4">
      <c r="A66" s="5">
        <v>62015</v>
      </c>
      <c r="B66" s="5" t="s">
        <v>1949</v>
      </c>
      <c r="C66" s="5" t="s">
        <v>1919</v>
      </c>
      <c r="D66" s="5">
        <v>6</v>
      </c>
    </row>
    <row r="67" spans="1:4">
      <c r="A67" s="5">
        <v>63015</v>
      </c>
      <c r="B67" s="5" t="s">
        <v>1919</v>
      </c>
      <c r="C67" s="5" t="s">
        <v>1950</v>
      </c>
      <c r="D67" s="7">
        <v>9</v>
      </c>
    </row>
    <row r="68" spans="1:4">
      <c r="A68" s="5">
        <v>63025</v>
      </c>
      <c r="B68" s="5" t="s">
        <v>1966</v>
      </c>
      <c r="C68" s="5" t="s">
        <v>1967</v>
      </c>
      <c r="D68" s="7">
        <v>4</v>
      </c>
    </row>
  </sheetData>
  <autoFilter ref="A1:F68"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8"/>
  <sheetViews>
    <sheetView workbookViewId="0">
      <selection activeCell="E11" sqref="E11"/>
    </sheetView>
  </sheetViews>
  <sheetFormatPr defaultColWidth="9" defaultRowHeight="17.25"/>
  <cols>
    <col min="1" max="10" width="9" style="3"/>
    <col min="11" max="11" width="35.625" style="3" customWidth="1"/>
    <col min="12" max="16384" width="9" style="3"/>
  </cols>
  <sheetData>
    <row r="1" spans="1:11">
      <c r="A1" s="4">
        <v>11011</v>
      </c>
      <c r="B1" s="3" t="str">
        <f>LEFT(A1,4)</f>
        <v>1101</v>
      </c>
      <c r="C1" s="3" t="str">
        <f>RIGHT(A1,1)</f>
        <v>1</v>
      </c>
      <c r="D1" s="3">
        <v>15036</v>
      </c>
      <c r="E1" s="3">
        <f>VLOOKUP(B1,I:J,2,FALSE)</f>
        <v>1101</v>
      </c>
      <c r="F1" s="3" t="str">
        <f>E1&amp;C1</f>
        <v>11011</v>
      </c>
      <c r="G1" s="3" t="str">
        <f>IFERROR(F1,D1)</f>
        <v>11011</v>
      </c>
      <c r="I1" s="40" t="s">
        <v>2513</v>
      </c>
      <c r="J1" s="4">
        <v>1101</v>
      </c>
      <c r="K1" s="6" t="s">
        <v>32</v>
      </c>
    </row>
    <row r="2" spans="1:11">
      <c r="A2" s="4">
        <v>11023</v>
      </c>
      <c r="B2" s="3" t="str">
        <f t="shared" ref="B2:B65" si="0">LEFT(A2,4)</f>
        <v>1102</v>
      </c>
      <c r="C2" s="3" t="str">
        <f t="shared" ref="C2:C65" si="1">RIGHT(A2,1)</f>
        <v>3</v>
      </c>
      <c r="D2" s="3">
        <v>15036</v>
      </c>
      <c r="E2" s="3">
        <f t="shared" ref="E2:E65" si="2">VLOOKUP(B2,I:J,2,FALSE)</f>
        <v>1102</v>
      </c>
      <c r="F2" s="3" t="str">
        <f t="shared" ref="F2:F65" si="3">E2&amp;C2</f>
        <v>11023</v>
      </c>
      <c r="G2" s="3" t="str">
        <f t="shared" ref="G2:G65" si="4">IFERROR(F2,D2)</f>
        <v>11023</v>
      </c>
      <c r="I2" s="40" t="s">
        <v>2514</v>
      </c>
      <c r="J2" s="4">
        <v>1102</v>
      </c>
      <c r="K2" s="6" t="s">
        <v>40</v>
      </c>
    </row>
    <row r="3" spans="1:11">
      <c r="A3" s="4">
        <v>11033</v>
      </c>
      <c r="B3" s="3" t="str">
        <f t="shared" si="0"/>
        <v>1103</v>
      </c>
      <c r="C3" s="3" t="str">
        <f t="shared" si="1"/>
        <v>3</v>
      </c>
      <c r="D3" s="3">
        <v>15036</v>
      </c>
      <c r="E3" s="3" t="str">
        <f t="shared" si="2"/>
        <v>1103</v>
      </c>
      <c r="F3" s="3" t="str">
        <f t="shared" si="3"/>
        <v>11033</v>
      </c>
      <c r="G3" s="3" t="str">
        <f t="shared" si="4"/>
        <v>11033</v>
      </c>
      <c r="I3" s="4" t="s">
        <v>2515</v>
      </c>
      <c r="J3" s="4" t="s">
        <v>2515</v>
      </c>
      <c r="K3" s="6" t="s">
        <v>2516</v>
      </c>
    </row>
    <row r="4" spans="1:11">
      <c r="A4" s="4">
        <v>11044</v>
      </c>
      <c r="B4" s="3" t="str">
        <f t="shared" si="0"/>
        <v>1104</v>
      </c>
      <c r="C4" s="3" t="str">
        <f t="shared" si="1"/>
        <v>4</v>
      </c>
      <c r="D4" s="3">
        <v>15036</v>
      </c>
      <c r="E4" s="3" t="str">
        <f t="shared" si="2"/>
        <v>1104</v>
      </c>
      <c r="F4" s="3" t="str">
        <f t="shared" si="3"/>
        <v>11044</v>
      </c>
      <c r="G4" s="3" t="str">
        <f t="shared" si="4"/>
        <v>11044</v>
      </c>
      <c r="I4" s="5" t="s">
        <v>2517</v>
      </c>
      <c r="J4" s="5" t="s">
        <v>2517</v>
      </c>
      <c r="K4" s="6" t="s">
        <v>2518</v>
      </c>
    </row>
    <row r="5" spans="1:11">
      <c r="A5" s="5">
        <v>11045</v>
      </c>
      <c r="B5" s="3" t="str">
        <f t="shared" si="0"/>
        <v>1104</v>
      </c>
      <c r="C5" s="3" t="str">
        <f t="shared" si="1"/>
        <v>5</v>
      </c>
      <c r="D5" s="3">
        <v>15036</v>
      </c>
      <c r="E5" s="3" t="str">
        <f t="shared" si="2"/>
        <v>1104</v>
      </c>
      <c r="F5" s="3" t="str">
        <f t="shared" si="3"/>
        <v>11045</v>
      </c>
      <c r="G5" s="3" t="str">
        <f t="shared" si="4"/>
        <v>11045</v>
      </c>
      <c r="I5" s="4" t="s">
        <v>2519</v>
      </c>
      <c r="J5" s="4" t="s">
        <v>2519</v>
      </c>
      <c r="K5" s="6" t="s">
        <v>2520</v>
      </c>
    </row>
    <row r="6" spans="1:11">
      <c r="A6" s="4">
        <v>11054</v>
      </c>
      <c r="B6" s="3" t="str">
        <f t="shared" si="0"/>
        <v>1105</v>
      </c>
      <c r="C6" s="3" t="str">
        <f t="shared" si="1"/>
        <v>4</v>
      </c>
      <c r="D6" s="3">
        <v>15036</v>
      </c>
      <c r="E6" s="3" t="str">
        <f t="shared" si="2"/>
        <v>1105</v>
      </c>
      <c r="F6" s="3" t="str">
        <f t="shared" si="3"/>
        <v>11054</v>
      </c>
      <c r="G6" s="3" t="str">
        <f t="shared" si="4"/>
        <v>11054</v>
      </c>
      <c r="I6" s="4" t="s">
        <v>2521</v>
      </c>
      <c r="J6" s="4" t="s">
        <v>2521</v>
      </c>
      <c r="K6" s="6" t="s">
        <v>2522</v>
      </c>
    </row>
    <row r="7" spans="1:11">
      <c r="A7" s="4">
        <v>11055</v>
      </c>
      <c r="B7" s="3" t="str">
        <f t="shared" si="0"/>
        <v>1105</v>
      </c>
      <c r="C7" s="3" t="str">
        <f t="shared" si="1"/>
        <v>5</v>
      </c>
      <c r="D7" s="3">
        <v>15036</v>
      </c>
      <c r="E7" s="3" t="str">
        <f t="shared" si="2"/>
        <v>1105</v>
      </c>
      <c r="F7" s="3" t="str">
        <f t="shared" si="3"/>
        <v>11055</v>
      </c>
      <c r="G7" s="3" t="str">
        <f t="shared" si="4"/>
        <v>11055</v>
      </c>
      <c r="I7" s="5" t="s">
        <v>2523</v>
      </c>
      <c r="J7" s="5" t="s">
        <v>2523</v>
      </c>
      <c r="K7" s="6" t="s">
        <v>2524</v>
      </c>
    </row>
    <row r="8" spans="1:11">
      <c r="A8" s="4">
        <v>11064</v>
      </c>
      <c r="B8" s="3" t="str">
        <f t="shared" si="0"/>
        <v>1106</v>
      </c>
      <c r="C8" s="3" t="str">
        <f t="shared" si="1"/>
        <v>4</v>
      </c>
      <c r="D8" s="3">
        <v>15036</v>
      </c>
      <c r="E8" s="3" t="str">
        <f t="shared" si="2"/>
        <v>1106</v>
      </c>
      <c r="F8" s="3" t="str">
        <f t="shared" si="3"/>
        <v>11064</v>
      </c>
      <c r="G8" s="3" t="str">
        <f t="shared" si="4"/>
        <v>11064</v>
      </c>
      <c r="I8" s="4" t="s">
        <v>2525</v>
      </c>
      <c r="J8" s="4" t="s">
        <v>2525</v>
      </c>
      <c r="K8" s="6" t="s">
        <v>2526</v>
      </c>
    </row>
    <row r="9" spans="1:11">
      <c r="A9" s="4">
        <v>11065</v>
      </c>
      <c r="B9" s="3" t="str">
        <f t="shared" si="0"/>
        <v>1106</v>
      </c>
      <c r="C9" s="3" t="str">
        <f t="shared" si="1"/>
        <v>5</v>
      </c>
      <c r="D9" s="3">
        <v>15036</v>
      </c>
      <c r="E9" s="3" t="str">
        <f t="shared" si="2"/>
        <v>1106</v>
      </c>
      <c r="F9" s="3" t="str">
        <f t="shared" si="3"/>
        <v>11065</v>
      </c>
      <c r="G9" s="3" t="str">
        <f t="shared" si="4"/>
        <v>11065</v>
      </c>
      <c r="I9" s="5" t="s">
        <v>2527</v>
      </c>
      <c r="J9" s="5" t="s">
        <v>2527</v>
      </c>
      <c r="K9" s="6" t="s">
        <v>2528</v>
      </c>
    </row>
    <row r="10" spans="1:11">
      <c r="A10" s="5">
        <v>11075</v>
      </c>
      <c r="B10" s="3" t="str">
        <f t="shared" si="0"/>
        <v>1107</v>
      </c>
      <c r="C10" s="3" t="str">
        <f t="shared" si="1"/>
        <v>5</v>
      </c>
      <c r="D10" s="3">
        <v>15036</v>
      </c>
      <c r="E10" s="3" t="e">
        <f t="shared" si="2"/>
        <v>#N/A</v>
      </c>
      <c r="F10" s="3" t="e">
        <f t="shared" si="3"/>
        <v>#N/A</v>
      </c>
      <c r="G10" s="3">
        <f t="shared" si="4"/>
        <v>15036</v>
      </c>
      <c r="I10" s="5">
        <v>1203</v>
      </c>
      <c r="J10" s="5" t="s">
        <v>2529</v>
      </c>
      <c r="K10" s="6" t="s">
        <v>2530</v>
      </c>
    </row>
    <row r="11" spans="1:11">
      <c r="A11" s="5">
        <v>11076</v>
      </c>
      <c r="B11" s="3" t="str">
        <f t="shared" si="0"/>
        <v>1107</v>
      </c>
      <c r="C11" s="3" t="str">
        <f t="shared" si="1"/>
        <v>6</v>
      </c>
      <c r="D11" s="3">
        <v>15036</v>
      </c>
      <c r="E11" s="3" t="e">
        <f t="shared" si="2"/>
        <v>#N/A</v>
      </c>
      <c r="F11" s="3" t="e">
        <f t="shared" si="3"/>
        <v>#N/A</v>
      </c>
      <c r="G11" s="3">
        <f t="shared" si="4"/>
        <v>15036</v>
      </c>
      <c r="I11" s="4" t="s">
        <v>2531</v>
      </c>
      <c r="J11" s="4" t="s">
        <v>2531</v>
      </c>
      <c r="K11" s="6" t="s">
        <v>2532</v>
      </c>
    </row>
    <row r="12" spans="1:11">
      <c r="A12" s="5">
        <v>11085</v>
      </c>
      <c r="B12" s="3" t="str">
        <f t="shared" si="0"/>
        <v>1108</v>
      </c>
      <c r="C12" s="3" t="str">
        <f t="shared" si="1"/>
        <v>5</v>
      </c>
      <c r="D12" s="3">
        <v>15036</v>
      </c>
      <c r="E12" s="3" t="str">
        <f t="shared" si="2"/>
        <v>1108</v>
      </c>
      <c r="F12" s="3" t="str">
        <f t="shared" si="3"/>
        <v>11085</v>
      </c>
      <c r="G12" s="3" t="str">
        <f t="shared" si="4"/>
        <v>11085</v>
      </c>
      <c r="I12" s="4" t="s">
        <v>2533</v>
      </c>
      <c r="J12" s="4" t="s">
        <v>2533</v>
      </c>
      <c r="K12" s="6" t="s">
        <v>2534</v>
      </c>
    </row>
    <row r="13" spans="1:11">
      <c r="A13" s="5">
        <v>11086</v>
      </c>
      <c r="B13" s="3" t="str">
        <f t="shared" si="0"/>
        <v>1108</v>
      </c>
      <c r="C13" s="3" t="str">
        <f t="shared" si="1"/>
        <v>6</v>
      </c>
      <c r="D13" s="3">
        <v>15036</v>
      </c>
      <c r="E13" s="3" t="str">
        <f t="shared" si="2"/>
        <v>1108</v>
      </c>
      <c r="F13" s="3" t="str">
        <f t="shared" si="3"/>
        <v>11086</v>
      </c>
      <c r="G13" s="3" t="str">
        <f t="shared" si="4"/>
        <v>11086</v>
      </c>
      <c r="I13" s="4" t="s">
        <v>2535</v>
      </c>
      <c r="J13" s="4" t="s">
        <v>2535</v>
      </c>
      <c r="K13" s="6" t="s">
        <v>2536</v>
      </c>
    </row>
    <row r="14" spans="1:11">
      <c r="A14" s="4">
        <v>12013</v>
      </c>
      <c r="B14" s="3" t="str">
        <f t="shared" si="0"/>
        <v>1201</v>
      </c>
      <c r="C14" s="3" t="str">
        <f t="shared" si="1"/>
        <v>3</v>
      </c>
      <c r="D14" s="3">
        <v>15036</v>
      </c>
      <c r="E14" s="3" t="str">
        <f t="shared" si="2"/>
        <v>1201</v>
      </c>
      <c r="F14" s="3" t="str">
        <f t="shared" si="3"/>
        <v>12013</v>
      </c>
      <c r="G14" s="3" t="str">
        <f t="shared" si="4"/>
        <v>12013</v>
      </c>
      <c r="I14" s="5" t="s">
        <v>2537</v>
      </c>
      <c r="J14" s="5" t="s">
        <v>2537</v>
      </c>
      <c r="K14" s="6" t="s">
        <v>2538</v>
      </c>
    </row>
    <row r="15" spans="1:11">
      <c r="A15" s="5">
        <v>12024</v>
      </c>
      <c r="B15" s="3" t="str">
        <f t="shared" si="0"/>
        <v>1202</v>
      </c>
      <c r="C15" s="3" t="str">
        <f t="shared" si="1"/>
        <v>4</v>
      </c>
      <c r="D15" s="3">
        <v>15036</v>
      </c>
      <c r="E15" s="3" t="str">
        <f t="shared" si="2"/>
        <v>1202</v>
      </c>
      <c r="F15" s="3" t="str">
        <f t="shared" si="3"/>
        <v>12024</v>
      </c>
      <c r="G15" s="3" t="str">
        <f t="shared" si="4"/>
        <v>12024</v>
      </c>
      <c r="I15" s="4" t="s">
        <v>2539</v>
      </c>
      <c r="J15" s="4" t="s">
        <v>2539</v>
      </c>
      <c r="K15" s="6" t="s">
        <v>323</v>
      </c>
    </row>
    <row r="16" spans="1:11">
      <c r="A16" s="5">
        <v>12025</v>
      </c>
      <c r="B16" s="3" t="str">
        <f t="shared" si="0"/>
        <v>1202</v>
      </c>
      <c r="C16" s="3" t="str">
        <f t="shared" si="1"/>
        <v>5</v>
      </c>
      <c r="D16" s="3">
        <v>15036</v>
      </c>
      <c r="E16" s="3" t="str">
        <f t="shared" si="2"/>
        <v>1202</v>
      </c>
      <c r="F16" s="3" t="str">
        <f t="shared" si="3"/>
        <v>12025</v>
      </c>
      <c r="G16" s="3" t="str">
        <f t="shared" si="4"/>
        <v>12025</v>
      </c>
      <c r="I16" s="4" t="s">
        <v>2540</v>
      </c>
      <c r="J16" s="4" t="s">
        <v>2540</v>
      </c>
      <c r="K16" s="6" t="s">
        <v>2541</v>
      </c>
    </row>
    <row r="17" spans="1:11">
      <c r="A17" s="5">
        <v>12026</v>
      </c>
      <c r="B17" s="3" t="str">
        <f t="shared" si="0"/>
        <v>1202</v>
      </c>
      <c r="C17" s="3" t="str">
        <f t="shared" si="1"/>
        <v>6</v>
      </c>
      <c r="D17" s="3">
        <v>15036</v>
      </c>
      <c r="E17" s="3" t="str">
        <f t="shared" si="2"/>
        <v>1202</v>
      </c>
      <c r="F17" s="3" t="str">
        <f t="shared" si="3"/>
        <v>12026</v>
      </c>
      <c r="G17" s="3" t="str">
        <f t="shared" si="4"/>
        <v>12026</v>
      </c>
      <c r="I17" s="5" t="s">
        <v>2542</v>
      </c>
      <c r="J17" s="5" t="s">
        <v>2542</v>
      </c>
      <c r="K17" s="6" t="s">
        <v>2543</v>
      </c>
    </row>
    <row r="18" spans="1:11">
      <c r="A18" s="5">
        <v>12035</v>
      </c>
      <c r="B18" s="3" t="str">
        <f t="shared" si="0"/>
        <v>1203</v>
      </c>
      <c r="C18" s="3" t="str">
        <f t="shared" si="1"/>
        <v>5</v>
      </c>
      <c r="D18" s="3">
        <v>15036</v>
      </c>
      <c r="E18" s="3" t="e">
        <f t="shared" si="2"/>
        <v>#N/A</v>
      </c>
      <c r="F18" s="3" t="e">
        <f t="shared" si="3"/>
        <v>#N/A</v>
      </c>
      <c r="G18" s="3">
        <f t="shared" si="4"/>
        <v>15036</v>
      </c>
      <c r="I18" s="4" t="s">
        <v>2544</v>
      </c>
      <c r="J18" s="4" t="s">
        <v>2544</v>
      </c>
      <c r="K18" s="6" t="s">
        <v>2545</v>
      </c>
    </row>
    <row r="19" spans="1:11">
      <c r="A19" s="5">
        <v>12036</v>
      </c>
      <c r="B19" s="3" t="str">
        <f t="shared" si="0"/>
        <v>1203</v>
      </c>
      <c r="C19" s="3" t="str">
        <f t="shared" si="1"/>
        <v>6</v>
      </c>
      <c r="D19" s="3">
        <v>15036</v>
      </c>
      <c r="E19" s="3" t="e">
        <f t="shared" si="2"/>
        <v>#N/A</v>
      </c>
      <c r="F19" s="3" t="e">
        <f t="shared" si="3"/>
        <v>#N/A</v>
      </c>
      <c r="G19" s="3">
        <f t="shared" si="4"/>
        <v>15036</v>
      </c>
      <c r="I19" s="5" t="s">
        <v>2546</v>
      </c>
      <c r="J19" s="5" t="s">
        <v>2546</v>
      </c>
      <c r="K19" s="6" t="s">
        <v>434</v>
      </c>
    </row>
    <row r="20" spans="1:11">
      <c r="A20" s="4">
        <v>13012</v>
      </c>
      <c r="B20" s="3" t="str">
        <f t="shared" si="0"/>
        <v>1301</v>
      </c>
      <c r="C20" s="3" t="str">
        <f t="shared" si="1"/>
        <v>2</v>
      </c>
      <c r="D20" s="3">
        <v>15036</v>
      </c>
      <c r="E20" s="3" t="str">
        <f t="shared" si="2"/>
        <v>1301</v>
      </c>
      <c r="F20" s="3" t="str">
        <f t="shared" si="3"/>
        <v>13012</v>
      </c>
      <c r="G20" s="3" t="str">
        <f t="shared" si="4"/>
        <v>13012</v>
      </c>
      <c r="I20" s="5" t="s">
        <v>2547</v>
      </c>
      <c r="J20" s="5" t="s">
        <v>2547</v>
      </c>
      <c r="K20" s="6" t="s">
        <v>2548</v>
      </c>
    </row>
    <row r="21" spans="1:11">
      <c r="A21" s="4">
        <v>13023</v>
      </c>
      <c r="B21" s="3" t="str">
        <f t="shared" si="0"/>
        <v>1302</v>
      </c>
      <c r="C21" s="3" t="str">
        <f t="shared" si="1"/>
        <v>3</v>
      </c>
      <c r="D21" s="3">
        <v>15036</v>
      </c>
      <c r="E21" s="3" t="str">
        <f t="shared" si="2"/>
        <v>1302</v>
      </c>
      <c r="F21" s="3" t="str">
        <f t="shared" si="3"/>
        <v>13023</v>
      </c>
      <c r="G21" s="3" t="str">
        <f t="shared" si="4"/>
        <v>13023</v>
      </c>
      <c r="I21" s="5" t="s">
        <v>2549</v>
      </c>
      <c r="J21" s="5" t="s">
        <v>2549</v>
      </c>
      <c r="K21" s="6" t="s">
        <v>2550</v>
      </c>
    </row>
    <row r="22" spans="1:11">
      <c r="A22" s="4">
        <v>13034</v>
      </c>
      <c r="B22" s="3" t="str">
        <f t="shared" si="0"/>
        <v>1303</v>
      </c>
      <c r="C22" s="3" t="str">
        <f t="shared" si="1"/>
        <v>4</v>
      </c>
      <c r="D22" s="3">
        <v>15036</v>
      </c>
      <c r="E22" s="3" t="str">
        <f t="shared" si="2"/>
        <v>1303</v>
      </c>
      <c r="F22" s="3" t="str">
        <f t="shared" si="3"/>
        <v>13034</v>
      </c>
      <c r="G22" s="3" t="str">
        <f t="shared" si="4"/>
        <v>13034</v>
      </c>
      <c r="I22" s="5" t="s">
        <v>2551</v>
      </c>
      <c r="J22" s="5" t="s">
        <v>2551</v>
      </c>
      <c r="K22" s="6" t="s">
        <v>2552</v>
      </c>
    </row>
    <row r="23" spans="1:11">
      <c r="A23" s="4">
        <v>13035</v>
      </c>
      <c r="B23" s="3" t="str">
        <f t="shared" si="0"/>
        <v>1303</v>
      </c>
      <c r="C23" s="3" t="str">
        <f t="shared" si="1"/>
        <v>5</v>
      </c>
      <c r="D23" s="3">
        <v>15036</v>
      </c>
      <c r="E23" s="3" t="str">
        <f t="shared" si="2"/>
        <v>1303</v>
      </c>
      <c r="F23" s="3" t="str">
        <f t="shared" si="3"/>
        <v>13035</v>
      </c>
      <c r="G23" s="3" t="str">
        <f t="shared" si="4"/>
        <v>13035</v>
      </c>
      <c r="I23" s="5" t="s">
        <v>2553</v>
      </c>
      <c r="J23" s="5" t="s">
        <v>2553</v>
      </c>
      <c r="K23" s="6" t="s">
        <v>2554</v>
      </c>
    </row>
    <row r="24" spans="1:11">
      <c r="A24" s="4">
        <v>13036</v>
      </c>
      <c r="B24" s="3" t="str">
        <f t="shared" si="0"/>
        <v>1303</v>
      </c>
      <c r="C24" s="3" t="str">
        <f t="shared" si="1"/>
        <v>6</v>
      </c>
      <c r="D24" s="3">
        <v>15036</v>
      </c>
      <c r="E24" s="3" t="str">
        <f t="shared" si="2"/>
        <v>1303</v>
      </c>
      <c r="F24" s="3" t="str">
        <f t="shared" si="3"/>
        <v>13036</v>
      </c>
      <c r="G24" s="3" t="str">
        <f t="shared" si="4"/>
        <v>13036</v>
      </c>
      <c r="I24" s="5" t="s">
        <v>2555</v>
      </c>
      <c r="J24" s="5" t="s">
        <v>2555</v>
      </c>
      <c r="K24" s="6" t="s">
        <v>2556</v>
      </c>
    </row>
    <row r="25" spans="1:11">
      <c r="A25" s="5">
        <v>13045</v>
      </c>
      <c r="B25" s="3" t="str">
        <f t="shared" si="0"/>
        <v>1304</v>
      </c>
      <c r="C25" s="3" t="str">
        <f t="shared" si="1"/>
        <v>5</v>
      </c>
      <c r="D25" s="3">
        <v>15036</v>
      </c>
      <c r="E25" s="3" t="str">
        <f t="shared" si="2"/>
        <v>1304</v>
      </c>
      <c r="F25" s="3" t="str">
        <f t="shared" si="3"/>
        <v>13045</v>
      </c>
      <c r="G25" s="3" t="str">
        <f t="shared" si="4"/>
        <v>13045</v>
      </c>
      <c r="I25" s="4" t="s">
        <v>2557</v>
      </c>
      <c r="J25" s="4" t="s">
        <v>2557</v>
      </c>
      <c r="K25" s="6" t="s">
        <v>2558</v>
      </c>
    </row>
    <row r="26" spans="1:11">
      <c r="A26" s="5">
        <v>13046</v>
      </c>
      <c r="B26" s="3" t="str">
        <f t="shared" si="0"/>
        <v>1304</v>
      </c>
      <c r="C26" s="3" t="str">
        <f t="shared" si="1"/>
        <v>6</v>
      </c>
      <c r="D26" s="3">
        <v>15036</v>
      </c>
      <c r="E26" s="3" t="str">
        <f t="shared" si="2"/>
        <v>1304</v>
      </c>
      <c r="F26" s="3" t="str">
        <f t="shared" si="3"/>
        <v>13046</v>
      </c>
      <c r="G26" s="3" t="str">
        <f t="shared" si="4"/>
        <v>13046</v>
      </c>
      <c r="I26" s="5" t="s">
        <v>2559</v>
      </c>
      <c r="J26" s="5" t="s">
        <v>2559</v>
      </c>
      <c r="K26" s="6" t="s">
        <v>2560</v>
      </c>
    </row>
    <row r="27" spans="1:11">
      <c r="A27" s="4">
        <v>14013</v>
      </c>
      <c r="B27" s="3" t="str">
        <f t="shared" si="0"/>
        <v>1401</v>
      </c>
      <c r="C27" s="3" t="str">
        <f t="shared" si="1"/>
        <v>3</v>
      </c>
      <c r="D27" s="3">
        <v>15036</v>
      </c>
      <c r="E27" s="3" t="str">
        <f t="shared" si="2"/>
        <v>1401</v>
      </c>
      <c r="F27" s="3" t="str">
        <f t="shared" si="3"/>
        <v>14013</v>
      </c>
      <c r="G27" s="3" t="str">
        <f t="shared" si="4"/>
        <v>14013</v>
      </c>
      <c r="I27" s="5" t="s">
        <v>2561</v>
      </c>
      <c r="J27" s="5" t="s">
        <v>2561</v>
      </c>
      <c r="K27" s="6" t="s">
        <v>2562</v>
      </c>
    </row>
    <row r="28" spans="1:11">
      <c r="A28" s="4">
        <v>14024</v>
      </c>
      <c r="B28" s="3" t="str">
        <f t="shared" si="0"/>
        <v>1402</v>
      </c>
      <c r="C28" s="3" t="str">
        <f t="shared" si="1"/>
        <v>4</v>
      </c>
      <c r="D28" s="3">
        <v>15036</v>
      </c>
      <c r="E28" s="3" t="str">
        <f t="shared" si="2"/>
        <v>1402</v>
      </c>
      <c r="F28" s="3" t="str">
        <f t="shared" si="3"/>
        <v>14024</v>
      </c>
      <c r="G28" s="3" t="str">
        <f t="shared" si="4"/>
        <v>14024</v>
      </c>
      <c r="I28" s="5" t="s">
        <v>2563</v>
      </c>
      <c r="J28" s="5" t="s">
        <v>2563</v>
      </c>
      <c r="K28" s="6" t="s">
        <v>2564</v>
      </c>
    </row>
    <row r="29" spans="1:11">
      <c r="A29" s="4">
        <v>14025</v>
      </c>
      <c r="B29" s="3" t="str">
        <f t="shared" si="0"/>
        <v>1402</v>
      </c>
      <c r="C29" s="3" t="str">
        <f t="shared" si="1"/>
        <v>5</v>
      </c>
      <c r="D29" s="3">
        <v>15036</v>
      </c>
      <c r="E29" s="3" t="str">
        <f t="shared" si="2"/>
        <v>1402</v>
      </c>
      <c r="F29" s="3" t="str">
        <f t="shared" si="3"/>
        <v>14025</v>
      </c>
      <c r="G29" s="3" t="str">
        <f t="shared" si="4"/>
        <v>14025</v>
      </c>
      <c r="I29" s="5" t="s">
        <v>2565</v>
      </c>
      <c r="J29" s="5" t="s">
        <v>2565</v>
      </c>
      <c r="K29" s="6" t="s">
        <v>2566</v>
      </c>
    </row>
    <row r="30" spans="1:11">
      <c r="A30" s="4">
        <v>14026</v>
      </c>
      <c r="B30" s="3" t="str">
        <f t="shared" si="0"/>
        <v>1402</v>
      </c>
      <c r="C30" s="3" t="str">
        <f t="shared" si="1"/>
        <v>6</v>
      </c>
      <c r="D30" s="3">
        <v>15036</v>
      </c>
      <c r="E30" s="3" t="str">
        <f t="shared" si="2"/>
        <v>1402</v>
      </c>
      <c r="F30" s="3" t="str">
        <f t="shared" si="3"/>
        <v>14026</v>
      </c>
      <c r="G30" s="3" t="str">
        <f t="shared" si="4"/>
        <v>14026</v>
      </c>
      <c r="I30" s="5" t="s">
        <v>2567</v>
      </c>
      <c r="J30" s="5" t="s">
        <v>2567</v>
      </c>
      <c r="K30" s="6" t="s">
        <v>2568</v>
      </c>
    </row>
    <row r="31" spans="1:11">
      <c r="A31" s="5">
        <v>14035</v>
      </c>
      <c r="B31" s="3" t="str">
        <f t="shared" si="0"/>
        <v>1403</v>
      </c>
      <c r="C31" s="3" t="str">
        <f t="shared" si="1"/>
        <v>5</v>
      </c>
      <c r="D31" s="3">
        <v>15036</v>
      </c>
      <c r="E31" s="3" t="str">
        <f t="shared" si="2"/>
        <v>1403</v>
      </c>
      <c r="F31" s="3" t="str">
        <f t="shared" si="3"/>
        <v>14035</v>
      </c>
      <c r="G31" s="3" t="str">
        <f t="shared" si="4"/>
        <v>14035</v>
      </c>
      <c r="I31" s="5" t="s">
        <v>2569</v>
      </c>
      <c r="J31" s="5" t="s">
        <v>2569</v>
      </c>
      <c r="K31" s="6" t="s">
        <v>2570</v>
      </c>
    </row>
    <row r="32" spans="1:11">
      <c r="A32" s="5">
        <v>14036</v>
      </c>
      <c r="B32" s="3" t="str">
        <f t="shared" si="0"/>
        <v>1403</v>
      </c>
      <c r="C32" s="3" t="str">
        <f t="shared" si="1"/>
        <v>6</v>
      </c>
      <c r="D32" s="3">
        <v>15036</v>
      </c>
      <c r="E32" s="3" t="str">
        <f t="shared" si="2"/>
        <v>1403</v>
      </c>
      <c r="F32" s="3" t="str">
        <f t="shared" si="3"/>
        <v>14036</v>
      </c>
      <c r="G32" s="3" t="str">
        <f t="shared" si="4"/>
        <v>14036</v>
      </c>
      <c r="I32" s="5" t="s">
        <v>2571</v>
      </c>
      <c r="J32" s="5" t="s">
        <v>2571</v>
      </c>
      <c r="K32" s="6" t="s">
        <v>2572</v>
      </c>
    </row>
    <row r="33" spans="1:11">
      <c r="A33" s="4">
        <v>15014</v>
      </c>
      <c r="B33" s="3" t="str">
        <f t="shared" si="0"/>
        <v>1501</v>
      </c>
      <c r="C33" s="3" t="str">
        <f t="shared" si="1"/>
        <v>4</v>
      </c>
      <c r="D33" s="3">
        <v>15036</v>
      </c>
      <c r="E33" s="3" t="str">
        <f t="shared" si="2"/>
        <v>1501</v>
      </c>
      <c r="F33" s="3" t="str">
        <f t="shared" si="3"/>
        <v>15014</v>
      </c>
      <c r="G33" s="3" t="str">
        <f t="shared" si="4"/>
        <v>15014</v>
      </c>
      <c r="I33" s="5" t="s">
        <v>2573</v>
      </c>
      <c r="J33" s="5" t="s">
        <v>2573</v>
      </c>
      <c r="K33" s="6" t="s">
        <v>2574</v>
      </c>
    </row>
    <row r="34" spans="1:11">
      <c r="A34" s="4">
        <v>15015</v>
      </c>
      <c r="B34" s="3" t="str">
        <f t="shared" si="0"/>
        <v>1501</v>
      </c>
      <c r="C34" s="3" t="str">
        <f t="shared" si="1"/>
        <v>5</v>
      </c>
      <c r="D34" s="3">
        <v>15036</v>
      </c>
      <c r="E34" s="3" t="str">
        <f t="shared" si="2"/>
        <v>1501</v>
      </c>
      <c r="F34" s="3" t="str">
        <f t="shared" si="3"/>
        <v>15015</v>
      </c>
      <c r="G34" s="3" t="str">
        <f t="shared" si="4"/>
        <v>15015</v>
      </c>
      <c r="I34" s="5" t="s">
        <v>2575</v>
      </c>
      <c r="J34" s="5" t="s">
        <v>2575</v>
      </c>
      <c r="K34" s="6" t="s">
        <v>2576</v>
      </c>
    </row>
    <row r="35" spans="1:11">
      <c r="A35" s="5">
        <v>15024</v>
      </c>
      <c r="B35" s="3" t="str">
        <f t="shared" si="0"/>
        <v>1502</v>
      </c>
      <c r="C35" s="3" t="str">
        <f t="shared" si="1"/>
        <v>4</v>
      </c>
      <c r="D35" s="3">
        <v>15036</v>
      </c>
      <c r="E35" s="3" t="str">
        <f t="shared" si="2"/>
        <v>1502</v>
      </c>
      <c r="F35" s="3" t="str">
        <f t="shared" si="3"/>
        <v>15024</v>
      </c>
      <c r="G35" s="3" t="str">
        <f t="shared" si="4"/>
        <v>15024</v>
      </c>
      <c r="I35" s="4" t="s">
        <v>2577</v>
      </c>
      <c r="J35" s="4" t="s">
        <v>2577</v>
      </c>
      <c r="K35" s="6" t="s">
        <v>2578</v>
      </c>
    </row>
    <row r="36" spans="1:11">
      <c r="A36" s="5">
        <v>15025</v>
      </c>
      <c r="B36" s="3" t="str">
        <f t="shared" si="0"/>
        <v>1502</v>
      </c>
      <c r="C36" s="3" t="str">
        <f t="shared" si="1"/>
        <v>5</v>
      </c>
      <c r="D36" s="3">
        <v>15036</v>
      </c>
      <c r="E36" s="3" t="str">
        <f t="shared" si="2"/>
        <v>1502</v>
      </c>
      <c r="F36" s="3" t="str">
        <f t="shared" si="3"/>
        <v>15025</v>
      </c>
      <c r="G36" s="3" t="str">
        <f t="shared" si="4"/>
        <v>15025</v>
      </c>
      <c r="I36" s="5" t="s">
        <v>2579</v>
      </c>
      <c r="J36" s="5" t="s">
        <v>2579</v>
      </c>
      <c r="K36" s="6" t="s">
        <v>2580</v>
      </c>
    </row>
    <row r="37" spans="1:11">
      <c r="A37" s="5">
        <v>15035</v>
      </c>
      <c r="B37" s="3" t="str">
        <f t="shared" si="0"/>
        <v>1503</v>
      </c>
      <c r="C37" s="3" t="str">
        <f t="shared" si="1"/>
        <v>5</v>
      </c>
      <c r="D37" s="3">
        <v>15036</v>
      </c>
      <c r="E37" s="3" t="str">
        <f t="shared" si="2"/>
        <v>1503</v>
      </c>
      <c r="F37" s="3" t="str">
        <f t="shared" si="3"/>
        <v>15035</v>
      </c>
      <c r="G37" s="3" t="str">
        <f t="shared" si="4"/>
        <v>15035</v>
      </c>
      <c r="I37" s="5" t="s">
        <v>2581</v>
      </c>
      <c r="J37" s="5" t="s">
        <v>2581</v>
      </c>
      <c r="K37" s="6" t="s">
        <v>2582</v>
      </c>
    </row>
    <row r="38" spans="1:11">
      <c r="A38" s="5">
        <v>15036</v>
      </c>
      <c r="B38" s="3" t="str">
        <f t="shared" si="0"/>
        <v>1503</v>
      </c>
      <c r="C38" s="3" t="str">
        <f t="shared" si="1"/>
        <v>6</v>
      </c>
      <c r="D38" s="3">
        <v>15036</v>
      </c>
      <c r="E38" s="3" t="str">
        <f t="shared" si="2"/>
        <v>1503</v>
      </c>
      <c r="F38" s="3" t="str">
        <f t="shared" si="3"/>
        <v>15036</v>
      </c>
      <c r="G38" s="3" t="str">
        <f t="shared" si="4"/>
        <v>15036</v>
      </c>
      <c r="I38" s="5" t="s">
        <v>2583</v>
      </c>
      <c r="J38" s="5" t="s">
        <v>2583</v>
      </c>
      <c r="K38" s="6" t="s">
        <v>2584</v>
      </c>
    </row>
    <row r="39" spans="1:11">
      <c r="A39" s="5">
        <v>21014</v>
      </c>
      <c r="B39" s="3" t="str">
        <f t="shared" si="0"/>
        <v>2101</v>
      </c>
      <c r="C39" s="3" t="str">
        <f t="shared" si="1"/>
        <v>4</v>
      </c>
      <c r="D39" s="3">
        <v>15036</v>
      </c>
      <c r="E39" s="3" t="str">
        <f t="shared" si="2"/>
        <v>2101</v>
      </c>
      <c r="F39" s="3" t="str">
        <f t="shared" si="3"/>
        <v>21014</v>
      </c>
      <c r="G39" s="3" t="str">
        <f t="shared" si="4"/>
        <v>21014</v>
      </c>
      <c r="I39" s="5" t="s">
        <v>2585</v>
      </c>
      <c r="J39" s="5" t="s">
        <v>2585</v>
      </c>
      <c r="K39" s="6" t="s">
        <v>2586</v>
      </c>
    </row>
    <row r="40" spans="1:11">
      <c r="A40" s="5">
        <v>21015</v>
      </c>
      <c r="B40" s="3" t="str">
        <f t="shared" si="0"/>
        <v>2101</v>
      </c>
      <c r="C40" s="3" t="str">
        <f t="shared" si="1"/>
        <v>5</v>
      </c>
      <c r="D40" s="3">
        <v>15036</v>
      </c>
      <c r="E40" s="3" t="str">
        <f t="shared" si="2"/>
        <v>2101</v>
      </c>
      <c r="F40" s="3" t="str">
        <f t="shared" si="3"/>
        <v>21015</v>
      </c>
      <c r="G40" s="3" t="str">
        <f t="shared" si="4"/>
        <v>21015</v>
      </c>
      <c r="I40" s="5" t="s">
        <v>2587</v>
      </c>
      <c r="J40" s="5" t="s">
        <v>2587</v>
      </c>
      <c r="K40" s="6" t="s">
        <v>2588</v>
      </c>
    </row>
    <row r="41" spans="1:11">
      <c r="A41" s="5">
        <v>21024</v>
      </c>
      <c r="B41" s="3" t="str">
        <f t="shared" si="0"/>
        <v>2102</v>
      </c>
      <c r="C41" s="3" t="str">
        <f t="shared" si="1"/>
        <v>4</v>
      </c>
      <c r="D41" s="3">
        <v>15036</v>
      </c>
      <c r="E41" s="3" t="str">
        <f t="shared" si="2"/>
        <v>2102</v>
      </c>
      <c r="F41" s="3" t="str">
        <f t="shared" si="3"/>
        <v>21024</v>
      </c>
      <c r="G41" s="3" t="str">
        <f t="shared" si="4"/>
        <v>21024</v>
      </c>
      <c r="I41" s="5" t="s">
        <v>2589</v>
      </c>
      <c r="J41" s="5" t="s">
        <v>2589</v>
      </c>
      <c r="K41" s="6" t="s">
        <v>2590</v>
      </c>
    </row>
    <row r="42" spans="1:11">
      <c r="A42" s="5">
        <v>21025</v>
      </c>
      <c r="B42" s="3" t="str">
        <f t="shared" si="0"/>
        <v>2102</v>
      </c>
      <c r="C42" s="3" t="str">
        <f t="shared" si="1"/>
        <v>5</v>
      </c>
      <c r="D42" s="3">
        <v>15036</v>
      </c>
      <c r="E42" s="3" t="str">
        <f t="shared" si="2"/>
        <v>2102</v>
      </c>
      <c r="F42" s="3" t="str">
        <f t="shared" si="3"/>
        <v>21025</v>
      </c>
      <c r="G42" s="3" t="str">
        <f t="shared" si="4"/>
        <v>21025</v>
      </c>
      <c r="I42" s="4" t="s">
        <v>2591</v>
      </c>
      <c r="J42" s="4" t="s">
        <v>2591</v>
      </c>
      <c r="K42" s="6" t="s">
        <v>2592</v>
      </c>
    </row>
    <row r="43" spans="1:11">
      <c r="A43" s="5">
        <v>21034</v>
      </c>
      <c r="B43" s="3" t="str">
        <f t="shared" si="0"/>
        <v>2103</v>
      </c>
      <c r="C43" s="3" t="str">
        <f t="shared" si="1"/>
        <v>4</v>
      </c>
      <c r="D43" s="3">
        <v>15036</v>
      </c>
      <c r="E43" s="3" t="str">
        <f t="shared" si="2"/>
        <v>2103</v>
      </c>
      <c r="F43" s="3" t="str">
        <f t="shared" si="3"/>
        <v>21034</v>
      </c>
      <c r="G43" s="3" t="str">
        <f t="shared" si="4"/>
        <v>21034</v>
      </c>
      <c r="I43" s="5" t="s">
        <v>2593</v>
      </c>
      <c r="J43" s="5" t="s">
        <v>2593</v>
      </c>
      <c r="K43" s="6" t="s">
        <v>2594</v>
      </c>
    </row>
    <row r="44" spans="1:11">
      <c r="A44" s="5">
        <v>21035</v>
      </c>
      <c r="B44" s="3" t="str">
        <f t="shared" si="0"/>
        <v>2103</v>
      </c>
      <c r="C44" s="3" t="str">
        <f t="shared" si="1"/>
        <v>5</v>
      </c>
      <c r="D44" s="3">
        <v>15036</v>
      </c>
      <c r="E44" s="3" t="str">
        <f t="shared" si="2"/>
        <v>2103</v>
      </c>
      <c r="F44" s="3" t="str">
        <f t="shared" si="3"/>
        <v>21035</v>
      </c>
      <c r="G44" s="3" t="str">
        <f t="shared" si="4"/>
        <v>21035</v>
      </c>
      <c r="I44" s="5" t="s">
        <v>2595</v>
      </c>
      <c r="J44" s="5" t="s">
        <v>2595</v>
      </c>
      <c r="K44" s="6" t="s">
        <v>2596</v>
      </c>
    </row>
    <row r="45" spans="1:11">
      <c r="A45" s="5">
        <v>21036</v>
      </c>
      <c r="B45" s="3" t="str">
        <f t="shared" si="0"/>
        <v>2103</v>
      </c>
      <c r="C45" s="3" t="str">
        <f t="shared" si="1"/>
        <v>6</v>
      </c>
      <c r="D45" s="3">
        <v>15036</v>
      </c>
      <c r="E45" s="3" t="str">
        <f t="shared" si="2"/>
        <v>2103</v>
      </c>
      <c r="F45" s="3" t="str">
        <f t="shared" si="3"/>
        <v>21036</v>
      </c>
      <c r="G45" s="3" t="str">
        <f t="shared" si="4"/>
        <v>21036</v>
      </c>
      <c r="I45" s="5" t="s">
        <v>2597</v>
      </c>
      <c r="J45" s="5" t="s">
        <v>2597</v>
      </c>
      <c r="K45" s="6" t="s">
        <v>2598</v>
      </c>
    </row>
    <row r="46" spans="1:11">
      <c r="A46" s="5">
        <v>21045</v>
      </c>
      <c r="B46" s="3" t="str">
        <f t="shared" si="0"/>
        <v>2104</v>
      </c>
      <c r="C46" s="3" t="str">
        <f t="shared" si="1"/>
        <v>5</v>
      </c>
      <c r="D46" s="3">
        <v>15036</v>
      </c>
      <c r="E46" s="3" t="str">
        <f t="shared" si="2"/>
        <v>2104</v>
      </c>
      <c r="F46" s="3" t="str">
        <f t="shared" si="3"/>
        <v>21045</v>
      </c>
      <c r="G46" s="3" t="str">
        <f t="shared" si="4"/>
        <v>21045</v>
      </c>
      <c r="I46" s="5" t="s">
        <v>2599</v>
      </c>
      <c r="J46" s="5" t="s">
        <v>2599</v>
      </c>
      <c r="K46" s="6" t="s">
        <v>2600</v>
      </c>
    </row>
    <row r="47" spans="1:11">
      <c r="A47" s="5">
        <v>21046</v>
      </c>
      <c r="B47" s="3" t="str">
        <f t="shared" si="0"/>
        <v>2104</v>
      </c>
      <c r="C47" s="3" t="str">
        <f t="shared" si="1"/>
        <v>6</v>
      </c>
      <c r="D47" s="3">
        <v>15036</v>
      </c>
      <c r="E47" s="3" t="str">
        <f t="shared" si="2"/>
        <v>2104</v>
      </c>
      <c r="F47" s="3" t="str">
        <f t="shared" si="3"/>
        <v>21046</v>
      </c>
      <c r="G47" s="3" t="str">
        <f t="shared" si="4"/>
        <v>21046</v>
      </c>
      <c r="I47" s="5" t="s">
        <v>2601</v>
      </c>
      <c r="J47" s="5" t="s">
        <v>2601</v>
      </c>
      <c r="K47" s="6" t="s">
        <v>2602</v>
      </c>
    </row>
    <row r="48" spans="1:11">
      <c r="A48" s="4">
        <v>22012</v>
      </c>
      <c r="B48" s="3" t="str">
        <f t="shared" si="0"/>
        <v>2201</v>
      </c>
      <c r="C48" s="3" t="str">
        <f t="shared" si="1"/>
        <v>2</v>
      </c>
      <c r="D48" s="3">
        <v>15036</v>
      </c>
      <c r="E48" s="3" t="str">
        <f t="shared" si="2"/>
        <v>2201</v>
      </c>
      <c r="F48" s="3" t="str">
        <f t="shared" si="3"/>
        <v>22012</v>
      </c>
      <c r="G48" s="3" t="str">
        <f t="shared" si="4"/>
        <v>22012</v>
      </c>
      <c r="I48" s="5" t="s">
        <v>2603</v>
      </c>
      <c r="J48" s="5" t="s">
        <v>2603</v>
      </c>
      <c r="K48" s="6" t="s">
        <v>2604</v>
      </c>
    </row>
    <row r="49" spans="1:11">
      <c r="A49" s="5">
        <v>22024</v>
      </c>
      <c r="B49" s="3" t="str">
        <f t="shared" si="0"/>
        <v>2202</v>
      </c>
      <c r="C49" s="3" t="str">
        <f t="shared" si="1"/>
        <v>4</v>
      </c>
      <c r="D49" s="3">
        <v>15036</v>
      </c>
      <c r="E49" s="3" t="str">
        <f t="shared" si="2"/>
        <v>2202</v>
      </c>
      <c r="F49" s="3" t="str">
        <f t="shared" si="3"/>
        <v>22024</v>
      </c>
      <c r="G49" s="3" t="str">
        <f t="shared" si="4"/>
        <v>22024</v>
      </c>
      <c r="I49" s="4" t="s">
        <v>2605</v>
      </c>
      <c r="J49" s="4" t="s">
        <v>2605</v>
      </c>
      <c r="K49" s="6" t="s">
        <v>2606</v>
      </c>
    </row>
    <row r="50" spans="1:11">
      <c r="A50" s="5">
        <v>22025</v>
      </c>
      <c r="B50" s="3" t="str">
        <f t="shared" si="0"/>
        <v>2202</v>
      </c>
      <c r="C50" s="3" t="str">
        <f t="shared" si="1"/>
        <v>5</v>
      </c>
      <c r="D50" s="3">
        <v>15036</v>
      </c>
      <c r="E50" s="3" t="str">
        <f t="shared" si="2"/>
        <v>2202</v>
      </c>
      <c r="F50" s="3" t="str">
        <f t="shared" si="3"/>
        <v>22025</v>
      </c>
      <c r="G50" s="3" t="str">
        <f t="shared" si="4"/>
        <v>22025</v>
      </c>
      <c r="I50" s="5" t="s">
        <v>2607</v>
      </c>
      <c r="J50" s="5" t="s">
        <v>2607</v>
      </c>
      <c r="K50" s="6" t="s">
        <v>2608</v>
      </c>
    </row>
    <row r="51" spans="1:11">
      <c r="A51" s="5">
        <v>22034</v>
      </c>
      <c r="B51" s="3" t="str">
        <f t="shared" si="0"/>
        <v>2203</v>
      </c>
      <c r="C51" s="3" t="str">
        <f t="shared" si="1"/>
        <v>4</v>
      </c>
      <c r="D51" s="3">
        <v>15036</v>
      </c>
      <c r="E51" s="3" t="str">
        <f t="shared" si="2"/>
        <v>2203</v>
      </c>
      <c r="F51" s="3" t="str">
        <f t="shared" si="3"/>
        <v>22034</v>
      </c>
      <c r="G51" s="3" t="str">
        <f t="shared" si="4"/>
        <v>22034</v>
      </c>
      <c r="I51" s="5" t="s">
        <v>2609</v>
      </c>
      <c r="J51" s="5" t="s">
        <v>2609</v>
      </c>
      <c r="K51" s="6" t="s">
        <v>2610</v>
      </c>
    </row>
    <row r="52" spans="1:11">
      <c r="A52" s="5">
        <v>22035</v>
      </c>
      <c r="B52" s="3" t="str">
        <f t="shared" si="0"/>
        <v>2203</v>
      </c>
      <c r="C52" s="3" t="str">
        <f t="shared" si="1"/>
        <v>5</v>
      </c>
      <c r="D52" s="3">
        <v>15036</v>
      </c>
      <c r="E52" s="3" t="str">
        <f t="shared" si="2"/>
        <v>2203</v>
      </c>
      <c r="F52" s="3" t="str">
        <f t="shared" si="3"/>
        <v>22035</v>
      </c>
      <c r="G52" s="3" t="str">
        <f t="shared" si="4"/>
        <v>22035</v>
      </c>
      <c r="I52" s="5" t="s">
        <v>2611</v>
      </c>
      <c r="J52" s="5" t="s">
        <v>2611</v>
      </c>
      <c r="K52" s="6" t="s">
        <v>2612</v>
      </c>
    </row>
    <row r="53" spans="1:11">
      <c r="A53" s="5">
        <v>22036</v>
      </c>
      <c r="B53" s="3" t="str">
        <f t="shared" si="0"/>
        <v>2203</v>
      </c>
      <c r="C53" s="3" t="str">
        <f t="shared" si="1"/>
        <v>6</v>
      </c>
      <c r="D53" s="3">
        <v>15036</v>
      </c>
      <c r="E53" s="3" t="str">
        <f t="shared" si="2"/>
        <v>2203</v>
      </c>
      <c r="F53" s="3" t="str">
        <f t="shared" si="3"/>
        <v>22036</v>
      </c>
      <c r="G53" s="3" t="str">
        <f t="shared" si="4"/>
        <v>22036</v>
      </c>
      <c r="I53" s="5" t="s">
        <v>2613</v>
      </c>
      <c r="J53" s="5" t="s">
        <v>2613</v>
      </c>
      <c r="K53" s="6" t="s">
        <v>2614</v>
      </c>
    </row>
    <row r="54" spans="1:11">
      <c r="A54" s="5">
        <v>22045</v>
      </c>
      <c r="B54" s="3" t="str">
        <f t="shared" si="0"/>
        <v>2204</v>
      </c>
      <c r="C54" s="3" t="str">
        <f t="shared" si="1"/>
        <v>5</v>
      </c>
      <c r="D54" s="3">
        <v>15036</v>
      </c>
      <c r="E54" s="3" t="str">
        <f t="shared" si="2"/>
        <v>2204</v>
      </c>
      <c r="F54" s="3" t="str">
        <f t="shared" si="3"/>
        <v>22045</v>
      </c>
      <c r="G54" s="3" t="str">
        <f t="shared" si="4"/>
        <v>22045</v>
      </c>
      <c r="I54" s="5" t="s">
        <v>2615</v>
      </c>
      <c r="J54" s="5" t="s">
        <v>2615</v>
      </c>
      <c r="K54" s="6" t="s">
        <v>2616</v>
      </c>
    </row>
    <row r="55" spans="1:11">
      <c r="A55" s="5">
        <v>22046</v>
      </c>
      <c r="B55" s="3" t="str">
        <f t="shared" si="0"/>
        <v>2204</v>
      </c>
      <c r="C55" s="3" t="str">
        <f t="shared" si="1"/>
        <v>6</v>
      </c>
      <c r="D55" s="3">
        <v>15036</v>
      </c>
      <c r="E55" s="3" t="str">
        <f t="shared" si="2"/>
        <v>2204</v>
      </c>
      <c r="F55" s="3" t="str">
        <f t="shared" si="3"/>
        <v>22046</v>
      </c>
      <c r="G55" s="3" t="str">
        <f t="shared" si="4"/>
        <v>22046</v>
      </c>
      <c r="I55" s="5" t="s">
        <v>2617</v>
      </c>
      <c r="J55" s="5" t="s">
        <v>2617</v>
      </c>
      <c r="K55" s="6" t="s">
        <v>2618</v>
      </c>
    </row>
    <row r="56" spans="1:11">
      <c r="A56" s="5">
        <v>22055</v>
      </c>
      <c r="B56" s="3" t="str">
        <f t="shared" si="0"/>
        <v>2205</v>
      </c>
      <c r="C56" s="3" t="str">
        <f t="shared" si="1"/>
        <v>5</v>
      </c>
      <c r="D56" s="3">
        <v>15036</v>
      </c>
      <c r="E56" s="3" t="str">
        <f t="shared" si="2"/>
        <v>2205</v>
      </c>
      <c r="F56" s="3" t="str">
        <f t="shared" si="3"/>
        <v>22055</v>
      </c>
      <c r="G56" s="3" t="str">
        <f t="shared" si="4"/>
        <v>22055</v>
      </c>
      <c r="I56" s="5" t="s">
        <v>2619</v>
      </c>
      <c r="J56" s="5" t="s">
        <v>2619</v>
      </c>
      <c r="K56" s="6" t="s">
        <v>2620</v>
      </c>
    </row>
    <row r="57" spans="1:11">
      <c r="A57" s="5">
        <v>22056</v>
      </c>
      <c r="B57" s="3" t="str">
        <f t="shared" si="0"/>
        <v>2205</v>
      </c>
      <c r="C57" s="3" t="str">
        <f t="shared" si="1"/>
        <v>6</v>
      </c>
      <c r="D57" s="3">
        <v>15036</v>
      </c>
      <c r="E57" s="3" t="str">
        <f t="shared" si="2"/>
        <v>2205</v>
      </c>
      <c r="F57" s="3" t="str">
        <f t="shared" si="3"/>
        <v>22056</v>
      </c>
      <c r="G57" s="3" t="str">
        <f t="shared" si="4"/>
        <v>22056</v>
      </c>
      <c r="I57" s="5" t="s">
        <v>2621</v>
      </c>
      <c r="J57" s="5" t="s">
        <v>2621</v>
      </c>
      <c r="K57" s="6" t="s">
        <v>2622</v>
      </c>
    </row>
    <row r="58" spans="1:11">
      <c r="A58" s="5">
        <v>23013</v>
      </c>
      <c r="B58" s="3" t="str">
        <f t="shared" si="0"/>
        <v>2301</v>
      </c>
      <c r="C58" s="3" t="str">
        <f t="shared" si="1"/>
        <v>3</v>
      </c>
      <c r="D58" s="3">
        <v>15036</v>
      </c>
      <c r="E58" s="3" t="str">
        <f t="shared" si="2"/>
        <v>2301</v>
      </c>
      <c r="F58" s="3" t="str">
        <f t="shared" si="3"/>
        <v>23013</v>
      </c>
      <c r="G58" s="3" t="str">
        <f t="shared" si="4"/>
        <v>23013</v>
      </c>
      <c r="I58" s="5" t="s">
        <v>2623</v>
      </c>
      <c r="J58" s="5" t="s">
        <v>2623</v>
      </c>
      <c r="K58" s="6" t="s">
        <v>2624</v>
      </c>
    </row>
    <row r="59" spans="1:11">
      <c r="A59" s="5">
        <v>23023</v>
      </c>
      <c r="B59" s="3" t="str">
        <f t="shared" si="0"/>
        <v>2302</v>
      </c>
      <c r="C59" s="3" t="str">
        <f t="shared" si="1"/>
        <v>3</v>
      </c>
      <c r="D59" s="3">
        <v>15036</v>
      </c>
      <c r="E59" s="3" t="str">
        <f t="shared" si="2"/>
        <v>2302</v>
      </c>
      <c r="F59" s="3" t="str">
        <f t="shared" si="3"/>
        <v>23023</v>
      </c>
      <c r="G59" s="3" t="str">
        <f t="shared" si="4"/>
        <v>23023</v>
      </c>
      <c r="I59" s="4" t="s">
        <v>2625</v>
      </c>
      <c r="J59" s="4" t="s">
        <v>2625</v>
      </c>
      <c r="K59" s="6" t="s">
        <v>1306</v>
      </c>
    </row>
    <row r="60" spans="1:11">
      <c r="A60" s="5">
        <v>23035</v>
      </c>
      <c r="B60" s="3" t="str">
        <f t="shared" si="0"/>
        <v>2303</v>
      </c>
      <c r="C60" s="3" t="str">
        <f t="shared" si="1"/>
        <v>5</v>
      </c>
      <c r="D60" s="3">
        <v>15036</v>
      </c>
      <c r="E60" s="3" t="e">
        <f t="shared" si="2"/>
        <v>#N/A</v>
      </c>
      <c r="F60" s="3" t="e">
        <f t="shared" si="3"/>
        <v>#N/A</v>
      </c>
      <c r="G60" s="3">
        <f t="shared" si="4"/>
        <v>15036</v>
      </c>
      <c r="I60" s="4" t="s">
        <v>2626</v>
      </c>
      <c r="J60" s="4" t="s">
        <v>2626</v>
      </c>
      <c r="K60" s="6" t="s">
        <v>2627</v>
      </c>
    </row>
    <row r="61" spans="1:11">
      <c r="A61" s="5">
        <v>23036</v>
      </c>
      <c r="B61" s="3" t="str">
        <f t="shared" si="0"/>
        <v>2303</v>
      </c>
      <c r="C61" s="3" t="str">
        <f t="shared" si="1"/>
        <v>6</v>
      </c>
      <c r="D61" s="3">
        <v>15036</v>
      </c>
      <c r="E61" s="3" t="e">
        <f t="shared" si="2"/>
        <v>#N/A</v>
      </c>
      <c r="F61" s="3" t="e">
        <f t="shared" si="3"/>
        <v>#N/A</v>
      </c>
      <c r="G61" s="3">
        <f t="shared" si="4"/>
        <v>15036</v>
      </c>
      <c r="I61" s="4" t="s">
        <v>2628</v>
      </c>
      <c r="J61" s="4" t="s">
        <v>2628</v>
      </c>
      <c r="K61" s="6" t="s">
        <v>2629</v>
      </c>
    </row>
    <row r="62" spans="1:11">
      <c r="A62" s="5">
        <v>24013</v>
      </c>
      <c r="B62" s="3" t="str">
        <f t="shared" si="0"/>
        <v>2401</v>
      </c>
      <c r="C62" s="3" t="str">
        <f t="shared" si="1"/>
        <v>3</v>
      </c>
      <c r="D62" s="3">
        <v>15036</v>
      </c>
      <c r="E62" s="3" t="str">
        <f t="shared" si="2"/>
        <v>2401</v>
      </c>
      <c r="F62" s="3" t="str">
        <f t="shared" si="3"/>
        <v>24013</v>
      </c>
      <c r="G62" s="3" t="str">
        <f t="shared" si="4"/>
        <v>24013</v>
      </c>
      <c r="I62" s="4" t="s">
        <v>2630</v>
      </c>
      <c r="J62" s="4" t="s">
        <v>2630</v>
      </c>
      <c r="K62" s="6" t="s">
        <v>2631</v>
      </c>
    </row>
    <row r="63" spans="1:11">
      <c r="A63" s="5">
        <v>24024</v>
      </c>
      <c r="B63" s="3" t="str">
        <f t="shared" si="0"/>
        <v>2402</v>
      </c>
      <c r="C63" s="3" t="str">
        <f t="shared" si="1"/>
        <v>4</v>
      </c>
      <c r="D63" s="3">
        <v>15036</v>
      </c>
      <c r="E63" s="3" t="str">
        <f t="shared" si="2"/>
        <v>2402</v>
      </c>
      <c r="F63" s="3" t="str">
        <f t="shared" si="3"/>
        <v>24024</v>
      </c>
      <c r="G63" s="3" t="str">
        <f t="shared" si="4"/>
        <v>24024</v>
      </c>
      <c r="I63" s="5" t="s">
        <v>2632</v>
      </c>
      <c r="J63" s="5" t="s">
        <v>2632</v>
      </c>
      <c r="K63" s="6" t="s">
        <v>2633</v>
      </c>
    </row>
    <row r="64" spans="1:11">
      <c r="A64" s="5">
        <v>24025</v>
      </c>
      <c r="B64" s="3" t="str">
        <f t="shared" si="0"/>
        <v>2402</v>
      </c>
      <c r="C64" s="3" t="str">
        <f t="shared" si="1"/>
        <v>5</v>
      </c>
      <c r="D64" s="3">
        <v>15036</v>
      </c>
      <c r="E64" s="3" t="str">
        <f t="shared" si="2"/>
        <v>2402</v>
      </c>
      <c r="F64" s="3" t="str">
        <f t="shared" si="3"/>
        <v>24025</v>
      </c>
      <c r="G64" s="3" t="str">
        <f t="shared" si="4"/>
        <v>24025</v>
      </c>
      <c r="I64" s="5" t="s">
        <v>2634</v>
      </c>
      <c r="J64" s="5" t="s">
        <v>2634</v>
      </c>
      <c r="K64" s="6" t="s">
        <v>2635</v>
      </c>
    </row>
    <row r="65" spans="1:11">
      <c r="A65" s="5">
        <v>24026</v>
      </c>
      <c r="B65" s="3" t="str">
        <f t="shared" si="0"/>
        <v>2402</v>
      </c>
      <c r="C65" s="3" t="str">
        <f t="shared" si="1"/>
        <v>6</v>
      </c>
      <c r="D65" s="3">
        <v>15036</v>
      </c>
      <c r="E65" s="3" t="str">
        <f t="shared" si="2"/>
        <v>2402</v>
      </c>
      <c r="F65" s="3" t="str">
        <f t="shared" si="3"/>
        <v>24026</v>
      </c>
      <c r="G65" s="3" t="str">
        <f t="shared" si="4"/>
        <v>24026</v>
      </c>
      <c r="I65" s="5" t="s">
        <v>2636</v>
      </c>
      <c r="J65" s="5" t="s">
        <v>2636</v>
      </c>
      <c r="K65" s="6" t="s">
        <v>2637</v>
      </c>
    </row>
    <row r="66" spans="1:11">
      <c r="A66" s="5">
        <v>24035</v>
      </c>
      <c r="B66" s="3" t="str">
        <f t="shared" ref="B66:B129" si="5">LEFT(A66,4)</f>
        <v>2403</v>
      </c>
      <c r="C66" s="3" t="str">
        <f t="shared" ref="C66:C129" si="6">RIGHT(A66,1)</f>
        <v>5</v>
      </c>
      <c r="D66" s="3">
        <v>15036</v>
      </c>
      <c r="E66" s="3" t="str">
        <f t="shared" ref="E66:E129" si="7">VLOOKUP(B66,I:J,2,FALSE)</f>
        <v>2403</v>
      </c>
      <c r="F66" s="3" t="str">
        <f t="shared" ref="F66:F129" si="8">E66&amp;C66</f>
        <v>24035</v>
      </c>
      <c r="G66" s="3" t="str">
        <f t="shared" ref="G66:G129" si="9">IFERROR(F66,D66)</f>
        <v>24035</v>
      </c>
      <c r="I66" s="4" t="s">
        <v>2638</v>
      </c>
      <c r="J66" s="4" t="s">
        <v>2638</v>
      </c>
      <c r="K66" s="6" t="s">
        <v>2639</v>
      </c>
    </row>
    <row r="67" spans="1:11">
      <c r="A67" s="5">
        <v>24036</v>
      </c>
      <c r="B67" s="3" t="str">
        <f t="shared" si="5"/>
        <v>2403</v>
      </c>
      <c r="C67" s="3" t="str">
        <f t="shared" si="6"/>
        <v>6</v>
      </c>
      <c r="D67" s="3">
        <v>15036</v>
      </c>
      <c r="E67" s="3" t="str">
        <f t="shared" si="7"/>
        <v>2403</v>
      </c>
      <c r="F67" s="3" t="str">
        <f t="shared" si="8"/>
        <v>24036</v>
      </c>
      <c r="G67" s="3" t="str">
        <f t="shared" si="9"/>
        <v>24036</v>
      </c>
      <c r="I67" s="4" t="s">
        <v>2640</v>
      </c>
      <c r="J67" s="4" t="s">
        <v>2640</v>
      </c>
      <c r="K67" s="6" t="s">
        <v>2641</v>
      </c>
    </row>
    <row r="68" spans="1:11">
      <c r="A68" s="4">
        <v>25011</v>
      </c>
      <c r="B68" s="3" t="str">
        <f t="shared" si="5"/>
        <v>2501</v>
      </c>
      <c r="C68" s="3" t="str">
        <f t="shared" si="6"/>
        <v>1</v>
      </c>
      <c r="D68" s="3">
        <v>15036</v>
      </c>
      <c r="E68" s="3" t="str">
        <f t="shared" si="7"/>
        <v>2501</v>
      </c>
      <c r="F68" s="3" t="str">
        <f t="shared" si="8"/>
        <v>25011</v>
      </c>
      <c r="G68" s="3" t="str">
        <f t="shared" si="9"/>
        <v>25011</v>
      </c>
      <c r="I68" s="5" t="s">
        <v>2642</v>
      </c>
      <c r="J68" s="5" t="s">
        <v>2642</v>
      </c>
      <c r="K68" s="6" t="s">
        <v>2643</v>
      </c>
    </row>
    <row r="69" spans="1:11">
      <c r="A69" s="5">
        <v>25023</v>
      </c>
      <c r="B69" s="3" t="str">
        <f t="shared" si="5"/>
        <v>2502</v>
      </c>
      <c r="C69" s="3" t="str">
        <f t="shared" si="6"/>
        <v>3</v>
      </c>
      <c r="D69" s="3">
        <v>15036</v>
      </c>
      <c r="E69" s="3" t="str">
        <f t="shared" si="7"/>
        <v>2502</v>
      </c>
      <c r="F69" s="3" t="str">
        <f t="shared" si="8"/>
        <v>25023</v>
      </c>
      <c r="G69" s="3" t="str">
        <f t="shared" si="9"/>
        <v>25023</v>
      </c>
      <c r="I69" s="4" t="s">
        <v>2644</v>
      </c>
      <c r="J69" s="4" t="s">
        <v>2644</v>
      </c>
      <c r="K69" s="6" t="s">
        <v>2645</v>
      </c>
    </row>
    <row r="70" spans="1:11">
      <c r="A70" s="5">
        <v>25033</v>
      </c>
      <c r="B70" s="3" t="str">
        <f t="shared" si="5"/>
        <v>2503</v>
      </c>
      <c r="C70" s="3" t="str">
        <f t="shared" si="6"/>
        <v>3</v>
      </c>
      <c r="D70" s="3">
        <v>15036</v>
      </c>
      <c r="E70" s="3" t="str">
        <f t="shared" si="7"/>
        <v>2503</v>
      </c>
      <c r="F70" s="3" t="str">
        <f t="shared" si="8"/>
        <v>25033</v>
      </c>
      <c r="G70" s="3" t="str">
        <f t="shared" si="9"/>
        <v>25033</v>
      </c>
      <c r="I70" s="5" t="s">
        <v>2646</v>
      </c>
      <c r="J70" s="5" t="s">
        <v>2646</v>
      </c>
      <c r="K70" s="6" t="s">
        <v>2647</v>
      </c>
    </row>
    <row r="71" spans="1:11">
      <c r="A71" s="5">
        <v>25044</v>
      </c>
      <c r="B71" s="3" t="str">
        <f t="shared" si="5"/>
        <v>2504</v>
      </c>
      <c r="C71" s="3" t="str">
        <f t="shared" si="6"/>
        <v>4</v>
      </c>
      <c r="D71" s="3">
        <v>15036</v>
      </c>
      <c r="E71" s="3" t="str">
        <f t="shared" si="7"/>
        <v>2504</v>
      </c>
      <c r="F71" s="3" t="str">
        <f t="shared" si="8"/>
        <v>25044</v>
      </c>
      <c r="G71" s="3" t="str">
        <f t="shared" si="9"/>
        <v>25044</v>
      </c>
      <c r="I71" s="5" t="s">
        <v>2648</v>
      </c>
      <c r="J71" s="5" t="s">
        <v>2648</v>
      </c>
      <c r="K71" s="6" t="s">
        <v>2649</v>
      </c>
    </row>
    <row r="72" spans="1:11">
      <c r="A72" s="5">
        <v>25045</v>
      </c>
      <c r="B72" s="3" t="str">
        <f t="shared" si="5"/>
        <v>2504</v>
      </c>
      <c r="C72" s="3" t="str">
        <f t="shared" si="6"/>
        <v>5</v>
      </c>
      <c r="D72" s="3">
        <v>15036</v>
      </c>
      <c r="E72" s="3" t="str">
        <f t="shared" si="7"/>
        <v>2504</v>
      </c>
      <c r="F72" s="3" t="str">
        <f t="shared" si="8"/>
        <v>25045</v>
      </c>
      <c r="G72" s="3" t="str">
        <f t="shared" si="9"/>
        <v>25045</v>
      </c>
      <c r="I72" s="4" t="s">
        <v>2650</v>
      </c>
      <c r="J72" s="4" t="s">
        <v>2650</v>
      </c>
      <c r="K72" s="6" t="s">
        <v>1654</v>
      </c>
    </row>
    <row r="73" spans="1:11">
      <c r="A73" s="5">
        <v>25054</v>
      </c>
      <c r="B73" s="3" t="str">
        <f t="shared" si="5"/>
        <v>2505</v>
      </c>
      <c r="C73" s="3" t="str">
        <f t="shared" si="6"/>
        <v>4</v>
      </c>
      <c r="D73" s="3">
        <v>15036</v>
      </c>
      <c r="E73" s="3" t="str">
        <f t="shared" si="7"/>
        <v>2505</v>
      </c>
      <c r="F73" s="3" t="str">
        <f t="shared" si="8"/>
        <v>25054</v>
      </c>
      <c r="G73" s="3" t="str">
        <f t="shared" si="9"/>
        <v>25054</v>
      </c>
      <c r="I73" s="4" t="s">
        <v>2651</v>
      </c>
      <c r="J73" s="4" t="s">
        <v>2651</v>
      </c>
      <c r="K73" s="6" t="s">
        <v>2652</v>
      </c>
    </row>
    <row r="74" spans="1:11">
      <c r="A74" s="5">
        <v>25055</v>
      </c>
      <c r="B74" s="3" t="str">
        <f t="shared" si="5"/>
        <v>2505</v>
      </c>
      <c r="C74" s="3" t="str">
        <f t="shared" si="6"/>
        <v>5</v>
      </c>
      <c r="D74" s="3">
        <v>15036</v>
      </c>
      <c r="E74" s="3" t="str">
        <f t="shared" si="7"/>
        <v>2505</v>
      </c>
      <c r="F74" s="3" t="str">
        <f t="shared" si="8"/>
        <v>25055</v>
      </c>
      <c r="G74" s="3" t="str">
        <f t="shared" si="9"/>
        <v>25055</v>
      </c>
      <c r="I74" s="4" t="s">
        <v>2653</v>
      </c>
      <c r="J74" s="4" t="s">
        <v>2653</v>
      </c>
      <c r="K74" s="6" t="s">
        <v>2654</v>
      </c>
    </row>
    <row r="75" spans="1:11">
      <c r="A75" s="5">
        <v>25065</v>
      </c>
      <c r="B75" s="3" t="str">
        <f t="shared" si="5"/>
        <v>2506</v>
      </c>
      <c r="C75" s="3" t="str">
        <f t="shared" si="6"/>
        <v>5</v>
      </c>
      <c r="D75" s="3">
        <v>15036</v>
      </c>
      <c r="E75" s="3" t="str">
        <f t="shared" si="7"/>
        <v>2506</v>
      </c>
      <c r="F75" s="3" t="str">
        <f t="shared" si="8"/>
        <v>25065</v>
      </c>
      <c r="G75" s="3" t="str">
        <f t="shared" si="9"/>
        <v>25065</v>
      </c>
      <c r="I75" s="5" t="s">
        <v>2655</v>
      </c>
      <c r="J75" s="5" t="s">
        <v>2655</v>
      </c>
      <c r="K75" s="6" t="s">
        <v>2656</v>
      </c>
    </row>
    <row r="76" spans="1:11">
      <c r="A76" s="5">
        <v>25066</v>
      </c>
      <c r="B76" s="3" t="str">
        <f t="shared" si="5"/>
        <v>2506</v>
      </c>
      <c r="C76" s="3" t="str">
        <f t="shared" si="6"/>
        <v>6</v>
      </c>
      <c r="D76" s="3">
        <v>15036</v>
      </c>
      <c r="E76" s="3" t="str">
        <f t="shared" si="7"/>
        <v>2506</v>
      </c>
      <c r="F76" s="3" t="str">
        <f t="shared" si="8"/>
        <v>25066</v>
      </c>
      <c r="G76" s="3" t="str">
        <f t="shared" si="9"/>
        <v>25066</v>
      </c>
      <c r="I76" s="5" t="s">
        <v>2657</v>
      </c>
      <c r="J76" s="5" t="s">
        <v>2657</v>
      </c>
      <c r="K76" s="6" t="s">
        <v>2658</v>
      </c>
    </row>
    <row r="77" spans="1:11">
      <c r="A77" s="5">
        <v>25075</v>
      </c>
      <c r="B77" s="3" t="str">
        <f t="shared" si="5"/>
        <v>2507</v>
      </c>
      <c r="C77" s="3" t="str">
        <f t="shared" si="6"/>
        <v>5</v>
      </c>
      <c r="D77" s="3">
        <v>15036</v>
      </c>
      <c r="E77" s="3" t="str">
        <f t="shared" si="7"/>
        <v>2507</v>
      </c>
      <c r="F77" s="3" t="str">
        <f t="shared" si="8"/>
        <v>25075</v>
      </c>
      <c r="G77" s="3" t="str">
        <f t="shared" si="9"/>
        <v>25075</v>
      </c>
      <c r="I77" s="5" t="s">
        <v>2659</v>
      </c>
      <c r="J77" s="5" t="s">
        <v>2659</v>
      </c>
      <c r="K77" s="6" t="s">
        <v>2660</v>
      </c>
    </row>
    <row r="78" spans="1:11">
      <c r="A78" s="5">
        <v>25076</v>
      </c>
      <c r="B78" s="3" t="str">
        <f t="shared" si="5"/>
        <v>2507</v>
      </c>
      <c r="C78" s="3" t="str">
        <f t="shared" si="6"/>
        <v>6</v>
      </c>
      <c r="D78" s="3">
        <v>15036</v>
      </c>
      <c r="E78" s="3" t="str">
        <f t="shared" si="7"/>
        <v>2507</v>
      </c>
      <c r="F78" s="3" t="str">
        <f t="shared" si="8"/>
        <v>25076</v>
      </c>
      <c r="G78" s="3" t="str">
        <f t="shared" si="9"/>
        <v>25076</v>
      </c>
      <c r="I78" s="5" t="s">
        <v>2661</v>
      </c>
      <c r="J78" s="5" t="s">
        <v>2661</v>
      </c>
      <c r="K78" s="6" t="s">
        <v>2662</v>
      </c>
    </row>
    <row r="79" spans="1:11">
      <c r="A79" s="4">
        <v>31012</v>
      </c>
      <c r="B79" s="3" t="str">
        <f t="shared" si="5"/>
        <v>3101</v>
      </c>
      <c r="C79" s="3" t="str">
        <f t="shared" si="6"/>
        <v>2</v>
      </c>
      <c r="D79" s="3">
        <v>15036</v>
      </c>
      <c r="E79" s="3" t="str">
        <f t="shared" si="7"/>
        <v>3101</v>
      </c>
      <c r="F79" s="3" t="str">
        <f t="shared" si="8"/>
        <v>31012</v>
      </c>
      <c r="G79" s="3" t="str">
        <f t="shared" si="9"/>
        <v>31012</v>
      </c>
      <c r="I79" s="5" t="s">
        <v>2663</v>
      </c>
      <c r="J79" s="5" t="s">
        <v>2663</v>
      </c>
      <c r="K79" s="6" t="s">
        <v>2664</v>
      </c>
    </row>
    <row r="80" spans="1:11">
      <c r="A80" s="5">
        <v>31023</v>
      </c>
      <c r="B80" s="3" t="str">
        <f t="shared" si="5"/>
        <v>3102</v>
      </c>
      <c r="C80" s="3" t="str">
        <f t="shared" si="6"/>
        <v>3</v>
      </c>
      <c r="D80" s="3">
        <v>15036</v>
      </c>
      <c r="E80" s="3" t="str">
        <f t="shared" si="7"/>
        <v>3102</v>
      </c>
      <c r="F80" s="3" t="str">
        <f t="shared" si="8"/>
        <v>31023</v>
      </c>
      <c r="G80" s="3" t="str">
        <f t="shared" si="9"/>
        <v>31023</v>
      </c>
      <c r="I80" s="5" t="s">
        <v>2665</v>
      </c>
      <c r="J80" s="5" t="s">
        <v>2665</v>
      </c>
      <c r="K80" s="6" t="s">
        <v>2666</v>
      </c>
    </row>
    <row r="81" spans="1:11">
      <c r="A81" s="5">
        <v>31033</v>
      </c>
      <c r="B81" s="3" t="str">
        <f t="shared" si="5"/>
        <v>3103</v>
      </c>
      <c r="C81" s="3" t="str">
        <f t="shared" si="6"/>
        <v>3</v>
      </c>
      <c r="D81" s="3">
        <v>15036</v>
      </c>
      <c r="E81" s="3" t="str">
        <f t="shared" si="7"/>
        <v>3103</v>
      </c>
      <c r="F81" s="3" t="str">
        <f t="shared" si="8"/>
        <v>31033</v>
      </c>
      <c r="G81" s="3" t="str">
        <f t="shared" si="9"/>
        <v>31033</v>
      </c>
      <c r="I81" s="5" t="s">
        <v>2667</v>
      </c>
      <c r="J81" s="5" t="s">
        <v>2667</v>
      </c>
      <c r="K81" s="6" t="s">
        <v>2668</v>
      </c>
    </row>
    <row r="82" spans="1:11">
      <c r="A82" s="5">
        <v>31044</v>
      </c>
      <c r="B82" s="3" t="str">
        <f t="shared" si="5"/>
        <v>3104</v>
      </c>
      <c r="C82" s="3" t="str">
        <f t="shared" si="6"/>
        <v>4</v>
      </c>
      <c r="D82" s="3">
        <v>15036</v>
      </c>
      <c r="E82" s="3" t="str">
        <f t="shared" si="7"/>
        <v>3104</v>
      </c>
      <c r="F82" s="3" t="str">
        <f t="shared" si="8"/>
        <v>31044</v>
      </c>
      <c r="G82" s="3" t="str">
        <f t="shared" si="9"/>
        <v>31044</v>
      </c>
      <c r="I82" s="5" t="s">
        <v>2669</v>
      </c>
      <c r="J82" s="5" t="s">
        <v>2669</v>
      </c>
      <c r="K82" s="6" t="s">
        <v>2670</v>
      </c>
    </row>
    <row r="83" spans="1:11">
      <c r="A83" s="5">
        <v>31045</v>
      </c>
      <c r="B83" s="3" t="str">
        <f t="shared" si="5"/>
        <v>3104</v>
      </c>
      <c r="C83" s="3" t="str">
        <f t="shared" si="6"/>
        <v>5</v>
      </c>
      <c r="D83" s="3">
        <v>15036</v>
      </c>
      <c r="E83" s="3" t="str">
        <f t="shared" si="7"/>
        <v>3104</v>
      </c>
      <c r="F83" s="3" t="str">
        <f t="shared" si="8"/>
        <v>31045</v>
      </c>
      <c r="G83" s="3" t="str">
        <f t="shared" si="9"/>
        <v>31045</v>
      </c>
      <c r="I83" s="5" t="s">
        <v>2671</v>
      </c>
      <c r="J83" s="5" t="s">
        <v>2671</v>
      </c>
      <c r="K83" s="6" t="s">
        <v>2672</v>
      </c>
    </row>
    <row r="84" spans="1:11">
      <c r="A84" s="5">
        <v>31054</v>
      </c>
      <c r="B84" s="3" t="str">
        <f t="shared" si="5"/>
        <v>3105</v>
      </c>
      <c r="C84" s="3" t="str">
        <f t="shared" si="6"/>
        <v>4</v>
      </c>
      <c r="D84" s="3">
        <v>15036</v>
      </c>
      <c r="E84" s="3" t="str">
        <f t="shared" si="7"/>
        <v>3105</v>
      </c>
      <c r="F84" s="3" t="str">
        <f t="shared" si="8"/>
        <v>31054</v>
      </c>
      <c r="G84" s="3" t="str">
        <f t="shared" si="9"/>
        <v>31054</v>
      </c>
      <c r="I84" s="5" t="s">
        <v>2673</v>
      </c>
      <c r="J84" s="5" t="s">
        <v>2673</v>
      </c>
      <c r="K84" s="6" t="s">
        <v>2674</v>
      </c>
    </row>
    <row r="85" spans="1:11">
      <c r="A85" s="5">
        <v>31055</v>
      </c>
      <c r="B85" s="3" t="str">
        <f t="shared" si="5"/>
        <v>3105</v>
      </c>
      <c r="C85" s="3" t="str">
        <f t="shared" si="6"/>
        <v>5</v>
      </c>
      <c r="D85" s="3">
        <v>15036</v>
      </c>
      <c r="E85" s="3" t="str">
        <f t="shared" si="7"/>
        <v>3105</v>
      </c>
      <c r="F85" s="3" t="str">
        <f t="shared" si="8"/>
        <v>31055</v>
      </c>
      <c r="G85" s="3" t="str">
        <f t="shared" si="9"/>
        <v>31055</v>
      </c>
      <c r="I85" s="5" t="s">
        <v>2675</v>
      </c>
      <c r="J85" s="5" t="s">
        <v>2675</v>
      </c>
      <c r="K85" s="6" t="s">
        <v>2676</v>
      </c>
    </row>
    <row r="86" spans="1:11">
      <c r="A86" s="5">
        <v>31064</v>
      </c>
      <c r="B86" s="3" t="str">
        <f t="shared" si="5"/>
        <v>3106</v>
      </c>
      <c r="C86" s="3" t="str">
        <f t="shared" si="6"/>
        <v>4</v>
      </c>
      <c r="D86" s="3">
        <v>15036</v>
      </c>
      <c r="E86" s="3" t="str">
        <f t="shared" si="7"/>
        <v>3106</v>
      </c>
      <c r="F86" s="3" t="str">
        <f t="shared" si="8"/>
        <v>31064</v>
      </c>
      <c r="G86" s="3" t="str">
        <f t="shared" si="9"/>
        <v>31064</v>
      </c>
      <c r="I86" s="5" t="s">
        <v>2677</v>
      </c>
      <c r="J86" s="5" t="s">
        <v>2677</v>
      </c>
      <c r="K86" s="6" t="s">
        <v>2678</v>
      </c>
    </row>
    <row r="87" spans="1:7">
      <c r="A87" s="5">
        <v>31065</v>
      </c>
      <c r="B87" s="3" t="str">
        <f t="shared" si="5"/>
        <v>3106</v>
      </c>
      <c r="C87" s="3" t="str">
        <f t="shared" si="6"/>
        <v>5</v>
      </c>
      <c r="D87" s="3">
        <v>15036</v>
      </c>
      <c r="E87" s="3" t="str">
        <f t="shared" si="7"/>
        <v>3106</v>
      </c>
      <c r="F87" s="3" t="str">
        <f t="shared" si="8"/>
        <v>31065</v>
      </c>
      <c r="G87" s="3" t="str">
        <f t="shared" si="9"/>
        <v>31065</v>
      </c>
    </row>
    <row r="88" spans="1:7">
      <c r="A88" s="5">
        <v>31075</v>
      </c>
      <c r="B88" s="3" t="str">
        <f t="shared" si="5"/>
        <v>3107</v>
      </c>
      <c r="C88" s="3" t="str">
        <f t="shared" si="6"/>
        <v>5</v>
      </c>
      <c r="D88" s="3">
        <v>15036</v>
      </c>
      <c r="E88" s="3" t="str">
        <f t="shared" si="7"/>
        <v>3107</v>
      </c>
      <c r="F88" s="3" t="str">
        <f t="shared" si="8"/>
        <v>31075</v>
      </c>
      <c r="G88" s="3" t="str">
        <f t="shared" si="9"/>
        <v>31075</v>
      </c>
    </row>
    <row r="89" spans="1:7">
      <c r="A89" s="5">
        <v>31076</v>
      </c>
      <c r="B89" s="3" t="str">
        <f t="shared" si="5"/>
        <v>3107</v>
      </c>
      <c r="C89" s="3" t="str">
        <f t="shared" si="6"/>
        <v>6</v>
      </c>
      <c r="D89" s="3">
        <v>15036</v>
      </c>
      <c r="E89" s="3" t="str">
        <f t="shared" si="7"/>
        <v>3107</v>
      </c>
      <c r="F89" s="3" t="str">
        <f t="shared" si="8"/>
        <v>31076</v>
      </c>
      <c r="G89" s="3" t="str">
        <f t="shared" si="9"/>
        <v>31076</v>
      </c>
    </row>
    <row r="90" spans="1:7">
      <c r="A90" s="5">
        <v>31085</v>
      </c>
      <c r="B90" s="3" t="str">
        <f t="shared" si="5"/>
        <v>3108</v>
      </c>
      <c r="C90" s="3" t="str">
        <f t="shared" si="6"/>
        <v>5</v>
      </c>
      <c r="D90" s="3">
        <v>41066</v>
      </c>
      <c r="E90" s="3" t="e">
        <f t="shared" si="7"/>
        <v>#N/A</v>
      </c>
      <c r="F90" s="3" t="e">
        <f t="shared" si="8"/>
        <v>#N/A</v>
      </c>
      <c r="G90" s="3">
        <f t="shared" si="9"/>
        <v>41066</v>
      </c>
    </row>
    <row r="91" spans="1:7">
      <c r="A91" s="5">
        <v>31086</v>
      </c>
      <c r="B91" s="3" t="str">
        <f t="shared" si="5"/>
        <v>3108</v>
      </c>
      <c r="C91" s="3" t="str">
        <f t="shared" si="6"/>
        <v>6</v>
      </c>
      <c r="D91" s="3">
        <v>41066</v>
      </c>
      <c r="E91" s="3" t="e">
        <f t="shared" si="7"/>
        <v>#N/A</v>
      </c>
      <c r="F91" s="3" t="e">
        <f t="shared" si="8"/>
        <v>#N/A</v>
      </c>
      <c r="G91" s="3">
        <f t="shared" si="9"/>
        <v>41066</v>
      </c>
    </row>
    <row r="92" spans="1:7">
      <c r="A92" s="4">
        <v>32011</v>
      </c>
      <c r="B92" s="3" t="str">
        <f t="shared" si="5"/>
        <v>3201</v>
      </c>
      <c r="C92" s="3" t="str">
        <f t="shared" si="6"/>
        <v>1</v>
      </c>
      <c r="D92" s="3">
        <v>41066</v>
      </c>
      <c r="E92" s="3" t="str">
        <f t="shared" si="7"/>
        <v>3201</v>
      </c>
      <c r="F92" s="3" t="str">
        <f t="shared" si="8"/>
        <v>32011</v>
      </c>
      <c r="G92" s="3" t="str">
        <f t="shared" si="9"/>
        <v>32011</v>
      </c>
    </row>
    <row r="93" spans="1:7">
      <c r="A93" s="5">
        <v>32023</v>
      </c>
      <c r="B93" s="3" t="str">
        <f t="shared" si="5"/>
        <v>3202</v>
      </c>
      <c r="C93" s="3" t="str">
        <f t="shared" si="6"/>
        <v>3</v>
      </c>
      <c r="D93" s="3">
        <v>41066</v>
      </c>
      <c r="E93" s="3" t="str">
        <f t="shared" si="7"/>
        <v>3202</v>
      </c>
      <c r="F93" s="3" t="str">
        <f t="shared" si="8"/>
        <v>32023</v>
      </c>
      <c r="G93" s="3" t="str">
        <f t="shared" si="9"/>
        <v>32023</v>
      </c>
    </row>
    <row r="94" spans="1:7">
      <c r="A94" s="5">
        <v>32034</v>
      </c>
      <c r="B94" s="3" t="str">
        <f t="shared" si="5"/>
        <v>3203</v>
      </c>
      <c r="C94" s="3" t="str">
        <f t="shared" si="6"/>
        <v>4</v>
      </c>
      <c r="D94" s="3">
        <v>41066</v>
      </c>
      <c r="E94" s="3" t="str">
        <f t="shared" si="7"/>
        <v>3203</v>
      </c>
      <c r="F94" s="3" t="str">
        <f t="shared" si="8"/>
        <v>32034</v>
      </c>
      <c r="G94" s="3" t="str">
        <f t="shared" si="9"/>
        <v>32034</v>
      </c>
    </row>
    <row r="95" spans="1:7">
      <c r="A95" s="5">
        <v>32035</v>
      </c>
      <c r="B95" s="3" t="str">
        <f t="shared" si="5"/>
        <v>3203</v>
      </c>
      <c r="C95" s="3" t="str">
        <f t="shared" si="6"/>
        <v>5</v>
      </c>
      <c r="D95" s="3">
        <v>41066</v>
      </c>
      <c r="E95" s="3" t="str">
        <f t="shared" si="7"/>
        <v>3203</v>
      </c>
      <c r="F95" s="3" t="str">
        <f t="shared" si="8"/>
        <v>32035</v>
      </c>
      <c r="G95" s="3" t="str">
        <f t="shared" si="9"/>
        <v>32035</v>
      </c>
    </row>
    <row r="96" spans="1:7">
      <c r="A96" s="5">
        <v>32036</v>
      </c>
      <c r="B96" s="3" t="str">
        <f t="shared" si="5"/>
        <v>3203</v>
      </c>
      <c r="C96" s="3" t="str">
        <f t="shared" si="6"/>
        <v>6</v>
      </c>
      <c r="D96" s="3">
        <v>41066</v>
      </c>
      <c r="E96" s="3" t="str">
        <f t="shared" si="7"/>
        <v>3203</v>
      </c>
      <c r="F96" s="3" t="str">
        <f t="shared" si="8"/>
        <v>32036</v>
      </c>
      <c r="G96" s="3" t="str">
        <f t="shared" si="9"/>
        <v>32036</v>
      </c>
    </row>
    <row r="97" spans="1:7">
      <c r="A97" s="5">
        <v>32044</v>
      </c>
      <c r="B97" s="3" t="str">
        <f t="shared" si="5"/>
        <v>3204</v>
      </c>
      <c r="C97" s="3" t="str">
        <f t="shared" si="6"/>
        <v>4</v>
      </c>
      <c r="D97" s="3">
        <v>41066</v>
      </c>
      <c r="E97" s="3" t="e">
        <f t="shared" si="7"/>
        <v>#N/A</v>
      </c>
      <c r="F97" s="3" t="e">
        <f t="shared" si="8"/>
        <v>#N/A</v>
      </c>
      <c r="G97" s="3">
        <f t="shared" si="9"/>
        <v>41066</v>
      </c>
    </row>
    <row r="98" spans="1:7">
      <c r="A98" s="5">
        <v>32045</v>
      </c>
      <c r="B98" s="3" t="str">
        <f t="shared" si="5"/>
        <v>3204</v>
      </c>
      <c r="C98" s="3" t="str">
        <f t="shared" si="6"/>
        <v>5</v>
      </c>
      <c r="D98" s="3">
        <v>41066</v>
      </c>
      <c r="E98" s="3" t="e">
        <f t="shared" si="7"/>
        <v>#N/A</v>
      </c>
      <c r="F98" s="3" t="e">
        <f t="shared" si="8"/>
        <v>#N/A</v>
      </c>
      <c r="G98" s="3">
        <f t="shared" si="9"/>
        <v>41066</v>
      </c>
    </row>
    <row r="99" spans="1:7">
      <c r="A99" s="5">
        <v>32046</v>
      </c>
      <c r="B99" s="3" t="str">
        <f t="shared" si="5"/>
        <v>3204</v>
      </c>
      <c r="C99" s="3" t="str">
        <f t="shared" si="6"/>
        <v>6</v>
      </c>
      <c r="D99" s="3">
        <v>41066</v>
      </c>
      <c r="E99" s="3" t="e">
        <f t="shared" si="7"/>
        <v>#N/A</v>
      </c>
      <c r="F99" s="3" t="e">
        <f t="shared" si="8"/>
        <v>#N/A</v>
      </c>
      <c r="G99" s="3">
        <f t="shared" si="9"/>
        <v>41066</v>
      </c>
    </row>
    <row r="100" spans="1:7">
      <c r="A100" s="5">
        <v>32055</v>
      </c>
      <c r="B100" s="3" t="str">
        <f t="shared" si="5"/>
        <v>3205</v>
      </c>
      <c r="C100" s="3" t="str">
        <f t="shared" si="6"/>
        <v>5</v>
      </c>
      <c r="D100" s="3">
        <v>41066</v>
      </c>
      <c r="E100" s="3" t="e">
        <f t="shared" si="7"/>
        <v>#N/A</v>
      </c>
      <c r="F100" s="3" t="e">
        <f t="shared" si="8"/>
        <v>#N/A</v>
      </c>
      <c r="G100" s="3">
        <f t="shared" si="9"/>
        <v>41066</v>
      </c>
    </row>
    <row r="101" spans="1:7">
      <c r="A101" s="5">
        <v>32056</v>
      </c>
      <c r="B101" s="3" t="str">
        <f t="shared" si="5"/>
        <v>3205</v>
      </c>
      <c r="C101" s="3" t="str">
        <f t="shared" si="6"/>
        <v>6</v>
      </c>
      <c r="D101" s="3">
        <v>41066</v>
      </c>
      <c r="E101" s="3" t="e">
        <f t="shared" si="7"/>
        <v>#N/A</v>
      </c>
      <c r="F101" s="3" t="e">
        <f t="shared" si="8"/>
        <v>#N/A</v>
      </c>
      <c r="G101" s="3">
        <f t="shared" si="9"/>
        <v>41066</v>
      </c>
    </row>
    <row r="102" spans="1:7">
      <c r="A102" s="5">
        <v>33014</v>
      </c>
      <c r="B102" s="3" t="str">
        <f t="shared" si="5"/>
        <v>3301</v>
      </c>
      <c r="C102" s="3" t="str">
        <f t="shared" si="6"/>
        <v>4</v>
      </c>
      <c r="D102" s="3">
        <v>41066</v>
      </c>
      <c r="E102" s="3" t="str">
        <f t="shared" si="7"/>
        <v>3301</v>
      </c>
      <c r="F102" s="3" t="str">
        <f t="shared" si="8"/>
        <v>33014</v>
      </c>
      <c r="G102" s="3" t="str">
        <f t="shared" si="9"/>
        <v>33014</v>
      </c>
    </row>
    <row r="103" spans="1:7">
      <c r="A103" s="5">
        <v>33015</v>
      </c>
      <c r="B103" s="3" t="str">
        <f t="shared" si="5"/>
        <v>3301</v>
      </c>
      <c r="C103" s="3" t="str">
        <f t="shared" si="6"/>
        <v>5</v>
      </c>
      <c r="D103" s="3">
        <v>41066</v>
      </c>
      <c r="E103" s="3" t="str">
        <f t="shared" si="7"/>
        <v>3301</v>
      </c>
      <c r="F103" s="3" t="str">
        <f t="shared" si="8"/>
        <v>33015</v>
      </c>
      <c r="G103" s="3" t="str">
        <f t="shared" si="9"/>
        <v>33015</v>
      </c>
    </row>
    <row r="104" spans="1:7">
      <c r="A104" s="5">
        <v>33024</v>
      </c>
      <c r="B104" s="3" t="str">
        <f t="shared" si="5"/>
        <v>3302</v>
      </c>
      <c r="C104" s="3" t="str">
        <f t="shared" si="6"/>
        <v>4</v>
      </c>
      <c r="D104" s="3">
        <v>41066</v>
      </c>
      <c r="E104" s="3" t="str">
        <f t="shared" si="7"/>
        <v>3302</v>
      </c>
      <c r="F104" s="3" t="str">
        <f t="shared" si="8"/>
        <v>33024</v>
      </c>
      <c r="G104" s="3" t="str">
        <f t="shared" si="9"/>
        <v>33024</v>
      </c>
    </row>
    <row r="105" spans="1:7">
      <c r="A105" s="5">
        <v>33025</v>
      </c>
      <c r="B105" s="3" t="str">
        <f t="shared" si="5"/>
        <v>3302</v>
      </c>
      <c r="C105" s="3" t="str">
        <f t="shared" si="6"/>
        <v>5</v>
      </c>
      <c r="D105" s="3">
        <v>41066</v>
      </c>
      <c r="E105" s="3" t="str">
        <f t="shared" si="7"/>
        <v>3302</v>
      </c>
      <c r="F105" s="3" t="str">
        <f t="shared" si="8"/>
        <v>33025</v>
      </c>
      <c r="G105" s="3" t="str">
        <f t="shared" si="9"/>
        <v>33025</v>
      </c>
    </row>
    <row r="106" spans="1:7">
      <c r="A106" s="5">
        <v>33026</v>
      </c>
      <c r="B106" s="3" t="str">
        <f t="shared" si="5"/>
        <v>3302</v>
      </c>
      <c r="C106" s="3" t="str">
        <f t="shared" si="6"/>
        <v>6</v>
      </c>
      <c r="D106" s="3">
        <v>41066</v>
      </c>
      <c r="E106" s="3" t="str">
        <f t="shared" si="7"/>
        <v>3302</v>
      </c>
      <c r="F106" s="3" t="str">
        <f t="shared" si="8"/>
        <v>33026</v>
      </c>
      <c r="G106" s="3" t="str">
        <f t="shared" si="9"/>
        <v>33026</v>
      </c>
    </row>
    <row r="107" spans="1:7">
      <c r="A107" s="5">
        <v>34014</v>
      </c>
      <c r="B107" s="3" t="str">
        <f t="shared" si="5"/>
        <v>3401</v>
      </c>
      <c r="C107" s="3" t="str">
        <f t="shared" si="6"/>
        <v>4</v>
      </c>
      <c r="D107" s="3">
        <v>41066</v>
      </c>
      <c r="E107" s="3" t="str">
        <f t="shared" si="7"/>
        <v>3401</v>
      </c>
      <c r="F107" s="3" t="str">
        <f t="shared" si="8"/>
        <v>34014</v>
      </c>
      <c r="G107" s="3" t="str">
        <f t="shared" si="9"/>
        <v>34014</v>
      </c>
    </row>
    <row r="108" spans="1:7">
      <c r="A108" s="5">
        <v>34015</v>
      </c>
      <c r="B108" s="3" t="str">
        <f t="shared" si="5"/>
        <v>3401</v>
      </c>
      <c r="C108" s="3" t="str">
        <f t="shared" si="6"/>
        <v>5</v>
      </c>
      <c r="D108" s="3">
        <v>41066</v>
      </c>
      <c r="E108" s="3" t="str">
        <f t="shared" si="7"/>
        <v>3401</v>
      </c>
      <c r="F108" s="3" t="str">
        <f t="shared" si="8"/>
        <v>34015</v>
      </c>
      <c r="G108" s="3" t="str">
        <f t="shared" si="9"/>
        <v>34015</v>
      </c>
    </row>
    <row r="109" spans="1:7">
      <c r="A109" s="5">
        <v>34025</v>
      </c>
      <c r="B109" s="3" t="str">
        <f t="shared" si="5"/>
        <v>3402</v>
      </c>
      <c r="C109" s="3" t="str">
        <f t="shared" si="6"/>
        <v>5</v>
      </c>
      <c r="D109" s="3">
        <v>41066</v>
      </c>
      <c r="E109" s="3" t="str">
        <f t="shared" si="7"/>
        <v>3402</v>
      </c>
      <c r="F109" s="3" t="str">
        <f t="shared" si="8"/>
        <v>34025</v>
      </c>
      <c r="G109" s="3" t="str">
        <f t="shared" si="9"/>
        <v>34025</v>
      </c>
    </row>
    <row r="110" spans="1:7">
      <c r="A110" s="5">
        <v>34026</v>
      </c>
      <c r="B110" s="3" t="str">
        <f t="shared" si="5"/>
        <v>3402</v>
      </c>
      <c r="C110" s="3" t="str">
        <f t="shared" si="6"/>
        <v>6</v>
      </c>
      <c r="D110" s="3">
        <v>41066</v>
      </c>
      <c r="E110" s="3" t="str">
        <f t="shared" si="7"/>
        <v>3402</v>
      </c>
      <c r="F110" s="3" t="str">
        <f t="shared" si="8"/>
        <v>34026</v>
      </c>
      <c r="G110" s="3" t="str">
        <f t="shared" si="9"/>
        <v>34026</v>
      </c>
    </row>
    <row r="111" spans="1:7">
      <c r="A111" s="5">
        <v>35013</v>
      </c>
      <c r="B111" s="3" t="str">
        <f t="shared" si="5"/>
        <v>3501</v>
      </c>
      <c r="C111" s="3" t="str">
        <f t="shared" si="6"/>
        <v>3</v>
      </c>
      <c r="D111" s="3">
        <v>41066</v>
      </c>
      <c r="E111" s="3" t="str">
        <f t="shared" si="7"/>
        <v>3501</v>
      </c>
      <c r="F111" s="3" t="str">
        <f t="shared" si="8"/>
        <v>35013</v>
      </c>
      <c r="G111" s="3" t="str">
        <f t="shared" si="9"/>
        <v>35013</v>
      </c>
    </row>
    <row r="112" spans="1:7">
      <c r="A112" s="5">
        <v>35023</v>
      </c>
      <c r="B112" s="3" t="str">
        <f t="shared" si="5"/>
        <v>3502</v>
      </c>
      <c r="C112" s="3" t="str">
        <f t="shared" si="6"/>
        <v>3</v>
      </c>
      <c r="D112" s="3">
        <v>41066</v>
      </c>
      <c r="E112" s="3" t="str">
        <f t="shared" si="7"/>
        <v>3502</v>
      </c>
      <c r="F112" s="3" t="str">
        <f t="shared" si="8"/>
        <v>35023</v>
      </c>
      <c r="G112" s="3" t="str">
        <f t="shared" si="9"/>
        <v>35023</v>
      </c>
    </row>
    <row r="113" spans="1:7">
      <c r="A113" s="5">
        <v>35035</v>
      </c>
      <c r="B113" s="3" t="str">
        <f t="shared" si="5"/>
        <v>3503</v>
      </c>
      <c r="C113" s="3" t="str">
        <f t="shared" si="6"/>
        <v>5</v>
      </c>
      <c r="D113" s="3">
        <v>41066</v>
      </c>
      <c r="E113" s="3" t="str">
        <f t="shared" si="7"/>
        <v>3503</v>
      </c>
      <c r="F113" s="3" t="str">
        <f t="shared" si="8"/>
        <v>35035</v>
      </c>
      <c r="G113" s="3" t="str">
        <f t="shared" si="9"/>
        <v>35035</v>
      </c>
    </row>
    <row r="114" spans="1:7">
      <c r="A114" s="5">
        <v>35036</v>
      </c>
      <c r="B114" s="3" t="str">
        <f t="shared" si="5"/>
        <v>3503</v>
      </c>
      <c r="C114" s="3" t="str">
        <f t="shared" si="6"/>
        <v>6</v>
      </c>
      <c r="D114" s="3">
        <v>41066</v>
      </c>
      <c r="E114" s="3" t="str">
        <f t="shared" si="7"/>
        <v>3503</v>
      </c>
      <c r="F114" s="3" t="str">
        <f t="shared" si="8"/>
        <v>35036</v>
      </c>
      <c r="G114" s="3" t="str">
        <f t="shared" si="9"/>
        <v>35036</v>
      </c>
    </row>
    <row r="115" spans="1:7">
      <c r="A115" s="5">
        <v>35045</v>
      </c>
      <c r="B115" s="3" t="str">
        <f t="shared" si="5"/>
        <v>3504</v>
      </c>
      <c r="C115" s="3" t="str">
        <f t="shared" si="6"/>
        <v>5</v>
      </c>
      <c r="D115" s="3">
        <v>41066</v>
      </c>
      <c r="E115" s="3" t="e">
        <f t="shared" si="7"/>
        <v>#N/A</v>
      </c>
      <c r="F115" s="3" t="e">
        <f t="shared" si="8"/>
        <v>#N/A</v>
      </c>
      <c r="G115" s="3">
        <f t="shared" si="9"/>
        <v>41066</v>
      </c>
    </row>
    <row r="116" spans="1:7">
      <c r="A116" s="5">
        <v>35046</v>
      </c>
      <c r="B116" s="3" t="str">
        <f t="shared" si="5"/>
        <v>3504</v>
      </c>
      <c r="C116" s="3" t="str">
        <f t="shared" si="6"/>
        <v>6</v>
      </c>
      <c r="D116" s="3">
        <v>41066</v>
      </c>
      <c r="E116" s="3" t="e">
        <f t="shared" si="7"/>
        <v>#N/A</v>
      </c>
      <c r="F116" s="3" t="e">
        <f t="shared" si="8"/>
        <v>#N/A</v>
      </c>
      <c r="G116" s="3">
        <f t="shared" si="9"/>
        <v>41066</v>
      </c>
    </row>
    <row r="117" spans="1:7">
      <c r="A117" s="4">
        <v>41013</v>
      </c>
      <c r="B117" s="3" t="str">
        <f t="shared" si="5"/>
        <v>4101</v>
      </c>
      <c r="C117" s="3" t="str">
        <f t="shared" si="6"/>
        <v>3</v>
      </c>
      <c r="D117" s="3">
        <v>41066</v>
      </c>
      <c r="E117" s="3" t="str">
        <f t="shared" si="7"/>
        <v>4101</v>
      </c>
      <c r="F117" s="3" t="str">
        <f t="shared" si="8"/>
        <v>41013</v>
      </c>
      <c r="G117" s="3" t="str">
        <f t="shared" si="9"/>
        <v>41013</v>
      </c>
    </row>
    <row r="118" spans="1:7">
      <c r="A118" s="4">
        <v>41023</v>
      </c>
      <c r="B118" s="3" t="str">
        <f t="shared" si="5"/>
        <v>4102</v>
      </c>
      <c r="C118" s="3" t="str">
        <f t="shared" si="6"/>
        <v>3</v>
      </c>
      <c r="D118" s="3">
        <v>41066</v>
      </c>
      <c r="E118" s="3" t="str">
        <f t="shared" si="7"/>
        <v>4102</v>
      </c>
      <c r="F118" s="3" t="str">
        <f t="shared" si="8"/>
        <v>41023</v>
      </c>
      <c r="G118" s="3" t="str">
        <f t="shared" si="9"/>
        <v>41023</v>
      </c>
    </row>
    <row r="119" spans="1:7">
      <c r="A119" s="4">
        <v>41034</v>
      </c>
      <c r="B119" s="3" t="str">
        <f t="shared" si="5"/>
        <v>4103</v>
      </c>
      <c r="C119" s="3" t="str">
        <f t="shared" si="6"/>
        <v>4</v>
      </c>
      <c r="D119" s="3">
        <v>41066</v>
      </c>
      <c r="E119" s="3" t="str">
        <f t="shared" si="7"/>
        <v>4103</v>
      </c>
      <c r="F119" s="3" t="str">
        <f t="shared" si="8"/>
        <v>41034</v>
      </c>
      <c r="G119" s="3" t="str">
        <f t="shared" si="9"/>
        <v>41034</v>
      </c>
    </row>
    <row r="120" spans="1:7">
      <c r="A120" s="4">
        <v>41035</v>
      </c>
      <c r="B120" s="3" t="str">
        <f t="shared" si="5"/>
        <v>4103</v>
      </c>
      <c r="C120" s="3" t="str">
        <f t="shared" si="6"/>
        <v>5</v>
      </c>
      <c r="D120" s="3">
        <v>41066</v>
      </c>
      <c r="E120" s="3" t="str">
        <f t="shared" si="7"/>
        <v>4103</v>
      </c>
      <c r="F120" s="3" t="str">
        <f t="shared" si="8"/>
        <v>41035</v>
      </c>
      <c r="G120" s="3" t="str">
        <f t="shared" si="9"/>
        <v>41035</v>
      </c>
    </row>
    <row r="121" spans="1:7">
      <c r="A121" s="4">
        <v>41044</v>
      </c>
      <c r="B121" s="3" t="str">
        <f t="shared" si="5"/>
        <v>4104</v>
      </c>
      <c r="C121" s="3" t="str">
        <f t="shared" si="6"/>
        <v>4</v>
      </c>
      <c r="D121" s="3">
        <v>41066</v>
      </c>
      <c r="E121" s="3" t="str">
        <f t="shared" si="7"/>
        <v>4104</v>
      </c>
      <c r="F121" s="3" t="str">
        <f t="shared" si="8"/>
        <v>41044</v>
      </c>
      <c r="G121" s="3" t="str">
        <f t="shared" si="9"/>
        <v>41044</v>
      </c>
    </row>
    <row r="122" spans="1:7">
      <c r="A122" s="4">
        <v>41045</v>
      </c>
      <c r="B122" s="3" t="str">
        <f t="shared" si="5"/>
        <v>4104</v>
      </c>
      <c r="C122" s="3" t="str">
        <f t="shared" si="6"/>
        <v>5</v>
      </c>
      <c r="D122" s="3">
        <v>41066</v>
      </c>
      <c r="E122" s="3" t="str">
        <f t="shared" si="7"/>
        <v>4104</v>
      </c>
      <c r="F122" s="3" t="str">
        <f t="shared" si="8"/>
        <v>41045</v>
      </c>
      <c r="G122" s="3" t="str">
        <f t="shared" si="9"/>
        <v>41045</v>
      </c>
    </row>
    <row r="123" spans="1:7">
      <c r="A123" s="5">
        <v>41055</v>
      </c>
      <c r="B123" s="3" t="str">
        <f t="shared" si="5"/>
        <v>4105</v>
      </c>
      <c r="C123" s="3" t="str">
        <f t="shared" si="6"/>
        <v>5</v>
      </c>
      <c r="D123" s="3">
        <v>41066</v>
      </c>
      <c r="E123" s="3" t="str">
        <f t="shared" si="7"/>
        <v>4105</v>
      </c>
      <c r="F123" s="3" t="str">
        <f t="shared" si="8"/>
        <v>41055</v>
      </c>
      <c r="G123" s="3" t="str">
        <f t="shared" si="9"/>
        <v>41055</v>
      </c>
    </row>
    <row r="124" spans="1:7">
      <c r="A124" s="5">
        <v>41056</v>
      </c>
      <c r="B124" s="3" t="str">
        <f t="shared" si="5"/>
        <v>4105</v>
      </c>
      <c r="C124" s="3" t="str">
        <f t="shared" si="6"/>
        <v>6</v>
      </c>
      <c r="D124" s="3">
        <v>41066</v>
      </c>
      <c r="E124" s="3" t="str">
        <f t="shared" si="7"/>
        <v>4105</v>
      </c>
      <c r="F124" s="3" t="str">
        <f t="shared" si="8"/>
        <v>41056</v>
      </c>
      <c r="G124" s="3" t="str">
        <f t="shared" si="9"/>
        <v>41056</v>
      </c>
    </row>
    <row r="125" spans="1:7">
      <c r="A125" s="5">
        <v>41065</v>
      </c>
      <c r="B125" s="3" t="str">
        <f t="shared" si="5"/>
        <v>4106</v>
      </c>
      <c r="C125" s="3" t="str">
        <f t="shared" si="6"/>
        <v>5</v>
      </c>
      <c r="D125" s="3">
        <v>41066</v>
      </c>
      <c r="E125" s="3" t="str">
        <f t="shared" si="7"/>
        <v>4106</v>
      </c>
      <c r="F125" s="3" t="str">
        <f t="shared" si="8"/>
        <v>41065</v>
      </c>
      <c r="G125" s="3" t="str">
        <f t="shared" si="9"/>
        <v>41065</v>
      </c>
    </row>
    <row r="126" spans="1:7">
      <c r="A126" s="5">
        <v>41066</v>
      </c>
      <c r="B126" s="3" t="str">
        <f t="shared" si="5"/>
        <v>4106</v>
      </c>
      <c r="C126" s="3" t="str">
        <f t="shared" si="6"/>
        <v>6</v>
      </c>
      <c r="D126" s="3">
        <v>41066</v>
      </c>
      <c r="E126" s="3" t="str">
        <f t="shared" si="7"/>
        <v>4106</v>
      </c>
      <c r="F126" s="3" t="str">
        <f t="shared" si="8"/>
        <v>41066</v>
      </c>
      <c r="G126" s="3" t="str">
        <f t="shared" si="9"/>
        <v>41066</v>
      </c>
    </row>
    <row r="127" spans="1:7">
      <c r="A127" s="5">
        <v>42015</v>
      </c>
      <c r="B127" s="3" t="str">
        <f t="shared" si="5"/>
        <v>4201</v>
      </c>
      <c r="C127" s="3" t="str">
        <f t="shared" si="6"/>
        <v>5</v>
      </c>
      <c r="D127" s="3">
        <v>41066</v>
      </c>
      <c r="E127" s="3" t="str">
        <f t="shared" si="7"/>
        <v>4201</v>
      </c>
      <c r="F127" s="3" t="str">
        <f t="shared" si="8"/>
        <v>42015</v>
      </c>
      <c r="G127" s="3" t="str">
        <f t="shared" si="9"/>
        <v>42015</v>
      </c>
    </row>
    <row r="128" spans="1:7">
      <c r="A128" s="5">
        <v>42016</v>
      </c>
      <c r="B128" s="3" t="str">
        <f t="shared" si="5"/>
        <v>4201</v>
      </c>
      <c r="C128" s="3" t="str">
        <f t="shared" si="6"/>
        <v>6</v>
      </c>
      <c r="D128" s="3">
        <v>41066</v>
      </c>
      <c r="E128" s="3" t="str">
        <f t="shared" si="7"/>
        <v>4201</v>
      </c>
      <c r="F128" s="3" t="str">
        <f t="shared" si="8"/>
        <v>42016</v>
      </c>
      <c r="G128" s="3" t="str">
        <f t="shared" si="9"/>
        <v>42016</v>
      </c>
    </row>
    <row r="129" spans="1:7">
      <c r="A129" s="4">
        <v>43012</v>
      </c>
      <c r="B129" s="3" t="str">
        <f t="shared" si="5"/>
        <v>4301</v>
      </c>
      <c r="C129" s="3" t="str">
        <f t="shared" si="6"/>
        <v>2</v>
      </c>
      <c r="D129" s="3">
        <v>41066</v>
      </c>
      <c r="E129" s="3" t="e">
        <f t="shared" si="7"/>
        <v>#N/A</v>
      </c>
      <c r="F129" s="3" t="e">
        <f t="shared" si="8"/>
        <v>#N/A</v>
      </c>
      <c r="G129" s="3">
        <f t="shared" si="9"/>
        <v>41066</v>
      </c>
    </row>
    <row r="130" spans="1:7">
      <c r="A130" s="4">
        <v>43023</v>
      </c>
      <c r="B130" s="3" t="str">
        <f t="shared" ref="B130:B178" si="10">LEFT(A130,4)</f>
        <v>4302</v>
      </c>
      <c r="C130" s="3" t="str">
        <f t="shared" ref="C130:C178" si="11">RIGHT(A130,1)</f>
        <v>3</v>
      </c>
      <c r="D130" s="3">
        <v>41066</v>
      </c>
      <c r="E130" s="3" t="e">
        <f t="shared" ref="E130:E178" si="12">VLOOKUP(B130,I:J,2,FALSE)</f>
        <v>#N/A</v>
      </c>
      <c r="F130" s="3" t="e">
        <f t="shared" ref="F130:F178" si="13">E130&amp;C130</f>
        <v>#N/A</v>
      </c>
      <c r="G130" s="3">
        <f t="shared" ref="G130:G178" si="14">IFERROR(F130,D130)</f>
        <v>41066</v>
      </c>
    </row>
    <row r="131" spans="1:7">
      <c r="A131" s="4">
        <v>43034</v>
      </c>
      <c r="B131" s="3" t="str">
        <f t="shared" si="10"/>
        <v>4303</v>
      </c>
      <c r="C131" s="3" t="str">
        <f t="shared" si="11"/>
        <v>4</v>
      </c>
      <c r="D131" s="3">
        <v>41066</v>
      </c>
      <c r="E131" s="3" t="str">
        <f t="shared" si="12"/>
        <v>4303</v>
      </c>
      <c r="F131" s="3" t="str">
        <f t="shared" si="13"/>
        <v>43034</v>
      </c>
      <c r="G131" s="3" t="str">
        <f t="shared" si="14"/>
        <v>43034</v>
      </c>
    </row>
    <row r="132" spans="1:7">
      <c r="A132" s="4">
        <v>43035</v>
      </c>
      <c r="B132" s="3" t="str">
        <f t="shared" si="10"/>
        <v>4303</v>
      </c>
      <c r="C132" s="3" t="str">
        <f t="shared" si="11"/>
        <v>5</v>
      </c>
      <c r="D132" s="3">
        <v>41066</v>
      </c>
      <c r="E132" s="3" t="str">
        <f t="shared" si="12"/>
        <v>4303</v>
      </c>
      <c r="F132" s="3" t="str">
        <f t="shared" si="13"/>
        <v>43035</v>
      </c>
      <c r="G132" s="3" t="str">
        <f t="shared" si="14"/>
        <v>43035</v>
      </c>
    </row>
    <row r="133" spans="1:7">
      <c r="A133" s="4">
        <v>43044</v>
      </c>
      <c r="B133" s="3" t="str">
        <f t="shared" si="10"/>
        <v>4304</v>
      </c>
      <c r="C133" s="3" t="str">
        <f t="shared" si="11"/>
        <v>4</v>
      </c>
      <c r="D133" s="3">
        <v>41066</v>
      </c>
      <c r="E133" s="3" t="str">
        <f t="shared" si="12"/>
        <v>4304</v>
      </c>
      <c r="F133" s="3" t="str">
        <f t="shared" si="13"/>
        <v>43044</v>
      </c>
      <c r="G133" s="3" t="str">
        <f t="shared" si="14"/>
        <v>43044</v>
      </c>
    </row>
    <row r="134" spans="1:7">
      <c r="A134" s="4">
        <v>43045</v>
      </c>
      <c r="B134" s="3" t="str">
        <f t="shared" si="10"/>
        <v>4304</v>
      </c>
      <c r="C134" s="3" t="str">
        <f t="shared" si="11"/>
        <v>5</v>
      </c>
      <c r="D134" s="3">
        <v>41066</v>
      </c>
      <c r="E134" s="3" t="str">
        <f t="shared" si="12"/>
        <v>4304</v>
      </c>
      <c r="F134" s="3" t="str">
        <f t="shared" si="13"/>
        <v>43045</v>
      </c>
      <c r="G134" s="3" t="str">
        <f t="shared" si="14"/>
        <v>43045</v>
      </c>
    </row>
    <row r="135" spans="1:7">
      <c r="A135" s="4">
        <v>43046</v>
      </c>
      <c r="B135" s="3" t="str">
        <f t="shared" si="10"/>
        <v>4304</v>
      </c>
      <c r="C135" s="3" t="str">
        <f t="shared" si="11"/>
        <v>6</v>
      </c>
      <c r="D135" s="3">
        <v>41066</v>
      </c>
      <c r="E135" s="3" t="str">
        <f t="shared" si="12"/>
        <v>4304</v>
      </c>
      <c r="F135" s="3" t="str">
        <f t="shared" si="13"/>
        <v>43046</v>
      </c>
      <c r="G135" s="3" t="str">
        <f t="shared" si="14"/>
        <v>43046</v>
      </c>
    </row>
    <row r="136" spans="1:7">
      <c r="A136" s="5">
        <v>43054</v>
      </c>
      <c r="B136" s="3" t="str">
        <f t="shared" si="10"/>
        <v>4305</v>
      </c>
      <c r="C136" s="3" t="str">
        <f t="shared" si="11"/>
        <v>4</v>
      </c>
      <c r="D136" s="3">
        <v>41066</v>
      </c>
      <c r="E136" s="3" t="str">
        <f t="shared" si="12"/>
        <v>4305</v>
      </c>
      <c r="F136" s="3" t="str">
        <f t="shared" si="13"/>
        <v>43054</v>
      </c>
      <c r="G136" s="3" t="str">
        <f t="shared" si="14"/>
        <v>43054</v>
      </c>
    </row>
    <row r="137" spans="1:7">
      <c r="A137" s="5">
        <v>43055</v>
      </c>
      <c r="B137" s="3" t="str">
        <f t="shared" si="10"/>
        <v>4305</v>
      </c>
      <c r="C137" s="3" t="str">
        <f t="shared" si="11"/>
        <v>5</v>
      </c>
      <c r="D137" s="3">
        <v>41066</v>
      </c>
      <c r="E137" s="3" t="str">
        <f t="shared" si="12"/>
        <v>4305</v>
      </c>
      <c r="F137" s="3" t="str">
        <f t="shared" si="13"/>
        <v>43055</v>
      </c>
      <c r="G137" s="3" t="str">
        <f t="shared" si="14"/>
        <v>43055</v>
      </c>
    </row>
    <row r="138" spans="1:7">
      <c r="A138" s="5">
        <v>43056</v>
      </c>
      <c r="B138" s="3" t="str">
        <f t="shared" si="10"/>
        <v>4305</v>
      </c>
      <c r="C138" s="3" t="str">
        <f t="shared" si="11"/>
        <v>6</v>
      </c>
      <c r="D138" s="3">
        <v>41066</v>
      </c>
      <c r="E138" s="3" t="str">
        <f t="shared" si="12"/>
        <v>4305</v>
      </c>
      <c r="F138" s="3" t="str">
        <f t="shared" si="13"/>
        <v>43056</v>
      </c>
      <c r="G138" s="3" t="str">
        <f t="shared" si="14"/>
        <v>43056</v>
      </c>
    </row>
    <row r="139" spans="1:7">
      <c r="A139" s="4">
        <v>44011</v>
      </c>
      <c r="B139" s="3" t="str">
        <f t="shared" si="10"/>
        <v>4401</v>
      </c>
      <c r="C139" s="3" t="str">
        <f t="shared" si="11"/>
        <v>1</v>
      </c>
      <c r="D139" s="3">
        <v>41066</v>
      </c>
      <c r="E139" s="3" t="e">
        <f t="shared" si="12"/>
        <v>#N/A</v>
      </c>
      <c r="F139" s="3" t="e">
        <f t="shared" si="13"/>
        <v>#N/A</v>
      </c>
      <c r="G139" s="3">
        <f t="shared" si="14"/>
        <v>41066</v>
      </c>
    </row>
    <row r="140" spans="1:7">
      <c r="A140" s="4">
        <v>44024</v>
      </c>
      <c r="B140" s="3" t="str">
        <f t="shared" si="10"/>
        <v>4402</v>
      </c>
      <c r="C140" s="3" t="str">
        <f t="shared" si="11"/>
        <v>4</v>
      </c>
      <c r="D140" s="3">
        <v>41066</v>
      </c>
      <c r="E140" s="3" t="str">
        <f t="shared" si="12"/>
        <v>4402</v>
      </c>
      <c r="F140" s="3" t="str">
        <f t="shared" si="13"/>
        <v>44024</v>
      </c>
      <c r="G140" s="3" t="str">
        <f t="shared" si="14"/>
        <v>44024</v>
      </c>
    </row>
    <row r="141" spans="1:7">
      <c r="A141" s="4">
        <v>44025</v>
      </c>
      <c r="B141" s="3" t="str">
        <f t="shared" si="10"/>
        <v>4402</v>
      </c>
      <c r="C141" s="3" t="str">
        <f t="shared" si="11"/>
        <v>5</v>
      </c>
      <c r="D141" s="3">
        <v>41066</v>
      </c>
      <c r="E141" s="3" t="str">
        <f t="shared" si="12"/>
        <v>4402</v>
      </c>
      <c r="F141" s="3" t="str">
        <f t="shared" si="13"/>
        <v>44025</v>
      </c>
      <c r="G141" s="3" t="str">
        <f t="shared" si="14"/>
        <v>44025</v>
      </c>
    </row>
    <row r="142" spans="1:7">
      <c r="A142" s="5">
        <v>44034</v>
      </c>
      <c r="B142" s="3" t="str">
        <f t="shared" si="10"/>
        <v>4403</v>
      </c>
      <c r="C142" s="3" t="str">
        <f t="shared" si="11"/>
        <v>4</v>
      </c>
      <c r="D142" s="3">
        <v>41066</v>
      </c>
      <c r="E142" s="3" t="str">
        <f t="shared" si="12"/>
        <v>4403</v>
      </c>
      <c r="F142" s="3" t="str">
        <f t="shared" si="13"/>
        <v>44034</v>
      </c>
      <c r="G142" s="3" t="str">
        <f t="shared" si="14"/>
        <v>44034</v>
      </c>
    </row>
    <row r="143" spans="1:7">
      <c r="A143" s="5">
        <v>44035</v>
      </c>
      <c r="B143" s="3" t="str">
        <f t="shared" si="10"/>
        <v>4403</v>
      </c>
      <c r="C143" s="3" t="str">
        <f t="shared" si="11"/>
        <v>5</v>
      </c>
      <c r="D143" s="3">
        <v>41066</v>
      </c>
      <c r="E143" s="3" t="str">
        <f t="shared" si="12"/>
        <v>4403</v>
      </c>
      <c r="F143" s="3" t="str">
        <f t="shared" si="13"/>
        <v>44035</v>
      </c>
      <c r="G143" s="3" t="str">
        <f t="shared" si="14"/>
        <v>44035</v>
      </c>
    </row>
    <row r="144" spans="1:7">
      <c r="A144" s="5">
        <v>44036</v>
      </c>
      <c r="B144" s="3" t="str">
        <f t="shared" si="10"/>
        <v>4403</v>
      </c>
      <c r="C144" s="3" t="str">
        <f t="shared" si="11"/>
        <v>6</v>
      </c>
      <c r="D144" s="3">
        <v>41066</v>
      </c>
      <c r="E144" s="3" t="str">
        <f t="shared" si="12"/>
        <v>4403</v>
      </c>
      <c r="F144" s="3" t="str">
        <f t="shared" si="13"/>
        <v>44036</v>
      </c>
      <c r="G144" s="3" t="str">
        <f t="shared" si="14"/>
        <v>44036</v>
      </c>
    </row>
    <row r="145" spans="1:7">
      <c r="A145" s="5">
        <v>44045</v>
      </c>
      <c r="B145" s="3" t="str">
        <f t="shared" si="10"/>
        <v>4404</v>
      </c>
      <c r="C145" s="3" t="str">
        <f t="shared" si="11"/>
        <v>5</v>
      </c>
      <c r="D145" s="3">
        <v>41066</v>
      </c>
      <c r="E145" s="3" t="str">
        <f t="shared" si="12"/>
        <v>4404</v>
      </c>
      <c r="F145" s="3" t="str">
        <f t="shared" si="13"/>
        <v>44045</v>
      </c>
      <c r="G145" s="3" t="str">
        <f t="shared" si="14"/>
        <v>44045</v>
      </c>
    </row>
    <row r="146" spans="1:7">
      <c r="A146" s="5">
        <v>44046</v>
      </c>
      <c r="B146" s="3" t="str">
        <f t="shared" si="10"/>
        <v>4404</v>
      </c>
      <c r="C146" s="3" t="str">
        <f t="shared" si="11"/>
        <v>6</v>
      </c>
      <c r="D146" s="3">
        <v>41066</v>
      </c>
      <c r="E146" s="3" t="str">
        <f t="shared" si="12"/>
        <v>4404</v>
      </c>
      <c r="F146" s="3" t="str">
        <f t="shared" si="13"/>
        <v>44046</v>
      </c>
      <c r="G146" s="3" t="str">
        <f t="shared" si="14"/>
        <v>44046</v>
      </c>
    </row>
    <row r="147" spans="1:7">
      <c r="A147" s="4">
        <v>45013</v>
      </c>
      <c r="B147" s="3" t="str">
        <f t="shared" si="10"/>
        <v>4501</v>
      </c>
      <c r="C147" s="3" t="str">
        <f t="shared" si="11"/>
        <v>3</v>
      </c>
      <c r="D147" s="3">
        <v>41066</v>
      </c>
      <c r="E147" s="3" t="e">
        <f t="shared" si="12"/>
        <v>#N/A</v>
      </c>
      <c r="F147" s="3" t="e">
        <f t="shared" si="13"/>
        <v>#N/A</v>
      </c>
      <c r="G147" s="3">
        <f t="shared" si="14"/>
        <v>41066</v>
      </c>
    </row>
    <row r="148" spans="1:7">
      <c r="A148" s="4">
        <v>45023</v>
      </c>
      <c r="B148" s="3" t="str">
        <f t="shared" si="10"/>
        <v>4502</v>
      </c>
      <c r="C148" s="3" t="str">
        <f t="shared" si="11"/>
        <v>3</v>
      </c>
      <c r="D148" s="3">
        <v>41066</v>
      </c>
      <c r="E148" s="3" t="str">
        <f t="shared" si="12"/>
        <v>4502</v>
      </c>
      <c r="F148" s="3" t="str">
        <f t="shared" si="13"/>
        <v>45023</v>
      </c>
      <c r="G148" s="3" t="str">
        <f t="shared" si="14"/>
        <v>45023</v>
      </c>
    </row>
    <row r="149" spans="1:7">
      <c r="A149" s="4">
        <v>45034</v>
      </c>
      <c r="B149" s="3" t="str">
        <f t="shared" si="10"/>
        <v>4503</v>
      </c>
      <c r="C149" s="3" t="str">
        <f t="shared" si="11"/>
        <v>4</v>
      </c>
      <c r="D149" s="3">
        <v>41066</v>
      </c>
      <c r="E149" s="3" t="str">
        <f t="shared" si="12"/>
        <v>4503</v>
      </c>
      <c r="F149" s="3" t="str">
        <f t="shared" si="13"/>
        <v>45034</v>
      </c>
      <c r="G149" s="3" t="str">
        <f t="shared" si="14"/>
        <v>45034</v>
      </c>
    </row>
    <row r="150" spans="1:7">
      <c r="A150" s="4">
        <v>45035</v>
      </c>
      <c r="B150" s="3" t="str">
        <f t="shared" si="10"/>
        <v>4503</v>
      </c>
      <c r="C150" s="3" t="str">
        <f t="shared" si="11"/>
        <v>5</v>
      </c>
      <c r="D150" s="3">
        <v>41066</v>
      </c>
      <c r="E150" s="3" t="str">
        <f t="shared" si="12"/>
        <v>4503</v>
      </c>
      <c r="F150" s="3" t="str">
        <f t="shared" si="13"/>
        <v>45035</v>
      </c>
      <c r="G150" s="3" t="str">
        <f t="shared" si="14"/>
        <v>45035</v>
      </c>
    </row>
    <row r="151" spans="1:7">
      <c r="A151" s="5">
        <v>45045</v>
      </c>
      <c r="B151" s="3" t="str">
        <f t="shared" si="10"/>
        <v>4504</v>
      </c>
      <c r="C151" s="3" t="str">
        <f t="shared" si="11"/>
        <v>5</v>
      </c>
      <c r="D151" s="3">
        <v>41066</v>
      </c>
      <c r="E151" s="3" t="str">
        <f t="shared" si="12"/>
        <v>4504</v>
      </c>
      <c r="F151" s="3" t="str">
        <f t="shared" si="13"/>
        <v>45045</v>
      </c>
      <c r="G151" s="3" t="str">
        <f t="shared" si="14"/>
        <v>45045</v>
      </c>
    </row>
    <row r="152" spans="1:7">
      <c r="A152" s="5">
        <v>45046</v>
      </c>
      <c r="B152" s="3" t="str">
        <f t="shared" si="10"/>
        <v>4504</v>
      </c>
      <c r="C152" s="3" t="str">
        <f t="shared" si="11"/>
        <v>6</v>
      </c>
      <c r="D152" s="3">
        <v>41066</v>
      </c>
      <c r="E152" s="3" t="str">
        <f t="shared" si="12"/>
        <v>4504</v>
      </c>
      <c r="F152" s="3" t="str">
        <f t="shared" si="13"/>
        <v>45046</v>
      </c>
      <c r="G152" s="3" t="str">
        <f t="shared" si="14"/>
        <v>45046</v>
      </c>
    </row>
    <row r="153" spans="1:7">
      <c r="A153" s="5">
        <v>45055</v>
      </c>
      <c r="B153" s="3" t="str">
        <f t="shared" si="10"/>
        <v>4505</v>
      </c>
      <c r="C153" s="3" t="str">
        <f t="shared" si="11"/>
        <v>5</v>
      </c>
      <c r="D153" s="3">
        <v>41066</v>
      </c>
      <c r="E153" s="3" t="str">
        <f t="shared" si="12"/>
        <v>4505</v>
      </c>
      <c r="F153" s="3" t="str">
        <f t="shared" si="13"/>
        <v>45055</v>
      </c>
      <c r="G153" s="3" t="str">
        <f t="shared" si="14"/>
        <v>45055</v>
      </c>
    </row>
    <row r="154" spans="1:7">
      <c r="A154" s="5">
        <v>45056</v>
      </c>
      <c r="B154" s="3" t="str">
        <f t="shared" si="10"/>
        <v>4505</v>
      </c>
      <c r="C154" s="3" t="str">
        <f t="shared" si="11"/>
        <v>6</v>
      </c>
      <c r="D154" s="3">
        <v>41066</v>
      </c>
      <c r="E154" s="3" t="str">
        <f t="shared" si="12"/>
        <v>4505</v>
      </c>
      <c r="F154" s="3" t="str">
        <f t="shared" si="13"/>
        <v>45056</v>
      </c>
      <c r="G154" s="3" t="str">
        <f t="shared" si="14"/>
        <v>45056</v>
      </c>
    </row>
    <row r="155" spans="1:7">
      <c r="A155" s="5">
        <v>51015</v>
      </c>
      <c r="B155" s="3" t="str">
        <f t="shared" si="10"/>
        <v>5101</v>
      </c>
      <c r="C155" s="3" t="str">
        <f t="shared" si="11"/>
        <v>5</v>
      </c>
      <c r="D155" s="3">
        <v>41066</v>
      </c>
      <c r="E155" s="3" t="str">
        <f t="shared" si="12"/>
        <v>5101</v>
      </c>
      <c r="F155" s="3" t="str">
        <f t="shared" si="13"/>
        <v>51015</v>
      </c>
      <c r="G155" s="3" t="str">
        <f t="shared" si="14"/>
        <v>51015</v>
      </c>
    </row>
    <row r="156" spans="1:7">
      <c r="A156" s="5">
        <v>51016</v>
      </c>
      <c r="B156" s="3" t="str">
        <f t="shared" si="10"/>
        <v>5101</v>
      </c>
      <c r="C156" s="3" t="str">
        <f t="shared" si="11"/>
        <v>6</v>
      </c>
      <c r="D156" s="3">
        <v>41066</v>
      </c>
      <c r="E156" s="3" t="str">
        <f t="shared" si="12"/>
        <v>5101</v>
      </c>
      <c r="F156" s="3" t="str">
        <f t="shared" si="13"/>
        <v>51016</v>
      </c>
      <c r="G156" s="3" t="str">
        <f t="shared" si="14"/>
        <v>51016</v>
      </c>
    </row>
    <row r="157" spans="1:7">
      <c r="A157" s="5">
        <v>52013</v>
      </c>
      <c r="B157" s="3" t="str">
        <f t="shared" si="10"/>
        <v>5201</v>
      </c>
      <c r="C157" s="3" t="str">
        <f t="shared" si="11"/>
        <v>3</v>
      </c>
      <c r="D157" s="3">
        <v>41066</v>
      </c>
      <c r="E157" s="3" t="str">
        <f t="shared" si="12"/>
        <v>5201</v>
      </c>
      <c r="F157" s="3" t="str">
        <f t="shared" si="13"/>
        <v>52013</v>
      </c>
      <c r="G157" s="3" t="str">
        <f t="shared" si="14"/>
        <v>52013</v>
      </c>
    </row>
    <row r="158" spans="1:7">
      <c r="A158" s="5">
        <v>52024</v>
      </c>
      <c r="B158" s="3" t="str">
        <f t="shared" si="10"/>
        <v>5202</v>
      </c>
      <c r="C158" s="3" t="str">
        <f t="shared" si="11"/>
        <v>4</v>
      </c>
      <c r="D158" s="3">
        <v>41066</v>
      </c>
      <c r="E158" s="3" t="str">
        <f t="shared" si="12"/>
        <v>5202</v>
      </c>
      <c r="F158" s="3" t="str">
        <f t="shared" si="13"/>
        <v>52024</v>
      </c>
      <c r="G158" s="3" t="str">
        <f t="shared" si="14"/>
        <v>52024</v>
      </c>
    </row>
    <row r="159" spans="1:7">
      <c r="A159" s="5">
        <v>52025</v>
      </c>
      <c r="B159" s="3" t="str">
        <f t="shared" si="10"/>
        <v>5202</v>
      </c>
      <c r="C159" s="3" t="str">
        <f t="shared" si="11"/>
        <v>5</v>
      </c>
      <c r="D159" s="3">
        <v>41066</v>
      </c>
      <c r="E159" s="3" t="str">
        <f t="shared" si="12"/>
        <v>5202</v>
      </c>
      <c r="F159" s="3" t="str">
        <f t="shared" si="13"/>
        <v>52025</v>
      </c>
      <c r="G159" s="3" t="str">
        <f t="shared" si="14"/>
        <v>52025</v>
      </c>
    </row>
    <row r="160" spans="1:7">
      <c r="A160" s="5">
        <v>52034</v>
      </c>
      <c r="B160" s="3" t="str">
        <f t="shared" si="10"/>
        <v>5203</v>
      </c>
      <c r="C160" s="3" t="str">
        <f t="shared" si="11"/>
        <v>4</v>
      </c>
      <c r="D160" s="3">
        <v>41066</v>
      </c>
      <c r="E160" s="3" t="str">
        <f t="shared" si="12"/>
        <v>5203</v>
      </c>
      <c r="F160" s="3" t="str">
        <f t="shared" si="13"/>
        <v>52034</v>
      </c>
      <c r="G160" s="3" t="str">
        <f t="shared" si="14"/>
        <v>52034</v>
      </c>
    </row>
    <row r="161" spans="1:7">
      <c r="A161" s="5">
        <v>52035</v>
      </c>
      <c r="B161" s="3" t="str">
        <f t="shared" si="10"/>
        <v>5203</v>
      </c>
      <c r="C161" s="3" t="str">
        <f t="shared" si="11"/>
        <v>5</v>
      </c>
      <c r="D161" s="3">
        <v>41066</v>
      </c>
      <c r="E161" s="3" t="str">
        <f t="shared" si="12"/>
        <v>5203</v>
      </c>
      <c r="F161" s="3" t="str">
        <f t="shared" si="13"/>
        <v>52035</v>
      </c>
      <c r="G161" s="3" t="str">
        <f t="shared" si="14"/>
        <v>52035</v>
      </c>
    </row>
    <row r="162" spans="1:7">
      <c r="A162" s="5">
        <v>52045</v>
      </c>
      <c r="B162" s="3" t="str">
        <f t="shared" si="10"/>
        <v>5204</v>
      </c>
      <c r="C162" s="3" t="str">
        <f t="shared" si="11"/>
        <v>5</v>
      </c>
      <c r="D162" s="3">
        <v>41066</v>
      </c>
      <c r="E162" s="3" t="str">
        <f t="shared" si="12"/>
        <v>5204</v>
      </c>
      <c r="F162" s="3" t="str">
        <f t="shared" si="13"/>
        <v>52045</v>
      </c>
      <c r="G162" s="3" t="str">
        <f t="shared" si="14"/>
        <v>52045</v>
      </c>
    </row>
    <row r="163" spans="1:7">
      <c r="A163" s="5">
        <v>52046</v>
      </c>
      <c r="B163" s="3" t="str">
        <f t="shared" si="10"/>
        <v>5204</v>
      </c>
      <c r="C163" s="3" t="str">
        <f t="shared" si="11"/>
        <v>6</v>
      </c>
      <c r="D163" s="3">
        <v>41066</v>
      </c>
      <c r="E163" s="3" t="str">
        <f t="shared" si="12"/>
        <v>5204</v>
      </c>
      <c r="F163" s="3" t="str">
        <f t="shared" si="13"/>
        <v>52046</v>
      </c>
      <c r="G163" s="3" t="str">
        <f t="shared" si="14"/>
        <v>52046</v>
      </c>
    </row>
    <row r="164" spans="1:7">
      <c r="A164" s="5">
        <v>53014</v>
      </c>
      <c r="B164" s="3" t="str">
        <f t="shared" si="10"/>
        <v>5301</v>
      </c>
      <c r="C164" s="3" t="str">
        <f t="shared" si="11"/>
        <v>4</v>
      </c>
      <c r="D164" s="3">
        <v>41066</v>
      </c>
      <c r="E164" s="3" t="str">
        <f t="shared" si="12"/>
        <v>5301</v>
      </c>
      <c r="F164" s="3" t="str">
        <f t="shared" si="13"/>
        <v>53014</v>
      </c>
      <c r="G164" s="3" t="str">
        <f t="shared" si="14"/>
        <v>53014</v>
      </c>
    </row>
    <row r="165" spans="1:7">
      <c r="A165" s="5">
        <v>53015</v>
      </c>
      <c r="B165" s="3" t="str">
        <f t="shared" si="10"/>
        <v>5301</v>
      </c>
      <c r="C165" s="3" t="str">
        <f t="shared" si="11"/>
        <v>5</v>
      </c>
      <c r="D165" s="3">
        <v>41066</v>
      </c>
      <c r="E165" s="3" t="str">
        <f t="shared" si="12"/>
        <v>5301</v>
      </c>
      <c r="F165" s="3" t="str">
        <f t="shared" si="13"/>
        <v>53015</v>
      </c>
      <c r="G165" s="3" t="str">
        <f t="shared" si="14"/>
        <v>53015</v>
      </c>
    </row>
    <row r="166" spans="1:7">
      <c r="A166" s="5">
        <v>53016</v>
      </c>
      <c r="B166" s="3" t="str">
        <f t="shared" si="10"/>
        <v>5301</v>
      </c>
      <c r="C166" s="3" t="str">
        <f t="shared" si="11"/>
        <v>6</v>
      </c>
      <c r="D166" s="3">
        <v>41066</v>
      </c>
      <c r="E166" s="3" t="str">
        <f t="shared" si="12"/>
        <v>5301</v>
      </c>
      <c r="F166" s="3" t="str">
        <f t="shared" si="13"/>
        <v>53016</v>
      </c>
      <c r="G166" s="3" t="str">
        <f t="shared" si="14"/>
        <v>53016</v>
      </c>
    </row>
    <row r="167" spans="1:7">
      <c r="A167" s="5">
        <v>61014</v>
      </c>
      <c r="B167" s="3" t="str">
        <f t="shared" si="10"/>
        <v>6101</v>
      </c>
      <c r="C167" s="3" t="str">
        <f t="shared" si="11"/>
        <v>4</v>
      </c>
      <c r="D167" s="3">
        <v>41066</v>
      </c>
      <c r="E167" s="3" t="str">
        <f t="shared" si="12"/>
        <v>6101</v>
      </c>
      <c r="F167" s="3" t="str">
        <f t="shared" si="13"/>
        <v>61014</v>
      </c>
      <c r="G167" s="3" t="str">
        <f t="shared" si="14"/>
        <v>61014</v>
      </c>
    </row>
    <row r="168" spans="1:7">
      <c r="A168" s="5">
        <v>61015</v>
      </c>
      <c r="B168" s="3" t="str">
        <f t="shared" si="10"/>
        <v>6101</v>
      </c>
      <c r="C168" s="3" t="str">
        <f t="shared" si="11"/>
        <v>5</v>
      </c>
      <c r="D168" s="3">
        <v>41066</v>
      </c>
      <c r="E168" s="3" t="str">
        <f t="shared" si="12"/>
        <v>6101</v>
      </c>
      <c r="F168" s="3" t="str">
        <f t="shared" si="13"/>
        <v>61015</v>
      </c>
      <c r="G168" s="3" t="str">
        <f t="shared" si="14"/>
        <v>61015</v>
      </c>
    </row>
    <row r="169" spans="1:7">
      <c r="A169" s="5">
        <v>61025</v>
      </c>
      <c r="B169" s="3" t="str">
        <f t="shared" si="10"/>
        <v>6102</v>
      </c>
      <c r="C169" s="3" t="str">
        <f t="shared" si="11"/>
        <v>5</v>
      </c>
      <c r="D169" s="3">
        <v>41066</v>
      </c>
      <c r="E169" s="3" t="e">
        <f t="shared" si="12"/>
        <v>#N/A</v>
      </c>
      <c r="F169" s="3" t="e">
        <f t="shared" si="13"/>
        <v>#N/A</v>
      </c>
      <c r="G169" s="3">
        <f t="shared" si="14"/>
        <v>41066</v>
      </c>
    </row>
    <row r="170" spans="1:7">
      <c r="A170" s="5">
        <v>61026</v>
      </c>
      <c r="B170" s="3" t="str">
        <f t="shared" si="10"/>
        <v>6102</v>
      </c>
      <c r="C170" s="3" t="str">
        <f t="shared" si="11"/>
        <v>6</v>
      </c>
      <c r="D170" s="3">
        <v>41066</v>
      </c>
      <c r="E170" s="3" t="e">
        <f t="shared" si="12"/>
        <v>#N/A</v>
      </c>
      <c r="F170" s="3" t="e">
        <f t="shared" si="13"/>
        <v>#N/A</v>
      </c>
      <c r="G170" s="3">
        <f t="shared" si="14"/>
        <v>41066</v>
      </c>
    </row>
    <row r="171" spans="1:7">
      <c r="A171" s="5">
        <v>62014</v>
      </c>
      <c r="B171" s="3" t="str">
        <f t="shared" si="10"/>
        <v>6201</v>
      </c>
      <c r="C171" s="3" t="str">
        <f t="shared" si="11"/>
        <v>4</v>
      </c>
      <c r="D171" s="3">
        <v>41066</v>
      </c>
      <c r="E171" s="3" t="str">
        <f t="shared" si="12"/>
        <v>6201</v>
      </c>
      <c r="F171" s="3" t="str">
        <f t="shared" si="13"/>
        <v>62014</v>
      </c>
      <c r="G171" s="3" t="str">
        <f t="shared" si="14"/>
        <v>62014</v>
      </c>
    </row>
    <row r="172" spans="1:7">
      <c r="A172" s="5">
        <v>62015</v>
      </c>
      <c r="B172" s="3" t="str">
        <f t="shared" si="10"/>
        <v>6201</v>
      </c>
      <c r="C172" s="3" t="str">
        <f t="shared" si="11"/>
        <v>5</v>
      </c>
      <c r="D172" s="3">
        <v>41066</v>
      </c>
      <c r="E172" s="3" t="str">
        <f t="shared" si="12"/>
        <v>6201</v>
      </c>
      <c r="F172" s="3" t="str">
        <f t="shared" si="13"/>
        <v>62015</v>
      </c>
      <c r="G172" s="3" t="str">
        <f t="shared" si="14"/>
        <v>62015</v>
      </c>
    </row>
    <row r="173" spans="1:7">
      <c r="A173" s="5">
        <v>62016</v>
      </c>
      <c r="B173" s="3" t="str">
        <f t="shared" si="10"/>
        <v>6201</v>
      </c>
      <c r="C173" s="3" t="str">
        <f t="shared" si="11"/>
        <v>6</v>
      </c>
      <c r="D173" s="3">
        <v>41066</v>
      </c>
      <c r="E173" s="3" t="str">
        <f t="shared" si="12"/>
        <v>6201</v>
      </c>
      <c r="F173" s="3" t="str">
        <f t="shared" si="13"/>
        <v>62016</v>
      </c>
      <c r="G173" s="3" t="str">
        <f t="shared" si="14"/>
        <v>62016</v>
      </c>
    </row>
    <row r="174" spans="1:7">
      <c r="A174" s="5">
        <v>63014</v>
      </c>
      <c r="B174" s="3" t="str">
        <f t="shared" si="10"/>
        <v>6301</v>
      </c>
      <c r="C174" s="3" t="str">
        <f t="shared" si="11"/>
        <v>4</v>
      </c>
      <c r="D174" s="3">
        <v>41066</v>
      </c>
      <c r="E174" s="3" t="str">
        <f t="shared" si="12"/>
        <v>6301</v>
      </c>
      <c r="F174" s="3" t="str">
        <f t="shared" si="13"/>
        <v>63014</v>
      </c>
      <c r="G174" s="3" t="str">
        <f t="shared" si="14"/>
        <v>63014</v>
      </c>
    </row>
    <row r="175" spans="1:7">
      <c r="A175" s="5">
        <v>63015</v>
      </c>
      <c r="B175" s="3" t="str">
        <f t="shared" si="10"/>
        <v>6301</v>
      </c>
      <c r="C175" s="3" t="str">
        <f t="shared" si="11"/>
        <v>5</v>
      </c>
      <c r="D175" s="3">
        <v>41066</v>
      </c>
      <c r="E175" s="3" t="str">
        <f t="shared" si="12"/>
        <v>6301</v>
      </c>
      <c r="F175" s="3" t="str">
        <f t="shared" si="13"/>
        <v>63015</v>
      </c>
      <c r="G175" s="3" t="str">
        <f t="shared" si="14"/>
        <v>63015</v>
      </c>
    </row>
    <row r="176" spans="1:7">
      <c r="A176" s="5">
        <v>63025</v>
      </c>
      <c r="B176" s="3" t="str">
        <f t="shared" si="10"/>
        <v>6302</v>
      </c>
      <c r="C176" s="3" t="str">
        <f t="shared" si="11"/>
        <v>5</v>
      </c>
      <c r="D176" s="3">
        <v>41066</v>
      </c>
      <c r="E176" s="3" t="str">
        <f t="shared" si="12"/>
        <v>6302</v>
      </c>
      <c r="F176" s="3" t="str">
        <f t="shared" si="13"/>
        <v>63025</v>
      </c>
      <c r="G176" s="3" t="str">
        <f t="shared" si="14"/>
        <v>63025</v>
      </c>
    </row>
    <row r="177" spans="1:7">
      <c r="A177" s="5">
        <v>63026</v>
      </c>
      <c r="B177" s="3" t="str">
        <f t="shared" si="10"/>
        <v>6302</v>
      </c>
      <c r="C177" s="3" t="str">
        <f t="shared" si="11"/>
        <v>6</v>
      </c>
      <c r="D177" s="3">
        <v>41066</v>
      </c>
      <c r="E177" s="3" t="str">
        <f t="shared" si="12"/>
        <v>6302</v>
      </c>
      <c r="F177" s="3" t="str">
        <f t="shared" si="13"/>
        <v>63026</v>
      </c>
      <c r="G177" s="3" t="str">
        <f t="shared" si="14"/>
        <v>63026</v>
      </c>
    </row>
    <row r="178" spans="1:7">
      <c r="A178" s="5">
        <v>64013</v>
      </c>
      <c r="B178" s="3" t="str">
        <f t="shared" si="10"/>
        <v>6401</v>
      </c>
      <c r="C178" s="3" t="str">
        <f t="shared" si="11"/>
        <v>3</v>
      </c>
      <c r="D178" s="3">
        <v>41066</v>
      </c>
      <c r="E178" s="3" t="str">
        <f t="shared" si="12"/>
        <v>6401</v>
      </c>
      <c r="F178" s="3" t="str">
        <f t="shared" si="13"/>
        <v>64013</v>
      </c>
      <c r="G178" s="3" t="str">
        <f t="shared" si="14"/>
        <v>64013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B34" sqref="B34"/>
    </sheetView>
  </sheetViews>
  <sheetFormatPr defaultColWidth="9" defaultRowHeight="17.25"/>
  <cols>
    <col min="1" max="1" width="9" style="1"/>
    <col min="2" max="2" width="9.75" style="1" customWidth="1"/>
    <col min="3" max="16384" width="9" style="1"/>
  </cols>
  <sheetData>
    <row r="1" spans="1:11">
      <c r="A1" s="41" t="s">
        <v>2679</v>
      </c>
      <c r="B1" s="1" t="s">
        <v>2680</v>
      </c>
      <c r="D1" s="41" t="s">
        <v>2679</v>
      </c>
      <c r="E1" s="1" t="s">
        <v>2681</v>
      </c>
      <c r="H1" s="1" t="s">
        <v>2682</v>
      </c>
      <c r="I1" s="1" t="s">
        <v>2683</v>
      </c>
      <c r="J1" s="1" t="s">
        <v>2684</v>
      </c>
      <c r="K1" s="1" t="s">
        <v>2685</v>
      </c>
    </row>
    <row r="2" spans="1:11">
      <c r="A2" s="41" t="s">
        <v>569</v>
      </c>
      <c r="B2" s="1" t="s">
        <v>2686</v>
      </c>
      <c r="D2" s="41" t="s">
        <v>569</v>
      </c>
      <c r="E2" s="1" t="s">
        <v>2687</v>
      </c>
      <c r="G2" s="1">
        <v>1</v>
      </c>
      <c r="H2" s="1" t="s">
        <v>2513</v>
      </c>
      <c r="I2" s="1" t="s">
        <v>2519</v>
      </c>
      <c r="J2" s="1" t="s">
        <v>2523</v>
      </c>
      <c r="K2" s="1" t="s">
        <v>2688</v>
      </c>
    </row>
    <row r="3" spans="1:11">
      <c r="A3" s="41" t="s">
        <v>2689</v>
      </c>
      <c r="B3" s="1" t="s">
        <v>2690</v>
      </c>
      <c r="D3" s="41" t="s">
        <v>2689</v>
      </c>
      <c r="E3" s="1" t="s">
        <v>2691</v>
      </c>
      <c r="G3" s="1">
        <v>2</v>
      </c>
      <c r="H3" s="1" t="s">
        <v>2514</v>
      </c>
      <c r="I3" s="1" t="s">
        <v>2521</v>
      </c>
      <c r="J3" s="1" t="s">
        <v>2692</v>
      </c>
      <c r="K3" s="1" t="s">
        <v>2535</v>
      </c>
    </row>
    <row r="4" spans="1:11">
      <c r="A4" s="41" t="s">
        <v>2693</v>
      </c>
      <c r="B4" s="1" t="s">
        <v>2694</v>
      </c>
      <c r="D4" s="41" t="s">
        <v>2693</v>
      </c>
      <c r="E4" s="1" t="s">
        <v>2695</v>
      </c>
      <c r="G4" s="1">
        <v>3</v>
      </c>
      <c r="H4" s="1">
        <v>1103</v>
      </c>
      <c r="I4" s="1" t="s">
        <v>2696</v>
      </c>
      <c r="J4" s="1" t="s">
        <v>2697</v>
      </c>
      <c r="K4" s="1" t="s">
        <v>2542</v>
      </c>
    </row>
    <row r="5" spans="1:11">
      <c r="A5" s="41" t="s">
        <v>2698</v>
      </c>
      <c r="B5" s="1" t="s">
        <v>2699</v>
      </c>
      <c r="D5" s="41" t="s">
        <v>2698</v>
      </c>
      <c r="E5" s="1" t="s">
        <v>2700</v>
      </c>
      <c r="G5" s="1">
        <v>4</v>
      </c>
      <c r="H5" s="1" t="s">
        <v>2517</v>
      </c>
      <c r="I5" s="1" t="s">
        <v>2546</v>
      </c>
      <c r="J5" s="1" t="s">
        <v>2537</v>
      </c>
      <c r="K5" s="1" t="s">
        <v>2701</v>
      </c>
    </row>
    <row r="6" spans="1:11">
      <c r="A6" s="41" t="s">
        <v>2702</v>
      </c>
      <c r="B6" s="1" t="s">
        <v>2703</v>
      </c>
      <c r="G6" s="1">
        <v>5</v>
      </c>
      <c r="H6" s="1" t="s">
        <v>2525</v>
      </c>
      <c r="I6" s="1" t="s">
        <v>2547</v>
      </c>
      <c r="J6" s="1" t="s">
        <v>2704</v>
      </c>
      <c r="K6" s="1" t="s">
        <v>2561</v>
      </c>
    </row>
    <row r="7" spans="7:11">
      <c r="G7" s="1">
        <v>6</v>
      </c>
      <c r="H7" s="1" t="s">
        <v>2527</v>
      </c>
      <c r="I7" s="1" t="s">
        <v>2705</v>
      </c>
      <c r="J7" s="1" t="s">
        <v>2706</v>
      </c>
      <c r="K7" s="1" t="s">
        <v>2573</v>
      </c>
    </row>
    <row r="8" spans="7:11">
      <c r="G8" s="1">
        <v>7</v>
      </c>
      <c r="H8" s="1" t="s">
        <v>2529</v>
      </c>
      <c r="I8" s="1" t="s">
        <v>2707</v>
      </c>
      <c r="J8" s="1" t="s">
        <v>2708</v>
      </c>
      <c r="K8" s="1" t="s">
        <v>2609</v>
      </c>
    </row>
    <row r="9" spans="7:11">
      <c r="G9" s="1">
        <v>8</v>
      </c>
      <c r="H9" s="1" t="s">
        <v>2531</v>
      </c>
      <c r="I9" s="1" t="s">
        <v>2559</v>
      </c>
      <c r="J9" s="1" t="s">
        <v>2563</v>
      </c>
      <c r="K9" s="1" t="s">
        <v>2709</v>
      </c>
    </row>
    <row r="10" spans="7:11">
      <c r="G10" s="1">
        <v>9</v>
      </c>
      <c r="H10" s="1" t="s">
        <v>2533</v>
      </c>
      <c r="I10" s="1" t="s">
        <v>2585</v>
      </c>
      <c r="J10" s="1" t="s">
        <v>2565</v>
      </c>
      <c r="K10" s="1" t="s">
        <v>2613</v>
      </c>
    </row>
    <row r="11" spans="7:11">
      <c r="G11" s="1">
        <v>10</v>
      </c>
      <c r="H11" s="1" t="s">
        <v>2539</v>
      </c>
      <c r="I11" s="1" t="s">
        <v>2587</v>
      </c>
      <c r="J11" s="1" t="s">
        <v>2710</v>
      </c>
      <c r="K11" s="1" t="s">
        <v>2640</v>
      </c>
    </row>
    <row r="12" spans="7:11">
      <c r="G12" s="1">
        <v>11</v>
      </c>
      <c r="H12" s="1" t="s">
        <v>2540</v>
      </c>
      <c r="I12" s="1" t="s">
        <v>2601</v>
      </c>
      <c r="J12" s="1" t="s">
        <v>2575</v>
      </c>
      <c r="K12" s="1" t="s">
        <v>2642</v>
      </c>
    </row>
    <row r="13" spans="7:11">
      <c r="G13" s="1">
        <v>12</v>
      </c>
      <c r="H13" s="1" t="s">
        <v>2544</v>
      </c>
      <c r="I13" s="1" t="s">
        <v>2603</v>
      </c>
      <c r="J13" s="1" t="s">
        <v>2589</v>
      </c>
      <c r="K13" s="1" t="s">
        <v>2648</v>
      </c>
    </row>
    <row r="14" spans="7:11">
      <c r="G14" s="1">
        <v>13</v>
      </c>
      <c r="H14" s="1" t="s">
        <v>2549</v>
      </c>
      <c r="I14" s="1" t="s">
        <v>2711</v>
      </c>
      <c r="J14" s="1" t="s">
        <v>2712</v>
      </c>
      <c r="K14" s="1" t="s">
        <v>2667</v>
      </c>
    </row>
    <row r="15" spans="7:11">
      <c r="G15" s="1">
        <v>14</v>
      </c>
      <c r="H15" s="1" t="s">
        <v>2551</v>
      </c>
      <c r="I15" s="1" t="s">
        <v>2611</v>
      </c>
      <c r="J15" s="1" t="s">
        <v>2713</v>
      </c>
      <c r="K15" s="1" t="s">
        <v>2671</v>
      </c>
    </row>
    <row r="16" spans="7:10">
      <c r="G16" s="1">
        <v>15</v>
      </c>
      <c r="H16" s="1" t="s">
        <v>2553</v>
      </c>
      <c r="I16" s="1" t="s">
        <v>2714</v>
      </c>
      <c r="J16" s="1" t="s">
        <v>2715</v>
      </c>
    </row>
    <row r="17" spans="7:10">
      <c r="G17" s="1">
        <v>16</v>
      </c>
      <c r="H17" s="1" t="s">
        <v>2555</v>
      </c>
      <c r="I17" s="1" t="s">
        <v>2632</v>
      </c>
      <c r="J17" s="1" t="s">
        <v>2716</v>
      </c>
    </row>
    <row r="18" spans="7:15">
      <c r="G18" s="1">
        <v>17</v>
      </c>
      <c r="H18" s="1" t="s">
        <v>2557</v>
      </c>
      <c r="I18" s="1" t="s">
        <v>2634</v>
      </c>
      <c r="J18" s="1" t="s">
        <v>2717</v>
      </c>
      <c r="O18" s="1">
        <f>22+8+20</f>
        <v>50</v>
      </c>
    </row>
    <row r="19" spans="7:10">
      <c r="G19" s="1">
        <v>18</v>
      </c>
      <c r="H19" s="1" t="s">
        <v>2567</v>
      </c>
      <c r="I19" s="1" t="s">
        <v>2638</v>
      </c>
      <c r="J19" s="1" t="s">
        <v>2718</v>
      </c>
    </row>
    <row r="20" spans="7:10">
      <c r="G20" s="1">
        <v>19</v>
      </c>
      <c r="H20" s="1" t="s">
        <v>2569</v>
      </c>
      <c r="I20" s="1" t="s">
        <v>2646</v>
      </c>
      <c r="J20" s="1" t="s">
        <v>2719</v>
      </c>
    </row>
    <row r="21" spans="7:10">
      <c r="G21" s="1">
        <v>20</v>
      </c>
      <c r="H21" s="1" t="s">
        <v>2571</v>
      </c>
      <c r="I21" s="1" t="s">
        <v>2655</v>
      </c>
      <c r="J21" s="1" t="s">
        <v>2720</v>
      </c>
    </row>
    <row r="22" spans="7:10">
      <c r="G22" s="1">
        <v>21</v>
      </c>
      <c r="H22" s="1" t="s">
        <v>2577</v>
      </c>
      <c r="I22" s="1" t="s">
        <v>2661</v>
      </c>
      <c r="J22" s="1" t="s">
        <v>2721</v>
      </c>
    </row>
    <row r="23" spans="7:10">
      <c r="G23" s="1">
        <v>22</v>
      </c>
      <c r="H23" s="1" t="s">
        <v>2579</v>
      </c>
      <c r="I23" s="1" t="s">
        <v>2663</v>
      </c>
      <c r="J23" s="1">
        <v>4201</v>
      </c>
    </row>
    <row r="24" spans="7:10">
      <c r="G24" s="1">
        <v>23</v>
      </c>
      <c r="H24" s="1" t="s">
        <v>2581</v>
      </c>
      <c r="I24" s="1" t="s">
        <v>2669</v>
      </c>
      <c r="J24" s="1" t="s">
        <v>2722</v>
      </c>
    </row>
    <row r="25" spans="7:10">
      <c r="G25" s="1">
        <v>24</v>
      </c>
      <c r="H25" s="1" t="s">
        <v>2583</v>
      </c>
      <c r="I25" s="1" t="s">
        <v>2673</v>
      </c>
      <c r="J25" s="1" t="s">
        <v>2723</v>
      </c>
    </row>
    <row r="26" spans="7:10">
      <c r="G26" s="1">
        <v>25</v>
      </c>
      <c r="H26" s="1" t="s">
        <v>2591</v>
      </c>
      <c r="J26" s="1" t="s">
        <v>2724</v>
      </c>
    </row>
    <row r="27" spans="7:10">
      <c r="G27" s="1">
        <v>26</v>
      </c>
      <c r="H27" s="1" t="s">
        <v>2593</v>
      </c>
      <c r="J27" s="1" t="s">
        <v>2657</v>
      </c>
    </row>
    <row r="28" spans="7:10">
      <c r="G28" s="1">
        <v>27</v>
      </c>
      <c r="H28" s="1" t="s">
        <v>2595</v>
      </c>
      <c r="J28" s="1" t="s">
        <v>2665</v>
      </c>
    </row>
    <row r="29" spans="7:10">
      <c r="G29" s="1">
        <v>28</v>
      </c>
      <c r="H29" s="1" t="s">
        <v>2597</v>
      </c>
      <c r="J29" s="1" t="s">
        <v>2725</v>
      </c>
    </row>
    <row r="30" spans="7:10">
      <c r="G30" s="1">
        <v>29</v>
      </c>
      <c r="H30" s="1" t="s">
        <v>2599</v>
      </c>
      <c r="J30" s="1" t="s">
        <v>2675</v>
      </c>
    </row>
    <row r="31" spans="7:8">
      <c r="G31" s="1">
        <v>30</v>
      </c>
      <c r="H31" s="1" t="s">
        <v>2605</v>
      </c>
    </row>
    <row r="32" spans="7:8">
      <c r="G32" s="1">
        <v>31</v>
      </c>
      <c r="H32" s="1" t="s">
        <v>2607</v>
      </c>
    </row>
    <row r="33" spans="7:8">
      <c r="G33" s="1">
        <v>32</v>
      </c>
      <c r="H33" s="1" t="s">
        <v>2615</v>
      </c>
    </row>
    <row r="34" spans="7:8">
      <c r="G34" s="1">
        <v>33</v>
      </c>
      <c r="H34" s="1" t="s">
        <v>2617</v>
      </c>
    </row>
    <row r="35" spans="7:8">
      <c r="G35" s="1">
        <v>34</v>
      </c>
      <c r="H35" s="1" t="s">
        <v>2619</v>
      </c>
    </row>
    <row r="36" spans="7:8">
      <c r="G36" s="1">
        <v>35</v>
      </c>
      <c r="H36" s="1" t="s">
        <v>2621</v>
      </c>
    </row>
    <row r="37" spans="7:8">
      <c r="G37" s="1">
        <v>36</v>
      </c>
      <c r="H37" s="1" t="s">
        <v>2623</v>
      </c>
    </row>
    <row r="38" spans="7:8">
      <c r="G38" s="1">
        <v>37</v>
      </c>
      <c r="H38" s="1" t="s">
        <v>2625</v>
      </c>
    </row>
    <row r="39" spans="7:8">
      <c r="G39" s="1">
        <v>38</v>
      </c>
      <c r="H39" s="1" t="s">
        <v>2626</v>
      </c>
    </row>
    <row r="40" spans="7:8">
      <c r="G40" s="1">
        <v>39</v>
      </c>
      <c r="H40" s="1" t="s">
        <v>2628</v>
      </c>
    </row>
    <row r="41" spans="7:8">
      <c r="G41" s="1">
        <v>40</v>
      </c>
      <c r="H41" s="1" t="s">
        <v>2630</v>
      </c>
    </row>
    <row r="42" spans="7:8">
      <c r="G42" s="1">
        <v>41</v>
      </c>
      <c r="H42" s="1" t="s">
        <v>2726</v>
      </c>
    </row>
    <row r="43" spans="7:8">
      <c r="G43" s="1">
        <v>42</v>
      </c>
      <c r="H43" s="1" t="s">
        <v>2727</v>
      </c>
    </row>
    <row r="44" spans="7:8">
      <c r="G44" s="1">
        <v>43</v>
      </c>
      <c r="H44" s="1" t="s">
        <v>2644</v>
      </c>
    </row>
    <row r="45" spans="7:8">
      <c r="G45" s="1">
        <v>44</v>
      </c>
      <c r="H45" s="1" t="s">
        <v>2728</v>
      </c>
    </row>
    <row r="46" spans="7:8">
      <c r="G46" s="1">
        <v>45</v>
      </c>
      <c r="H46" s="1" t="s">
        <v>2650</v>
      </c>
    </row>
    <row r="47" spans="7:8">
      <c r="G47" s="1">
        <v>46</v>
      </c>
      <c r="H47" s="1" t="s">
        <v>2651</v>
      </c>
    </row>
    <row r="48" spans="7:8">
      <c r="G48" s="1">
        <v>47</v>
      </c>
      <c r="H48" s="1" t="s">
        <v>2653</v>
      </c>
    </row>
    <row r="49" spans="7:8">
      <c r="G49" s="1">
        <v>48</v>
      </c>
      <c r="H49" s="1" t="s">
        <v>2659</v>
      </c>
    </row>
    <row r="50" spans="7:8">
      <c r="G50" s="1">
        <v>49</v>
      </c>
      <c r="H50" s="1" t="s">
        <v>2677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3" sqref="A3"/>
    </sheetView>
  </sheetViews>
  <sheetFormatPr defaultColWidth="9" defaultRowHeight="17.25" outlineLevelRow="6" outlineLevelCol="6"/>
  <cols>
    <col min="1" max="1" width="18.625" style="1" customWidth="1"/>
    <col min="2" max="2" width="9" style="1"/>
    <col min="3" max="3" width="4.875" style="1" customWidth="1"/>
    <col min="4" max="4" width="7.75" style="1" customWidth="1"/>
    <col min="5" max="16384" width="9" style="1"/>
  </cols>
  <sheetData>
    <row r="1" spans="1:7">
      <c r="A1" s="1" t="s">
        <v>2729</v>
      </c>
      <c r="D1" s="1" t="s">
        <v>2730</v>
      </c>
      <c r="E1" s="1" t="s">
        <v>2731</v>
      </c>
      <c r="F1" s="1" t="s">
        <v>2732</v>
      </c>
      <c r="G1" s="1" t="s">
        <v>2733</v>
      </c>
    </row>
    <row r="2" spans="1:7">
      <c r="A2" s="2" t="s">
        <v>2734</v>
      </c>
      <c r="C2" s="41" t="s">
        <v>2679</v>
      </c>
      <c r="D2" s="1" t="s">
        <v>34</v>
      </c>
      <c r="E2" s="1" t="s">
        <v>34</v>
      </c>
      <c r="F2" s="1" t="s">
        <v>34</v>
      </c>
      <c r="G2" s="1" t="s">
        <v>34</v>
      </c>
    </row>
    <row r="3" spans="3:7">
      <c r="C3" s="41" t="s">
        <v>569</v>
      </c>
      <c r="D3" s="1" t="s">
        <v>34</v>
      </c>
      <c r="E3" s="1" t="s">
        <v>2735</v>
      </c>
      <c r="F3" s="1" t="s">
        <v>34</v>
      </c>
      <c r="G3" s="1" t="s">
        <v>34</v>
      </c>
    </row>
    <row r="4" spans="1:7">
      <c r="A4" s="1" t="s">
        <v>2736</v>
      </c>
      <c r="C4" s="41" t="s">
        <v>2689</v>
      </c>
      <c r="D4" s="1" t="s">
        <v>34</v>
      </c>
      <c r="E4" s="1" t="s">
        <v>42</v>
      </c>
      <c r="F4" s="1" t="s">
        <v>53</v>
      </c>
      <c r="G4" s="1" t="s">
        <v>34</v>
      </c>
    </row>
    <row r="5" spans="3:7">
      <c r="C5" s="41" t="s">
        <v>2693</v>
      </c>
      <c r="D5" s="1" t="s">
        <v>34</v>
      </c>
      <c r="E5" s="1" t="s">
        <v>731</v>
      </c>
      <c r="F5" s="1" t="s">
        <v>67</v>
      </c>
      <c r="G5" s="1" t="s">
        <v>34</v>
      </c>
    </row>
    <row r="6" spans="3:7">
      <c r="C6" s="41" t="s">
        <v>2698</v>
      </c>
      <c r="D6" s="1" t="s">
        <v>34</v>
      </c>
      <c r="E6" s="1" t="s">
        <v>34</v>
      </c>
      <c r="F6" s="1" t="s">
        <v>79</v>
      </c>
      <c r="G6" s="1" t="s">
        <v>128</v>
      </c>
    </row>
    <row r="7" spans="3:7">
      <c r="C7" s="41" t="s">
        <v>2702</v>
      </c>
      <c r="D7" s="1" t="s">
        <v>34</v>
      </c>
      <c r="E7" s="1" t="s">
        <v>34</v>
      </c>
      <c r="F7" s="1" t="s">
        <v>34</v>
      </c>
      <c r="G7" s="1" t="s">
        <v>145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</vt:lpstr>
      <vt:lpstr>真技能描述</vt:lpstr>
      <vt:lpstr>Sheet2</vt:lpstr>
      <vt:lpstr>Sheet1</vt:lpstr>
      <vt:lpstr>辅助表</vt:lpstr>
      <vt:lpstr>运算表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tim30</cp:lastModifiedBy>
  <dcterms:created xsi:type="dcterms:W3CDTF">2018-04-12T03:16:00Z</dcterms:created>
  <dcterms:modified xsi:type="dcterms:W3CDTF">2019-01-05T21:50:47Z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