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zhengba\trunk\csv2json\xls\"/>
    </mc:Choice>
  </mc:AlternateContent>
  <xr:revisionPtr revIDLastSave="0" documentId="13_ncr:1_{BDDD13D2-D2CD-4707-B655-7052F2CE0BB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4" i="1" l="1"/>
  <c r="H75" i="1"/>
  <c r="H76" i="1"/>
  <c r="H77" i="1"/>
  <c r="H78" i="1"/>
  <c r="H79" i="1"/>
  <c r="G74" i="1"/>
  <c r="G75" i="1"/>
  <c r="G76" i="1"/>
  <c r="G77" i="1"/>
  <c r="G78" i="1"/>
  <c r="G79" i="1"/>
  <c r="G73" i="1"/>
  <c r="F74" i="1"/>
  <c r="F75" i="1"/>
  <c r="F76" i="1"/>
  <c r="F77" i="1"/>
  <c r="F78" i="1"/>
  <c r="F79" i="1"/>
  <c r="E74" i="1"/>
  <c r="E75" i="1"/>
  <c r="E76" i="1"/>
  <c r="E77" i="1"/>
  <c r="E78" i="1"/>
  <c r="E79" i="1"/>
  <c r="D74" i="1"/>
  <c r="D75" i="1"/>
  <c r="D76" i="1"/>
  <c r="D77" i="1"/>
  <c r="D78" i="1"/>
  <c r="D79" i="1"/>
  <c r="C74" i="1"/>
  <c r="C75" i="1"/>
  <c r="C76" i="1"/>
  <c r="C77" i="1"/>
  <c r="C78" i="1"/>
  <c r="C79" i="1"/>
  <c r="B74" i="1"/>
  <c r="B75" i="1"/>
  <c r="B76" i="1"/>
  <c r="B77" i="1"/>
  <c r="B78" i="1"/>
  <c r="B79" i="1"/>
  <c r="C38" i="1"/>
  <c r="G38" i="1"/>
  <c r="C39" i="1"/>
  <c r="F38" i="1"/>
  <c r="G39" i="1"/>
  <c r="C40" i="1"/>
  <c r="F39" i="1"/>
  <c r="G40" i="1"/>
  <c r="C41" i="1"/>
  <c r="F40" i="1"/>
  <c r="G41" i="1"/>
  <c r="C42" i="1"/>
  <c r="F41" i="1"/>
  <c r="G42" i="1"/>
  <c r="C43" i="1"/>
  <c r="F42" i="1"/>
  <c r="G43" i="1"/>
  <c r="C44" i="1"/>
  <c r="G44" i="1"/>
  <c r="C45" i="1"/>
  <c r="F44" i="1"/>
  <c r="G45" i="1"/>
  <c r="C46" i="1"/>
  <c r="F45" i="1"/>
  <c r="G46" i="1"/>
  <c r="C47" i="1"/>
  <c r="F46" i="1"/>
  <c r="G47" i="1"/>
  <c r="C48" i="1"/>
  <c r="F47" i="1"/>
  <c r="G48" i="1"/>
  <c r="C49" i="1"/>
  <c r="F48" i="1"/>
  <c r="G49" i="1"/>
  <c r="C50" i="1"/>
  <c r="G50" i="1"/>
  <c r="C51" i="1"/>
  <c r="F50" i="1"/>
  <c r="G51" i="1"/>
  <c r="C52" i="1"/>
  <c r="F51" i="1"/>
  <c r="G52" i="1"/>
  <c r="C53" i="1"/>
  <c r="F52" i="1"/>
  <c r="G53" i="1"/>
  <c r="C54" i="1"/>
  <c r="F53" i="1"/>
  <c r="G54" i="1"/>
  <c r="C55" i="1"/>
  <c r="F54" i="1"/>
  <c r="G55" i="1"/>
  <c r="C56" i="1"/>
  <c r="G56" i="1"/>
  <c r="C57" i="1"/>
  <c r="F56" i="1"/>
  <c r="G57" i="1"/>
  <c r="C58" i="1"/>
  <c r="F57" i="1"/>
  <c r="G58" i="1"/>
  <c r="C59" i="1"/>
  <c r="F58" i="1"/>
  <c r="G59" i="1"/>
  <c r="C60" i="1"/>
  <c r="F59" i="1"/>
  <c r="G60" i="1"/>
  <c r="C61" i="1"/>
  <c r="F60" i="1"/>
  <c r="G61" i="1"/>
  <c r="C62" i="1"/>
  <c r="G62" i="1"/>
  <c r="C63" i="1"/>
  <c r="G63" i="1"/>
  <c r="C64" i="1"/>
  <c r="G64" i="1"/>
  <c r="C65" i="1"/>
  <c r="G65" i="1"/>
  <c r="C66" i="1"/>
  <c r="G66" i="1"/>
  <c r="C67" i="1"/>
  <c r="G67" i="1"/>
  <c r="C68" i="1"/>
  <c r="G68" i="1"/>
  <c r="C69" i="1"/>
  <c r="G69" i="1"/>
  <c r="C70" i="1"/>
  <c r="G70" i="1"/>
  <c r="C71" i="1"/>
  <c r="G71" i="1"/>
  <c r="C72" i="1"/>
  <c r="G72" i="1"/>
  <c r="C73" i="1"/>
  <c r="C32" i="1"/>
  <c r="G32" i="1"/>
  <c r="C33" i="1"/>
  <c r="F32" i="1"/>
  <c r="G33" i="1"/>
  <c r="C34" i="1"/>
  <c r="F33" i="1"/>
  <c r="G34" i="1"/>
  <c r="C35" i="1"/>
  <c r="F34" i="1"/>
  <c r="G35" i="1"/>
  <c r="C36" i="1"/>
  <c r="F35" i="1"/>
  <c r="G36" i="1"/>
  <c r="C37" i="1"/>
  <c r="F36" i="1"/>
  <c r="G37" i="1"/>
  <c r="C20" i="1"/>
  <c r="G20" i="1"/>
  <c r="C21" i="1"/>
  <c r="F20" i="1"/>
  <c r="G21" i="1"/>
  <c r="C22" i="1"/>
  <c r="F21" i="1"/>
  <c r="G22" i="1"/>
  <c r="C23" i="1"/>
  <c r="F22" i="1"/>
  <c r="G23" i="1"/>
  <c r="C24" i="1"/>
  <c r="F23" i="1"/>
  <c r="G24" i="1"/>
  <c r="C25" i="1"/>
  <c r="F24" i="1"/>
  <c r="G25" i="1"/>
  <c r="C26" i="1"/>
  <c r="G26" i="1"/>
  <c r="C27" i="1"/>
  <c r="F26" i="1"/>
  <c r="G27" i="1"/>
  <c r="C28" i="1"/>
  <c r="F27" i="1"/>
  <c r="G28" i="1"/>
  <c r="C29" i="1"/>
  <c r="F28" i="1"/>
  <c r="G29" i="1"/>
  <c r="C30" i="1"/>
  <c r="F29" i="1"/>
  <c r="G30" i="1"/>
  <c r="C31" i="1"/>
  <c r="F30" i="1"/>
  <c r="G31" i="1"/>
  <c r="C14" i="1"/>
  <c r="G14" i="1"/>
  <c r="C15" i="1"/>
  <c r="F14" i="1"/>
  <c r="G15" i="1"/>
  <c r="C16" i="1"/>
  <c r="F15" i="1"/>
  <c r="G16" i="1"/>
  <c r="C17" i="1"/>
  <c r="F16" i="1"/>
  <c r="G17" i="1"/>
  <c r="C18" i="1"/>
  <c r="F17" i="1"/>
  <c r="G18" i="1"/>
  <c r="C19" i="1"/>
  <c r="F18" i="1"/>
  <c r="G19" i="1"/>
  <c r="C8" i="1"/>
  <c r="G8" i="1"/>
  <c r="C9" i="1"/>
  <c r="F8" i="1"/>
  <c r="G9" i="1"/>
  <c r="C10" i="1"/>
  <c r="F9" i="1"/>
  <c r="G10" i="1"/>
  <c r="C11" i="1"/>
  <c r="F10" i="1"/>
  <c r="G11" i="1"/>
  <c r="C12" i="1"/>
  <c r="F11" i="1"/>
  <c r="G12" i="1"/>
  <c r="C13" i="1"/>
  <c r="F12" i="1"/>
  <c r="G13" i="1"/>
  <c r="C3" i="1"/>
  <c r="C2" i="1"/>
  <c r="G2" i="1"/>
  <c r="F2" i="1"/>
  <c r="G3" i="1"/>
  <c r="C4" i="1"/>
  <c r="F3" i="1"/>
  <c r="G4" i="1"/>
  <c r="C5" i="1"/>
  <c r="F4" i="1"/>
  <c r="G5" i="1"/>
  <c r="C6" i="1"/>
  <c r="F5" i="1"/>
  <c r="G6" i="1"/>
  <c r="C7" i="1"/>
  <c r="F6" i="1"/>
  <c r="G7" i="1"/>
  <c r="K6" i="3"/>
  <c r="I6" i="3"/>
  <c r="H6" i="3"/>
  <c r="U5" i="3"/>
  <c r="T5" i="3"/>
  <c r="S5" i="3"/>
  <c r="R5" i="3"/>
  <c r="Q5" i="3"/>
  <c r="P5" i="3"/>
  <c r="K5" i="3"/>
  <c r="I5" i="3"/>
  <c r="H5" i="3"/>
  <c r="U4" i="3"/>
  <c r="T4" i="3"/>
  <c r="S4" i="3"/>
  <c r="R4" i="3"/>
  <c r="Q4" i="3"/>
  <c r="P4" i="3"/>
  <c r="K4" i="3"/>
  <c r="I4" i="3"/>
  <c r="H4" i="3"/>
  <c r="U3" i="3"/>
  <c r="T3" i="3"/>
  <c r="S3" i="3"/>
  <c r="R3" i="3"/>
  <c r="Q3" i="3"/>
  <c r="P3" i="3"/>
  <c r="K3" i="3"/>
  <c r="I3" i="3"/>
  <c r="H3" i="3"/>
  <c r="U2" i="3"/>
  <c r="T2" i="3"/>
  <c r="S2" i="3"/>
  <c r="R2" i="3"/>
  <c r="Q2" i="3"/>
  <c r="P2" i="3"/>
  <c r="K2" i="3"/>
  <c r="I2" i="3"/>
  <c r="H2" i="3"/>
  <c r="D73" i="1"/>
  <c r="D72" i="1"/>
  <c r="D71" i="1"/>
  <c r="D70" i="1"/>
  <c r="D69" i="1"/>
  <c r="H68" i="1"/>
  <c r="D68" i="1"/>
  <c r="B68" i="1"/>
  <c r="D67" i="1"/>
  <c r="D66" i="1"/>
  <c r="D65" i="1"/>
  <c r="D64" i="1"/>
  <c r="D63" i="1"/>
  <c r="D62" i="1"/>
  <c r="B62" i="1"/>
  <c r="H62" i="1"/>
  <c r="D61" i="1"/>
  <c r="D60" i="1"/>
  <c r="D59" i="1"/>
  <c r="D58" i="1"/>
  <c r="D57" i="1"/>
  <c r="D56" i="1"/>
  <c r="B56" i="1"/>
  <c r="D55" i="1"/>
  <c r="D54" i="1"/>
  <c r="D53" i="1"/>
  <c r="D52" i="1"/>
  <c r="D51" i="1"/>
  <c r="H50" i="1"/>
  <c r="D50" i="1"/>
  <c r="B50" i="1"/>
  <c r="D49" i="1"/>
  <c r="D48" i="1"/>
  <c r="D47" i="1"/>
  <c r="D46" i="1"/>
  <c r="D45" i="1"/>
  <c r="D44" i="1"/>
  <c r="B44" i="1"/>
  <c r="H44" i="1"/>
  <c r="D43" i="1"/>
  <c r="D42" i="1"/>
  <c r="D41" i="1"/>
  <c r="D40" i="1"/>
  <c r="D39" i="1"/>
  <c r="D38" i="1"/>
  <c r="B38" i="1"/>
  <c r="D37" i="1"/>
  <c r="D36" i="1"/>
  <c r="D35" i="1"/>
  <c r="D34" i="1"/>
  <c r="D33" i="1"/>
  <c r="H32" i="1"/>
  <c r="D32" i="1"/>
  <c r="B32" i="1"/>
  <c r="D31" i="1"/>
  <c r="D30" i="1"/>
  <c r="D29" i="1"/>
  <c r="D28" i="1"/>
  <c r="D27" i="1"/>
  <c r="D26" i="1"/>
  <c r="B26" i="1"/>
  <c r="H26" i="1"/>
  <c r="D25" i="1"/>
  <c r="D24" i="1"/>
  <c r="D23" i="1"/>
  <c r="D22" i="1"/>
  <c r="D21" i="1"/>
  <c r="D20" i="1"/>
  <c r="B20" i="1"/>
  <c r="D19" i="1"/>
  <c r="D18" i="1"/>
  <c r="D17" i="1"/>
  <c r="D16" i="1"/>
  <c r="D15" i="1"/>
  <c r="H14" i="1"/>
  <c r="D14" i="1"/>
  <c r="B14" i="1"/>
  <c r="D13" i="1"/>
  <c r="D12" i="1"/>
  <c r="D11" i="1"/>
  <c r="D10" i="1"/>
  <c r="D9" i="1"/>
  <c r="D8" i="1"/>
  <c r="B8" i="1"/>
  <c r="H8" i="1"/>
  <c r="D7" i="1"/>
  <c r="D6" i="1"/>
  <c r="D5" i="1"/>
  <c r="D4" i="1"/>
  <c r="D3" i="1"/>
  <c r="D2" i="1"/>
  <c r="B2" i="1"/>
  <c r="B57" i="1"/>
  <c r="E56" i="1"/>
  <c r="B15" i="1"/>
  <c r="E14" i="1"/>
  <c r="B33" i="1"/>
  <c r="E32" i="1"/>
  <c r="E50" i="1"/>
  <c r="B51" i="1"/>
  <c r="F68" i="1"/>
  <c r="B69" i="1"/>
  <c r="E68" i="1"/>
  <c r="E2" i="1"/>
  <c r="B3" i="1"/>
  <c r="B39" i="1"/>
  <c r="E38" i="1"/>
  <c r="E20" i="1"/>
  <c r="B21" i="1"/>
  <c r="H2" i="1"/>
  <c r="E8" i="1"/>
  <c r="B9" i="1"/>
  <c r="H20" i="1"/>
  <c r="B27" i="1"/>
  <c r="E26" i="1"/>
  <c r="H38" i="1"/>
  <c r="B45" i="1"/>
  <c r="E44" i="1"/>
  <c r="H56" i="1"/>
  <c r="F62" i="1"/>
  <c r="B63" i="1"/>
  <c r="E62" i="1"/>
  <c r="B46" i="1"/>
  <c r="E45" i="1"/>
  <c r="H45" i="1"/>
  <c r="B10" i="1"/>
  <c r="E9" i="1"/>
  <c r="H9" i="1"/>
  <c r="B64" i="1"/>
  <c r="E63" i="1"/>
  <c r="H63" i="1"/>
  <c r="F63" i="1"/>
  <c r="B4" i="1"/>
  <c r="E3" i="1"/>
  <c r="H3" i="1"/>
  <c r="B52" i="1"/>
  <c r="H51" i="1"/>
  <c r="E51" i="1"/>
  <c r="B28" i="1"/>
  <c r="E27" i="1"/>
  <c r="H27" i="1"/>
  <c r="B22" i="1"/>
  <c r="E21" i="1"/>
  <c r="H21" i="1"/>
  <c r="B16" i="1"/>
  <c r="E15" i="1"/>
  <c r="H15" i="1"/>
  <c r="B40" i="1"/>
  <c r="H39" i="1"/>
  <c r="E39" i="1"/>
  <c r="B70" i="1"/>
  <c r="E69" i="1"/>
  <c r="H69" i="1"/>
  <c r="F69" i="1"/>
  <c r="B34" i="1"/>
  <c r="H33" i="1"/>
  <c r="E33" i="1"/>
  <c r="B58" i="1"/>
  <c r="E57" i="1"/>
  <c r="H57" i="1"/>
  <c r="H22" i="1"/>
  <c r="B23" i="1"/>
  <c r="E22" i="1"/>
  <c r="H16" i="1"/>
  <c r="B17" i="1"/>
  <c r="E16" i="1"/>
  <c r="H10" i="1"/>
  <c r="B11" i="1"/>
  <c r="E10" i="1"/>
  <c r="H40" i="1"/>
  <c r="B41" i="1"/>
  <c r="E40" i="1"/>
  <c r="H64" i="1"/>
  <c r="B65" i="1"/>
  <c r="F64" i="1"/>
  <c r="E64" i="1"/>
  <c r="H4" i="1"/>
  <c r="B5" i="1"/>
  <c r="E4" i="1"/>
  <c r="H70" i="1"/>
  <c r="B71" i="1"/>
  <c r="E70" i="1"/>
  <c r="F70" i="1"/>
  <c r="H34" i="1"/>
  <c r="B35" i="1"/>
  <c r="E34" i="1"/>
  <c r="H52" i="1"/>
  <c r="B53" i="1"/>
  <c r="E52" i="1"/>
  <c r="H58" i="1"/>
  <c r="B59" i="1"/>
  <c r="E58" i="1"/>
  <c r="H28" i="1"/>
  <c r="B29" i="1"/>
  <c r="E28" i="1"/>
  <c r="H46" i="1"/>
  <c r="B47" i="1"/>
  <c r="E46" i="1"/>
  <c r="B66" i="1"/>
  <c r="H65" i="1"/>
  <c r="F65" i="1"/>
  <c r="E65" i="1"/>
  <c r="B60" i="1"/>
  <c r="H59" i="1"/>
  <c r="E59" i="1"/>
  <c r="B54" i="1"/>
  <c r="H53" i="1"/>
  <c r="E53" i="1"/>
  <c r="B42" i="1"/>
  <c r="H41" i="1"/>
  <c r="E41" i="1"/>
  <c r="B48" i="1"/>
  <c r="H47" i="1"/>
  <c r="E47" i="1"/>
  <c r="B36" i="1"/>
  <c r="H35" i="1"/>
  <c r="E35" i="1"/>
  <c r="F71" i="1"/>
  <c r="B72" i="1"/>
  <c r="H71" i="1"/>
  <c r="E71" i="1"/>
  <c r="B18" i="1"/>
  <c r="H17" i="1"/>
  <c r="E17" i="1"/>
  <c r="B24" i="1"/>
  <c r="H23" i="1"/>
  <c r="E23" i="1"/>
  <c r="B30" i="1"/>
  <c r="H29" i="1"/>
  <c r="E29" i="1"/>
  <c r="B6" i="1"/>
  <c r="H5" i="1"/>
  <c r="E5" i="1"/>
  <c r="B12" i="1"/>
  <c r="H11" i="1"/>
  <c r="E11" i="1"/>
  <c r="E30" i="1"/>
  <c r="H30" i="1"/>
  <c r="B31" i="1"/>
  <c r="H24" i="1"/>
  <c r="E24" i="1"/>
  <c r="B25" i="1"/>
  <c r="E42" i="1"/>
  <c r="H42" i="1"/>
  <c r="B43" i="1"/>
  <c r="H54" i="1"/>
  <c r="E54" i="1"/>
  <c r="B55" i="1"/>
  <c r="E48" i="1"/>
  <c r="H48" i="1"/>
  <c r="B49" i="1"/>
  <c r="H36" i="1"/>
  <c r="E36" i="1"/>
  <c r="B37" i="1"/>
  <c r="F66" i="1"/>
  <c r="H66" i="1"/>
  <c r="E66" i="1"/>
  <c r="B67" i="1"/>
  <c r="H6" i="1"/>
  <c r="E6" i="1"/>
  <c r="B7" i="1"/>
  <c r="H12" i="1"/>
  <c r="E12" i="1"/>
  <c r="B13" i="1"/>
  <c r="F72" i="1"/>
  <c r="B73" i="1"/>
  <c r="H72" i="1"/>
  <c r="E72" i="1"/>
  <c r="H18" i="1"/>
  <c r="E18" i="1"/>
  <c r="B19" i="1"/>
  <c r="H60" i="1"/>
  <c r="E60" i="1"/>
  <c r="B61" i="1"/>
  <c r="E61" i="1"/>
  <c r="F61" i="1"/>
  <c r="H61" i="1"/>
  <c r="E37" i="1"/>
  <c r="F37" i="1"/>
  <c r="H37" i="1"/>
  <c r="E67" i="1"/>
  <c r="F67" i="1"/>
  <c r="H67" i="1"/>
  <c r="E43" i="1"/>
  <c r="F43" i="1"/>
  <c r="H43" i="1"/>
  <c r="E31" i="1"/>
  <c r="F31" i="1"/>
  <c r="H31" i="1"/>
  <c r="E7" i="1"/>
  <c r="F7" i="1"/>
  <c r="H7" i="1"/>
  <c r="E25" i="1"/>
  <c r="F25" i="1"/>
  <c r="H25" i="1"/>
  <c r="E55" i="1"/>
  <c r="F55" i="1"/>
  <c r="H55" i="1"/>
  <c r="E73" i="1"/>
  <c r="H73" i="1"/>
  <c r="F73" i="1"/>
  <c r="E13" i="1"/>
  <c r="F13" i="1"/>
  <c r="H13" i="1"/>
  <c r="E19" i="1"/>
  <c r="F19" i="1"/>
  <c r="H19" i="1"/>
  <c r="E49" i="1"/>
  <c r="F49" i="1"/>
  <c r="H49" i="1"/>
</calcChain>
</file>

<file path=xl/sharedStrings.xml><?xml version="1.0" encoding="utf-8"?>
<sst xmlns="http://schemas.openxmlformats.org/spreadsheetml/2006/main" count="108" uniqueCount="92">
  <si>
    <t>宠物id</t>
  </si>
  <si>
    <t>等阶</t>
  </si>
  <si>
    <t>颜色</t>
  </si>
  <si>
    <t>名称</t>
  </si>
  <si>
    <t>消耗本体</t>
  </si>
  <si>
    <t>消耗粉尘</t>
  </si>
  <si>
    <t>返还</t>
  </si>
  <si>
    <t>技能</t>
  </si>
  <si>
    <t>技能参数</t>
  </si>
  <si>
    <t>140,2,5</t>
  </si>
  <si>
    <t>170,3,10</t>
  </si>
  <si>
    <t>200,4,15</t>
  </si>
  <si>
    <t>250,5,20</t>
  </si>
  <si>
    <t>300,6,25</t>
  </si>
  <si>
    <t>350,8,30</t>
  </si>
  <si>
    <t>1750,5</t>
  </si>
  <si>
    <t>2000,10</t>
  </si>
  <si>
    <t>2300,15</t>
  </si>
  <si>
    <t>2650,20</t>
  </si>
  <si>
    <t>3000,25</t>
  </si>
  <si>
    <t>3500,30</t>
  </si>
  <si>
    <t>850</t>
  </si>
  <si>
    <t>1000</t>
  </si>
  <si>
    <t>1150</t>
  </si>
  <si>
    <t>1300</t>
  </si>
  <si>
    <t>1500</t>
  </si>
  <si>
    <t>1750</t>
  </si>
  <si>
    <t>65,1</t>
  </si>
  <si>
    <t>80,1.5</t>
  </si>
  <si>
    <t>100,2</t>
  </si>
  <si>
    <t>130,2.5</t>
  </si>
  <si>
    <t>165,3</t>
  </si>
  <si>
    <t>200,4</t>
  </si>
  <si>
    <t>2000,30</t>
  </si>
  <si>
    <t>2600,40</t>
  </si>
  <si>
    <t>3250,50</t>
  </si>
  <si>
    <t>4000,60</t>
  </si>
  <si>
    <t>5000,70</t>
  </si>
  <si>
    <t>6500,80</t>
  </si>
  <si>
    <t>500,150,15,25</t>
  </si>
  <si>
    <t>600,190,20,35</t>
  </si>
  <si>
    <t>700,230,25,50</t>
  </si>
  <si>
    <t>800,270,25,65</t>
  </si>
  <si>
    <t>900,310,30,80</t>
  </si>
  <si>
    <t>1000,350,35,100</t>
  </si>
  <si>
    <t>500,30</t>
  </si>
  <si>
    <t>600,60</t>
  </si>
  <si>
    <t>700,95</t>
  </si>
  <si>
    <t>800,130</t>
  </si>
  <si>
    <t>900,165</t>
  </si>
  <si>
    <t>1000,200</t>
  </si>
  <si>
    <t>65,1,2</t>
  </si>
  <si>
    <t>80,1.5,3.5</t>
  </si>
  <si>
    <t>100,2,5</t>
  </si>
  <si>
    <t>130,2.5,6.5</t>
  </si>
  <si>
    <t>165,3,8.5</t>
  </si>
  <si>
    <t>200,4,10</t>
  </si>
  <si>
    <t>500,150,15,"随机驱散1个"</t>
  </si>
  <si>
    <t>600,190,20,"随机驱散2个"</t>
  </si>
  <si>
    <t>700,230,25,"随机驱散3个"</t>
  </si>
  <si>
    <t>800,270,25,"随机驱散4个"</t>
  </si>
  <si>
    <t>900,310,30,"随机驱散5个"</t>
  </si>
  <si>
    <t>1000,350,35,"驱散全体"</t>
  </si>
  <si>
    <t>咕咕鸟宝宝</t>
  </si>
  <si>
    <t>宠物等级</t>
  </si>
  <si>
    <t>本体消耗</t>
  </si>
  <si>
    <t>蓝宠精华</t>
  </si>
  <si>
    <t>紫宠精华</t>
  </si>
  <si>
    <t>橙宠精华</t>
  </si>
  <si>
    <t>红宠精华</t>
  </si>
  <si>
    <t>开蛋精华</t>
  </si>
  <si>
    <t>分解精华</t>
  </si>
  <si>
    <t>软泥怪宝宝</t>
  </si>
  <si>
    <t>暴龙宝宝</t>
  </si>
  <si>
    <t>水元素宝宝</t>
  </si>
  <si>
    <t>地狱战马宝宝</t>
  </si>
  <si>
    <t>冰凤凰宝宝</t>
  </si>
  <si>
    <t>黑凤凰宝宝</t>
  </si>
  <si>
    <t>邪龙宝宝</t>
  </si>
  <si>
    <t>自然之灵宝宝</t>
  </si>
  <si>
    <t>双头地狱犬宝宝</t>
  </si>
  <si>
    <t>凤凰宝宝</t>
  </si>
  <si>
    <t>幽灵虎宝宝</t>
  </si>
  <si>
    <t>光元素宝宝</t>
    <phoneticPr fontId="3" type="noConversion"/>
  </si>
  <si>
    <t>1000,350,35,100</t>
    <phoneticPr fontId="3" type="noConversion"/>
  </si>
  <si>
    <t>900,310,30,80</t>
    <phoneticPr fontId="3" type="noConversion"/>
  </si>
  <si>
    <t>500,150,15,24,2,4,45</t>
    <phoneticPr fontId="3" type="noConversion"/>
  </si>
  <si>
    <t>600,190,20,27,2,4,50</t>
  </si>
  <si>
    <t>700,230,25,39,2,4,55</t>
    <phoneticPr fontId="3" type="noConversion"/>
  </si>
  <si>
    <t>800,270,25,31,2,4,60</t>
    <phoneticPr fontId="3" type="noConversion"/>
  </si>
  <si>
    <t>900,310,30,33,2,4,65</t>
    <phoneticPr fontId="3" type="noConversion"/>
  </si>
  <si>
    <t>1000,350,35,36,2,4,75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</si>
</sst>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49" fontId="1" fillId="2" borderId="0" xfId="0" applyNumberFormat="1" applyFont="1" applyFill="1" applyAlignment="1">
      <alignment horizontal="center"/>
    </xf>
    <xf numFmtId="49" fontId="2" fillId="0" borderId="0" xfId="0" quotePrefix="1" applyNumberFormat="1" applyFont="1" applyAlignment="1">
      <alignment horizontal="right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>
      <pane xSplit="4" ySplit="1" topLeftCell="E50" activePane="bottomRight" state="frozen"/>
      <selection pane="topRight"/>
      <selection pane="bottomLeft"/>
      <selection pane="bottomRight" activeCell="I75" sqref="I75"/>
    </sheetView>
  </sheetViews>
  <sheetFormatPr defaultColWidth="9" defaultRowHeight="16.5" x14ac:dyDescent="0.3"/>
  <cols>
    <col min="1" max="1" width="11.375" style="3" customWidth="1"/>
    <col min="2" max="3" width="9" style="3"/>
    <col min="4" max="7" width="16.625" style="3" customWidth="1"/>
    <col min="8" max="8" width="31.375" style="4" customWidth="1"/>
    <col min="9" max="9" width="35.125" style="5" customWidth="1"/>
    <col min="10" max="16384" width="9" style="6"/>
  </cols>
  <sheetData>
    <row r="1" spans="1:9" s="2" customFormat="1" ht="1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 t="s">
        <v>8</v>
      </c>
    </row>
    <row r="2" spans="1:9" x14ac:dyDescent="0.3">
      <c r="A2" s="3">
        <v>2001</v>
      </c>
      <c r="B2" s="3">
        <f>IF(A2=A1,B1+1,0)</f>
        <v>0</v>
      </c>
      <c r="C2" s="3">
        <f>VLOOKUP(A2,Sheet2!A:C,3,0)</f>
        <v>2</v>
      </c>
      <c r="D2" s="3" t="str">
        <f>VLOOKUP(A2,Sheet2!A:C,2,0)</f>
        <v>咕咕鸟宝宝</v>
      </c>
      <c r="E2" s="3">
        <f>VLOOKUP(B2,Sheet2!$F$2:$K$7,2,0)</f>
        <v>1</v>
      </c>
      <c r="F2" s="3">
        <f>VLOOKUP(B2,Sheet2!$F$2:$K$7,Sheet1!C2+1,0)</f>
        <v>5</v>
      </c>
      <c r="G2" s="3">
        <f>IF(B2=0,VLOOKUP(C2,Sheet2!$M$2:$O$5,3,0),IF(OR(C2=2,C2=3,C2=4),G1+(IF(B2=0,B2+1,B2))*VLOOKUP(C2,Sheet2!$M$2:$O$5,3,0)+F1,0))</f>
        <v>3</v>
      </c>
      <c r="H2" s="4">
        <f>A2*100000+B2*100+2</f>
        <v>200100002</v>
      </c>
      <c r="I2" s="10" t="s">
        <v>9</v>
      </c>
    </row>
    <row r="3" spans="1:9" x14ac:dyDescent="0.3">
      <c r="A3" s="3">
        <v>2001</v>
      </c>
      <c r="B3" s="3">
        <f t="shared" ref="B3:B66" si="0">IF(A3=A2,B2+1,0)</f>
        <v>1</v>
      </c>
      <c r="C3" s="3">
        <f>VLOOKUP(A3,Sheet2!A:C,3,0)</f>
        <v>2</v>
      </c>
      <c r="D3" s="3" t="str">
        <f>VLOOKUP(A3,Sheet2!A:C,2,0)</f>
        <v>咕咕鸟宝宝</v>
      </c>
      <c r="E3" s="3">
        <f>VLOOKUP(B3,Sheet2!$F$2:$K$7,2,0)</f>
        <v>2</v>
      </c>
      <c r="F3" s="3">
        <f>VLOOKUP(B3,Sheet2!$F$2:$K$7,Sheet1!C3+1,0)</f>
        <v>10</v>
      </c>
      <c r="G3" s="3">
        <f>IF(B3=0,VLOOKUP(C3,Sheet2!$M$2:$O$5,3,0),IF(OR(C3=2,C3=3,C3=4),G2+(IF(B3=0,B3+1,B3))*VLOOKUP(C3,Sheet2!$M$2:$O$5,3,0)+F2,0))</f>
        <v>11</v>
      </c>
      <c r="H3" s="4">
        <f t="shared" ref="H3:H66" si="1">A3*100000+B3*100+2</f>
        <v>200100102</v>
      </c>
      <c r="I3" s="10" t="s">
        <v>10</v>
      </c>
    </row>
    <row r="4" spans="1:9" x14ac:dyDescent="0.3">
      <c r="A4" s="3">
        <v>2001</v>
      </c>
      <c r="B4" s="3">
        <f t="shared" si="0"/>
        <v>2</v>
      </c>
      <c r="C4" s="3">
        <f>VLOOKUP(A4,Sheet2!A:C,3,0)</f>
        <v>2</v>
      </c>
      <c r="D4" s="3" t="str">
        <f>VLOOKUP(A4,Sheet2!A:C,2,0)</f>
        <v>咕咕鸟宝宝</v>
      </c>
      <c r="E4" s="3">
        <f>VLOOKUP(B4,Sheet2!$F$2:$K$7,2,0)</f>
        <v>3</v>
      </c>
      <c r="F4" s="3">
        <f>VLOOKUP(B4,Sheet2!$F$2:$K$7,Sheet1!C4+1,0)</f>
        <v>30</v>
      </c>
      <c r="G4" s="3">
        <f>IF(B4=0,VLOOKUP(C4,Sheet2!$M$2:$O$5,3,0),IF(OR(C4=2,C4=3,C4=4),G3+(IF(B4=0,B4+1,B4))*VLOOKUP(C4,Sheet2!$M$2:$O$5,3,0)+F3,0))</f>
        <v>27</v>
      </c>
      <c r="H4" s="4">
        <f t="shared" si="1"/>
        <v>200100202</v>
      </c>
      <c r="I4" s="10" t="s">
        <v>11</v>
      </c>
    </row>
    <row r="5" spans="1:9" x14ac:dyDescent="0.3">
      <c r="A5" s="3">
        <v>2001</v>
      </c>
      <c r="B5" s="3">
        <f t="shared" si="0"/>
        <v>3</v>
      </c>
      <c r="C5" s="3">
        <f>VLOOKUP(A5,Sheet2!A:C,3,0)</f>
        <v>2</v>
      </c>
      <c r="D5" s="3" t="str">
        <f>VLOOKUP(A5,Sheet2!A:C,2,0)</f>
        <v>咕咕鸟宝宝</v>
      </c>
      <c r="E5" s="3">
        <f>VLOOKUP(B5,Sheet2!$F$2:$K$7,2,0)</f>
        <v>4</v>
      </c>
      <c r="F5" s="3">
        <f>VLOOKUP(B5,Sheet2!$F$2:$K$7,Sheet1!C5+1,0)</f>
        <v>50</v>
      </c>
      <c r="G5" s="3">
        <f>IF(B5=0,VLOOKUP(C5,Sheet2!$M$2:$O$5,3,0),IF(OR(C5=2,C5=3,C5=4),G4+(IF(B5=0,B5+1,B5))*VLOOKUP(C5,Sheet2!$M$2:$O$5,3,0)+F4,0))</f>
        <v>66</v>
      </c>
      <c r="H5" s="4">
        <f t="shared" si="1"/>
        <v>200100302</v>
      </c>
      <c r="I5" s="10" t="s">
        <v>12</v>
      </c>
    </row>
    <row r="6" spans="1:9" x14ac:dyDescent="0.3">
      <c r="A6" s="3">
        <v>2001</v>
      </c>
      <c r="B6" s="3">
        <f t="shared" si="0"/>
        <v>4</v>
      </c>
      <c r="C6" s="3">
        <f>VLOOKUP(A6,Sheet2!A:C,3,0)</f>
        <v>2</v>
      </c>
      <c r="D6" s="3" t="str">
        <f>VLOOKUP(A6,Sheet2!A:C,2,0)</f>
        <v>咕咕鸟宝宝</v>
      </c>
      <c r="E6" s="3">
        <f>VLOOKUP(B6,Sheet2!$F$2:$K$7,2,0)</f>
        <v>5</v>
      </c>
      <c r="F6" s="3">
        <f>VLOOKUP(B6,Sheet2!$F$2:$K$7,Sheet1!C6+1,0)</f>
        <v>100</v>
      </c>
      <c r="G6" s="3">
        <f>IF(B6=0,VLOOKUP(C6,Sheet2!$M$2:$O$5,3,0),IF(OR(C6=2,C6=3,C6=4),G5+(IF(B6=0,B6+1,B6))*VLOOKUP(C6,Sheet2!$M$2:$O$5,3,0)+F5,0))</f>
        <v>128</v>
      </c>
      <c r="H6" s="4">
        <f t="shared" si="1"/>
        <v>200100402</v>
      </c>
      <c r="I6" s="10" t="s">
        <v>13</v>
      </c>
    </row>
    <row r="7" spans="1:9" x14ac:dyDescent="0.3">
      <c r="A7" s="3">
        <v>2001</v>
      </c>
      <c r="B7" s="3">
        <f t="shared" si="0"/>
        <v>5</v>
      </c>
      <c r="C7" s="3">
        <f>VLOOKUP(A7,Sheet2!A:C,3,0)</f>
        <v>2</v>
      </c>
      <c r="D7" s="3" t="str">
        <f>VLOOKUP(A7,Sheet2!A:C,2,0)</f>
        <v>咕咕鸟宝宝</v>
      </c>
      <c r="E7" s="3">
        <f>VLOOKUP(B7,Sheet2!$F$2:$K$7,2,0)</f>
        <v>0</v>
      </c>
      <c r="F7" s="3">
        <f>VLOOKUP(B7,Sheet2!$F$2:$K$7,Sheet1!C7+1,0)</f>
        <v>0</v>
      </c>
      <c r="G7" s="3">
        <f>IF(B7=0,VLOOKUP(C7,Sheet2!$M$2:$O$5,3,0),IF(OR(C7=2,C7=3,C7=4),G6+(IF(B7=0,B7+1,B7))*VLOOKUP(C7,Sheet2!$M$2:$O$5,3,0)+F6,0))</f>
        <v>243</v>
      </c>
      <c r="H7" s="4">
        <f t="shared" si="1"/>
        <v>200100502</v>
      </c>
      <c r="I7" s="10" t="s">
        <v>14</v>
      </c>
    </row>
    <row r="8" spans="1:9" x14ac:dyDescent="0.3">
      <c r="A8" s="3">
        <v>2002</v>
      </c>
      <c r="B8" s="3">
        <f t="shared" si="0"/>
        <v>0</v>
      </c>
      <c r="C8" s="3">
        <f>VLOOKUP(A8,Sheet2!A:C,3,0)</f>
        <v>2</v>
      </c>
      <c r="D8" s="3" t="str">
        <f>VLOOKUP(A8,Sheet2!A:C,2,0)</f>
        <v>软泥怪宝宝</v>
      </c>
      <c r="E8" s="3">
        <f>VLOOKUP(B8,Sheet2!$F$2:$K$7,2,0)</f>
        <v>1</v>
      </c>
      <c r="F8" s="3">
        <f>VLOOKUP(B8,Sheet2!$F$2:$K$7,Sheet1!C8+1,0)</f>
        <v>5</v>
      </c>
      <c r="G8" s="3">
        <f>IF(B8=0,VLOOKUP(C8,Sheet2!$M$2:$O$5,3,0),IF(OR(C8=2,C8=3,C8=4),G7+(IF(B8=0,B8+1,B8))*VLOOKUP(C8,Sheet2!$M$2:$O$5,3,0)+F7,0))</f>
        <v>3</v>
      </c>
      <c r="H8" s="4">
        <f t="shared" si="1"/>
        <v>200200002</v>
      </c>
      <c r="I8" s="10" t="s">
        <v>15</v>
      </c>
    </row>
    <row r="9" spans="1:9" x14ac:dyDescent="0.3">
      <c r="A9" s="3">
        <v>2002</v>
      </c>
      <c r="B9" s="3">
        <f t="shared" si="0"/>
        <v>1</v>
      </c>
      <c r="C9" s="3">
        <f>VLOOKUP(A9,Sheet2!A:C,3,0)</f>
        <v>2</v>
      </c>
      <c r="D9" s="3" t="str">
        <f>VLOOKUP(A9,Sheet2!A:C,2,0)</f>
        <v>软泥怪宝宝</v>
      </c>
      <c r="E9" s="3">
        <f>VLOOKUP(B9,Sheet2!$F$2:$K$7,2,0)</f>
        <v>2</v>
      </c>
      <c r="F9" s="3">
        <f>VLOOKUP(B9,Sheet2!$F$2:$K$7,Sheet1!C9+1,0)</f>
        <v>10</v>
      </c>
      <c r="G9" s="3">
        <f>IF(B9=0,VLOOKUP(C9,Sheet2!$M$2:$O$5,3,0),IF(OR(C9=2,C9=3,C9=4),G8+(IF(B9=0,B9+1,B9))*VLOOKUP(C9,Sheet2!$M$2:$O$5,3,0)+F8,0))</f>
        <v>11</v>
      </c>
      <c r="H9" s="4">
        <f t="shared" si="1"/>
        <v>200200102</v>
      </c>
      <c r="I9" s="10" t="s">
        <v>16</v>
      </c>
    </row>
    <row r="10" spans="1:9" x14ac:dyDescent="0.3">
      <c r="A10" s="3">
        <v>2002</v>
      </c>
      <c r="B10" s="3">
        <f t="shared" si="0"/>
        <v>2</v>
      </c>
      <c r="C10" s="3">
        <f>VLOOKUP(A10,Sheet2!A:C,3,0)</f>
        <v>2</v>
      </c>
      <c r="D10" s="3" t="str">
        <f>VLOOKUP(A10,Sheet2!A:C,2,0)</f>
        <v>软泥怪宝宝</v>
      </c>
      <c r="E10" s="3">
        <f>VLOOKUP(B10,Sheet2!$F$2:$K$7,2,0)</f>
        <v>3</v>
      </c>
      <c r="F10" s="3">
        <f>VLOOKUP(B10,Sheet2!$F$2:$K$7,Sheet1!C10+1,0)</f>
        <v>30</v>
      </c>
      <c r="G10" s="3">
        <f>IF(B10=0,VLOOKUP(C10,Sheet2!$M$2:$O$5,3,0),IF(OR(C10=2,C10=3,C10=4),G9+(IF(B10=0,B10+1,B10))*VLOOKUP(C10,Sheet2!$M$2:$O$5,3,0)+F9,0))</f>
        <v>27</v>
      </c>
      <c r="H10" s="4">
        <f t="shared" si="1"/>
        <v>200200202</v>
      </c>
      <c r="I10" s="10" t="s">
        <v>17</v>
      </c>
    </row>
    <row r="11" spans="1:9" x14ac:dyDescent="0.3">
      <c r="A11" s="3">
        <v>2002</v>
      </c>
      <c r="B11" s="3">
        <f t="shared" si="0"/>
        <v>3</v>
      </c>
      <c r="C11" s="3">
        <f>VLOOKUP(A11,Sheet2!A:C,3,0)</f>
        <v>2</v>
      </c>
      <c r="D11" s="3" t="str">
        <f>VLOOKUP(A11,Sheet2!A:C,2,0)</f>
        <v>软泥怪宝宝</v>
      </c>
      <c r="E11" s="3">
        <f>VLOOKUP(B11,Sheet2!$F$2:$K$7,2,0)</f>
        <v>4</v>
      </c>
      <c r="F11" s="3">
        <f>VLOOKUP(B11,Sheet2!$F$2:$K$7,Sheet1!C11+1,0)</f>
        <v>50</v>
      </c>
      <c r="G11" s="3">
        <f>IF(B11=0,VLOOKUP(C11,Sheet2!$M$2:$O$5,3,0),IF(OR(C11=2,C11=3,C11=4),G10+(IF(B11=0,B11+1,B11))*VLOOKUP(C11,Sheet2!$M$2:$O$5,3,0)+F10,0))</f>
        <v>66</v>
      </c>
      <c r="H11" s="4">
        <f t="shared" si="1"/>
        <v>200200302</v>
      </c>
      <c r="I11" s="10" t="s">
        <v>18</v>
      </c>
    </row>
    <row r="12" spans="1:9" x14ac:dyDescent="0.3">
      <c r="A12" s="3">
        <v>2002</v>
      </c>
      <c r="B12" s="3">
        <f t="shared" si="0"/>
        <v>4</v>
      </c>
      <c r="C12" s="3">
        <f>VLOOKUP(A12,Sheet2!A:C,3,0)</f>
        <v>2</v>
      </c>
      <c r="D12" s="3" t="str">
        <f>VLOOKUP(A12,Sheet2!A:C,2,0)</f>
        <v>软泥怪宝宝</v>
      </c>
      <c r="E12" s="3">
        <f>VLOOKUP(B12,Sheet2!$F$2:$K$7,2,0)</f>
        <v>5</v>
      </c>
      <c r="F12" s="3">
        <f>VLOOKUP(B12,Sheet2!$F$2:$K$7,Sheet1!C12+1,0)</f>
        <v>100</v>
      </c>
      <c r="G12" s="3">
        <f>IF(B12=0,VLOOKUP(C12,Sheet2!$M$2:$O$5,3,0),IF(OR(C12=2,C12=3,C12=4),G11+(IF(B12=0,B12+1,B12))*VLOOKUP(C12,Sheet2!$M$2:$O$5,3,0)+F11,0))</f>
        <v>128</v>
      </c>
      <c r="H12" s="4">
        <f t="shared" si="1"/>
        <v>200200402</v>
      </c>
      <c r="I12" s="10" t="s">
        <v>19</v>
      </c>
    </row>
    <row r="13" spans="1:9" x14ac:dyDescent="0.3">
      <c r="A13" s="3">
        <v>2002</v>
      </c>
      <c r="B13" s="3">
        <f t="shared" si="0"/>
        <v>5</v>
      </c>
      <c r="C13" s="3">
        <f>VLOOKUP(A13,Sheet2!A:C,3,0)</f>
        <v>2</v>
      </c>
      <c r="D13" s="3" t="str">
        <f>VLOOKUP(A13,Sheet2!A:C,2,0)</f>
        <v>软泥怪宝宝</v>
      </c>
      <c r="E13" s="3">
        <f>VLOOKUP(B13,Sheet2!$F$2:$K$7,2,0)</f>
        <v>0</v>
      </c>
      <c r="F13" s="3">
        <f>VLOOKUP(B13,Sheet2!$F$2:$K$7,Sheet1!C13+1,0)</f>
        <v>0</v>
      </c>
      <c r="G13" s="3">
        <f>IF(B13=0,VLOOKUP(C13,Sheet2!$M$2:$O$5,3,0),IF(OR(C13=2,C13=3,C13=4),G12+(IF(B13=0,B13+1,B13))*VLOOKUP(C13,Sheet2!$M$2:$O$5,3,0)+F12,0))</f>
        <v>243</v>
      </c>
      <c r="H13" s="4">
        <f t="shared" si="1"/>
        <v>200200502</v>
      </c>
      <c r="I13" s="10" t="s">
        <v>20</v>
      </c>
    </row>
    <row r="14" spans="1:9" x14ac:dyDescent="0.3">
      <c r="A14" s="3">
        <v>3001</v>
      </c>
      <c r="B14" s="3">
        <f t="shared" si="0"/>
        <v>0</v>
      </c>
      <c r="C14" s="3">
        <f>VLOOKUP(A14,Sheet2!A:C,3,0)</f>
        <v>3</v>
      </c>
      <c r="D14" s="3" t="str">
        <f>VLOOKUP(A14,Sheet2!A:C,2,0)</f>
        <v>暴龙宝宝</v>
      </c>
      <c r="E14" s="3">
        <f>VLOOKUP(B14,Sheet2!$F$2:$K$7,2,0)</f>
        <v>1</v>
      </c>
      <c r="F14" s="3">
        <f>VLOOKUP(B14,Sheet2!$F$2:$K$7,Sheet1!C14+1,0)</f>
        <v>25</v>
      </c>
      <c r="G14" s="3">
        <f>IF(B14=0,VLOOKUP(C14,Sheet2!$M$2:$O$5,3,0),IF(OR(C14=2,C14=3,C14=4),G13+(IF(B14=0,B14+1,B14))*VLOOKUP(C14,Sheet2!$M$2:$O$5,3,0)+F13,0))</f>
        <v>5</v>
      </c>
      <c r="H14" s="4">
        <f t="shared" si="1"/>
        <v>300100002</v>
      </c>
      <c r="I14" s="10" t="s">
        <v>21</v>
      </c>
    </row>
    <row r="15" spans="1:9" x14ac:dyDescent="0.3">
      <c r="A15" s="3">
        <v>3001</v>
      </c>
      <c r="B15" s="3">
        <f t="shared" si="0"/>
        <v>1</v>
      </c>
      <c r="C15" s="3">
        <f>VLOOKUP(A15,Sheet2!A:C,3,0)</f>
        <v>3</v>
      </c>
      <c r="D15" s="3" t="str">
        <f>VLOOKUP(A15,Sheet2!A:C,2,0)</f>
        <v>暴龙宝宝</v>
      </c>
      <c r="E15" s="3">
        <f>VLOOKUP(B15,Sheet2!$F$2:$K$7,2,0)</f>
        <v>2</v>
      </c>
      <c r="F15" s="3">
        <f>VLOOKUP(B15,Sheet2!$F$2:$K$7,Sheet1!C15+1,0)</f>
        <v>50</v>
      </c>
      <c r="G15" s="3">
        <f>IF(B15=0,VLOOKUP(C15,Sheet2!$M$2:$O$5,3,0),IF(OR(C15=2,C15=3,C15=4),G14+(IF(B15=0,B15+1,B15))*VLOOKUP(C15,Sheet2!$M$2:$O$5,3,0)+F14,0))</f>
        <v>35</v>
      </c>
      <c r="H15" s="4">
        <f t="shared" si="1"/>
        <v>300100102</v>
      </c>
      <c r="I15" s="10" t="s">
        <v>22</v>
      </c>
    </row>
    <row r="16" spans="1:9" x14ac:dyDescent="0.3">
      <c r="A16" s="3">
        <v>3001</v>
      </c>
      <c r="B16" s="3">
        <f t="shared" si="0"/>
        <v>2</v>
      </c>
      <c r="C16" s="3">
        <f>VLOOKUP(A16,Sheet2!A:C,3,0)</f>
        <v>3</v>
      </c>
      <c r="D16" s="3" t="str">
        <f>VLOOKUP(A16,Sheet2!A:C,2,0)</f>
        <v>暴龙宝宝</v>
      </c>
      <c r="E16" s="3">
        <f>VLOOKUP(B16,Sheet2!$F$2:$K$7,2,0)</f>
        <v>3</v>
      </c>
      <c r="F16" s="3">
        <f>VLOOKUP(B16,Sheet2!$F$2:$K$7,Sheet1!C16+1,0)</f>
        <v>150</v>
      </c>
      <c r="G16" s="3">
        <f>IF(B16=0,VLOOKUP(C16,Sheet2!$M$2:$O$5,3,0),IF(OR(C16=2,C16=3,C16=4),G15+(IF(B16=0,B16+1,B16))*VLOOKUP(C16,Sheet2!$M$2:$O$5,3,0)+F15,0))</f>
        <v>95</v>
      </c>
      <c r="H16" s="4">
        <f t="shared" si="1"/>
        <v>300100202</v>
      </c>
      <c r="I16" s="10" t="s">
        <v>23</v>
      </c>
    </row>
    <row r="17" spans="1:10" x14ac:dyDescent="0.3">
      <c r="A17" s="3">
        <v>3001</v>
      </c>
      <c r="B17" s="3">
        <f t="shared" si="0"/>
        <v>3</v>
      </c>
      <c r="C17" s="3">
        <f>VLOOKUP(A17,Sheet2!A:C,3,0)</f>
        <v>3</v>
      </c>
      <c r="D17" s="3" t="str">
        <f>VLOOKUP(A17,Sheet2!A:C,2,0)</f>
        <v>暴龙宝宝</v>
      </c>
      <c r="E17" s="3">
        <f>VLOOKUP(B17,Sheet2!$F$2:$K$7,2,0)</f>
        <v>4</v>
      </c>
      <c r="F17" s="3">
        <f>VLOOKUP(B17,Sheet2!$F$2:$K$7,Sheet1!C17+1,0)</f>
        <v>250</v>
      </c>
      <c r="G17" s="3">
        <f>IF(B17=0,VLOOKUP(C17,Sheet2!$M$2:$O$5,3,0),IF(OR(C17=2,C17=3,C17=4),G16+(IF(B17=0,B17+1,B17))*VLOOKUP(C17,Sheet2!$M$2:$O$5,3,0)+F16,0))</f>
        <v>260</v>
      </c>
      <c r="H17" s="4">
        <f t="shared" si="1"/>
        <v>300100302</v>
      </c>
      <c r="I17" s="10" t="s">
        <v>24</v>
      </c>
    </row>
    <row r="18" spans="1:10" x14ac:dyDescent="0.3">
      <c r="A18" s="3">
        <v>3001</v>
      </c>
      <c r="B18" s="3">
        <f t="shared" si="0"/>
        <v>4</v>
      </c>
      <c r="C18" s="3">
        <f>VLOOKUP(A18,Sheet2!A:C,3,0)</f>
        <v>3</v>
      </c>
      <c r="D18" s="3" t="str">
        <f>VLOOKUP(A18,Sheet2!A:C,2,0)</f>
        <v>暴龙宝宝</v>
      </c>
      <c r="E18" s="3">
        <f>VLOOKUP(B18,Sheet2!$F$2:$K$7,2,0)</f>
        <v>5</v>
      </c>
      <c r="F18" s="3">
        <f>VLOOKUP(B18,Sheet2!$F$2:$K$7,Sheet1!C18+1,0)</f>
        <v>500</v>
      </c>
      <c r="G18" s="3">
        <f>IF(B18=0,VLOOKUP(C18,Sheet2!$M$2:$O$5,3,0),IF(OR(C18=2,C18=3,C18=4),G17+(IF(B18=0,B18+1,B18))*VLOOKUP(C18,Sheet2!$M$2:$O$5,3,0)+F17,0))</f>
        <v>530</v>
      </c>
      <c r="H18" s="4">
        <f t="shared" si="1"/>
        <v>300100402</v>
      </c>
      <c r="I18" s="10" t="s">
        <v>25</v>
      </c>
    </row>
    <row r="19" spans="1:10" x14ac:dyDescent="0.3">
      <c r="A19" s="3">
        <v>3001</v>
      </c>
      <c r="B19" s="3">
        <f t="shared" si="0"/>
        <v>5</v>
      </c>
      <c r="C19" s="3">
        <f>VLOOKUP(A19,Sheet2!A:C,3,0)</f>
        <v>3</v>
      </c>
      <c r="D19" s="3" t="str">
        <f>VLOOKUP(A19,Sheet2!A:C,2,0)</f>
        <v>暴龙宝宝</v>
      </c>
      <c r="E19" s="3">
        <f>VLOOKUP(B19,Sheet2!$F$2:$K$7,2,0)</f>
        <v>0</v>
      </c>
      <c r="F19" s="3">
        <f>VLOOKUP(B19,Sheet2!$F$2:$K$7,Sheet1!C19+1,0)</f>
        <v>0</v>
      </c>
      <c r="G19" s="3">
        <f>IF(B19=0,VLOOKUP(C19,Sheet2!$M$2:$O$5,3,0),IF(OR(C19=2,C19=3,C19=4),G18+(IF(B19=0,B19+1,B19))*VLOOKUP(C19,Sheet2!$M$2:$O$5,3,0)+F18,0))</f>
        <v>1055</v>
      </c>
      <c r="H19" s="4">
        <f t="shared" si="1"/>
        <v>300100502</v>
      </c>
      <c r="I19" s="10" t="s">
        <v>26</v>
      </c>
    </row>
    <row r="20" spans="1:10" x14ac:dyDescent="0.3">
      <c r="A20" s="3">
        <v>3002</v>
      </c>
      <c r="B20" s="3">
        <f t="shared" si="0"/>
        <v>0</v>
      </c>
      <c r="C20" s="3">
        <f>VLOOKUP(A20,Sheet2!A:C,3,0)</f>
        <v>3</v>
      </c>
      <c r="D20" s="3" t="str">
        <f>VLOOKUP(A20,Sheet2!A:C,2,0)</f>
        <v>水元素宝宝</v>
      </c>
      <c r="E20" s="3">
        <f>VLOOKUP(B20,Sheet2!$F$2:$K$7,2,0)</f>
        <v>1</v>
      </c>
      <c r="F20" s="3">
        <f>VLOOKUP(B20,Sheet2!$F$2:$K$7,Sheet1!C20+1,0)</f>
        <v>25</v>
      </c>
      <c r="G20" s="3">
        <f>IF(B20=0,VLOOKUP(C20,Sheet2!$M$2:$O$5,3,0),IF(OR(C20=2,C20=3,C20=4),G19+(IF(B20=0,B20+1,B20))*VLOOKUP(C20,Sheet2!$M$2:$O$5,3,0)+F19,0))</f>
        <v>5</v>
      </c>
      <c r="H20" s="4">
        <f t="shared" si="1"/>
        <v>300200002</v>
      </c>
      <c r="I20" s="10" t="s">
        <v>27</v>
      </c>
      <c r="J20" s="5"/>
    </row>
    <row r="21" spans="1:10" x14ac:dyDescent="0.3">
      <c r="A21" s="3">
        <v>3002</v>
      </c>
      <c r="B21" s="3">
        <f t="shared" si="0"/>
        <v>1</v>
      </c>
      <c r="C21" s="3">
        <f>VLOOKUP(A21,Sheet2!A:C,3,0)</f>
        <v>3</v>
      </c>
      <c r="D21" s="3" t="str">
        <f>VLOOKUP(A21,Sheet2!A:C,2,0)</f>
        <v>水元素宝宝</v>
      </c>
      <c r="E21" s="3">
        <f>VLOOKUP(B21,Sheet2!$F$2:$K$7,2,0)</f>
        <v>2</v>
      </c>
      <c r="F21" s="3">
        <f>VLOOKUP(B21,Sheet2!$F$2:$K$7,Sheet1!C21+1,0)</f>
        <v>50</v>
      </c>
      <c r="G21" s="3">
        <f>IF(B21=0,VLOOKUP(C21,Sheet2!$M$2:$O$5,3,0),IF(OR(C21=2,C21=3,C21=4),G20+(IF(B21=0,B21+1,B21))*VLOOKUP(C21,Sheet2!$M$2:$O$5,3,0)+F20,0))</f>
        <v>35</v>
      </c>
      <c r="H21" s="4">
        <f t="shared" si="1"/>
        <v>300200102</v>
      </c>
      <c r="I21" s="10" t="s">
        <v>28</v>
      </c>
      <c r="J21" s="5"/>
    </row>
    <row r="22" spans="1:10" x14ac:dyDescent="0.3">
      <c r="A22" s="3">
        <v>3002</v>
      </c>
      <c r="B22" s="3">
        <f t="shared" si="0"/>
        <v>2</v>
      </c>
      <c r="C22" s="3">
        <f>VLOOKUP(A22,Sheet2!A:C,3,0)</f>
        <v>3</v>
      </c>
      <c r="D22" s="3" t="str">
        <f>VLOOKUP(A22,Sheet2!A:C,2,0)</f>
        <v>水元素宝宝</v>
      </c>
      <c r="E22" s="3">
        <f>VLOOKUP(B22,Sheet2!$F$2:$K$7,2,0)</f>
        <v>3</v>
      </c>
      <c r="F22" s="3">
        <f>VLOOKUP(B22,Sheet2!$F$2:$K$7,Sheet1!C22+1,0)</f>
        <v>150</v>
      </c>
      <c r="G22" s="3">
        <f>IF(B22=0,VLOOKUP(C22,Sheet2!$M$2:$O$5,3,0),IF(OR(C22=2,C22=3,C22=4),G21+(IF(B22=0,B22+1,B22))*VLOOKUP(C22,Sheet2!$M$2:$O$5,3,0)+F21,0))</f>
        <v>95</v>
      </c>
      <c r="H22" s="4">
        <f t="shared" si="1"/>
        <v>300200202</v>
      </c>
      <c r="I22" s="10" t="s">
        <v>29</v>
      </c>
      <c r="J22" s="5"/>
    </row>
    <row r="23" spans="1:10" x14ac:dyDescent="0.3">
      <c r="A23" s="3">
        <v>3002</v>
      </c>
      <c r="B23" s="3">
        <f t="shared" si="0"/>
        <v>3</v>
      </c>
      <c r="C23" s="3">
        <f>VLOOKUP(A23,Sheet2!A:C,3,0)</f>
        <v>3</v>
      </c>
      <c r="D23" s="3" t="str">
        <f>VLOOKUP(A23,Sheet2!A:C,2,0)</f>
        <v>水元素宝宝</v>
      </c>
      <c r="E23" s="3">
        <f>VLOOKUP(B23,Sheet2!$F$2:$K$7,2,0)</f>
        <v>4</v>
      </c>
      <c r="F23" s="3">
        <f>VLOOKUP(B23,Sheet2!$F$2:$K$7,Sheet1!C23+1,0)</f>
        <v>250</v>
      </c>
      <c r="G23" s="3">
        <f>IF(B23=0,VLOOKUP(C23,Sheet2!$M$2:$O$5,3,0),IF(OR(C23=2,C23=3,C23=4),G22+(IF(B23=0,B23+1,B23))*VLOOKUP(C23,Sheet2!$M$2:$O$5,3,0)+F22,0))</f>
        <v>260</v>
      </c>
      <c r="H23" s="4">
        <f t="shared" si="1"/>
        <v>300200302</v>
      </c>
      <c r="I23" s="10" t="s">
        <v>30</v>
      </c>
      <c r="J23" s="5"/>
    </row>
    <row r="24" spans="1:10" x14ac:dyDescent="0.3">
      <c r="A24" s="3">
        <v>3002</v>
      </c>
      <c r="B24" s="3">
        <f t="shared" si="0"/>
        <v>4</v>
      </c>
      <c r="C24" s="3">
        <f>VLOOKUP(A24,Sheet2!A:C,3,0)</f>
        <v>3</v>
      </c>
      <c r="D24" s="3" t="str">
        <f>VLOOKUP(A24,Sheet2!A:C,2,0)</f>
        <v>水元素宝宝</v>
      </c>
      <c r="E24" s="3">
        <f>VLOOKUP(B24,Sheet2!$F$2:$K$7,2,0)</f>
        <v>5</v>
      </c>
      <c r="F24" s="3">
        <f>VLOOKUP(B24,Sheet2!$F$2:$K$7,Sheet1!C24+1,0)</f>
        <v>500</v>
      </c>
      <c r="G24" s="3">
        <f>IF(B24=0,VLOOKUP(C24,Sheet2!$M$2:$O$5,3,0),IF(OR(C24=2,C24=3,C24=4),G23+(IF(B24=0,B24+1,B24))*VLOOKUP(C24,Sheet2!$M$2:$O$5,3,0)+F23,0))</f>
        <v>530</v>
      </c>
      <c r="H24" s="4">
        <f t="shared" si="1"/>
        <v>300200402</v>
      </c>
      <c r="I24" s="10" t="s">
        <v>31</v>
      </c>
      <c r="J24" s="5"/>
    </row>
    <row r="25" spans="1:10" x14ac:dyDescent="0.3">
      <c r="A25" s="3">
        <v>3002</v>
      </c>
      <c r="B25" s="3">
        <f t="shared" si="0"/>
        <v>5</v>
      </c>
      <c r="C25" s="3">
        <f>VLOOKUP(A25,Sheet2!A:C,3,0)</f>
        <v>3</v>
      </c>
      <c r="D25" s="3" t="str">
        <f>VLOOKUP(A25,Sheet2!A:C,2,0)</f>
        <v>水元素宝宝</v>
      </c>
      <c r="E25" s="3">
        <f>VLOOKUP(B25,Sheet2!$F$2:$K$7,2,0)</f>
        <v>0</v>
      </c>
      <c r="F25" s="3">
        <f>VLOOKUP(B25,Sheet2!$F$2:$K$7,Sheet1!C25+1,0)</f>
        <v>0</v>
      </c>
      <c r="G25" s="3">
        <f>IF(B25=0,VLOOKUP(C25,Sheet2!$M$2:$O$5,3,0),IF(OR(C25=2,C25=3,C25=4),G24+(IF(B25=0,B25+1,B25))*VLOOKUP(C25,Sheet2!$M$2:$O$5,3,0)+F24,0))</f>
        <v>1055</v>
      </c>
      <c r="H25" s="4">
        <f t="shared" si="1"/>
        <v>300200502</v>
      </c>
      <c r="I25" s="10" t="s">
        <v>32</v>
      </c>
      <c r="J25" s="5"/>
    </row>
    <row r="26" spans="1:10" x14ac:dyDescent="0.3">
      <c r="A26" s="3">
        <v>3003</v>
      </c>
      <c r="B26" s="3">
        <f t="shared" si="0"/>
        <v>0</v>
      </c>
      <c r="C26" s="3">
        <f>VLOOKUP(A26,Sheet2!A:C,3,0)</f>
        <v>3</v>
      </c>
      <c r="D26" s="3" t="str">
        <f>VLOOKUP(A26,Sheet2!A:C,2,0)</f>
        <v>地狱战马宝宝</v>
      </c>
      <c r="E26" s="3">
        <f>VLOOKUP(B26,Sheet2!$F$2:$K$7,2,0)</f>
        <v>1</v>
      </c>
      <c r="F26" s="3">
        <f>VLOOKUP(B26,Sheet2!$F$2:$K$7,Sheet1!C26+1,0)</f>
        <v>25</v>
      </c>
      <c r="G26" s="3">
        <f>IF(B26=0,VLOOKUP(C26,Sheet2!$M$2:$O$5,3,0),IF(OR(C26=2,C26=3,C26=4),G25+(IF(B26=0,B26+1,B26))*VLOOKUP(C26,Sheet2!$M$2:$O$5,3,0)+F25,0))</f>
        <v>5</v>
      </c>
      <c r="H26" s="4">
        <f t="shared" si="1"/>
        <v>300300002</v>
      </c>
      <c r="I26" s="10" t="s">
        <v>33</v>
      </c>
    </row>
    <row r="27" spans="1:10" x14ac:dyDescent="0.3">
      <c r="A27" s="3">
        <v>3003</v>
      </c>
      <c r="B27" s="3">
        <f t="shared" si="0"/>
        <v>1</v>
      </c>
      <c r="C27" s="3">
        <f>VLOOKUP(A27,Sheet2!A:C,3,0)</f>
        <v>3</v>
      </c>
      <c r="D27" s="3" t="str">
        <f>VLOOKUP(A27,Sheet2!A:C,2,0)</f>
        <v>地狱战马宝宝</v>
      </c>
      <c r="E27" s="3">
        <f>VLOOKUP(B27,Sheet2!$F$2:$K$7,2,0)</f>
        <v>2</v>
      </c>
      <c r="F27" s="3">
        <f>VLOOKUP(B27,Sheet2!$F$2:$K$7,Sheet1!C27+1,0)</f>
        <v>50</v>
      </c>
      <c r="G27" s="3">
        <f>IF(B27=0,VLOOKUP(C27,Sheet2!$M$2:$O$5,3,0),IF(OR(C27=2,C27=3,C27=4),G26+(IF(B27=0,B27+1,B27))*VLOOKUP(C27,Sheet2!$M$2:$O$5,3,0)+F26,0))</f>
        <v>35</v>
      </c>
      <c r="H27" s="4">
        <f t="shared" si="1"/>
        <v>300300102</v>
      </c>
      <c r="I27" s="10" t="s">
        <v>34</v>
      </c>
    </row>
    <row r="28" spans="1:10" x14ac:dyDescent="0.3">
      <c r="A28" s="3">
        <v>3003</v>
      </c>
      <c r="B28" s="3">
        <f t="shared" si="0"/>
        <v>2</v>
      </c>
      <c r="C28" s="3">
        <f>VLOOKUP(A28,Sheet2!A:C,3,0)</f>
        <v>3</v>
      </c>
      <c r="D28" s="3" t="str">
        <f>VLOOKUP(A28,Sheet2!A:C,2,0)</f>
        <v>地狱战马宝宝</v>
      </c>
      <c r="E28" s="3">
        <f>VLOOKUP(B28,Sheet2!$F$2:$K$7,2,0)</f>
        <v>3</v>
      </c>
      <c r="F28" s="3">
        <f>VLOOKUP(B28,Sheet2!$F$2:$K$7,Sheet1!C28+1,0)</f>
        <v>150</v>
      </c>
      <c r="G28" s="3">
        <f>IF(B28=0,VLOOKUP(C28,Sheet2!$M$2:$O$5,3,0),IF(OR(C28=2,C28=3,C28=4),G27+(IF(B28=0,B28+1,B28))*VLOOKUP(C28,Sheet2!$M$2:$O$5,3,0)+F27,0))</f>
        <v>95</v>
      </c>
      <c r="H28" s="4">
        <f t="shared" si="1"/>
        <v>300300202</v>
      </c>
      <c r="I28" s="10" t="s">
        <v>35</v>
      </c>
    </row>
    <row r="29" spans="1:10" x14ac:dyDescent="0.3">
      <c r="A29" s="3">
        <v>3003</v>
      </c>
      <c r="B29" s="3">
        <f t="shared" si="0"/>
        <v>3</v>
      </c>
      <c r="C29" s="3">
        <f>VLOOKUP(A29,Sheet2!A:C,3,0)</f>
        <v>3</v>
      </c>
      <c r="D29" s="3" t="str">
        <f>VLOOKUP(A29,Sheet2!A:C,2,0)</f>
        <v>地狱战马宝宝</v>
      </c>
      <c r="E29" s="3">
        <f>VLOOKUP(B29,Sheet2!$F$2:$K$7,2,0)</f>
        <v>4</v>
      </c>
      <c r="F29" s="3">
        <f>VLOOKUP(B29,Sheet2!$F$2:$K$7,Sheet1!C29+1,0)</f>
        <v>250</v>
      </c>
      <c r="G29" s="3">
        <f>IF(B29=0,VLOOKUP(C29,Sheet2!$M$2:$O$5,3,0),IF(OR(C29=2,C29=3,C29=4),G28+(IF(B29=0,B29+1,B29))*VLOOKUP(C29,Sheet2!$M$2:$O$5,3,0)+F28,0))</f>
        <v>260</v>
      </c>
      <c r="H29" s="4">
        <f t="shared" si="1"/>
        <v>300300302</v>
      </c>
      <c r="I29" s="10" t="s">
        <v>36</v>
      </c>
    </row>
    <row r="30" spans="1:10" x14ac:dyDescent="0.3">
      <c r="A30" s="3">
        <v>3003</v>
      </c>
      <c r="B30" s="3">
        <f t="shared" si="0"/>
        <v>4</v>
      </c>
      <c r="C30" s="3">
        <f>VLOOKUP(A30,Sheet2!A:C,3,0)</f>
        <v>3</v>
      </c>
      <c r="D30" s="3" t="str">
        <f>VLOOKUP(A30,Sheet2!A:C,2,0)</f>
        <v>地狱战马宝宝</v>
      </c>
      <c r="E30" s="3">
        <f>VLOOKUP(B30,Sheet2!$F$2:$K$7,2,0)</f>
        <v>5</v>
      </c>
      <c r="F30" s="3">
        <f>VLOOKUP(B30,Sheet2!$F$2:$K$7,Sheet1!C30+1,0)</f>
        <v>500</v>
      </c>
      <c r="G30" s="3">
        <f>IF(B30=0,VLOOKUP(C30,Sheet2!$M$2:$O$5,3,0),IF(OR(C30=2,C30=3,C30=4),G29+(IF(B30=0,B30+1,B30))*VLOOKUP(C30,Sheet2!$M$2:$O$5,3,0)+F29,0))</f>
        <v>530</v>
      </c>
      <c r="H30" s="4">
        <f t="shared" si="1"/>
        <v>300300402</v>
      </c>
      <c r="I30" s="10" t="s">
        <v>37</v>
      </c>
    </row>
    <row r="31" spans="1:10" x14ac:dyDescent="0.3">
      <c r="A31" s="3">
        <v>3003</v>
      </c>
      <c r="B31" s="3">
        <f t="shared" si="0"/>
        <v>5</v>
      </c>
      <c r="C31" s="3">
        <f>VLOOKUP(A31,Sheet2!A:C,3,0)</f>
        <v>3</v>
      </c>
      <c r="D31" s="3" t="str">
        <f>VLOOKUP(A31,Sheet2!A:C,2,0)</f>
        <v>地狱战马宝宝</v>
      </c>
      <c r="E31" s="3">
        <f>VLOOKUP(B31,Sheet2!$F$2:$K$7,2,0)</f>
        <v>0</v>
      </c>
      <c r="F31" s="3">
        <f>VLOOKUP(B31,Sheet2!$F$2:$K$7,Sheet1!C31+1,0)</f>
        <v>0</v>
      </c>
      <c r="G31" s="3">
        <f>IF(B31=0,VLOOKUP(C31,Sheet2!$M$2:$O$5,3,0),IF(OR(C31=2,C31=3,C31=4),G30+(IF(B31=0,B31+1,B31))*VLOOKUP(C31,Sheet2!$M$2:$O$5,3,0)+F30,0))</f>
        <v>1055</v>
      </c>
      <c r="H31" s="4">
        <f t="shared" si="1"/>
        <v>300300502</v>
      </c>
      <c r="I31" s="10" t="s">
        <v>38</v>
      </c>
    </row>
    <row r="32" spans="1:10" x14ac:dyDescent="0.3">
      <c r="A32" s="3">
        <v>4001</v>
      </c>
      <c r="B32" s="3">
        <f t="shared" si="0"/>
        <v>0</v>
      </c>
      <c r="C32" s="3">
        <f>VLOOKUP(A32,Sheet2!A:C,3,0)</f>
        <v>4</v>
      </c>
      <c r="D32" s="3" t="str">
        <f>VLOOKUP(A32,Sheet2!A:C,2,0)</f>
        <v>冰凤凰宝宝</v>
      </c>
      <c r="E32" s="3">
        <f>VLOOKUP(B32,Sheet2!$F$2:$K$7,2,0)</f>
        <v>1</v>
      </c>
      <c r="F32" s="3">
        <f>VLOOKUP(B32,Sheet2!$F$2:$K$7,Sheet1!C32+1,0)</f>
        <v>50</v>
      </c>
      <c r="G32" s="3">
        <f>IF(B32=0,VLOOKUP(C32,Sheet2!$M$2:$O$5,3,0),IF(OR(C32=2,C32=3,C32=4),G31+(IF(B32=0,B32+1,B32))*VLOOKUP(C32,Sheet2!$M$2:$O$5,3,0)+F31,0))</f>
        <v>10</v>
      </c>
      <c r="H32" s="4">
        <f t="shared" si="1"/>
        <v>400100002</v>
      </c>
      <c r="I32" s="10" t="s">
        <v>39</v>
      </c>
    </row>
    <row r="33" spans="1:9" x14ac:dyDescent="0.3">
      <c r="A33" s="3">
        <v>4001</v>
      </c>
      <c r="B33" s="3">
        <f t="shared" si="0"/>
        <v>1</v>
      </c>
      <c r="C33" s="3">
        <f>VLOOKUP(A33,Sheet2!A:C,3,0)</f>
        <v>4</v>
      </c>
      <c r="D33" s="3" t="str">
        <f>VLOOKUP(A33,Sheet2!A:C,2,0)</f>
        <v>冰凤凰宝宝</v>
      </c>
      <c r="E33" s="3">
        <f>VLOOKUP(B33,Sheet2!$F$2:$K$7,2,0)</f>
        <v>2</v>
      </c>
      <c r="F33" s="3">
        <f>VLOOKUP(B33,Sheet2!$F$2:$K$7,Sheet1!C33+1,0)</f>
        <v>100</v>
      </c>
      <c r="G33" s="3">
        <f>IF(B33=0,VLOOKUP(C33,Sheet2!$M$2:$O$5,3,0),IF(OR(C33=2,C33=3,C33=4),G32+(IF(B33=0,B33+1,B33))*VLOOKUP(C33,Sheet2!$M$2:$O$5,3,0)+F32,0))</f>
        <v>70</v>
      </c>
      <c r="H33" s="4">
        <f t="shared" si="1"/>
        <v>400100102</v>
      </c>
      <c r="I33" s="10" t="s">
        <v>40</v>
      </c>
    </row>
    <row r="34" spans="1:9" x14ac:dyDescent="0.3">
      <c r="A34" s="3">
        <v>4001</v>
      </c>
      <c r="B34" s="3">
        <f t="shared" si="0"/>
        <v>2</v>
      </c>
      <c r="C34" s="3">
        <f>VLOOKUP(A34,Sheet2!A:C,3,0)</f>
        <v>4</v>
      </c>
      <c r="D34" s="3" t="str">
        <f>VLOOKUP(A34,Sheet2!A:C,2,0)</f>
        <v>冰凤凰宝宝</v>
      </c>
      <c r="E34" s="3">
        <f>VLOOKUP(B34,Sheet2!$F$2:$K$7,2,0)</f>
        <v>3</v>
      </c>
      <c r="F34" s="3">
        <f>VLOOKUP(B34,Sheet2!$F$2:$K$7,Sheet1!C34+1,0)</f>
        <v>300</v>
      </c>
      <c r="G34" s="3">
        <f>IF(B34=0,VLOOKUP(C34,Sheet2!$M$2:$O$5,3,0),IF(OR(C34=2,C34=3,C34=4),G33+(IF(B34=0,B34+1,B34))*VLOOKUP(C34,Sheet2!$M$2:$O$5,3,0)+F33,0))</f>
        <v>190</v>
      </c>
      <c r="H34" s="4">
        <f t="shared" si="1"/>
        <v>400100202</v>
      </c>
      <c r="I34" s="10" t="s">
        <v>41</v>
      </c>
    </row>
    <row r="35" spans="1:9" x14ac:dyDescent="0.3">
      <c r="A35" s="3">
        <v>4001</v>
      </c>
      <c r="B35" s="3">
        <f t="shared" si="0"/>
        <v>3</v>
      </c>
      <c r="C35" s="3">
        <f>VLOOKUP(A35,Sheet2!A:C,3,0)</f>
        <v>4</v>
      </c>
      <c r="D35" s="3" t="str">
        <f>VLOOKUP(A35,Sheet2!A:C,2,0)</f>
        <v>冰凤凰宝宝</v>
      </c>
      <c r="E35" s="3">
        <f>VLOOKUP(B35,Sheet2!$F$2:$K$7,2,0)</f>
        <v>4</v>
      </c>
      <c r="F35" s="3">
        <f>VLOOKUP(B35,Sheet2!$F$2:$K$7,Sheet1!C35+1,0)</f>
        <v>500</v>
      </c>
      <c r="G35" s="3">
        <f>IF(B35=0,VLOOKUP(C35,Sheet2!$M$2:$O$5,3,0),IF(OR(C35=2,C35=3,C35=4),G34+(IF(B35=0,B35+1,B35))*VLOOKUP(C35,Sheet2!$M$2:$O$5,3,0)+F34,0))</f>
        <v>520</v>
      </c>
      <c r="H35" s="4">
        <f t="shared" si="1"/>
        <v>400100302</v>
      </c>
      <c r="I35" s="10" t="s">
        <v>42</v>
      </c>
    </row>
    <row r="36" spans="1:9" x14ac:dyDescent="0.3">
      <c r="A36" s="3">
        <v>4001</v>
      </c>
      <c r="B36" s="3">
        <f t="shared" si="0"/>
        <v>4</v>
      </c>
      <c r="C36" s="3">
        <f>VLOOKUP(A36,Sheet2!A:C,3,0)</f>
        <v>4</v>
      </c>
      <c r="D36" s="3" t="str">
        <f>VLOOKUP(A36,Sheet2!A:C,2,0)</f>
        <v>冰凤凰宝宝</v>
      </c>
      <c r="E36" s="3">
        <f>VLOOKUP(B36,Sheet2!$F$2:$K$7,2,0)</f>
        <v>5</v>
      </c>
      <c r="F36" s="3">
        <f>VLOOKUP(B36,Sheet2!$F$2:$K$7,Sheet1!C36+1,0)</f>
        <v>1000</v>
      </c>
      <c r="G36" s="3">
        <f>IF(B36=0,VLOOKUP(C36,Sheet2!$M$2:$O$5,3,0),IF(OR(C36=2,C36=3,C36=4),G35+(IF(B36=0,B36+1,B36))*VLOOKUP(C36,Sheet2!$M$2:$O$5,3,0)+F35,0))</f>
        <v>1060</v>
      </c>
      <c r="H36" s="4">
        <f t="shared" si="1"/>
        <v>400100402</v>
      </c>
      <c r="I36" s="10" t="s">
        <v>43</v>
      </c>
    </row>
    <row r="37" spans="1:9" x14ac:dyDescent="0.3">
      <c r="A37" s="3">
        <v>4001</v>
      </c>
      <c r="B37" s="3">
        <f t="shared" si="0"/>
        <v>5</v>
      </c>
      <c r="C37" s="3">
        <f>VLOOKUP(A37,Sheet2!A:C,3,0)</f>
        <v>4</v>
      </c>
      <c r="D37" s="3" t="str">
        <f>VLOOKUP(A37,Sheet2!A:C,2,0)</f>
        <v>冰凤凰宝宝</v>
      </c>
      <c r="E37" s="3">
        <f>VLOOKUP(B37,Sheet2!$F$2:$K$7,2,0)</f>
        <v>0</v>
      </c>
      <c r="F37" s="3">
        <f>VLOOKUP(B37,Sheet2!$F$2:$K$7,Sheet1!C37+1,0)</f>
        <v>0</v>
      </c>
      <c r="G37" s="3">
        <f>IF(B37=0,VLOOKUP(C37,Sheet2!$M$2:$O$5,3,0),IF(OR(C37=2,C37=3,C37=4),G36+(IF(B37=0,B37+1,B37))*VLOOKUP(C37,Sheet2!$M$2:$O$5,3,0)+F36,0))</f>
        <v>2110</v>
      </c>
      <c r="H37" s="4">
        <f t="shared" si="1"/>
        <v>400100502</v>
      </c>
      <c r="I37" s="10" t="s">
        <v>44</v>
      </c>
    </row>
    <row r="38" spans="1:9" x14ac:dyDescent="0.3">
      <c r="A38" s="3">
        <v>4002</v>
      </c>
      <c r="B38" s="3">
        <f t="shared" si="0"/>
        <v>0</v>
      </c>
      <c r="C38" s="3">
        <f>VLOOKUP(A38,Sheet2!A:C,3,0)</f>
        <v>4</v>
      </c>
      <c r="D38" s="3" t="str">
        <f>VLOOKUP(A38,Sheet2!A:C,2,0)</f>
        <v>黑凤凰宝宝</v>
      </c>
      <c r="E38" s="3">
        <f>VLOOKUP(B38,Sheet2!$F$2:$K$7,2,0)</f>
        <v>1</v>
      </c>
      <c r="F38" s="3">
        <f>VLOOKUP(B38,Sheet2!$F$2:$K$7,Sheet1!C38+1,0)</f>
        <v>50</v>
      </c>
      <c r="G38" s="3">
        <f>IF(B38=0,VLOOKUP(C38,Sheet2!$M$2:$O$5,3,0),IF(OR(C38=2,C38=3,C38=4),G37+(IF(B38=0,B38+1,B38))*VLOOKUP(C38,Sheet2!$M$2:$O$5,3,0)+F37,0))</f>
        <v>10</v>
      </c>
      <c r="H38" s="4">
        <f t="shared" si="1"/>
        <v>400200002</v>
      </c>
      <c r="I38" s="10" t="s">
        <v>45</v>
      </c>
    </row>
    <row r="39" spans="1:9" x14ac:dyDescent="0.3">
      <c r="A39" s="3">
        <v>4002</v>
      </c>
      <c r="B39" s="3">
        <f t="shared" si="0"/>
        <v>1</v>
      </c>
      <c r="C39" s="3">
        <f>VLOOKUP(A39,Sheet2!A:C,3,0)</f>
        <v>4</v>
      </c>
      <c r="D39" s="3" t="str">
        <f>VLOOKUP(A39,Sheet2!A:C,2,0)</f>
        <v>黑凤凰宝宝</v>
      </c>
      <c r="E39" s="3">
        <f>VLOOKUP(B39,Sheet2!$F$2:$K$7,2,0)</f>
        <v>2</v>
      </c>
      <c r="F39" s="3">
        <f>VLOOKUP(B39,Sheet2!$F$2:$K$7,Sheet1!C39+1,0)</f>
        <v>100</v>
      </c>
      <c r="G39" s="3">
        <f>IF(B39=0,VLOOKUP(C39,Sheet2!$M$2:$O$5,3,0),IF(OR(C39=2,C39=3,C39=4),G38+(IF(B39=0,B39+1,B39))*VLOOKUP(C39,Sheet2!$M$2:$O$5,3,0)+F38,0))</f>
        <v>70</v>
      </c>
      <c r="H39" s="4">
        <f t="shared" si="1"/>
        <v>400200102</v>
      </c>
      <c r="I39" s="10" t="s">
        <v>46</v>
      </c>
    </row>
    <row r="40" spans="1:9" x14ac:dyDescent="0.3">
      <c r="A40" s="3">
        <v>4002</v>
      </c>
      <c r="B40" s="3">
        <f t="shared" si="0"/>
        <v>2</v>
      </c>
      <c r="C40" s="3">
        <f>VLOOKUP(A40,Sheet2!A:C,3,0)</f>
        <v>4</v>
      </c>
      <c r="D40" s="3" t="str">
        <f>VLOOKUP(A40,Sheet2!A:C,2,0)</f>
        <v>黑凤凰宝宝</v>
      </c>
      <c r="E40" s="3">
        <f>VLOOKUP(B40,Sheet2!$F$2:$K$7,2,0)</f>
        <v>3</v>
      </c>
      <c r="F40" s="3">
        <f>VLOOKUP(B40,Sheet2!$F$2:$K$7,Sheet1!C40+1,0)</f>
        <v>300</v>
      </c>
      <c r="G40" s="3">
        <f>IF(B40=0,VLOOKUP(C40,Sheet2!$M$2:$O$5,3,0),IF(OR(C40=2,C40=3,C40=4),G39+(IF(B40=0,B40+1,B40))*VLOOKUP(C40,Sheet2!$M$2:$O$5,3,0)+F39,0))</f>
        <v>190</v>
      </c>
      <c r="H40" s="4">
        <f t="shared" si="1"/>
        <v>400200202</v>
      </c>
      <c r="I40" s="10" t="s">
        <v>47</v>
      </c>
    </row>
    <row r="41" spans="1:9" x14ac:dyDescent="0.3">
      <c r="A41" s="3">
        <v>4002</v>
      </c>
      <c r="B41" s="3">
        <f t="shared" si="0"/>
        <v>3</v>
      </c>
      <c r="C41" s="3">
        <f>VLOOKUP(A41,Sheet2!A:C,3,0)</f>
        <v>4</v>
      </c>
      <c r="D41" s="3" t="str">
        <f>VLOOKUP(A41,Sheet2!A:C,2,0)</f>
        <v>黑凤凰宝宝</v>
      </c>
      <c r="E41" s="3">
        <f>VLOOKUP(B41,Sheet2!$F$2:$K$7,2,0)</f>
        <v>4</v>
      </c>
      <c r="F41" s="3">
        <f>VLOOKUP(B41,Sheet2!$F$2:$K$7,Sheet1!C41+1,0)</f>
        <v>500</v>
      </c>
      <c r="G41" s="3">
        <f>IF(B41=0,VLOOKUP(C41,Sheet2!$M$2:$O$5,3,0),IF(OR(C41=2,C41=3,C41=4),G40+(IF(B41=0,B41+1,B41))*VLOOKUP(C41,Sheet2!$M$2:$O$5,3,0)+F40,0))</f>
        <v>520</v>
      </c>
      <c r="H41" s="4">
        <f t="shared" si="1"/>
        <v>400200302</v>
      </c>
      <c r="I41" s="10" t="s">
        <v>48</v>
      </c>
    </row>
    <row r="42" spans="1:9" x14ac:dyDescent="0.3">
      <c r="A42" s="3">
        <v>4002</v>
      </c>
      <c r="B42" s="3">
        <f t="shared" si="0"/>
        <v>4</v>
      </c>
      <c r="C42" s="3">
        <f>VLOOKUP(A42,Sheet2!A:C,3,0)</f>
        <v>4</v>
      </c>
      <c r="D42" s="3" t="str">
        <f>VLOOKUP(A42,Sheet2!A:C,2,0)</f>
        <v>黑凤凰宝宝</v>
      </c>
      <c r="E42" s="3">
        <f>VLOOKUP(B42,Sheet2!$F$2:$K$7,2,0)</f>
        <v>5</v>
      </c>
      <c r="F42" s="3">
        <f>VLOOKUP(B42,Sheet2!$F$2:$K$7,Sheet1!C42+1,0)</f>
        <v>1000</v>
      </c>
      <c r="G42" s="3">
        <f>IF(B42=0,VLOOKUP(C42,Sheet2!$M$2:$O$5,3,0),IF(OR(C42=2,C42=3,C42=4),G41+(IF(B42=0,B42+1,B42))*VLOOKUP(C42,Sheet2!$M$2:$O$5,3,0)+F41,0))</f>
        <v>1060</v>
      </c>
      <c r="H42" s="4">
        <f t="shared" si="1"/>
        <v>400200402</v>
      </c>
      <c r="I42" s="10" t="s">
        <v>49</v>
      </c>
    </row>
    <row r="43" spans="1:9" x14ac:dyDescent="0.3">
      <c r="A43" s="3">
        <v>4002</v>
      </c>
      <c r="B43" s="3">
        <f t="shared" si="0"/>
        <v>5</v>
      </c>
      <c r="C43" s="3">
        <f>VLOOKUP(A43,Sheet2!A:C,3,0)</f>
        <v>4</v>
      </c>
      <c r="D43" s="3" t="str">
        <f>VLOOKUP(A43,Sheet2!A:C,2,0)</f>
        <v>黑凤凰宝宝</v>
      </c>
      <c r="E43" s="3">
        <f>VLOOKUP(B43,Sheet2!$F$2:$K$7,2,0)</f>
        <v>0</v>
      </c>
      <c r="F43" s="3">
        <f>VLOOKUP(B43,Sheet2!$F$2:$K$7,Sheet1!C43+1,0)</f>
        <v>0</v>
      </c>
      <c r="G43" s="3">
        <f>IF(B43=0,VLOOKUP(C43,Sheet2!$M$2:$O$5,3,0),IF(OR(C43=2,C43=3,C43=4),G42+(IF(B43=0,B43+1,B43))*VLOOKUP(C43,Sheet2!$M$2:$O$5,3,0)+F42,0))</f>
        <v>2110</v>
      </c>
      <c r="H43" s="4">
        <f t="shared" si="1"/>
        <v>400200502</v>
      </c>
      <c r="I43" s="10" t="s">
        <v>50</v>
      </c>
    </row>
    <row r="44" spans="1:9" x14ac:dyDescent="0.3">
      <c r="A44" s="3">
        <v>4003</v>
      </c>
      <c r="B44" s="3">
        <f t="shared" si="0"/>
        <v>0</v>
      </c>
      <c r="C44" s="3">
        <f>VLOOKUP(A44,Sheet2!A:C,3,0)</f>
        <v>4</v>
      </c>
      <c r="D44" s="3" t="str">
        <f>VLOOKUP(A44,Sheet2!A:C,2,0)</f>
        <v>邪龙宝宝</v>
      </c>
      <c r="E44" s="3">
        <f>VLOOKUP(B44,Sheet2!$F$2:$K$7,2,0)</f>
        <v>1</v>
      </c>
      <c r="F44" s="3">
        <f>VLOOKUP(B44,Sheet2!$F$2:$K$7,Sheet1!C44+1,0)</f>
        <v>50</v>
      </c>
      <c r="G44" s="3">
        <f>IF(B44=0,VLOOKUP(C44,Sheet2!$M$2:$O$5,3,0),IF(OR(C44=2,C44=3,C44=4),G43+(IF(B44=0,B44+1,B44))*VLOOKUP(C44,Sheet2!$M$2:$O$5,3,0)+F43,0))</f>
        <v>10</v>
      </c>
      <c r="H44" s="4">
        <f t="shared" si="1"/>
        <v>400300002</v>
      </c>
      <c r="I44" s="10" t="s">
        <v>39</v>
      </c>
    </row>
    <row r="45" spans="1:9" x14ac:dyDescent="0.3">
      <c r="A45" s="3">
        <v>4003</v>
      </c>
      <c r="B45" s="3">
        <f t="shared" si="0"/>
        <v>1</v>
      </c>
      <c r="C45" s="3">
        <f>VLOOKUP(A45,Sheet2!A:C,3,0)</f>
        <v>4</v>
      </c>
      <c r="D45" s="3" t="str">
        <f>VLOOKUP(A45,Sheet2!A:C,2,0)</f>
        <v>邪龙宝宝</v>
      </c>
      <c r="E45" s="3">
        <f>VLOOKUP(B45,Sheet2!$F$2:$K$7,2,0)</f>
        <v>2</v>
      </c>
      <c r="F45" s="3">
        <f>VLOOKUP(B45,Sheet2!$F$2:$K$7,Sheet1!C45+1,0)</f>
        <v>100</v>
      </c>
      <c r="G45" s="3">
        <f>IF(B45=0,VLOOKUP(C45,Sheet2!$M$2:$O$5,3,0),IF(OR(C45=2,C45=3,C45=4),G44+(IF(B45=0,B45+1,B45))*VLOOKUP(C45,Sheet2!$M$2:$O$5,3,0)+F44,0))</f>
        <v>70</v>
      </c>
      <c r="H45" s="4">
        <f t="shared" si="1"/>
        <v>400300102</v>
      </c>
      <c r="I45" s="10" t="s">
        <v>40</v>
      </c>
    </row>
    <row r="46" spans="1:9" x14ac:dyDescent="0.3">
      <c r="A46" s="3">
        <v>4003</v>
      </c>
      <c r="B46" s="3">
        <f t="shared" si="0"/>
        <v>2</v>
      </c>
      <c r="C46" s="3">
        <f>VLOOKUP(A46,Sheet2!A:C,3,0)</f>
        <v>4</v>
      </c>
      <c r="D46" s="3" t="str">
        <f>VLOOKUP(A46,Sheet2!A:C,2,0)</f>
        <v>邪龙宝宝</v>
      </c>
      <c r="E46" s="3">
        <f>VLOOKUP(B46,Sheet2!$F$2:$K$7,2,0)</f>
        <v>3</v>
      </c>
      <c r="F46" s="3">
        <f>VLOOKUP(B46,Sheet2!$F$2:$K$7,Sheet1!C46+1,0)</f>
        <v>300</v>
      </c>
      <c r="G46" s="3">
        <f>IF(B46=0,VLOOKUP(C46,Sheet2!$M$2:$O$5,3,0),IF(OR(C46=2,C46=3,C46=4),G45+(IF(B46=0,B46+1,B46))*VLOOKUP(C46,Sheet2!$M$2:$O$5,3,0)+F45,0))</f>
        <v>190</v>
      </c>
      <c r="H46" s="4">
        <f t="shared" si="1"/>
        <v>400300202</v>
      </c>
      <c r="I46" s="10" t="s">
        <v>41</v>
      </c>
    </row>
    <row r="47" spans="1:9" x14ac:dyDescent="0.3">
      <c r="A47" s="3">
        <v>4003</v>
      </c>
      <c r="B47" s="3">
        <f t="shared" si="0"/>
        <v>3</v>
      </c>
      <c r="C47" s="3">
        <f>VLOOKUP(A47,Sheet2!A:C,3,0)</f>
        <v>4</v>
      </c>
      <c r="D47" s="3" t="str">
        <f>VLOOKUP(A47,Sheet2!A:C,2,0)</f>
        <v>邪龙宝宝</v>
      </c>
      <c r="E47" s="3">
        <f>VLOOKUP(B47,Sheet2!$F$2:$K$7,2,0)</f>
        <v>4</v>
      </c>
      <c r="F47" s="3">
        <f>VLOOKUP(B47,Sheet2!$F$2:$K$7,Sheet1!C47+1,0)</f>
        <v>500</v>
      </c>
      <c r="G47" s="3">
        <f>IF(B47=0,VLOOKUP(C47,Sheet2!$M$2:$O$5,3,0),IF(OR(C47=2,C47=3,C47=4),G46+(IF(B47=0,B47+1,B47))*VLOOKUP(C47,Sheet2!$M$2:$O$5,3,0)+F46,0))</f>
        <v>520</v>
      </c>
      <c r="H47" s="4">
        <f t="shared" si="1"/>
        <v>400300302</v>
      </c>
      <c r="I47" s="10" t="s">
        <v>42</v>
      </c>
    </row>
    <row r="48" spans="1:9" x14ac:dyDescent="0.3">
      <c r="A48" s="3">
        <v>4003</v>
      </c>
      <c r="B48" s="3">
        <f t="shared" si="0"/>
        <v>4</v>
      </c>
      <c r="C48" s="3">
        <f>VLOOKUP(A48,Sheet2!A:C,3,0)</f>
        <v>4</v>
      </c>
      <c r="D48" s="3" t="str">
        <f>VLOOKUP(A48,Sheet2!A:C,2,0)</f>
        <v>邪龙宝宝</v>
      </c>
      <c r="E48" s="3">
        <f>VLOOKUP(B48,Sheet2!$F$2:$K$7,2,0)</f>
        <v>5</v>
      </c>
      <c r="F48" s="3">
        <f>VLOOKUP(B48,Sheet2!$F$2:$K$7,Sheet1!C48+1,0)</f>
        <v>1000</v>
      </c>
      <c r="G48" s="3">
        <f>IF(B48=0,VLOOKUP(C48,Sheet2!$M$2:$O$5,3,0),IF(OR(C48=2,C48=3,C48=4),G47+(IF(B48=0,B48+1,B48))*VLOOKUP(C48,Sheet2!$M$2:$O$5,3,0)+F47,0))</f>
        <v>1060</v>
      </c>
      <c r="H48" s="4">
        <f t="shared" si="1"/>
        <v>400300402</v>
      </c>
      <c r="I48" s="10" t="s">
        <v>43</v>
      </c>
    </row>
    <row r="49" spans="1:10" x14ac:dyDescent="0.3">
      <c r="A49" s="3">
        <v>4003</v>
      </c>
      <c r="B49" s="3">
        <f t="shared" si="0"/>
        <v>5</v>
      </c>
      <c r="C49" s="3">
        <f>VLOOKUP(A49,Sheet2!A:C,3,0)</f>
        <v>4</v>
      </c>
      <c r="D49" s="3" t="str">
        <f>VLOOKUP(A49,Sheet2!A:C,2,0)</f>
        <v>邪龙宝宝</v>
      </c>
      <c r="E49" s="3">
        <f>VLOOKUP(B49,Sheet2!$F$2:$K$7,2,0)</f>
        <v>0</v>
      </c>
      <c r="F49" s="3">
        <f>VLOOKUP(B49,Sheet2!$F$2:$K$7,Sheet1!C49+1,0)</f>
        <v>0</v>
      </c>
      <c r="G49" s="3">
        <f>IF(B49=0,VLOOKUP(C49,Sheet2!$M$2:$O$5,3,0),IF(OR(C49=2,C49=3,C49=4),G48+(IF(B49=0,B49+1,B49))*VLOOKUP(C49,Sheet2!$M$2:$O$5,3,0)+F48,0))</f>
        <v>2110</v>
      </c>
      <c r="H49" s="4">
        <f t="shared" si="1"/>
        <v>400300502</v>
      </c>
      <c r="I49" s="10" t="s">
        <v>44</v>
      </c>
    </row>
    <row r="50" spans="1:10" x14ac:dyDescent="0.3">
      <c r="A50" s="3">
        <v>4004</v>
      </c>
      <c r="B50" s="3">
        <f t="shared" si="0"/>
        <v>0</v>
      </c>
      <c r="C50" s="3">
        <f>VLOOKUP(A50,Sheet2!A:C,3,0)</f>
        <v>4</v>
      </c>
      <c r="D50" s="3" t="str">
        <f>VLOOKUP(A50,Sheet2!A:C,2,0)</f>
        <v>自然之灵宝宝</v>
      </c>
      <c r="E50" s="3">
        <f>VLOOKUP(B50,Sheet2!$F$2:$K$7,2,0)</f>
        <v>1</v>
      </c>
      <c r="F50" s="3">
        <f>VLOOKUP(B50,Sheet2!$F$2:$K$7,Sheet1!C50+1,0)</f>
        <v>50</v>
      </c>
      <c r="G50" s="3">
        <f>IF(B50=0,VLOOKUP(C50,Sheet2!$M$2:$O$5,3,0),IF(OR(C50=2,C50=3,C50=4),G49+(IF(B50=0,B50+1,B50))*VLOOKUP(C50,Sheet2!$M$2:$O$5,3,0)+F49,0))</f>
        <v>10</v>
      </c>
      <c r="H50" s="4">
        <f t="shared" si="1"/>
        <v>400400002</v>
      </c>
      <c r="I50" s="10" t="s">
        <v>51</v>
      </c>
      <c r="J50" s="5"/>
    </row>
    <row r="51" spans="1:10" x14ac:dyDescent="0.3">
      <c r="A51" s="3">
        <v>4004</v>
      </c>
      <c r="B51" s="3">
        <f t="shared" si="0"/>
        <v>1</v>
      </c>
      <c r="C51" s="3">
        <f>VLOOKUP(A51,Sheet2!A:C,3,0)</f>
        <v>4</v>
      </c>
      <c r="D51" s="3" t="str">
        <f>VLOOKUP(A51,Sheet2!A:C,2,0)</f>
        <v>自然之灵宝宝</v>
      </c>
      <c r="E51" s="3">
        <f>VLOOKUP(B51,Sheet2!$F$2:$K$7,2,0)</f>
        <v>2</v>
      </c>
      <c r="F51" s="3">
        <f>VLOOKUP(B51,Sheet2!$F$2:$K$7,Sheet1!C51+1,0)</f>
        <v>100</v>
      </c>
      <c r="G51" s="3">
        <f>IF(B51=0,VLOOKUP(C51,Sheet2!$M$2:$O$5,3,0),IF(OR(C51=2,C51=3,C51=4),G50+(IF(B51=0,B51+1,B51))*VLOOKUP(C51,Sheet2!$M$2:$O$5,3,0)+F50,0))</f>
        <v>70</v>
      </c>
      <c r="H51" s="4">
        <f t="shared" si="1"/>
        <v>400400102</v>
      </c>
      <c r="I51" s="10" t="s">
        <v>52</v>
      </c>
      <c r="J51" s="5"/>
    </row>
    <row r="52" spans="1:10" x14ac:dyDescent="0.3">
      <c r="A52" s="3">
        <v>4004</v>
      </c>
      <c r="B52" s="3">
        <f t="shared" si="0"/>
        <v>2</v>
      </c>
      <c r="C52" s="3">
        <f>VLOOKUP(A52,Sheet2!A:C,3,0)</f>
        <v>4</v>
      </c>
      <c r="D52" s="3" t="str">
        <f>VLOOKUP(A52,Sheet2!A:C,2,0)</f>
        <v>自然之灵宝宝</v>
      </c>
      <c r="E52" s="3">
        <f>VLOOKUP(B52,Sheet2!$F$2:$K$7,2,0)</f>
        <v>3</v>
      </c>
      <c r="F52" s="3">
        <f>VLOOKUP(B52,Sheet2!$F$2:$K$7,Sheet1!C52+1,0)</f>
        <v>300</v>
      </c>
      <c r="G52" s="3">
        <f>IF(B52=0,VLOOKUP(C52,Sheet2!$M$2:$O$5,3,0),IF(OR(C52=2,C52=3,C52=4),G51+(IF(B52=0,B52+1,B52))*VLOOKUP(C52,Sheet2!$M$2:$O$5,3,0)+F51,0))</f>
        <v>190</v>
      </c>
      <c r="H52" s="4">
        <f t="shared" si="1"/>
        <v>400400202</v>
      </c>
      <c r="I52" s="10" t="s">
        <v>53</v>
      </c>
      <c r="J52" s="5"/>
    </row>
    <row r="53" spans="1:10" x14ac:dyDescent="0.3">
      <c r="A53" s="3">
        <v>4004</v>
      </c>
      <c r="B53" s="3">
        <f t="shared" si="0"/>
        <v>3</v>
      </c>
      <c r="C53" s="3">
        <f>VLOOKUP(A53,Sheet2!A:C,3,0)</f>
        <v>4</v>
      </c>
      <c r="D53" s="3" t="str">
        <f>VLOOKUP(A53,Sheet2!A:C,2,0)</f>
        <v>自然之灵宝宝</v>
      </c>
      <c r="E53" s="3">
        <f>VLOOKUP(B53,Sheet2!$F$2:$K$7,2,0)</f>
        <v>4</v>
      </c>
      <c r="F53" s="3">
        <f>VLOOKUP(B53,Sheet2!$F$2:$K$7,Sheet1!C53+1,0)</f>
        <v>500</v>
      </c>
      <c r="G53" s="3">
        <f>IF(B53=0,VLOOKUP(C53,Sheet2!$M$2:$O$5,3,0),IF(OR(C53=2,C53=3,C53=4),G52+(IF(B53=0,B53+1,B53))*VLOOKUP(C53,Sheet2!$M$2:$O$5,3,0)+F52,0))</f>
        <v>520</v>
      </c>
      <c r="H53" s="4">
        <f t="shared" si="1"/>
        <v>400400302</v>
      </c>
      <c r="I53" s="10" t="s">
        <v>54</v>
      </c>
      <c r="J53" s="5"/>
    </row>
    <row r="54" spans="1:10" x14ac:dyDescent="0.3">
      <c r="A54" s="3">
        <v>4004</v>
      </c>
      <c r="B54" s="3">
        <f t="shared" si="0"/>
        <v>4</v>
      </c>
      <c r="C54" s="3">
        <f>VLOOKUP(A54,Sheet2!A:C,3,0)</f>
        <v>4</v>
      </c>
      <c r="D54" s="3" t="str">
        <f>VLOOKUP(A54,Sheet2!A:C,2,0)</f>
        <v>自然之灵宝宝</v>
      </c>
      <c r="E54" s="3">
        <f>VLOOKUP(B54,Sheet2!$F$2:$K$7,2,0)</f>
        <v>5</v>
      </c>
      <c r="F54" s="3">
        <f>VLOOKUP(B54,Sheet2!$F$2:$K$7,Sheet1!C54+1,0)</f>
        <v>1000</v>
      </c>
      <c r="G54" s="3">
        <f>IF(B54=0,VLOOKUP(C54,Sheet2!$M$2:$O$5,3,0),IF(OR(C54=2,C54=3,C54=4),G53+(IF(B54=0,B54+1,B54))*VLOOKUP(C54,Sheet2!$M$2:$O$5,3,0)+F53,0))</f>
        <v>1060</v>
      </c>
      <c r="H54" s="4">
        <f t="shared" si="1"/>
        <v>400400402</v>
      </c>
      <c r="I54" s="10" t="s">
        <v>55</v>
      </c>
      <c r="J54" s="5"/>
    </row>
    <row r="55" spans="1:10" x14ac:dyDescent="0.3">
      <c r="A55" s="3">
        <v>4004</v>
      </c>
      <c r="B55" s="3">
        <f t="shared" si="0"/>
        <v>5</v>
      </c>
      <c r="C55" s="3">
        <f>VLOOKUP(A55,Sheet2!A:C,3,0)</f>
        <v>4</v>
      </c>
      <c r="D55" s="3" t="str">
        <f>VLOOKUP(A55,Sheet2!A:C,2,0)</f>
        <v>自然之灵宝宝</v>
      </c>
      <c r="E55" s="3">
        <f>VLOOKUP(B55,Sheet2!$F$2:$K$7,2,0)</f>
        <v>0</v>
      </c>
      <c r="F55" s="3">
        <f>VLOOKUP(B55,Sheet2!$F$2:$K$7,Sheet1!C55+1,0)</f>
        <v>0</v>
      </c>
      <c r="G55" s="3">
        <f>IF(B55=0,VLOOKUP(C55,Sheet2!$M$2:$O$5,3,0),IF(OR(C55=2,C55=3,C55=4),G54+(IF(B55=0,B55+1,B55))*VLOOKUP(C55,Sheet2!$M$2:$O$5,3,0)+F54,0))</f>
        <v>2110</v>
      </c>
      <c r="H55" s="4">
        <f t="shared" si="1"/>
        <v>400400502</v>
      </c>
      <c r="I55" s="10" t="s">
        <v>56</v>
      </c>
      <c r="J55" s="5"/>
    </row>
    <row r="56" spans="1:10" x14ac:dyDescent="0.3">
      <c r="A56" s="3">
        <v>4005</v>
      </c>
      <c r="B56" s="3">
        <f t="shared" si="0"/>
        <v>0</v>
      </c>
      <c r="C56" s="3">
        <f>VLOOKUP(A56,Sheet2!A:C,3,0)</f>
        <v>4</v>
      </c>
      <c r="D56" s="3" t="str">
        <f>VLOOKUP(A56,Sheet2!A:C,2,0)</f>
        <v>双头地狱犬宝宝</v>
      </c>
      <c r="E56" s="3">
        <f>VLOOKUP(B56,Sheet2!$F$2:$K$7,2,0)</f>
        <v>1</v>
      </c>
      <c r="F56" s="3">
        <f>VLOOKUP(B56,Sheet2!$F$2:$K$7,Sheet1!C56+1,0)</f>
        <v>50</v>
      </c>
      <c r="G56" s="3">
        <f>IF(B56=0,VLOOKUP(C56,Sheet2!$M$2:$O$5,3,0),IF(OR(C56=2,C56=3,C56=4),G55+(IF(B56=0,B56+1,B56))*VLOOKUP(C56,Sheet2!$M$2:$O$5,3,0)+F55,0))</f>
        <v>10</v>
      </c>
      <c r="H56" s="4">
        <f t="shared" si="1"/>
        <v>400500002</v>
      </c>
      <c r="I56" s="10" t="s">
        <v>39</v>
      </c>
    </row>
    <row r="57" spans="1:10" x14ac:dyDescent="0.3">
      <c r="A57" s="3">
        <v>4005</v>
      </c>
      <c r="B57" s="3">
        <f t="shared" si="0"/>
        <v>1</v>
      </c>
      <c r="C57" s="3">
        <f>VLOOKUP(A57,Sheet2!A:C,3,0)</f>
        <v>4</v>
      </c>
      <c r="D57" s="3" t="str">
        <f>VLOOKUP(A57,Sheet2!A:C,2,0)</f>
        <v>双头地狱犬宝宝</v>
      </c>
      <c r="E57" s="3">
        <f>VLOOKUP(B57,Sheet2!$F$2:$K$7,2,0)</f>
        <v>2</v>
      </c>
      <c r="F57" s="3">
        <f>VLOOKUP(B57,Sheet2!$F$2:$K$7,Sheet1!C57+1,0)</f>
        <v>100</v>
      </c>
      <c r="G57" s="3">
        <f>IF(B57=0,VLOOKUP(C57,Sheet2!$M$2:$O$5,3,0),IF(OR(C57=2,C57=3,C57=4),G56+(IF(B57=0,B57+1,B57))*VLOOKUP(C57,Sheet2!$M$2:$O$5,3,0)+F56,0))</f>
        <v>70</v>
      </c>
      <c r="H57" s="4">
        <f t="shared" si="1"/>
        <v>400500102</v>
      </c>
      <c r="I57" s="10" t="s">
        <v>40</v>
      </c>
    </row>
    <row r="58" spans="1:10" x14ac:dyDescent="0.3">
      <c r="A58" s="3">
        <v>4005</v>
      </c>
      <c r="B58" s="3">
        <f t="shared" si="0"/>
        <v>2</v>
      </c>
      <c r="C58" s="3">
        <f>VLOOKUP(A58,Sheet2!A:C,3,0)</f>
        <v>4</v>
      </c>
      <c r="D58" s="3" t="str">
        <f>VLOOKUP(A58,Sheet2!A:C,2,0)</f>
        <v>双头地狱犬宝宝</v>
      </c>
      <c r="E58" s="3">
        <f>VLOOKUP(B58,Sheet2!$F$2:$K$7,2,0)</f>
        <v>3</v>
      </c>
      <c r="F58" s="3">
        <f>VLOOKUP(B58,Sheet2!$F$2:$K$7,Sheet1!C58+1,0)</f>
        <v>300</v>
      </c>
      <c r="G58" s="3">
        <f>IF(B58=0,VLOOKUP(C58,Sheet2!$M$2:$O$5,3,0),IF(OR(C58=2,C58=3,C58=4),G57+(IF(B58=0,B58+1,B58))*VLOOKUP(C58,Sheet2!$M$2:$O$5,3,0)+F57,0))</f>
        <v>190</v>
      </c>
      <c r="H58" s="4">
        <f t="shared" si="1"/>
        <v>400500202</v>
      </c>
      <c r="I58" s="10" t="s">
        <v>41</v>
      </c>
    </row>
    <row r="59" spans="1:10" x14ac:dyDescent="0.3">
      <c r="A59" s="3">
        <v>4005</v>
      </c>
      <c r="B59" s="3">
        <f t="shared" si="0"/>
        <v>3</v>
      </c>
      <c r="C59" s="3">
        <f>VLOOKUP(A59,Sheet2!A:C,3,0)</f>
        <v>4</v>
      </c>
      <c r="D59" s="3" t="str">
        <f>VLOOKUP(A59,Sheet2!A:C,2,0)</f>
        <v>双头地狱犬宝宝</v>
      </c>
      <c r="E59" s="3">
        <f>VLOOKUP(B59,Sheet2!$F$2:$K$7,2,0)</f>
        <v>4</v>
      </c>
      <c r="F59" s="3">
        <f>VLOOKUP(B59,Sheet2!$F$2:$K$7,Sheet1!C59+1,0)</f>
        <v>500</v>
      </c>
      <c r="G59" s="3">
        <f>IF(B59=0,VLOOKUP(C59,Sheet2!$M$2:$O$5,3,0),IF(OR(C59=2,C59=3,C59=4),G58+(IF(B59=0,B59+1,B59))*VLOOKUP(C59,Sheet2!$M$2:$O$5,3,0)+F58,0))</f>
        <v>520</v>
      </c>
      <c r="H59" s="4">
        <f t="shared" si="1"/>
        <v>400500302</v>
      </c>
      <c r="I59" s="10" t="s">
        <v>42</v>
      </c>
    </row>
    <row r="60" spans="1:10" x14ac:dyDescent="0.3">
      <c r="A60" s="3">
        <v>4005</v>
      </c>
      <c r="B60" s="3">
        <f t="shared" si="0"/>
        <v>4</v>
      </c>
      <c r="C60" s="3">
        <f>VLOOKUP(A60,Sheet2!A:C,3,0)</f>
        <v>4</v>
      </c>
      <c r="D60" s="3" t="str">
        <f>VLOOKUP(A60,Sheet2!A:C,2,0)</f>
        <v>双头地狱犬宝宝</v>
      </c>
      <c r="E60" s="3">
        <f>VLOOKUP(B60,Sheet2!$F$2:$K$7,2,0)</f>
        <v>5</v>
      </c>
      <c r="F60" s="3">
        <f>VLOOKUP(B60,Sheet2!$F$2:$K$7,Sheet1!C60+1,0)</f>
        <v>1000</v>
      </c>
      <c r="G60" s="3">
        <f>IF(B60=0,VLOOKUP(C60,Sheet2!$M$2:$O$5,3,0),IF(OR(C60=2,C60=3,C60=4),G59+(IF(B60=0,B60+1,B60))*VLOOKUP(C60,Sheet2!$M$2:$O$5,3,0)+F59,0))</f>
        <v>1060</v>
      </c>
      <c r="H60" s="4">
        <f t="shared" si="1"/>
        <v>400500402</v>
      </c>
      <c r="I60" s="10" t="s">
        <v>43</v>
      </c>
    </row>
    <row r="61" spans="1:10" x14ac:dyDescent="0.3">
      <c r="A61" s="3">
        <v>4005</v>
      </c>
      <c r="B61" s="3">
        <f t="shared" si="0"/>
        <v>5</v>
      </c>
      <c r="C61" s="3">
        <f>VLOOKUP(A61,Sheet2!A:C,3,0)</f>
        <v>4</v>
      </c>
      <c r="D61" s="3" t="str">
        <f>VLOOKUP(A61,Sheet2!A:C,2,0)</f>
        <v>双头地狱犬宝宝</v>
      </c>
      <c r="E61" s="3">
        <f>VLOOKUP(B61,Sheet2!$F$2:$K$7,2,0)</f>
        <v>0</v>
      </c>
      <c r="F61" s="3">
        <f>VLOOKUP(B61,Sheet2!$F$2:$K$7,Sheet1!C61+1,0)</f>
        <v>0</v>
      </c>
      <c r="G61" s="3">
        <f>IF(B61=0,VLOOKUP(C61,Sheet2!$M$2:$O$5,3,0),IF(OR(C61=2,C61=3,C61=4),G60+(IF(B61=0,B61+1,B61))*VLOOKUP(C61,Sheet2!$M$2:$O$5,3,0)+F60,0))</f>
        <v>2110</v>
      </c>
      <c r="H61" s="4">
        <f t="shared" si="1"/>
        <v>400500502</v>
      </c>
      <c r="I61" s="10" t="s">
        <v>44</v>
      </c>
    </row>
    <row r="62" spans="1:10" x14ac:dyDescent="0.3">
      <c r="A62" s="3">
        <v>5001</v>
      </c>
      <c r="B62" s="3">
        <f t="shared" si="0"/>
        <v>0</v>
      </c>
      <c r="C62" s="3">
        <f>VLOOKUP(A62,Sheet2!A:C,3,0)</f>
        <v>5</v>
      </c>
      <c r="D62" s="3" t="str">
        <f>VLOOKUP(A62,Sheet2!A:C,2,0)</f>
        <v>凤凰宝宝</v>
      </c>
      <c r="E62" s="3">
        <f>VLOOKUP(B62,Sheet2!$F$2:$K$7,2,0)</f>
        <v>1</v>
      </c>
      <c r="F62" s="3">
        <f>VLOOKUP(B62,Sheet2!$F$2:$K$7,Sheet1!C62+1,0)</f>
        <v>100</v>
      </c>
      <c r="G62" s="3">
        <f>IF(B62=0,VLOOKUP(C62,Sheet2!$M$2:$O$5,3,0),IF(OR(C62=2,C62=3,C62=4),G61+(IF(B62=0,B62+1,B62))*VLOOKUP(C62,Sheet2!$M$2:$O$5,3,0)+F61,0))</f>
        <v>0</v>
      </c>
      <c r="H62" s="4">
        <f t="shared" si="1"/>
        <v>500100002</v>
      </c>
      <c r="I62" s="10" t="s">
        <v>57</v>
      </c>
    </row>
    <row r="63" spans="1:10" x14ac:dyDescent="0.3">
      <c r="A63" s="3">
        <v>5001</v>
      </c>
      <c r="B63" s="3">
        <f t="shared" si="0"/>
        <v>1</v>
      </c>
      <c r="C63" s="3">
        <f>VLOOKUP(A63,Sheet2!A:C,3,0)</f>
        <v>5</v>
      </c>
      <c r="D63" s="3" t="str">
        <f>VLOOKUP(A63,Sheet2!A:C,2,0)</f>
        <v>凤凰宝宝</v>
      </c>
      <c r="E63" s="3">
        <f>VLOOKUP(B63,Sheet2!$F$2:$K$7,2,0)</f>
        <v>2</v>
      </c>
      <c r="F63" s="3">
        <f>VLOOKUP(B63,Sheet2!$F$2:$K$7,Sheet1!C63+1,0)</f>
        <v>200</v>
      </c>
      <c r="G63" s="3">
        <f>IF(B63=0,VLOOKUP(C63,Sheet2!$M$2:$O$5,3,0),IF(OR(C63=2,C63=3,C63=4),G62+(IF(B63=0,B63+1,B63))*VLOOKUP(C63,Sheet2!$M$2:$O$5,3,0)+F62,0))</f>
        <v>0</v>
      </c>
      <c r="H63" s="4">
        <f t="shared" si="1"/>
        <v>500100102</v>
      </c>
      <c r="I63" s="10" t="s">
        <v>58</v>
      </c>
    </row>
    <row r="64" spans="1:10" x14ac:dyDescent="0.3">
      <c r="A64" s="3">
        <v>5001</v>
      </c>
      <c r="B64" s="3">
        <f t="shared" si="0"/>
        <v>2</v>
      </c>
      <c r="C64" s="3">
        <f>VLOOKUP(A64,Sheet2!A:C,3,0)</f>
        <v>5</v>
      </c>
      <c r="D64" s="3" t="str">
        <f>VLOOKUP(A64,Sheet2!A:C,2,0)</f>
        <v>凤凰宝宝</v>
      </c>
      <c r="E64" s="3">
        <f>VLOOKUP(B64,Sheet2!$F$2:$K$7,2,0)</f>
        <v>3</v>
      </c>
      <c r="F64" s="3">
        <f>VLOOKUP(B64,Sheet2!$F$2:$K$7,Sheet1!C64+1,0)</f>
        <v>600</v>
      </c>
      <c r="G64" s="3">
        <f>IF(B64=0,VLOOKUP(C64,Sheet2!$M$2:$O$5,3,0),IF(OR(C64=2,C64=3,C64=4),G63+(IF(B64=0,B64+1,B64))*VLOOKUP(C64,Sheet2!$M$2:$O$5,3,0)+F63,0))</f>
        <v>0</v>
      </c>
      <c r="H64" s="4">
        <f t="shared" si="1"/>
        <v>500100202</v>
      </c>
      <c r="I64" s="10" t="s">
        <v>59</v>
      </c>
    </row>
    <row r="65" spans="1:9" x14ac:dyDescent="0.3">
      <c r="A65" s="3">
        <v>5001</v>
      </c>
      <c r="B65" s="3">
        <f t="shared" si="0"/>
        <v>3</v>
      </c>
      <c r="C65" s="3">
        <f>VLOOKUP(A65,Sheet2!A:C,3,0)</f>
        <v>5</v>
      </c>
      <c r="D65" s="3" t="str">
        <f>VLOOKUP(A65,Sheet2!A:C,2,0)</f>
        <v>凤凰宝宝</v>
      </c>
      <c r="E65" s="3">
        <f>VLOOKUP(B65,Sheet2!$F$2:$K$7,2,0)</f>
        <v>4</v>
      </c>
      <c r="F65" s="3">
        <f>VLOOKUP(B65,Sheet2!$F$2:$K$7,Sheet1!C65+1,0)</f>
        <v>1000</v>
      </c>
      <c r="G65" s="3">
        <f>IF(B65=0,VLOOKUP(C65,Sheet2!$M$2:$O$5,3,0),IF(OR(C65=2,C65=3,C65=4),G64+(IF(B65=0,B65+1,B65))*VLOOKUP(C65,Sheet2!$M$2:$O$5,3,0)+F64,0))</f>
        <v>0</v>
      </c>
      <c r="H65" s="4">
        <f t="shared" si="1"/>
        <v>500100302</v>
      </c>
      <c r="I65" s="10" t="s">
        <v>60</v>
      </c>
    </row>
    <row r="66" spans="1:9" x14ac:dyDescent="0.3">
      <c r="A66" s="3">
        <v>5001</v>
      </c>
      <c r="B66" s="3">
        <f t="shared" si="0"/>
        <v>4</v>
      </c>
      <c r="C66" s="3">
        <f>VLOOKUP(A66,Sheet2!A:C,3,0)</f>
        <v>5</v>
      </c>
      <c r="D66" s="3" t="str">
        <f>VLOOKUP(A66,Sheet2!A:C,2,0)</f>
        <v>凤凰宝宝</v>
      </c>
      <c r="E66" s="3">
        <f>VLOOKUP(B66,Sheet2!$F$2:$K$7,2,0)</f>
        <v>5</v>
      </c>
      <c r="F66" s="3">
        <f>VLOOKUP(B66,Sheet2!$F$2:$K$7,Sheet1!C66+1,0)</f>
        <v>2000</v>
      </c>
      <c r="G66" s="3">
        <f>IF(B66=0,VLOOKUP(C66,Sheet2!$M$2:$O$5,3,0),IF(OR(C66=2,C66=3,C66=4),G65+(IF(B66=0,B66+1,B66))*VLOOKUP(C66,Sheet2!$M$2:$O$5,3,0)+F65,0))</f>
        <v>0</v>
      </c>
      <c r="H66" s="4">
        <f t="shared" si="1"/>
        <v>500100402</v>
      </c>
      <c r="I66" s="10" t="s">
        <v>61</v>
      </c>
    </row>
    <row r="67" spans="1:9" x14ac:dyDescent="0.3">
      <c r="A67" s="3">
        <v>5001</v>
      </c>
      <c r="B67" s="3">
        <f t="shared" ref="B67" si="2">IF(A67=A66,B66+1,0)</f>
        <v>5</v>
      </c>
      <c r="C67" s="3">
        <f>VLOOKUP(A67,Sheet2!A:C,3,0)</f>
        <v>5</v>
      </c>
      <c r="D67" s="3" t="str">
        <f>VLOOKUP(A67,Sheet2!A:C,2,0)</f>
        <v>凤凰宝宝</v>
      </c>
      <c r="E67" s="3">
        <f>VLOOKUP(B67,Sheet2!$F$2:$K$7,2,0)</f>
        <v>0</v>
      </c>
      <c r="F67" s="3">
        <f>VLOOKUP(B67,Sheet2!$F$2:$K$7,Sheet1!C67+1,0)</f>
        <v>0</v>
      </c>
      <c r="G67" s="3">
        <f>IF(B67=0,VLOOKUP(C67,Sheet2!$M$2:$O$5,3,0),IF(OR(C67=2,C67=3,C67=4),G66+(IF(B67=0,B67+1,B67))*VLOOKUP(C67,Sheet2!$M$2:$O$5,3,0)+F66,0))</f>
        <v>0</v>
      </c>
      <c r="H67" s="4">
        <f t="shared" ref="H67" si="3">A67*100000+B67*100+2</f>
        <v>500100502</v>
      </c>
      <c r="I67" s="10" t="s">
        <v>62</v>
      </c>
    </row>
    <row r="68" spans="1:9" x14ac:dyDescent="0.3">
      <c r="A68" s="3">
        <v>5002</v>
      </c>
      <c r="B68" s="3">
        <f t="shared" ref="B68:B79" si="4">IF(A68=A67,B67+1,0)</f>
        <v>0</v>
      </c>
      <c r="C68" s="3">
        <f>VLOOKUP(A68,Sheet2!A:C,3,0)</f>
        <v>5</v>
      </c>
      <c r="D68" s="3" t="str">
        <f>VLOOKUP(A68,Sheet2!A:C,2,0)</f>
        <v>幽灵虎宝宝</v>
      </c>
      <c r="E68" s="3">
        <f>VLOOKUP(B68,Sheet2!$F$2:$K$7,2,0)</f>
        <v>1</v>
      </c>
      <c r="F68" s="3">
        <f>VLOOKUP(B68,Sheet2!$F$2:$K$7,Sheet1!C68+1,0)</f>
        <v>100</v>
      </c>
      <c r="G68" s="3">
        <f>IF(B68=0,VLOOKUP(C68,Sheet2!$M$2:$O$5,3,0),IF(OR(C68=2,C68=3,C68=4),G67+(IF(B68=0,B68+1,B68))*VLOOKUP(C68,Sheet2!$M$2:$O$5,3,0)+F67,0))</f>
        <v>0</v>
      </c>
      <c r="H68" s="4">
        <f t="shared" ref="H68:H79" si="5">A68*100000+B68*100+2</f>
        <v>500200002</v>
      </c>
      <c r="I68" s="10" t="s">
        <v>39</v>
      </c>
    </row>
    <row r="69" spans="1:9" x14ac:dyDescent="0.3">
      <c r="A69" s="3">
        <v>5002</v>
      </c>
      <c r="B69" s="3">
        <f t="shared" si="4"/>
        <v>1</v>
      </c>
      <c r="C69" s="3">
        <f>VLOOKUP(A69,Sheet2!A:C,3,0)</f>
        <v>5</v>
      </c>
      <c r="D69" s="3" t="str">
        <f>VLOOKUP(A69,Sheet2!A:C,2,0)</f>
        <v>幽灵虎宝宝</v>
      </c>
      <c r="E69" s="3">
        <f>VLOOKUP(B69,Sheet2!$F$2:$K$7,2,0)</f>
        <v>2</v>
      </c>
      <c r="F69" s="3">
        <f>VLOOKUP(B69,Sheet2!$F$2:$K$7,Sheet1!C69+1,0)</f>
        <v>200</v>
      </c>
      <c r="G69" s="3">
        <f>IF(B69=0,VLOOKUP(C69,Sheet2!$M$2:$O$5,3,0),IF(OR(C69=2,C69=3,C69=4),G68+(IF(B69=0,B69+1,B69))*VLOOKUP(C69,Sheet2!$M$2:$O$5,3,0)+F68,0))</f>
        <v>0</v>
      </c>
      <c r="H69" s="4">
        <f t="shared" si="5"/>
        <v>500200102</v>
      </c>
      <c r="I69" s="10" t="s">
        <v>40</v>
      </c>
    </row>
    <row r="70" spans="1:9" x14ac:dyDescent="0.3">
      <c r="A70" s="3">
        <v>5002</v>
      </c>
      <c r="B70" s="3">
        <f t="shared" si="4"/>
        <v>2</v>
      </c>
      <c r="C70" s="3">
        <f>VLOOKUP(A70,Sheet2!A:C,3,0)</f>
        <v>5</v>
      </c>
      <c r="D70" s="3" t="str">
        <f>VLOOKUP(A70,Sheet2!A:C,2,0)</f>
        <v>幽灵虎宝宝</v>
      </c>
      <c r="E70" s="3">
        <f>VLOOKUP(B70,Sheet2!$F$2:$K$7,2,0)</f>
        <v>3</v>
      </c>
      <c r="F70" s="3">
        <f>VLOOKUP(B70,Sheet2!$F$2:$K$7,Sheet1!C70+1,0)</f>
        <v>600</v>
      </c>
      <c r="G70" s="3">
        <f>IF(B70=0,VLOOKUP(C70,Sheet2!$M$2:$O$5,3,0),IF(OR(C70=2,C70=3,C70=4),G69+(IF(B70=0,B70+1,B70))*VLOOKUP(C70,Sheet2!$M$2:$O$5,3,0)+F69,0))</f>
        <v>0</v>
      </c>
      <c r="H70" s="4">
        <f t="shared" si="5"/>
        <v>500200202</v>
      </c>
      <c r="I70" s="10" t="s">
        <v>41</v>
      </c>
    </row>
    <row r="71" spans="1:9" x14ac:dyDescent="0.3">
      <c r="A71" s="3">
        <v>5002</v>
      </c>
      <c r="B71" s="3">
        <f t="shared" si="4"/>
        <v>3</v>
      </c>
      <c r="C71" s="3">
        <f>VLOOKUP(A71,Sheet2!A:C,3,0)</f>
        <v>5</v>
      </c>
      <c r="D71" s="3" t="str">
        <f>VLOOKUP(A71,Sheet2!A:C,2,0)</f>
        <v>幽灵虎宝宝</v>
      </c>
      <c r="E71" s="3">
        <f>VLOOKUP(B71,Sheet2!$F$2:$K$7,2,0)</f>
        <v>4</v>
      </c>
      <c r="F71" s="3">
        <f>VLOOKUP(B71,Sheet2!$F$2:$K$7,Sheet1!C71+1,0)</f>
        <v>1000</v>
      </c>
      <c r="G71" s="3">
        <f>IF(B71=0,VLOOKUP(C71,Sheet2!$M$2:$O$5,3,0),IF(OR(C71=2,C71=3,C71=4),G70+(IF(B71=0,B71+1,B71))*VLOOKUP(C71,Sheet2!$M$2:$O$5,3,0)+F70,0))</f>
        <v>0</v>
      </c>
      <c r="H71" s="4">
        <f t="shared" si="5"/>
        <v>500200302</v>
      </c>
      <c r="I71" s="10" t="s">
        <v>42</v>
      </c>
    </row>
    <row r="72" spans="1:9" x14ac:dyDescent="0.3">
      <c r="A72" s="3">
        <v>5002</v>
      </c>
      <c r="B72" s="3">
        <f t="shared" si="4"/>
        <v>4</v>
      </c>
      <c r="C72" s="3">
        <f>VLOOKUP(A72,Sheet2!A:C,3,0)</f>
        <v>5</v>
      </c>
      <c r="D72" s="3" t="str">
        <f>VLOOKUP(A72,Sheet2!A:C,2,0)</f>
        <v>幽灵虎宝宝</v>
      </c>
      <c r="E72" s="3">
        <f>VLOOKUP(B72,Sheet2!$F$2:$K$7,2,0)</f>
        <v>5</v>
      </c>
      <c r="F72" s="3">
        <f>VLOOKUP(B72,Sheet2!$F$2:$K$7,Sheet1!C72+1,0)</f>
        <v>2000</v>
      </c>
      <c r="G72" s="3">
        <f>IF(B72=0,VLOOKUP(C72,Sheet2!$M$2:$O$5,3,0),IF(OR(C72=2,C72=3,C72=4),G71+(IF(B72=0,B72+1,B72))*VLOOKUP(C72,Sheet2!$M$2:$O$5,3,0)+F71,0))</f>
        <v>0</v>
      </c>
      <c r="H72" s="4">
        <f t="shared" si="5"/>
        <v>500200402</v>
      </c>
      <c r="I72" s="10" t="s">
        <v>85</v>
      </c>
    </row>
    <row r="73" spans="1:9" x14ac:dyDescent="0.3">
      <c r="A73" s="3">
        <v>5002</v>
      </c>
      <c r="B73" s="3">
        <f t="shared" si="4"/>
        <v>5</v>
      </c>
      <c r="C73" s="3">
        <f>VLOOKUP(A73,Sheet2!A:C,3,0)</f>
        <v>5</v>
      </c>
      <c r="D73" s="3" t="str">
        <f>VLOOKUP(A73,Sheet2!A:C,2,0)</f>
        <v>幽灵虎宝宝</v>
      </c>
      <c r="E73" s="3">
        <f>VLOOKUP(B73,Sheet2!$F$2:$K$7,2,0)</f>
        <v>0</v>
      </c>
      <c r="F73" s="3">
        <f>VLOOKUP(B73,Sheet2!$F$2:$K$7,Sheet1!C73+1,0)</f>
        <v>0</v>
      </c>
      <c r="G73" s="3">
        <f>IF(B73=0,VLOOKUP(C73,Sheet2!$M$2:$O$5,3,0),IF(OR(C73=2,C73=3,C73=4),G72+(IF(B73=0,B73+1,B73))*VLOOKUP(C73,Sheet2!$M$2:$O$5,3,0)+F72,0))</f>
        <v>0</v>
      </c>
      <c r="H73" s="4">
        <f t="shared" si="5"/>
        <v>500200502</v>
      </c>
      <c r="I73" s="10" t="s">
        <v>84</v>
      </c>
    </row>
    <row r="74" spans="1:9" x14ac:dyDescent="0.3">
      <c r="A74" s="3">
        <v>5003</v>
      </c>
      <c r="B74" s="3">
        <f t="shared" si="4"/>
        <v>0</v>
      </c>
      <c r="C74" s="3">
        <f>VLOOKUP(A74,Sheet2!A:C,3,0)</f>
        <v>5</v>
      </c>
      <c r="D74" s="3" t="str">
        <f>VLOOKUP(A74,Sheet2!A:C,2,0)</f>
        <v>光元素宝宝</v>
      </c>
      <c r="E74" s="3">
        <f>VLOOKUP(B74,Sheet2!$F$2:$K$7,2,0)</f>
        <v>1</v>
      </c>
      <c r="F74" s="3">
        <f>VLOOKUP(B74,Sheet2!$F$2:$K$7,Sheet1!C74+1,0)</f>
        <v>100</v>
      </c>
      <c r="G74" s="3">
        <f>IF(B74=0,VLOOKUP(C74,Sheet2!$M$2:$O$5,3,0),IF(OR(C74=2,C74=3,C74=4),G73+(IF(B74=0,B74+1,B74))*VLOOKUP(C74,Sheet2!$M$2:$O$5,3,0)+F73,0))</f>
        <v>0</v>
      </c>
      <c r="H74" s="4">
        <f t="shared" si="5"/>
        <v>500300002</v>
      </c>
      <c r="I74" s="10" t="s">
        <v>86</v>
      </c>
    </row>
    <row r="75" spans="1:9" x14ac:dyDescent="0.3">
      <c r="A75" s="3">
        <v>5003</v>
      </c>
      <c r="B75" s="3">
        <f t="shared" si="4"/>
        <v>1</v>
      </c>
      <c r="C75" s="3">
        <f>VLOOKUP(A75,Sheet2!A:C,3,0)</f>
        <v>5</v>
      </c>
      <c r="D75" s="3" t="str">
        <f>VLOOKUP(A75,Sheet2!A:C,2,0)</f>
        <v>光元素宝宝</v>
      </c>
      <c r="E75" s="3">
        <f>VLOOKUP(B75,Sheet2!$F$2:$K$7,2,0)</f>
        <v>2</v>
      </c>
      <c r="F75" s="3">
        <f>VLOOKUP(B75,Sheet2!$F$2:$K$7,Sheet1!C75+1,0)</f>
        <v>200</v>
      </c>
      <c r="G75" s="3">
        <f>IF(B75=0,VLOOKUP(C75,Sheet2!$M$2:$O$5,3,0),IF(OR(C75=2,C75=3,C75=4),G74+(IF(B75=0,B75+1,B75))*VLOOKUP(C75,Sheet2!$M$2:$O$5,3,0)+F74,0))</f>
        <v>0</v>
      </c>
      <c r="H75" s="4">
        <f t="shared" si="5"/>
        <v>500300102</v>
      </c>
      <c r="I75" s="10" t="s">
        <v>87</v>
      </c>
    </row>
    <row r="76" spans="1:9" x14ac:dyDescent="0.3">
      <c r="A76" s="3">
        <v>5003</v>
      </c>
      <c r="B76" s="3">
        <f t="shared" si="4"/>
        <v>2</v>
      </c>
      <c r="C76" s="3">
        <f>VLOOKUP(A76,Sheet2!A:C,3,0)</f>
        <v>5</v>
      </c>
      <c r="D76" s="3" t="str">
        <f>VLOOKUP(A76,Sheet2!A:C,2,0)</f>
        <v>光元素宝宝</v>
      </c>
      <c r="E76" s="3">
        <f>VLOOKUP(B76,Sheet2!$F$2:$K$7,2,0)</f>
        <v>3</v>
      </c>
      <c r="F76" s="3">
        <f>VLOOKUP(B76,Sheet2!$F$2:$K$7,Sheet1!C76+1,0)</f>
        <v>600</v>
      </c>
      <c r="G76" s="3">
        <f>IF(B76=0,VLOOKUP(C76,Sheet2!$M$2:$O$5,3,0),IF(OR(C76=2,C76=3,C76=4),G75+(IF(B76=0,B76+1,B76))*VLOOKUP(C76,Sheet2!$M$2:$O$5,3,0)+F75,0))</f>
        <v>0</v>
      </c>
      <c r="H76" s="4">
        <f t="shared" si="5"/>
        <v>500300202</v>
      </c>
      <c r="I76" s="10" t="s">
        <v>88</v>
      </c>
    </row>
    <row r="77" spans="1:9" x14ac:dyDescent="0.3">
      <c r="A77" s="3">
        <v>5003</v>
      </c>
      <c r="B77" s="3">
        <f t="shared" si="4"/>
        <v>3</v>
      </c>
      <c r="C77" s="3">
        <f>VLOOKUP(A77,Sheet2!A:C,3,0)</f>
        <v>5</v>
      </c>
      <c r="D77" s="3" t="str">
        <f>VLOOKUP(A77,Sheet2!A:C,2,0)</f>
        <v>光元素宝宝</v>
      </c>
      <c r="E77" s="3">
        <f>VLOOKUP(B77,Sheet2!$F$2:$K$7,2,0)</f>
        <v>4</v>
      </c>
      <c r="F77" s="3">
        <f>VLOOKUP(B77,Sheet2!$F$2:$K$7,Sheet1!C77+1,0)</f>
        <v>1000</v>
      </c>
      <c r="G77" s="3">
        <f>IF(B77=0,VLOOKUP(C77,Sheet2!$M$2:$O$5,3,0),IF(OR(C77=2,C77=3,C77=4),G76+(IF(B77=0,B77+1,B77))*VLOOKUP(C77,Sheet2!$M$2:$O$5,3,0)+F76,0))</f>
        <v>0</v>
      </c>
      <c r="H77" s="4">
        <f t="shared" si="5"/>
        <v>500300302</v>
      </c>
      <c r="I77" s="10" t="s">
        <v>89</v>
      </c>
    </row>
    <row r="78" spans="1:9" x14ac:dyDescent="0.3">
      <c r="A78" s="3">
        <v>5003</v>
      </c>
      <c r="B78" s="3">
        <f t="shared" si="4"/>
        <v>4</v>
      </c>
      <c r="C78" s="3">
        <f>VLOOKUP(A78,Sheet2!A:C,3,0)</f>
        <v>5</v>
      </c>
      <c r="D78" s="3" t="str">
        <f>VLOOKUP(A78,Sheet2!A:C,2,0)</f>
        <v>光元素宝宝</v>
      </c>
      <c r="E78" s="3">
        <f>VLOOKUP(B78,Sheet2!$F$2:$K$7,2,0)</f>
        <v>5</v>
      </c>
      <c r="F78" s="3">
        <f>VLOOKUP(B78,Sheet2!$F$2:$K$7,Sheet1!C78+1,0)</f>
        <v>2000</v>
      </c>
      <c r="G78" s="3">
        <f>IF(B78=0,VLOOKUP(C78,Sheet2!$M$2:$O$5,3,0),IF(OR(C78=2,C78=3,C78=4),G77+(IF(B78=0,B78+1,B78))*VLOOKUP(C78,Sheet2!$M$2:$O$5,3,0)+F77,0))</f>
        <v>0</v>
      </c>
      <c r="H78" s="4">
        <f t="shared" si="5"/>
        <v>500300402</v>
      </c>
      <c r="I78" s="10" t="s">
        <v>90</v>
      </c>
    </row>
    <row r="79" spans="1:9" x14ac:dyDescent="0.3">
      <c r="A79" s="3">
        <v>5003</v>
      </c>
      <c r="B79" s="3">
        <f t="shared" si="4"/>
        <v>5</v>
      </c>
      <c r="C79" s="3">
        <f>VLOOKUP(A79,Sheet2!A:C,3,0)</f>
        <v>5</v>
      </c>
      <c r="D79" s="3" t="str">
        <f>VLOOKUP(A79,Sheet2!A:C,2,0)</f>
        <v>光元素宝宝</v>
      </c>
      <c r="E79" s="3">
        <f>VLOOKUP(B79,Sheet2!$F$2:$K$7,2,0)</f>
        <v>0</v>
      </c>
      <c r="F79" s="3">
        <f>VLOOKUP(B79,Sheet2!$F$2:$K$7,Sheet1!C79+1,0)</f>
        <v>0</v>
      </c>
      <c r="G79" s="3">
        <f>IF(B79=0,VLOOKUP(C79,Sheet2!$M$2:$O$5,3,0),IF(OR(C79=2,C79=3,C79=4),G78+(IF(B79=0,B79+1,B79))*VLOOKUP(C79,Sheet2!$M$2:$O$5,3,0)+F78,0))</f>
        <v>0</v>
      </c>
      <c r="H79" s="4">
        <f t="shared" si="5"/>
        <v>500300502</v>
      </c>
      <c r="I79" s="10" t="s">
        <v>91</v>
      </c>
    </row>
  </sheetData>
  <sortState xmlns:xlrd2="http://schemas.microsoft.com/office/spreadsheetml/2017/richdata2" ref="A2:I67">
    <sortCondition ref="A2:A67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"/>
  <sheetViews>
    <sheetView workbookViewId="0">
      <selection activeCell="C14" sqref="C14"/>
    </sheetView>
  </sheetViews>
  <sheetFormatPr defaultColWidth="9" defaultRowHeight="14.25" x14ac:dyDescent="0.2"/>
  <cols>
    <col min="2" max="2" width="14.375" customWidth="1"/>
  </cols>
  <sheetData>
    <row r="1" spans="1:21" x14ac:dyDescent="0.2">
      <c r="A1">
        <v>2001</v>
      </c>
      <c r="B1" t="s">
        <v>63</v>
      </c>
      <c r="C1">
        <v>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N1" t="s">
        <v>70</v>
      </c>
      <c r="O1" t="s">
        <v>71</v>
      </c>
    </row>
    <row r="2" spans="1:21" x14ac:dyDescent="0.2">
      <c r="A2">
        <v>2002</v>
      </c>
      <c r="B2" t="s">
        <v>72</v>
      </c>
      <c r="C2">
        <v>2</v>
      </c>
      <c r="F2" s="1">
        <v>0</v>
      </c>
      <c r="G2" s="1">
        <v>1</v>
      </c>
      <c r="H2" s="1">
        <f>I2/5</f>
        <v>5</v>
      </c>
      <c r="I2" s="1">
        <f>J2/2</f>
        <v>25</v>
      </c>
      <c r="J2" s="1">
        <v>50</v>
      </c>
      <c r="K2" s="1">
        <f>J2*2</f>
        <v>100</v>
      </c>
      <c r="M2">
        <v>2</v>
      </c>
      <c r="N2">
        <v>2</v>
      </c>
      <c r="O2">
        <v>3</v>
      </c>
      <c r="P2">
        <f>P6</f>
        <v>0</v>
      </c>
      <c r="Q2">
        <f>SUM(P6:Q6)</f>
        <v>5</v>
      </c>
      <c r="R2">
        <f>SUM(P6:R6)</f>
        <v>15</v>
      </c>
      <c r="S2">
        <f>SUM(P6:S6)</f>
        <v>45</v>
      </c>
      <c r="T2">
        <f>SUM(P6:T6)</f>
        <v>95</v>
      </c>
      <c r="U2">
        <f>SUM(P6:U6)</f>
        <v>195</v>
      </c>
    </row>
    <row r="3" spans="1:21" x14ac:dyDescent="0.2">
      <c r="A3">
        <v>3001</v>
      </c>
      <c r="B3" t="s">
        <v>73</v>
      </c>
      <c r="C3">
        <v>3</v>
      </c>
      <c r="F3" s="1">
        <v>1</v>
      </c>
      <c r="G3" s="1">
        <v>2</v>
      </c>
      <c r="H3" s="1">
        <f t="shared" ref="H3:H6" si="0">I3/5</f>
        <v>10</v>
      </c>
      <c r="I3" s="1">
        <f t="shared" ref="I3:I6" si="1">J3/2</f>
        <v>50</v>
      </c>
      <c r="J3" s="1">
        <v>100</v>
      </c>
      <c r="K3" s="1">
        <f t="shared" ref="K3:K6" si="2">J3*2</f>
        <v>200</v>
      </c>
      <c r="M3">
        <v>3</v>
      </c>
      <c r="N3">
        <v>2</v>
      </c>
      <c r="O3">
        <v>5</v>
      </c>
      <c r="P3">
        <f t="shared" ref="P3:P5" si="3">P7</f>
        <v>0</v>
      </c>
      <c r="Q3">
        <f t="shared" ref="Q3:Q5" si="4">SUM(P7:Q7)</f>
        <v>25</v>
      </c>
      <c r="R3">
        <f t="shared" ref="R3:R5" si="5">SUM(P7:R7)</f>
        <v>75</v>
      </c>
      <c r="S3">
        <f t="shared" ref="S3:S5" si="6">SUM(P7:S7)</f>
        <v>225</v>
      </c>
      <c r="T3">
        <f t="shared" ref="T3:T5" si="7">SUM(P7:T7)</f>
        <v>475</v>
      </c>
      <c r="U3">
        <f t="shared" ref="U3:U5" si="8">SUM(P7:U7)</f>
        <v>975</v>
      </c>
    </row>
    <row r="4" spans="1:21" x14ac:dyDescent="0.2">
      <c r="A4">
        <v>3002</v>
      </c>
      <c r="B4" t="s">
        <v>74</v>
      </c>
      <c r="C4">
        <v>3</v>
      </c>
      <c r="F4" s="1">
        <v>2</v>
      </c>
      <c r="G4" s="1">
        <v>3</v>
      </c>
      <c r="H4" s="1">
        <f t="shared" si="0"/>
        <v>30</v>
      </c>
      <c r="I4" s="1">
        <f t="shared" si="1"/>
        <v>150</v>
      </c>
      <c r="J4" s="1">
        <v>300</v>
      </c>
      <c r="K4" s="1">
        <f t="shared" si="2"/>
        <v>600</v>
      </c>
      <c r="M4">
        <v>4</v>
      </c>
      <c r="N4">
        <v>2</v>
      </c>
      <c r="O4">
        <v>10</v>
      </c>
      <c r="P4">
        <f t="shared" si="3"/>
        <v>0</v>
      </c>
      <c r="Q4">
        <f t="shared" si="4"/>
        <v>50</v>
      </c>
      <c r="R4">
        <f t="shared" si="5"/>
        <v>150</v>
      </c>
      <c r="S4">
        <f t="shared" si="6"/>
        <v>450</v>
      </c>
      <c r="T4">
        <f t="shared" si="7"/>
        <v>950</v>
      </c>
      <c r="U4">
        <f t="shared" si="8"/>
        <v>1950</v>
      </c>
    </row>
    <row r="5" spans="1:21" x14ac:dyDescent="0.2">
      <c r="A5">
        <v>3003</v>
      </c>
      <c r="B5" t="s">
        <v>75</v>
      </c>
      <c r="C5">
        <v>3</v>
      </c>
      <c r="F5" s="1">
        <v>3</v>
      </c>
      <c r="G5" s="1">
        <v>4</v>
      </c>
      <c r="H5" s="1">
        <f t="shared" si="0"/>
        <v>50</v>
      </c>
      <c r="I5" s="1">
        <f t="shared" si="1"/>
        <v>250</v>
      </c>
      <c r="J5" s="1">
        <v>500</v>
      </c>
      <c r="K5" s="1">
        <f t="shared" si="2"/>
        <v>1000</v>
      </c>
      <c r="M5">
        <v>5</v>
      </c>
      <c r="N5">
        <v>2</v>
      </c>
      <c r="O5">
        <v>0</v>
      </c>
      <c r="P5">
        <f t="shared" si="3"/>
        <v>0</v>
      </c>
      <c r="Q5">
        <f t="shared" si="4"/>
        <v>100</v>
      </c>
      <c r="R5">
        <f t="shared" si="5"/>
        <v>300</v>
      </c>
      <c r="S5">
        <f t="shared" si="6"/>
        <v>900</v>
      </c>
      <c r="T5">
        <f t="shared" si="7"/>
        <v>1900</v>
      </c>
      <c r="U5">
        <f t="shared" si="8"/>
        <v>3900</v>
      </c>
    </row>
    <row r="6" spans="1:21" x14ac:dyDescent="0.2">
      <c r="A6">
        <v>4001</v>
      </c>
      <c r="B6" t="s">
        <v>76</v>
      </c>
      <c r="C6">
        <v>4</v>
      </c>
      <c r="F6" s="1">
        <v>4</v>
      </c>
      <c r="G6" s="1">
        <v>5</v>
      </c>
      <c r="H6" s="1">
        <f t="shared" si="0"/>
        <v>100</v>
      </c>
      <c r="I6" s="1">
        <f t="shared" si="1"/>
        <v>500</v>
      </c>
      <c r="J6" s="1">
        <v>1000</v>
      </c>
      <c r="K6" s="1">
        <f t="shared" si="2"/>
        <v>2000</v>
      </c>
      <c r="P6">
        <v>0</v>
      </c>
      <c r="Q6">
        <v>5</v>
      </c>
      <c r="R6">
        <v>10</v>
      </c>
      <c r="S6">
        <v>30</v>
      </c>
      <c r="T6">
        <v>50</v>
      </c>
      <c r="U6">
        <v>100</v>
      </c>
    </row>
    <row r="7" spans="1:21" x14ac:dyDescent="0.2">
      <c r="A7">
        <v>4002</v>
      </c>
      <c r="B7" t="s">
        <v>77</v>
      </c>
      <c r="C7">
        <v>4</v>
      </c>
      <c r="F7" s="1">
        <v>5</v>
      </c>
      <c r="G7" s="1"/>
      <c r="H7" s="1"/>
      <c r="I7" s="1"/>
      <c r="J7" s="1"/>
      <c r="K7" s="1"/>
      <c r="P7">
        <v>0</v>
      </c>
      <c r="Q7">
        <v>25</v>
      </c>
      <c r="R7">
        <v>50</v>
      </c>
      <c r="S7">
        <v>150</v>
      </c>
      <c r="T7">
        <v>250</v>
      </c>
      <c r="U7">
        <v>500</v>
      </c>
    </row>
    <row r="8" spans="1:21" x14ac:dyDescent="0.2">
      <c r="A8">
        <v>4003</v>
      </c>
      <c r="B8" t="s">
        <v>78</v>
      </c>
      <c r="C8">
        <v>4</v>
      </c>
      <c r="P8">
        <v>0</v>
      </c>
      <c r="Q8">
        <v>50</v>
      </c>
      <c r="R8">
        <v>100</v>
      </c>
      <c r="S8">
        <v>300</v>
      </c>
      <c r="T8">
        <v>500</v>
      </c>
      <c r="U8">
        <v>1000</v>
      </c>
    </row>
    <row r="9" spans="1:21" x14ac:dyDescent="0.2">
      <c r="A9">
        <v>4004</v>
      </c>
      <c r="B9" t="s">
        <v>79</v>
      </c>
      <c r="C9">
        <v>4</v>
      </c>
      <c r="P9">
        <v>0</v>
      </c>
      <c r="Q9">
        <v>100</v>
      </c>
      <c r="R9">
        <v>200</v>
      </c>
      <c r="S9">
        <v>600</v>
      </c>
      <c r="T9">
        <v>1000</v>
      </c>
      <c r="U9">
        <v>2000</v>
      </c>
    </row>
    <row r="10" spans="1:21" x14ac:dyDescent="0.2">
      <c r="A10">
        <v>4005</v>
      </c>
      <c r="B10" t="s">
        <v>80</v>
      </c>
      <c r="C10">
        <v>4</v>
      </c>
    </row>
    <row r="11" spans="1:21" x14ac:dyDescent="0.2">
      <c r="A11">
        <v>5001</v>
      </c>
      <c r="B11" t="s">
        <v>81</v>
      </c>
      <c r="C11">
        <v>5</v>
      </c>
    </row>
    <row r="12" spans="1:21" x14ac:dyDescent="0.2">
      <c r="A12">
        <v>5002</v>
      </c>
      <c r="B12" t="s">
        <v>82</v>
      </c>
      <c r="C12">
        <v>5</v>
      </c>
    </row>
    <row r="13" spans="1:21" x14ac:dyDescent="0.2">
      <c r="A13">
        <v>5003</v>
      </c>
      <c r="B13" s="11" t="s">
        <v>83</v>
      </c>
      <c r="C13"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吴鸣骞</dc:creator>
  <cp:lastModifiedBy>Administrator</cp:lastModifiedBy>
  <dcterms:created xsi:type="dcterms:W3CDTF">2015-06-05T18:19:00Z</dcterms:created>
  <dcterms:modified xsi:type="dcterms:W3CDTF">2021-11-29T05:57:29Z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