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2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andrahargrave/Documents/"/>
    </mc:Choice>
  </mc:AlternateContent>
  <xr:revisionPtr revIDLastSave="0" documentId="8_{DE52EB1F-FDB4-DA43-9C6D-C93BF6C125F1}" xr6:coauthVersionLast="47" xr6:coauthVersionMax="47" xr10:uidLastSave="{00000000-0000-0000-0000-000000000000}"/>
  <bookViews>
    <workbookView xWindow="740" yWindow="1760" windowWidth="26760" windowHeight="13580" activeTab="2" xr2:uid="{00000000-000D-0000-FFFF-FFFF00000000}"/>
  </bookViews>
  <sheets>
    <sheet name="Theater Outcome by Launch Date" sheetId="3" r:id="rId1"/>
    <sheet name="Kickstarter" sheetId="1" r:id="rId2"/>
    <sheet name="Outcomes Based on Goals" sheetId="4" r:id="rId3"/>
  </sheets>
  <definedNames>
    <definedName name="_xlnm._FilterDatabase" localSheetId="1" hidden="1">Kickstarter!$O$1:$O$4115</definedName>
  </definedNames>
  <calcPr calcId="181029" concurrentCalc="0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4" l="1"/>
  <c r="H12" i="4"/>
  <c r="H11" i="4"/>
  <c r="H10" i="4"/>
  <c r="H9" i="4"/>
  <c r="H8" i="4"/>
  <c r="H7" i="4"/>
  <c r="H6" i="4"/>
  <c r="H5" i="4"/>
  <c r="H4" i="4"/>
  <c r="H3" i="4"/>
  <c r="H2" i="4"/>
  <c r="G13" i="4"/>
  <c r="G12" i="4"/>
  <c r="G11" i="4"/>
  <c r="G10" i="4"/>
  <c r="G9" i="4"/>
  <c r="G8" i="4"/>
  <c r="G7" i="4"/>
  <c r="G6" i="4"/>
  <c r="G5" i="4"/>
  <c r="G4" i="4"/>
  <c r="G3" i="4"/>
  <c r="G2" i="4"/>
  <c r="F13" i="4"/>
  <c r="F12" i="4"/>
  <c r="F11" i="4"/>
  <c r="F10" i="4"/>
  <c r="F9" i="4"/>
  <c r="F8" i="4"/>
  <c r="F7" i="4"/>
  <c r="F6" i="4"/>
  <c r="F5" i="4"/>
  <c r="F4" i="4"/>
  <c r="F3" i="4"/>
  <c r="F2" i="4"/>
  <c r="E3" i="4"/>
  <c r="E4" i="4"/>
  <c r="E5" i="4"/>
  <c r="E6" i="4"/>
  <c r="E7" i="4"/>
  <c r="E8" i="4"/>
  <c r="E9" i="4"/>
  <c r="E10" i="4"/>
  <c r="E11" i="4"/>
  <c r="E12" i="4"/>
  <c r="E13" i="4"/>
  <c r="E2" i="4"/>
  <c r="D13" i="4"/>
  <c r="C13" i="4"/>
  <c r="B13" i="4"/>
  <c r="D12" i="4"/>
  <c r="C12" i="4"/>
  <c r="B12" i="4"/>
  <c r="D11" i="4"/>
  <c r="C11" i="4"/>
  <c r="B11" i="4"/>
  <c r="D10" i="4"/>
  <c r="C10" i="4"/>
  <c r="B10" i="4"/>
  <c r="D9" i="4"/>
  <c r="C9" i="4"/>
  <c r="B9" i="4"/>
  <c r="D8" i="4"/>
  <c r="C8" i="4"/>
  <c r="B8" i="4"/>
  <c r="D7" i="4"/>
  <c r="C7" i="4"/>
  <c r="B7" i="4"/>
  <c r="D6" i="4"/>
  <c r="C6" i="4"/>
  <c r="B6" i="4"/>
  <c r="D5" i="4"/>
  <c r="C5" i="4"/>
  <c r="B5" i="4"/>
  <c r="D4" i="4"/>
  <c r="C4" i="4"/>
  <c r="B4" i="4"/>
  <c r="D3" i="4"/>
  <c r="C3" i="4"/>
  <c r="B3" i="4"/>
  <c r="D2" i="4"/>
  <c r="C2" i="4"/>
  <c r="B2" i="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O2" i="1"/>
  <c r="O2733" i="1"/>
  <c r="O23" i="1"/>
  <c r="R23" i="1"/>
  <c r="O1187" i="1"/>
  <c r="O6" i="1"/>
  <c r="R6" i="1"/>
  <c r="Q4115" i="1"/>
  <c r="P4115" i="1"/>
  <c r="O3245" i="1"/>
  <c r="O1125" i="1"/>
  <c r="O4115" i="1"/>
  <c r="R4115" i="1"/>
  <c r="Q4114" i="1"/>
  <c r="P4114" i="1"/>
  <c r="O1845" i="1"/>
  <c r="O1022" i="1"/>
  <c r="O4114" i="1"/>
  <c r="R4114" i="1"/>
  <c r="Q4113" i="1"/>
  <c r="P4113" i="1"/>
  <c r="O1552" i="1"/>
  <c r="O2249" i="1"/>
  <c r="O4113" i="1"/>
  <c r="R4113" i="1"/>
  <c r="Q4112" i="1"/>
  <c r="P4112" i="1"/>
  <c r="O2413" i="1"/>
  <c r="O674" i="1"/>
  <c r="O4112" i="1"/>
  <c r="R4112" i="1"/>
  <c r="Q4111" i="1"/>
  <c r="P4111" i="1"/>
  <c r="O3521" i="1"/>
  <c r="O1246" i="1"/>
  <c r="O4111" i="1"/>
  <c r="R4111" i="1"/>
  <c r="Q4110" i="1"/>
  <c r="P4110" i="1"/>
  <c r="O3104" i="1"/>
  <c r="O90" i="1"/>
  <c r="O4110" i="1"/>
  <c r="R4110" i="1"/>
  <c r="Q4109" i="1"/>
  <c r="P4109" i="1"/>
  <c r="O3123" i="1"/>
  <c r="O2713" i="1"/>
  <c r="O4109" i="1"/>
  <c r="R4109" i="1"/>
  <c r="Q4108" i="1"/>
  <c r="P4108" i="1"/>
  <c r="O1031" i="1"/>
  <c r="O2148" i="1"/>
  <c r="O4108" i="1"/>
  <c r="R4108" i="1"/>
  <c r="Q4107" i="1"/>
  <c r="P4107" i="1"/>
  <c r="O194" i="1"/>
  <c r="O240" i="1"/>
  <c r="O4107" i="1"/>
  <c r="R4107" i="1"/>
  <c r="Q4106" i="1"/>
  <c r="P4106" i="1"/>
  <c r="O3765" i="1"/>
  <c r="O368" i="1"/>
  <c r="O4106" i="1"/>
  <c r="R4106" i="1"/>
  <c r="Q4105" i="1"/>
  <c r="P4105" i="1"/>
  <c r="O900" i="1"/>
  <c r="O1601" i="1"/>
  <c r="O4105" i="1"/>
  <c r="R4105" i="1"/>
  <c r="Q4104" i="1"/>
  <c r="P4104" i="1"/>
  <c r="O3276" i="1"/>
  <c r="O786" i="1"/>
  <c r="O4104" i="1"/>
  <c r="R4104" i="1"/>
  <c r="Q4103" i="1"/>
  <c r="P4103" i="1"/>
  <c r="O2151" i="1"/>
  <c r="O170" i="1"/>
  <c r="O4103" i="1"/>
  <c r="R4103" i="1"/>
  <c r="Q4102" i="1"/>
  <c r="P4102" i="1"/>
  <c r="O2107" i="1"/>
  <c r="O2578" i="1"/>
  <c r="O4102" i="1"/>
  <c r="R4102" i="1"/>
  <c r="Q4101" i="1"/>
  <c r="P4101" i="1"/>
  <c r="O351" i="1"/>
  <c r="O514" i="1"/>
  <c r="O4101" i="1"/>
  <c r="R4101" i="1"/>
  <c r="Q4100" i="1"/>
  <c r="P4100" i="1"/>
  <c r="O3432" i="1"/>
  <c r="O734" i="1"/>
  <c r="O4100" i="1"/>
  <c r="R4100" i="1"/>
  <c r="Q4099" i="1"/>
  <c r="P4099" i="1"/>
  <c r="O157" i="1"/>
  <c r="O1140" i="1"/>
  <c r="O4099" i="1"/>
  <c r="R4099" i="1"/>
  <c r="Q4098" i="1"/>
  <c r="P4098" i="1"/>
  <c r="O1819" i="1"/>
  <c r="O128" i="1"/>
  <c r="O4098" i="1"/>
  <c r="R4098" i="1"/>
  <c r="Q4097" i="1"/>
  <c r="P4097" i="1"/>
  <c r="O3884" i="1"/>
  <c r="O250" i="1"/>
  <c r="O4097" i="1"/>
  <c r="R4097" i="1"/>
  <c r="Q4096" i="1"/>
  <c r="P4096" i="1"/>
  <c r="O2120" i="1"/>
  <c r="O2694" i="1"/>
  <c r="O4096" i="1"/>
  <c r="R4096" i="1"/>
  <c r="Q4095" i="1"/>
  <c r="P4095" i="1"/>
  <c r="O3577" i="1"/>
  <c r="O1640" i="1"/>
  <c r="O4095" i="1"/>
  <c r="R4095" i="1"/>
  <c r="Q4094" i="1"/>
  <c r="P4094" i="1"/>
  <c r="O3637" i="1"/>
  <c r="O2204" i="1"/>
  <c r="O4094" i="1"/>
  <c r="R4094" i="1"/>
  <c r="Q4093" i="1"/>
  <c r="P4093" i="1"/>
  <c r="O1830" i="1"/>
  <c r="O2358" i="1"/>
  <c r="O4093" i="1"/>
  <c r="R4093" i="1"/>
  <c r="Q4092" i="1"/>
  <c r="P4092" i="1"/>
  <c r="O515" i="1"/>
  <c r="O1527" i="1"/>
  <c r="O4092" i="1"/>
  <c r="R4092" i="1"/>
  <c r="Q4091" i="1"/>
  <c r="P4091" i="1"/>
  <c r="O2340" i="1"/>
  <c r="O1863" i="1"/>
  <c r="O4091" i="1"/>
  <c r="R4091" i="1"/>
  <c r="Q4090" i="1"/>
  <c r="P4090" i="1"/>
  <c r="O1935" i="1"/>
  <c r="O2355" i="1"/>
  <c r="O4090" i="1"/>
  <c r="R4090" i="1"/>
  <c r="Q4089" i="1"/>
  <c r="P4089" i="1"/>
  <c r="O2015" i="1"/>
  <c r="O597" i="1"/>
  <c r="O4089" i="1"/>
  <c r="R4089" i="1"/>
  <c r="Q4088" i="1"/>
  <c r="P4088" i="1"/>
  <c r="O2858" i="1"/>
  <c r="O1252" i="1"/>
  <c r="O4088" i="1"/>
  <c r="R4088" i="1"/>
  <c r="Q4087" i="1"/>
  <c r="P4087" i="1"/>
  <c r="O1303" i="1"/>
  <c r="O2119" i="1"/>
  <c r="O4087" i="1"/>
  <c r="R4087" i="1"/>
  <c r="Q4086" i="1"/>
  <c r="P4086" i="1"/>
  <c r="O3277" i="1"/>
  <c r="O407" i="1"/>
  <c r="O4086" i="1"/>
  <c r="R4086" i="1"/>
  <c r="Q4085" i="1"/>
  <c r="P4085" i="1"/>
  <c r="O607" i="1"/>
  <c r="O1128" i="1"/>
  <c r="O4085" i="1"/>
  <c r="R4085" i="1"/>
  <c r="Q4084" i="1"/>
  <c r="P4084" i="1"/>
  <c r="O3149" i="1"/>
  <c r="O1247" i="1"/>
  <c r="O4084" i="1"/>
  <c r="R4084" i="1"/>
  <c r="Q4083" i="1"/>
  <c r="P4083" i="1"/>
  <c r="O323" i="1"/>
  <c r="O2195" i="1"/>
  <c r="O4083" i="1"/>
  <c r="R4083" i="1"/>
  <c r="Q4082" i="1"/>
  <c r="P4082" i="1"/>
  <c r="O2397" i="1"/>
  <c r="O677" i="1"/>
  <c r="O4082" i="1"/>
  <c r="R4082" i="1"/>
  <c r="Q4081" i="1"/>
  <c r="P4081" i="1"/>
  <c r="O703" i="1"/>
  <c r="O679" i="1"/>
  <c r="O4081" i="1"/>
  <c r="R4081" i="1"/>
  <c r="Q4080" i="1"/>
  <c r="P4080" i="1"/>
  <c r="O2870" i="1"/>
  <c r="O166" i="1"/>
  <c r="O4080" i="1"/>
  <c r="R4080" i="1"/>
  <c r="Q4079" i="1"/>
  <c r="P4079" i="1"/>
  <c r="O3891" i="1"/>
  <c r="O244" i="1"/>
  <c r="O4079" i="1"/>
  <c r="R4079" i="1"/>
  <c r="Q4078" i="1"/>
  <c r="P4078" i="1"/>
  <c r="O70" i="1"/>
  <c r="O2646" i="1"/>
  <c r="O4078" i="1"/>
  <c r="R4078" i="1"/>
  <c r="Q4077" i="1"/>
  <c r="P4077" i="1"/>
  <c r="O42" i="1"/>
  <c r="O3135" i="1"/>
  <c r="O4077" i="1"/>
  <c r="R4077" i="1"/>
  <c r="Q4076" i="1"/>
  <c r="P4076" i="1"/>
  <c r="O2996" i="1"/>
  <c r="O1321" i="1"/>
  <c r="O4076" i="1"/>
  <c r="R4076" i="1"/>
  <c r="Q4075" i="1"/>
  <c r="P4075" i="1"/>
  <c r="O267" i="1"/>
  <c r="O2034" i="1"/>
  <c r="O4075" i="1"/>
  <c r="R4075" i="1"/>
  <c r="O3007" i="1"/>
  <c r="O4074" i="1"/>
  <c r="R4074" i="1"/>
  <c r="Q4074" i="1"/>
  <c r="P4074" i="1"/>
  <c r="O2697" i="1"/>
  <c r="Q4073" i="1"/>
  <c r="P4073" i="1"/>
  <c r="O430" i="1"/>
  <c r="O235" i="1"/>
  <c r="O4073" i="1"/>
  <c r="R4073" i="1"/>
  <c r="Q4072" i="1"/>
  <c r="P4072" i="1"/>
  <c r="O855" i="1"/>
  <c r="O2242" i="1"/>
  <c r="O4072" i="1"/>
  <c r="R4072" i="1"/>
  <c r="Q4071" i="1"/>
  <c r="P4071" i="1"/>
  <c r="O53" i="1"/>
  <c r="O2275" i="1"/>
  <c r="O4071" i="1"/>
  <c r="R4071" i="1"/>
  <c r="Q4070" i="1"/>
  <c r="P4070" i="1"/>
  <c r="O86" i="1"/>
  <c r="O188" i="1"/>
  <c r="O4070" i="1"/>
  <c r="R4070" i="1"/>
  <c r="O1458" i="1"/>
  <c r="O4069" i="1"/>
  <c r="R4069" i="1"/>
  <c r="Q4069" i="1"/>
  <c r="P4069" i="1"/>
  <c r="O211" i="1"/>
  <c r="Q4068" i="1"/>
  <c r="P4068" i="1"/>
  <c r="O3687" i="1"/>
  <c r="O784" i="1"/>
  <c r="O4068" i="1"/>
  <c r="R4068" i="1"/>
  <c r="Q4067" i="1"/>
  <c r="P4067" i="1"/>
  <c r="O1782" i="1"/>
  <c r="O2913" i="1"/>
  <c r="O4067" i="1"/>
  <c r="R4067" i="1"/>
  <c r="Q4066" i="1"/>
  <c r="P4066" i="1"/>
  <c r="O474" i="1"/>
  <c r="O1985" i="1"/>
  <c r="O4066" i="1"/>
  <c r="R4066" i="1"/>
  <c r="Q4065" i="1"/>
  <c r="P4065" i="1"/>
  <c r="O1122" i="1"/>
  <c r="O3100" i="1"/>
  <c r="O4065" i="1"/>
  <c r="R4065" i="1"/>
  <c r="Q4064" i="1"/>
  <c r="P4064" i="1"/>
  <c r="O1958" i="1"/>
  <c r="O645" i="1"/>
  <c r="O4064" i="1"/>
  <c r="R4064" i="1"/>
  <c r="Q4063" i="1"/>
  <c r="P4063" i="1"/>
  <c r="O333" i="1"/>
  <c r="O959" i="1"/>
  <c r="O4063" i="1"/>
  <c r="R4063" i="1"/>
  <c r="O3130" i="1"/>
  <c r="O4062" i="1"/>
  <c r="R4062" i="1"/>
  <c r="Q4062" i="1"/>
  <c r="P4062" i="1"/>
  <c r="O55" i="1"/>
  <c r="Q4061" i="1"/>
  <c r="P4061" i="1"/>
  <c r="O3267" i="1"/>
  <c r="O2772" i="1"/>
  <c r="O4061" i="1"/>
  <c r="R4061" i="1"/>
  <c r="Q4060" i="1"/>
  <c r="P4060" i="1"/>
  <c r="O1418" i="1"/>
  <c r="O877" i="1"/>
  <c r="O4060" i="1"/>
  <c r="R4060" i="1"/>
  <c r="Q4059" i="1"/>
  <c r="P4059" i="1"/>
  <c r="O3876" i="1"/>
  <c r="O1241" i="1"/>
  <c r="O4059" i="1"/>
  <c r="R4059" i="1"/>
  <c r="Q4058" i="1"/>
  <c r="P4058" i="1"/>
  <c r="O1260" i="1"/>
  <c r="O609" i="1"/>
  <c r="O4058" i="1"/>
  <c r="R4058" i="1"/>
  <c r="Q4057" i="1"/>
  <c r="P4057" i="1"/>
  <c r="O16" i="1"/>
  <c r="O3133" i="1"/>
  <c r="O4057" i="1"/>
  <c r="R4057" i="1"/>
  <c r="Q4056" i="1"/>
  <c r="P4056" i="1"/>
  <c r="O1023" i="1"/>
  <c r="O428" i="1"/>
  <c r="O4056" i="1"/>
  <c r="R4056" i="1"/>
  <c r="Q4055" i="1"/>
  <c r="P4055" i="1"/>
  <c r="O2003" i="1"/>
  <c r="O2569" i="1"/>
  <c r="O4055" i="1"/>
  <c r="R4055" i="1"/>
  <c r="Q4054" i="1"/>
  <c r="P4054" i="1"/>
  <c r="O788" i="1"/>
  <c r="O2775" i="1"/>
  <c r="O4054" i="1"/>
  <c r="R4054" i="1"/>
  <c r="Q4053" i="1"/>
  <c r="P4053" i="1"/>
  <c r="O4039" i="1"/>
  <c r="O3177" i="1"/>
  <c r="O4053" i="1"/>
  <c r="R4053" i="1"/>
  <c r="Q4052" i="1"/>
  <c r="P4052" i="1"/>
  <c r="O1487" i="1"/>
  <c r="O2648" i="1"/>
  <c r="O4052" i="1"/>
  <c r="R4052" i="1"/>
  <c r="Q4051" i="1"/>
  <c r="P4051" i="1"/>
  <c r="O3" i="1"/>
  <c r="O1685" i="1"/>
  <c r="O4051" i="1"/>
  <c r="R4051" i="1"/>
  <c r="Q4050" i="1"/>
  <c r="P4050" i="1"/>
  <c r="O1144" i="1"/>
  <c r="O906" i="1"/>
  <c r="O4050" i="1"/>
  <c r="R4050" i="1"/>
  <c r="Q4049" i="1"/>
  <c r="P4049" i="1"/>
  <c r="O1980" i="1"/>
  <c r="O2353" i="1"/>
  <c r="O4049" i="1"/>
  <c r="R4049" i="1"/>
  <c r="Q4048" i="1"/>
  <c r="P4048" i="1"/>
  <c r="O1189" i="1"/>
  <c r="O2653" i="1"/>
  <c r="O4048" i="1"/>
  <c r="R4048" i="1"/>
  <c r="Q4047" i="1"/>
  <c r="P4047" i="1"/>
  <c r="O1667" i="1"/>
  <c r="O2866" i="1"/>
  <c r="O4047" i="1"/>
  <c r="R4047" i="1"/>
  <c r="Q4046" i="1"/>
  <c r="P4046" i="1"/>
  <c r="O1802" i="1"/>
  <c r="O2046" i="1"/>
  <c r="O4046" i="1"/>
  <c r="R4046" i="1"/>
  <c r="Q4045" i="1"/>
  <c r="P4045" i="1"/>
  <c r="O3922" i="1"/>
  <c r="O2487" i="1"/>
  <c r="O4045" i="1"/>
  <c r="R4045" i="1"/>
  <c r="Q4044" i="1"/>
  <c r="P4044" i="1"/>
  <c r="O2108" i="1"/>
  <c r="O2347" i="1"/>
  <c r="O4044" i="1"/>
  <c r="R4044" i="1"/>
  <c r="Q4043" i="1"/>
  <c r="P4043" i="1"/>
  <c r="O1324" i="1"/>
  <c r="O539" i="1"/>
  <c r="O4043" i="1"/>
  <c r="R4043" i="1"/>
  <c r="Q4042" i="1"/>
  <c r="P4042" i="1"/>
  <c r="O2389" i="1"/>
  <c r="O1775" i="1"/>
  <c r="O4042" i="1"/>
  <c r="R4042" i="1"/>
  <c r="Q4041" i="1"/>
  <c r="P4041" i="1"/>
  <c r="O3163" i="1"/>
  <c r="O1250" i="1"/>
  <c r="O4041" i="1"/>
  <c r="R4041" i="1"/>
  <c r="Q4040" i="1"/>
  <c r="P4040" i="1"/>
  <c r="O642" i="1"/>
  <c r="O2761" i="1"/>
  <c r="O4040" i="1"/>
  <c r="R4040" i="1"/>
  <c r="Q4039" i="1"/>
  <c r="P4039" i="1"/>
  <c r="O3808" i="1"/>
  <c r="O724" i="1"/>
  <c r="R4039" i="1"/>
  <c r="Q4038" i="1"/>
  <c r="P4038" i="1"/>
  <c r="O3513" i="1"/>
  <c r="O3037" i="1"/>
  <c r="O4038" i="1"/>
  <c r="R4038" i="1"/>
  <c r="O2656" i="1"/>
  <c r="O4037" i="1"/>
  <c r="R4037" i="1"/>
  <c r="Q4037" i="1"/>
  <c r="P4037" i="1"/>
  <c r="O2133" i="1"/>
  <c r="Q4036" i="1"/>
  <c r="P4036" i="1"/>
  <c r="O1885" i="1"/>
  <c r="O2069" i="1"/>
  <c r="O4036" i="1"/>
  <c r="R4036" i="1"/>
  <c r="Q4035" i="1"/>
  <c r="P4035" i="1"/>
  <c r="O1345" i="1"/>
  <c r="O427" i="1"/>
  <c r="O4035" i="1"/>
  <c r="R4035" i="1"/>
  <c r="Q4034" i="1"/>
  <c r="P4034" i="1"/>
  <c r="O3547" i="1"/>
  <c r="O1285" i="1"/>
  <c r="O4034" i="1"/>
  <c r="R4034" i="1"/>
  <c r="Q4033" i="1"/>
  <c r="P4033" i="1"/>
  <c r="O2583" i="1"/>
  <c r="O2520" i="1"/>
  <c r="O4033" i="1"/>
  <c r="R4033" i="1"/>
  <c r="O1094" i="1"/>
  <c r="O4032" i="1"/>
  <c r="R4032" i="1"/>
  <c r="Q4032" i="1"/>
  <c r="P4032" i="1"/>
  <c r="O3594" i="1"/>
  <c r="Q4031" i="1"/>
  <c r="P4031" i="1"/>
  <c r="O77" i="1"/>
  <c r="O1208" i="1"/>
  <c r="O4031" i="1"/>
  <c r="R4031" i="1"/>
  <c r="Q4030" i="1"/>
  <c r="P4030" i="1"/>
  <c r="O3093" i="1"/>
  <c r="O3172" i="1"/>
  <c r="O4030" i="1"/>
  <c r="R4030" i="1"/>
  <c r="Q4029" i="1"/>
  <c r="P4029" i="1"/>
  <c r="O3700" i="1"/>
  <c r="O83" i="1"/>
  <c r="O4029" i="1"/>
  <c r="R4029" i="1"/>
  <c r="Q4028" i="1"/>
  <c r="P4028" i="1"/>
  <c r="O225" i="1"/>
  <c r="O1327" i="1"/>
  <c r="O4028" i="1"/>
  <c r="R4028" i="1"/>
  <c r="Q4027" i="1"/>
  <c r="P4027" i="1"/>
  <c r="O847" i="1"/>
  <c r="O1752" i="1"/>
  <c r="O4027" i="1"/>
  <c r="R4027" i="1"/>
  <c r="Q4026" i="1"/>
  <c r="P4026" i="1"/>
  <c r="O1275" i="1"/>
  <c r="O1513" i="1"/>
  <c r="O4026" i="1"/>
  <c r="R4026" i="1"/>
  <c r="Q4025" i="1"/>
  <c r="P4025" i="1"/>
  <c r="O129" i="1"/>
  <c r="O1002" i="1"/>
  <c r="O4025" i="1"/>
  <c r="R4025" i="1"/>
  <c r="Q4024" i="1"/>
  <c r="P4024" i="1"/>
  <c r="O1967" i="1"/>
  <c r="O2357" i="1"/>
  <c r="O4024" i="1"/>
  <c r="R4024" i="1"/>
  <c r="Q4023" i="1"/>
  <c r="P4023" i="1"/>
  <c r="O1975" i="1"/>
  <c r="O2731" i="1"/>
  <c r="O4023" i="1"/>
  <c r="R4023" i="1"/>
  <c r="Q4022" i="1"/>
  <c r="P4022" i="1"/>
  <c r="O2125" i="1"/>
  <c r="O4022" i="1"/>
  <c r="R4022" i="1"/>
  <c r="Q4021" i="1"/>
  <c r="P4021" i="1"/>
  <c r="O145" i="1"/>
  <c r="O971" i="1"/>
  <c r="O4021" i="1"/>
  <c r="R4021" i="1"/>
  <c r="Q4020" i="1"/>
  <c r="P4020" i="1"/>
  <c r="O3914" i="1"/>
  <c r="O409" i="1"/>
  <c r="O4020" i="1"/>
  <c r="R4020" i="1"/>
  <c r="Q4019" i="1"/>
  <c r="P4019" i="1"/>
  <c r="O1616" i="1"/>
  <c r="O2808" i="1"/>
  <c r="O4019" i="1"/>
  <c r="R4019" i="1"/>
  <c r="Q4018" i="1"/>
  <c r="P4018" i="1"/>
  <c r="O371" i="1"/>
  <c r="O2760" i="1"/>
  <c r="O4018" i="1"/>
  <c r="R4018" i="1"/>
  <c r="Q4017" i="1"/>
  <c r="P4017" i="1"/>
  <c r="O4012" i="1"/>
  <c r="O1653" i="1"/>
  <c r="O4017" i="1"/>
  <c r="R4017" i="1"/>
  <c r="Q4016" i="1"/>
  <c r="P4016" i="1"/>
  <c r="O403" i="1"/>
  <c r="O965" i="1"/>
  <c r="O4016" i="1"/>
  <c r="R4016" i="1"/>
  <c r="Q4015" i="1"/>
  <c r="P4015" i="1"/>
  <c r="O1162" i="1"/>
  <c r="O2280" i="1"/>
  <c r="O4015" i="1"/>
  <c r="R4015" i="1"/>
  <c r="Q4014" i="1"/>
  <c r="P4014" i="1"/>
  <c r="O544" i="1"/>
  <c r="O1971" i="1"/>
  <c r="O4014" i="1"/>
  <c r="R4014" i="1"/>
  <c r="Q4013" i="1"/>
  <c r="P4013" i="1"/>
  <c r="O3105" i="1"/>
  <c r="O2339" i="1"/>
  <c r="O4013" i="1"/>
  <c r="R4013" i="1"/>
  <c r="Q4012" i="1"/>
  <c r="P4012" i="1"/>
  <c r="O3013" i="1"/>
  <c r="O2601" i="1"/>
  <c r="R4012" i="1"/>
  <c r="Q4011" i="1"/>
  <c r="P4011" i="1"/>
  <c r="O1234" i="1"/>
  <c r="O2827" i="1"/>
  <c r="O4011" i="1"/>
  <c r="R4011" i="1"/>
  <c r="O1643" i="1"/>
  <c r="O4010" i="1"/>
  <c r="R4010" i="1"/>
  <c r="Q4010" i="1"/>
  <c r="P4010" i="1"/>
  <c r="O2443" i="1"/>
  <c r="Q4009" i="1"/>
  <c r="P4009" i="1"/>
  <c r="O2819" i="1"/>
  <c r="O2841" i="1"/>
  <c r="O4009" i="1"/>
  <c r="R4009" i="1"/>
  <c r="Q4008" i="1"/>
  <c r="P4008" i="1"/>
  <c r="O2828" i="1"/>
  <c r="O1044" i="1"/>
  <c r="O4008" i="1"/>
  <c r="R4008" i="1"/>
  <c r="O2750" i="1"/>
  <c r="O4007" i="1"/>
  <c r="R4007" i="1"/>
  <c r="Q4007" i="1"/>
  <c r="P4007" i="1"/>
  <c r="O486" i="1"/>
  <c r="Q4006" i="1"/>
  <c r="P4006" i="1"/>
  <c r="O1997" i="1"/>
  <c r="O2693" i="1"/>
  <c r="O4006" i="1"/>
  <c r="R4006" i="1"/>
  <c r="O2287" i="1"/>
  <c r="O4005" i="1"/>
  <c r="R4005" i="1"/>
  <c r="Q4005" i="1"/>
  <c r="P4005" i="1"/>
  <c r="O3729" i="1"/>
  <c r="Q4004" i="1"/>
  <c r="P4004" i="1"/>
  <c r="O1568" i="1"/>
  <c r="O2729" i="1"/>
  <c r="O4004" i="1"/>
  <c r="R4004" i="1"/>
  <c r="Q4003" i="1"/>
  <c r="P4003" i="1"/>
  <c r="O3326" i="1"/>
  <c r="O65" i="1"/>
  <c r="O4003" i="1"/>
  <c r="R4003" i="1"/>
  <c r="Q4002" i="1"/>
  <c r="P4002" i="1"/>
  <c r="O932" i="1"/>
  <c r="O902" i="1"/>
  <c r="O4002" i="1"/>
  <c r="R4002" i="1"/>
  <c r="Q4001" i="1"/>
  <c r="P4001" i="1"/>
  <c r="O1393" i="1"/>
  <c r="O2863" i="1"/>
  <c r="O4001" i="1"/>
  <c r="R4001" i="1"/>
  <c r="Q4000" i="1"/>
  <c r="P4000" i="1"/>
  <c r="O3634" i="1"/>
  <c r="O2098" i="1"/>
  <c r="O4000" i="1"/>
  <c r="R4000" i="1"/>
  <c r="Q3999" i="1"/>
  <c r="P3999" i="1"/>
  <c r="O2264" i="1"/>
  <c r="O2060" i="1"/>
  <c r="O3999" i="1"/>
  <c r="R3999" i="1"/>
  <c r="Q3998" i="1"/>
  <c r="P3998" i="1"/>
  <c r="O3966" i="1"/>
  <c r="O2484" i="1"/>
  <c r="O3998" i="1"/>
  <c r="R3998" i="1"/>
  <c r="Q3997" i="1"/>
  <c r="P3997" i="1"/>
  <c r="O3365" i="1"/>
  <c r="O2291" i="1"/>
  <c r="O3997" i="1"/>
  <c r="R3997" i="1"/>
  <c r="Q3996" i="1"/>
  <c r="P3996" i="1"/>
  <c r="O1766" i="1"/>
  <c r="O3015" i="1"/>
  <c r="O3996" i="1"/>
  <c r="R3996" i="1"/>
  <c r="Q3995" i="1"/>
  <c r="P3995" i="1"/>
  <c r="O1899" i="1"/>
  <c r="O1921" i="1"/>
  <c r="O3995" i="1"/>
  <c r="R3995" i="1"/>
  <c r="Q3994" i="1"/>
  <c r="P3994" i="1"/>
  <c r="O526" i="1"/>
  <c r="O1305" i="1"/>
  <c r="O3994" i="1"/>
  <c r="R3994" i="1"/>
  <c r="Q3993" i="1"/>
  <c r="P3993" i="1"/>
  <c r="O3647" i="1"/>
  <c r="O1851" i="1"/>
  <c r="O3993" i="1"/>
  <c r="R3993" i="1"/>
  <c r="Q3992" i="1"/>
  <c r="P3992" i="1"/>
  <c r="O1308" i="1"/>
  <c r="O1019" i="1"/>
  <c r="O3992" i="1"/>
  <c r="R3992" i="1"/>
  <c r="Q3991" i="1"/>
  <c r="P3991" i="1"/>
  <c r="O1392" i="1"/>
  <c r="O1311" i="1"/>
  <c r="O3991" i="1"/>
  <c r="R3991" i="1"/>
  <c r="Q3990" i="1"/>
  <c r="P3990" i="1"/>
  <c r="O3839" i="1"/>
  <c r="O1475" i="1"/>
  <c r="O3990" i="1"/>
  <c r="R3990" i="1"/>
  <c r="Q3989" i="1"/>
  <c r="P3989" i="1"/>
  <c r="O810" i="1"/>
  <c r="O3173" i="1"/>
  <c r="O3989" i="1"/>
  <c r="R3989" i="1"/>
  <c r="Q3988" i="1"/>
  <c r="P3988" i="1"/>
  <c r="O3960" i="1"/>
  <c r="O806" i="1"/>
  <c r="O3988" i="1"/>
  <c r="R3988" i="1"/>
  <c r="Q3987" i="1"/>
  <c r="P3987" i="1"/>
  <c r="O2160" i="1"/>
  <c r="O1027" i="1"/>
  <c r="O3987" i="1"/>
  <c r="R3987" i="1"/>
  <c r="Q3986" i="1"/>
  <c r="P3986" i="1"/>
  <c r="O3321" i="1"/>
  <c r="O2605" i="1"/>
  <c r="O3986" i="1"/>
  <c r="R3986" i="1"/>
  <c r="Q3985" i="1"/>
  <c r="P3985" i="1"/>
  <c r="O837" i="1"/>
  <c r="O3202" i="1"/>
  <c r="O3985" i="1"/>
  <c r="R3985" i="1"/>
  <c r="Q3984" i="1"/>
  <c r="P3984" i="1"/>
  <c r="O3311" i="1"/>
  <c r="O1824" i="1"/>
  <c r="O3984" i="1"/>
  <c r="R3984" i="1"/>
  <c r="Q3983" i="1"/>
  <c r="P3983" i="1"/>
  <c r="O1599" i="1"/>
  <c r="O688" i="1"/>
  <c r="O3983" i="1"/>
  <c r="R3983" i="1"/>
  <c r="Q3982" i="1"/>
  <c r="P3982" i="1"/>
  <c r="O1264" i="1"/>
  <c r="O3066" i="1"/>
  <c r="O3982" i="1"/>
  <c r="R3982" i="1"/>
  <c r="Q3981" i="1"/>
  <c r="P3981" i="1"/>
  <c r="O1036" i="1"/>
  <c r="O2059" i="1"/>
  <c r="O3981" i="1"/>
  <c r="R3981" i="1"/>
  <c r="Q3980" i="1"/>
  <c r="P3980" i="1"/>
  <c r="O885" i="1"/>
  <c r="O2402" i="1"/>
  <c r="O3980" i="1"/>
  <c r="R3980" i="1"/>
  <c r="Q3979" i="1"/>
  <c r="P3979" i="1"/>
  <c r="O2162" i="1"/>
  <c r="O586" i="1"/>
  <c r="O3979" i="1"/>
  <c r="R3979" i="1"/>
  <c r="Q3978" i="1"/>
  <c r="P3978" i="1"/>
  <c r="O3194" i="1"/>
  <c r="O2931" i="1"/>
  <c r="O3978" i="1"/>
  <c r="R3978" i="1"/>
  <c r="Q3977" i="1"/>
  <c r="P3977" i="1"/>
  <c r="O1248" i="1"/>
  <c r="O611" i="1"/>
  <c r="O3977" i="1"/>
  <c r="R3977" i="1"/>
  <c r="Q3976" i="1"/>
  <c r="P3976" i="1"/>
  <c r="O3483" i="1"/>
  <c r="O743" i="1"/>
  <c r="O3976" i="1"/>
  <c r="R3976" i="1"/>
  <c r="Q3975" i="1"/>
  <c r="P3975" i="1"/>
  <c r="O3786" i="1"/>
  <c r="O799" i="1"/>
  <c r="O3975" i="1"/>
  <c r="R3975" i="1"/>
  <c r="Q3974" i="1"/>
  <c r="P3974" i="1"/>
  <c r="O2579" i="1"/>
  <c r="O2386" i="1"/>
  <c r="O3974" i="1"/>
  <c r="R3974" i="1"/>
  <c r="Q3973" i="1"/>
  <c r="P3973" i="1"/>
  <c r="O1120" i="1"/>
  <c r="O3010" i="1"/>
  <c r="O3973" i="1"/>
  <c r="R3973" i="1"/>
  <c r="Q3972" i="1"/>
  <c r="P3972" i="1"/>
  <c r="O3429" i="1"/>
  <c r="O872" i="1"/>
  <c r="O3972" i="1"/>
  <c r="R3972" i="1"/>
  <c r="Q3971" i="1"/>
  <c r="P3971" i="1"/>
  <c r="O3389" i="1"/>
  <c r="O458" i="1"/>
  <c r="O3971" i="1"/>
  <c r="R3971" i="1"/>
  <c r="Q3970" i="1"/>
  <c r="P3970" i="1"/>
  <c r="O232" i="1"/>
  <c r="O856" i="1"/>
  <c r="O3970" i="1"/>
  <c r="R3970" i="1"/>
  <c r="Q3969" i="1"/>
  <c r="P3969" i="1"/>
  <c r="O3785" i="1"/>
  <c r="O79" i="1"/>
  <c r="O3969" i="1"/>
  <c r="R3969" i="1"/>
  <c r="Q3968" i="1"/>
  <c r="P3968" i="1"/>
  <c r="O2860" i="1"/>
  <c r="O3047" i="1"/>
  <c r="O3968" i="1"/>
  <c r="R3968" i="1"/>
  <c r="Q3967" i="1"/>
  <c r="P3967" i="1"/>
  <c r="O419" i="1"/>
  <c r="O984" i="1"/>
  <c r="O3967" i="1"/>
  <c r="R3967" i="1"/>
  <c r="Q3966" i="1"/>
  <c r="P3966" i="1"/>
  <c r="O357" i="1"/>
  <c r="O2141" i="1"/>
  <c r="R3966" i="1"/>
  <c r="Q3965" i="1"/>
  <c r="P3965" i="1"/>
  <c r="O3445" i="1"/>
  <c r="O1277" i="1"/>
  <c r="O3965" i="1"/>
  <c r="R3965" i="1"/>
  <c r="Q3964" i="1"/>
  <c r="P3964" i="1"/>
  <c r="O3679" i="1"/>
  <c r="O1239" i="1"/>
  <c r="O3964" i="1"/>
  <c r="R3964" i="1"/>
  <c r="Q3963" i="1"/>
  <c r="P3963" i="1"/>
  <c r="O1437" i="1"/>
  <c r="O3205" i="1"/>
  <c r="O3963" i="1"/>
  <c r="R3963" i="1"/>
  <c r="Q3962" i="1"/>
  <c r="P3962" i="1"/>
  <c r="O1705" i="1"/>
  <c r="O1143" i="1"/>
  <c r="O3962" i="1"/>
  <c r="R3962" i="1"/>
  <c r="Q3961" i="1"/>
  <c r="P3961" i="1"/>
  <c r="O813" i="1"/>
  <c r="O2720" i="1"/>
  <c r="O3961" i="1"/>
  <c r="R3961" i="1"/>
  <c r="Q3960" i="1"/>
  <c r="P3960" i="1"/>
  <c r="O1047" i="1"/>
  <c r="O2995" i="1"/>
  <c r="R3960" i="1"/>
  <c r="Q3959" i="1"/>
  <c r="P3959" i="1"/>
  <c r="O1991" i="1"/>
  <c r="O670" i="1"/>
  <c r="O3959" i="1"/>
  <c r="R3959" i="1"/>
  <c r="Q3958" i="1"/>
  <c r="P3958" i="1"/>
  <c r="O3406" i="1"/>
  <c r="O844" i="1"/>
  <c r="O3958" i="1"/>
  <c r="R3958" i="1"/>
  <c r="Q3957" i="1"/>
  <c r="P3957" i="1"/>
  <c r="O3511" i="1"/>
  <c r="O1249" i="1"/>
  <c r="O3957" i="1"/>
  <c r="R3957" i="1"/>
  <c r="Q3956" i="1"/>
  <c r="P3956" i="1"/>
  <c r="O27" i="1"/>
  <c r="O3148" i="1"/>
  <c r="O3956" i="1"/>
  <c r="R3956" i="1"/>
  <c r="Q3955" i="1"/>
  <c r="P3955" i="1"/>
  <c r="O2399" i="1"/>
  <c r="O569" i="1"/>
  <c r="O3955" i="1"/>
  <c r="R3955" i="1"/>
  <c r="Q3954" i="1"/>
  <c r="P3954" i="1"/>
  <c r="O1652" i="1"/>
  <c r="O1434" i="1"/>
  <c r="O3954" i="1"/>
  <c r="R3954" i="1"/>
  <c r="Q3953" i="1"/>
  <c r="P3953" i="1"/>
  <c r="O910" i="1"/>
  <c r="O3953" i="1"/>
  <c r="R3953" i="1"/>
  <c r="Q3952" i="1"/>
  <c r="P3952" i="1"/>
  <c r="O894" i="1"/>
  <c r="O3952" i="1"/>
  <c r="R3952" i="1"/>
  <c r="Q3951" i="1"/>
  <c r="P3951" i="1"/>
  <c r="O2825" i="1"/>
  <c r="O2310" i="1"/>
  <c r="O3951" i="1"/>
  <c r="R3951" i="1"/>
  <c r="Q3950" i="1"/>
  <c r="P3950" i="1"/>
  <c r="O2751" i="1"/>
  <c r="O2953" i="1"/>
  <c r="O3950" i="1"/>
  <c r="R3950" i="1"/>
  <c r="Q3949" i="1"/>
  <c r="P3949" i="1"/>
  <c r="O3488" i="1"/>
  <c r="O421" i="1"/>
  <c r="O3949" i="1"/>
  <c r="R3949" i="1"/>
  <c r="Q3948" i="1"/>
  <c r="P3948" i="1"/>
  <c r="O71" i="1"/>
  <c r="O2240" i="1"/>
  <c r="O3948" i="1"/>
  <c r="R3948" i="1"/>
  <c r="Q3947" i="1"/>
  <c r="P3947" i="1"/>
  <c r="O1836" i="1"/>
  <c r="O1914" i="1"/>
  <c r="O3947" i="1"/>
  <c r="R3947" i="1"/>
  <c r="Q3946" i="1"/>
  <c r="P3946" i="1"/>
  <c r="O414" i="1"/>
  <c r="O1518" i="1"/>
  <c r="O3946" i="1"/>
  <c r="R3946" i="1"/>
  <c r="Q3945" i="1"/>
  <c r="P3945" i="1"/>
  <c r="O2544" i="1"/>
  <c r="O1331" i="1"/>
  <c r="O3945" i="1"/>
  <c r="R3945" i="1"/>
  <c r="Q3944" i="1"/>
  <c r="P3944" i="1"/>
  <c r="O2211" i="1"/>
  <c r="O1904" i="1"/>
  <c r="O3944" i="1"/>
  <c r="R3944" i="1"/>
  <c r="O2529" i="1"/>
  <c r="O3943" i="1"/>
  <c r="R3943" i="1"/>
  <c r="Q3943" i="1"/>
  <c r="P3943" i="1"/>
  <c r="O3391" i="1"/>
  <c r="Q3942" i="1"/>
  <c r="P3942" i="1"/>
  <c r="O312" i="1"/>
  <c r="O2448" i="1"/>
  <c r="O3942" i="1"/>
  <c r="R3942" i="1"/>
  <c r="O2621" i="1"/>
  <c r="O3941" i="1"/>
  <c r="R3941" i="1"/>
  <c r="Q3941" i="1"/>
  <c r="P3941" i="1"/>
  <c r="O1350" i="1"/>
  <c r="Q3940" i="1"/>
  <c r="P3940" i="1"/>
  <c r="O1504" i="1"/>
  <c r="O1750" i="1"/>
  <c r="O3940" i="1"/>
  <c r="R3940" i="1"/>
  <c r="Q3939" i="1"/>
  <c r="P3939" i="1"/>
  <c r="O1186" i="1"/>
  <c r="O613" i="1"/>
  <c r="O3939" i="1"/>
  <c r="R3939" i="1"/>
  <c r="Q3938" i="1"/>
  <c r="P3938" i="1"/>
  <c r="O3850" i="1"/>
  <c r="O304" i="1"/>
  <c r="O3938" i="1"/>
  <c r="R3938" i="1"/>
  <c r="Q3937" i="1"/>
  <c r="P3937" i="1"/>
  <c r="O3516" i="1"/>
  <c r="O1502" i="1"/>
  <c r="O3937" i="1"/>
  <c r="R3937" i="1"/>
  <c r="Q3936" i="1"/>
  <c r="P3936" i="1"/>
  <c r="O3573" i="1"/>
  <c r="O1466" i="1"/>
  <c r="O3936" i="1"/>
  <c r="R3936" i="1"/>
  <c r="Q3935" i="1"/>
  <c r="P3935" i="1"/>
  <c r="O1646" i="1"/>
  <c r="O593" i="1"/>
  <c r="O3935" i="1"/>
  <c r="R3935" i="1"/>
  <c r="O982" i="1"/>
  <c r="O3934" i="1"/>
  <c r="R3934" i="1"/>
  <c r="Q3934" i="1"/>
  <c r="P3934" i="1"/>
  <c r="O2567" i="1"/>
  <c r="Q3933" i="1"/>
  <c r="P3933" i="1"/>
  <c r="O3904" i="1"/>
  <c r="O1479" i="1"/>
  <c r="O3933" i="1"/>
  <c r="R3933" i="1"/>
  <c r="Q3932" i="1"/>
  <c r="P3932" i="1"/>
  <c r="O3686" i="1"/>
  <c r="O916" i="1"/>
  <c r="O3932" i="1"/>
  <c r="R3932" i="1"/>
  <c r="Q3931" i="1"/>
  <c r="P3931" i="1"/>
  <c r="O3502" i="1"/>
  <c r="O460" i="1"/>
  <c r="O3931" i="1"/>
  <c r="R3931" i="1"/>
  <c r="Q3930" i="1"/>
  <c r="P3930" i="1"/>
  <c r="O3388" i="1"/>
  <c r="O1372" i="1"/>
  <c r="O3930" i="1"/>
  <c r="R3930" i="1"/>
  <c r="Q3929" i="1"/>
  <c r="P3929" i="1"/>
  <c r="O3146" i="1"/>
  <c r="O2936" i="1"/>
  <c r="O3929" i="1"/>
  <c r="R3929" i="1"/>
  <c r="Q3928" i="1"/>
  <c r="P3928" i="1"/>
  <c r="O2683" i="1"/>
  <c r="O2422" i="1"/>
  <c r="O3928" i="1"/>
  <c r="R3928" i="1"/>
  <c r="Q3927" i="1"/>
  <c r="P3927" i="1"/>
  <c r="O502" i="1"/>
  <c r="O2986" i="1"/>
  <c r="O3927" i="1"/>
  <c r="R3927" i="1"/>
  <c r="Q3926" i="1"/>
  <c r="P3926" i="1"/>
  <c r="O2658" i="1"/>
  <c r="O3102" i="1"/>
  <c r="O3926" i="1"/>
  <c r="R3926" i="1"/>
  <c r="Q3925" i="1"/>
  <c r="P3925" i="1"/>
  <c r="O303" i="1"/>
  <c r="O2041" i="1"/>
  <c r="O3925" i="1"/>
  <c r="R3925" i="1"/>
  <c r="Q3924" i="1"/>
  <c r="P3924" i="1"/>
  <c r="O3806" i="1"/>
  <c r="O2285" i="1"/>
  <c r="O3924" i="1"/>
  <c r="R3924" i="1"/>
  <c r="Q3923" i="1"/>
  <c r="P3923" i="1"/>
  <c r="O2289" i="1"/>
  <c r="O2585" i="1"/>
  <c r="O3923" i="1"/>
  <c r="R3923" i="1"/>
  <c r="Q3922" i="1"/>
  <c r="P3922" i="1"/>
  <c r="O1951" i="1"/>
  <c r="O336" i="1"/>
  <c r="R3922" i="1"/>
  <c r="Q3921" i="1"/>
  <c r="P3921" i="1"/>
  <c r="O3475" i="1"/>
  <c r="O1124" i="1"/>
  <c r="O3921" i="1"/>
  <c r="R3921" i="1"/>
  <c r="Q3920" i="1"/>
  <c r="P3920" i="1"/>
  <c r="O1108" i="1"/>
  <c r="O2857" i="1"/>
  <c r="O3920" i="1"/>
  <c r="R3920" i="1"/>
  <c r="Q3919" i="1"/>
  <c r="P3919" i="1"/>
  <c r="O1937" i="1"/>
  <c r="O2785" i="1"/>
  <c r="O3919" i="1"/>
  <c r="R3919" i="1"/>
  <c r="Q3918" i="1"/>
  <c r="P3918" i="1"/>
  <c r="O3353" i="1"/>
  <c r="O738" i="1"/>
  <c r="O3918" i="1"/>
  <c r="R3918" i="1"/>
  <c r="Q3917" i="1"/>
  <c r="P3917" i="1"/>
  <c r="O3610" i="1"/>
  <c r="O746" i="1"/>
  <c r="O3917" i="1"/>
  <c r="R3917" i="1"/>
  <c r="Q3916" i="1"/>
  <c r="P3916" i="1"/>
  <c r="O1895" i="1"/>
  <c r="O3916" i="1"/>
  <c r="R3916" i="1"/>
  <c r="Q3915" i="1"/>
  <c r="P3915" i="1"/>
  <c r="O1244" i="1"/>
  <c r="O3915" i="1"/>
  <c r="R3915" i="1"/>
  <c r="Q3914" i="1"/>
  <c r="P3914" i="1"/>
  <c r="O3185" i="1"/>
  <c r="O2112" i="1"/>
  <c r="R3914" i="1"/>
  <c r="Q3913" i="1"/>
  <c r="P3913" i="1"/>
  <c r="O3832" i="1"/>
  <c r="O2531" i="1"/>
  <c r="O3913" i="1"/>
  <c r="R3913" i="1"/>
  <c r="Q3912" i="1"/>
  <c r="P3912" i="1"/>
  <c r="O3324" i="1"/>
  <c r="O1490" i="1"/>
  <c r="O3912" i="1"/>
  <c r="R3912" i="1"/>
  <c r="Q3911" i="1"/>
  <c r="P3911" i="1"/>
  <c r="O3000" i="1"/>
  <c r="O2788" i="1"/>
  <c r="O3911" i="1"/>
  <c r="R3911" i="1"/>
  <c r="Q3910" i="1"/>
  <c r="P3910" i="1"/>
  <c r="O1922" i="1"/>
  <c r="O2912" i="1"/>
  <c r="O3910" i="1"/>
  <c r="R3910" i="1"/>
  <c r="Q3909" i="1"/>
  <c r="P3909" i="1"/>
  <c r="O1939" i="1"/>
  <c r="O2642" i="1"/>
  <c r="O3909" i="1"/>
  <c r="R3909" i="1"/>
  <c r="Q3908" i="1"/>
  <c r="P3908" i="1"/>
  <c r="O2686" i="1"/>
  <c r="O1777" i="1"/>
  <c r="O3908" i="1"/>
  <c r="R3908" i="1"/>
  <c r="Q3907" i="1"/>
  <c r="P3907" i="1"/>
  <c r="O2993" i="1"/>
  <c r="O1858" i="1"/>
  <c r="O3907" i="1"/>
  <c r="R3907" i="1"/>
  <c r="Q3906" i="1"/>
  <c r="P3906" i="1"/>
  <c r="O3456" i="1"/>
  <c r="O1976" i="1"/>
  <c r="O3906" i="1"/>
  <c r="R3906" i="1"/>
  <c r="Q3905" i="1"/>
  <c r="P3905" i="1"/>
  <c r="O3606" i="1"/>
  <c r="O1612" i="1"/>
  <c r="O3905" i="1"/>
  <c r="R3905" i="1"/>
  <c r="Q3904" i="1"/>
  <c r="P3904" i="1"/>
  <c r="O792" i="1"/>
  <c r="O324" i="1"/>
  <c r="R3904" i="1"/>
  <c r="Q3903" i="1"/>
  <c r="P3903" i="1"/>
  <c r="O3220" i="1"/>
  <c r="O1226" i="1"/>
  <c r="O3903" i="1"/>
  <c r="R3903" i="1"/>
  <c r="Q3902" i="1"/>
  <c r="P3902" i="1"/>
  <c r="O643" i="1"/>
  <c r="O1814" i="1"/>
  <c r="O3902" i="1"/>
  <c r="R3902" i="1"/>
  <c r="Q3901" i="1"/>
  <c r="P3901" i="1"/>
  <c r="O2896" i="1"/>
  <c r="O2855" i="1"/>
  <c r="O3901" i="1"/>
  <c r="R3901" i="1"/>
  <c r="Q3900" i="1"/>
  <c r="P3900" i="1"/>
  <c r="O214" i="1"/>
  <c r="O1587" i="1"/>
  <c r="O3900" i="1"/>
  <c r="R3900" i="1"/>
  <c r="Q3899" i="1"/>
  <c r="P3899" i="1"/>
  <c r="O313" i="1"/>
  <c r="O2379" i="1"/>
  <c r="O3899" i="1"/>
  <c r="R3899" i="1"/>
  <c r="Q3898" i="1"/>
  <c r="P3898" i="1"/>
  <c r="O998" i="1"/>
  <c r="O3076" i="1"/>
  <c r="O3898" i="1"/>
  <c r="R3898" i="1"/>
  <c r="Q3897" i="1"/>
  <c r="P3897" i="1"/>
  <c r="O3030" i="1"/>
  <c r="O2234" i="1"/>
  <c r="O3897" i="1"/>
  <c r="R3897" i="1"/>
  <c r="Q3896" i="1"/>
  <c r="P3896" i="1"/>
  <c r="O285" i="1"/>
  <c r="O3896" i="1"/>
  <c r="R3896" i="1"/>
  <c r="Q3895" i="1"/>
  <c r="P3895" i="1"/>
  <c r="O15" i="1"/>
  <c r="O3131" i="1"/>
  <c r="O3895" i="1"/>
  <c r="R3895" i="1"/>
  <c r="Q3894" i="1"/>
  <c r="P3894" i="1"/>
  <c r="O2768" i="1"/>
  <c r="O3894" i="1"/>
  <c r="R3894" i="1"/>
  <c r="Q3893" i="1"/>
  <c r="P3893" i="1"/>
  <c r="O1598" i="1"/>
  <c r="O2127" i="1"/>
  <c r="O3893" i="1"/>
  <c r="R3893" i="1"/>
  <c r="Q3892" i="1"/>
  <c r="P3892" i="1"/>
  <c r="O3748" i="1"/>
  <c r="O1674" i="1"/>
  <c r="O3892" i="1"/>
  <c r="R3892" i="1"/>
  <c r="Q3891" i="1"/>
  <c r="P3891" i="1"/>
  <c r="O1343" i="1"/>
  <c r="O2394" i="1"/>
  <c r="R3891" i="1"/>
  <c r="Q3890" i="1"/>
  <c r="P3890" i="1"/>
  <c r="O99" i="1"/>
  <c r="O3890" i="1"/>
  <c r="R3890" i="1"/>
  <c r="Q3889" i="1"/>
  <c r="P3889" i="1"/>
  <c r="O3255" i="1"/>
  <c r="O2028" i="1"/>
  <c r="O3889" i="1"/>
  <c r="R3889" i="1"/>
  <c r="Q3888" i="1"/>
  <c r="P3888" i="1"/>
  <c r="O3646" i="1"/>
  <c r="O2470" i="1"/>
  <c r="O3888" i="1"/>
  <c r="R3888" i="1"/>
  <c r="Q3887" i="1"/>
  <c r="P3887" i="1"/>
  <c r="O3820" i="1"/>
  <c r="O797" i="1"/>
  <c r="O3887" i="1"/>
  <c r="R3887" i="1"/>
  <c r="Q3886" i="1"/>
  <c r="P3886" i="1"/>
  <c r="O1304" i="1"/>
  <c r="O2082" i="1"/>
  <c r="O3886" i="1"/>
  <c r="R3886" i="1"/>
  <c r="Q3885" i="1"/>
  <c r="P3885" i="1"/>
  <c r="O1938" i="1"/>
  <c r="O2816" i="1"/>
  <c r="O3885" i="1"/>
  <c r="R3885" i="1"/>
  <c r="Q3884" i="1"/>
  <c r="P3884" i="1"/>
  <c r="O1096" i="1"/>
  <c r="R3884" i="1"/>
  <c r="Q3883" i="1"/>
  <c r="P3883" i="1"/>
  <c r="O116" i="1"/>
  <c r="O3883" i="1"/>
  <c r="R3883" i="1"/>
  <c r="O2998" i="1"/>
  <c r="O3882" i="1"/>
  <c r="R3882" i="1"/>
  <c r="Q3882" i="1"/>
  <c r="P3882" i="1"/>
  <c r="O1989" i="1"/>
  <c r="Q3881" i="1"/>
  <c r="P3881" i="1"/>
  <c r="O252" i="1"/>
  <c r="O2341" i="1"/>
  <c r="O3881" i="1"/>
  <c r="R3881" i="1"/>
  <c r="Q3880" i="1"/>
  <c r="P3880" i="1"/>
  <c r="O909" i="1"/>
  <c r="O1741" i="1"/>
  <c r="O3880" i="1"/>
  <c r="R3880" i="1"/>
  <c r="O280" i="1"/>
  <c r="O3879" i="1"/>
  <c r="R3879" i="1"/>
  <c r="Q3879" i="1"/>
  <c r="P3879" i="1"/>
  <c r="O3649" i="1"/>
  <c r="Q3878" i="1"/>
  <c r="P3878" i="1"/>
  <c r="O3251" i="1"/>
  <c r="O1100" i="1"/>
  <c r="O3878" i="1"/>
  <c r="R3878" i="1"/>
  <c r="Q3877" i="1"/>
  <c r="P3877" i="1"/>
  <c r="O1642" i="1"/>
  <c r="O420" i="1"/>
  <c r="O3877" i="1"/>
  <c r="R3877" i="1"/>
  <c r="Q3876" i="1"/>
  <c r="P3876" i="1"/>
  <c r="O1795" i="1"/>
  <c r="O2330" i="1"/>
  <c r="R3876" i="1"/>
  <c r="Q3875" i="1"/>
  <c r="P3875" i="1"/>
  <c r="O635" i="1"/>
  <c r="O1400" i="1"/>
  <c r="O3875" i="1"/>
  <c r="R3875" i="1"/>
  <c r="Q3874" i="1"/>
  <c r="P3874" i="1"/>
  <c r="O3648" i="1"/>
  <c r="O1633" i="1"/>
  <c r="O3874" i="1"/>
  <c r="R3874" i="1"/>
  <c r="Q3873" i="1"/>
  <c r="P3873" i="1"/>
  <c r="O3248" i="1"/>
  <c r="O96" i="1"/>
  <c r="O3873" i="1"/>
  <c r="R3873" i="1"/>
  <c r="Q3872" i="1"/>
  <c r="P3872" i="1"/>
  <c r="O567" i="1"/>
  <c r="O3077" i="1"/>
  <c r="O3872" i="1"/>
  <c r="R3872" i="1"/>
  <c r="Q3871" i="1"/>
  <c r="P3871" i="1"/>
  <c r="O3658" i="1"/>
  <c r="O2169" i="1"/>
  <c r="O3871" i="1"/>
  <c r="R3871" i="1"/>
  <c r="Q3870" i="1"/>
  <c r="P3870" i="1"/>
  <c r="O3558" i="1"/>
  <c r="O2776" i="1"/>
  <c r="O3870" i="1"/>
  <c r="R3870" i="1"/>
  <c r="Q3869" i="1"/>
  <c r="P3869" i="1"/>
  <c r="O369" i="1"/>
  <c r="O683" i="1"/>
  <c r="O3869" i="1"/>
  <c r="R3869" i="1"/>
  <c r="Q3868" i="1"/>
  <c r="P3868" i="1"/>
  <c r="O192" i="1"/>
  <c r="O1014" i="1"/>
  <c r="O3868" i="1"/>
  <c r="R3868" i="1"/>
  <c r="Q3867" i="1"/>
  <c r="P3867" i="1"/>
  <c r="O3204" i="1"/>
  <c r="O2872" i="1"/>
  <c r="O3867" i="1"/>
  <c r="R3867" i="1"/>
  <c r="Q3866" i="1"/>
  <c r="P3866" i="1"/>
  <c r="O1278" i="1"/>
  <c r="O3866" i="1"/>
  <c r="R3866" i="1"/>
  <c r="Q3865" i="1"/>
  <c r="P3865" i="1"/>
  <c r="O2233" i="1"/>
  <c r="O1406" i="1"/>
  <c r="O3865" i="1"/>
  <c r="R3865" i="1"/>
  <c r="Q3864" i="1"/>
  <c r="P3864" i="1"/>
  <c r="O1276" i="1"/>
  <c r="O440" i="1"/>
  <c r="O3864" i="1"/>
  <c r="R3864" i="1"/>
  <c r="Q3863" i="1"/>
  <c r="P3863" i="1"/>
  <c r="O264" i="1"/>
  <c r="O2624" i="1"/>
  <c r="O3863" i="1"/>
  <c r="R3863" i="1"/>
  <c r="Q3862" i="1"/>
  <c r="P3862" i="1"/>
  <c r="O1127" i="1"/>
  <c r="O2914" i="1"/>
  <c r="O3862" i="1"/>
  <c r="R3862" i="1"/>
  <c r="Q3861" i="1"/>
  <c r="P3861" i="1"/>
  <c r="O321" i="1"/>
  <c r="O3089" i="1"/>
  <c r="O3861" i="1"/>
  <c r="R3861" i="1"/>
  <c r="Q3860" i="1"/>
  <c r="P3860" i="1"/>
  <c r="O2243" i="1"/>
  <c r="O1844" i="1"/>
  <c r="O3860" i="1"/>
  <c r="R3860" i="1"/>
  <c r="Q3859" i="1"/>
  <c r="P3859" i="1"/>
  <c r="O521" i="1"/>
  <c r="O2948" i="1"/>
  <c r="O3859" i="1"/>
  <c r="R3859" i="1"/>
  <c r="Q3858" i="1"/>
  <c r="P3858" i="1"/>
  <c r="O84" i="1"/>
  <c r="O2193" i="1"/>
  <c r="O3858" i="1"/>
  <c r="R3858" i="1"/>
  <c r="Q3857" i="1"/>
  <c r="P3857" i="1"/>
  <c r="O2549" i="1"/>
  <c r="O2109" i="1"/>
  <c r="O3857" i="1"/>
  <c r="R3857" i="1"/>
  <c r="Q3856" i="1"/>
  <c r="P3856" i="1"/>
  <c r="O1934" i="1"/>
  <c r="O3856" i="1"/>
  <c r="R3856" i="1"/>
  <c r="Q3855" i="1"/>
  <c r="P3855" i="1"/>
  <c r="O2864" i="1"/>
  <c r="O2840" i="1"/>
  <c r="O3855" i="1"/>
  <c r="R3855" i="1"/>
  <c r="Q3854" i="1"/>
  <c r="P3854" i="1"/>
  <c r="O2084" i="1"/>
  <c r="O3854" i="1"/>
  <c r="R3854" i="1"/>
  <c r="Q3853" i="1"/>
  <c r="P3853" i="1"/>
  <c r="O3537" i="1"/>
  <c r="O1668" i="1"/>
  <c r="O3853" i="1"/>
  <c r="R3853" i="1"/>
  <c r="Q3852" i="1"/>
  <c r="P3852" i="1"/>
  <c r="O1026" i="1"/>
  <c r="O2405" i="1"/>
  <c r="O3852" i="1"/>
  <c r="R3852" i="1"/>
  <c r="Q3851" i="1"/>
  <c r="P3851" i="1"/>
  <c r="O2297" i="1"/>
  <c r="O1805" i="1"/>
  <c r="O3851" i="1"/>
  <c r="R3851" i="1"/>
  <c r="Q3850" i="1"/>
  <c r="P3850" i="1"/>
  <c r="O3253" i="1"/>
  <c r="O1371" i="1"/>
  <c r="R3850" i="1"/>
  <c r="Q3849" i="1"/>
  <c r="P3849" i="1"/>
  <c r="O1833" i="1"/>
  <c r="O1725" i="1"/>
  <c r="O3849" i="1"/>
  <c r="R3849" i="1"/>
  <c r="Q3848" i="1"/>
  <c r="P3848" i="1"/>
  <c r="O2670" i="1"/>
  <c r="O2708" i="1"/>
  <c r="O3848" i="1"/>
  <c r="R3848" i="1"/>
  <c r="Q3847" i="1"/>
  <c r="P3847" i="1"/>
  <c r="O640" i="1"/>
  <c r="O1422" i="1"/>
  <c r="O3847" i="1"/>
  <c r="R3847" i="1"/>
  <c r="Q3846" i="1"/>
  <c r="P3846" i="1"/>
  <c r="O3157" i="1"/>
  <c r="O3170" i="1"/>
  <c r="O3846" i="1"/>
  <c r="R3846" i="1"/>
  <c r="O3171" i="1"/>
  <c r="O3845" i="1"/>
  <c r="R3845" i="1"/>
  <c r="Q3845" i="1"/>
  <c r="P3845" i="1"/>
  <c r="O3345" i="1"/>
  <c r="Q3844" i="1"/>
  <c r="P3844" i="1"/>
  <c r="O2910" i="1"/>
  <c r="O3213" i="1"/>
  <c r="O3844" i="1"/>
  <c r="R3844" i="1"/>
  <c r="Q3843" i="1"/>
  <c r="P3843" i="1"/>
  <c r="O908" i="1"/>
  <c r="O3122" i="1"/>
  <c r="O3843" i="1"/>
  <c r="R3843" i="1"/>
  <c r="Q3842" i="1"/>
  <c r="P3842" i="1"/>
  <c r="O917" i="1"/>
  <c r="O3842" i="1"/>
  <c r="R3842" i="1"/>
  <c r="Q3841" i="1"/>
  <c r="P3841" i="1"/>
  <c r="O536" i="1"/>
  <c r="O1737" i="1"/>
  <c r="O3841" i="1"/>
  <c r="R3841" i="1"/>
  <c r="O1880" i="1"/>
  <c r="O3840" i="1"/>
  <c r="R3840" i="1"/>
  <c r="Q3840" i="1"/>
  <c r="P3840" i="1"/>
  <c r="O3152" i="1"/>
  <c r="Q3839" i="1"/>
  <c r="P3839" i="1"/>
  <c r="O2263" i="1"/>
  <c r="O1746" i="1"/>
  <c r="R3839" i="1"/>
  <c r="Q3838" i="1"/>
  <c r="P3838" i="1"/>
  <c r="O708" i="1"/>
  <c r="O557" i="1"/>
  <c r="O3838" i="1"/>
  <c r="R3838" i="1"/>
  <c r="Q3837" i="1"/>
  <c r="P3837" i="1"/>
  <c r="O3721" i="1"/>
  <c r="O830" i="1"/>
  <c r="O3837" i="1"/>
  <c r="R3837" i="1"/>
  <c r="Q3836" i="1"/>
  <c r="P3836" i="1"/>
  <c r="O487" i="1"/>
  <c r="O1781" i="1"/>
  <c r="O3836" i="1"/>
  <c r="R3836" i="1"/>
  <c r="Q3835" i="1"/>
  <c r="P3835" i="1"/>
  <c r="O1164" i="1"/>
  <c r="O2438" i="1"/>
  <c r="O3835" i="1"/>
  <c r="R3835" i="1"/>
  <c r="Q3834" i="1"/>
  <c r="P3834" i="1"/>
  <c r="O3238" i="1"/>
  <c r="O1090" i="1"/>
  <c r="O3834" i="1"/>
  <c r="R3834" i="1"/>
  <c r="Q3833" i="1"/>
  <c r="P3833" i="1"/>
  <c r="O2038" i="1"/>
  <c r="O2574" i="1"/>
  <c r="O3833" i="1"/>
  <c r="R3833" i="1"/>
  <c r="Q3832" i="1"/>
  <c r="P3832" i="1"/>
  <c r="O316" i="1"/>
  <c r="O704" i="1"/>
  <c r="R3832" i="1"/>
  <c r="Q3831" i="1"/>
  <c r="P3831" i="1"/>
  <c r="O3332" i="1"/>
  <c r="O472" i="1"/>
  <c r="O3831" i="1"/>
  <c r="R3831" i="1"/>
  <c r="Q3830" i="1"/>
  <c r="P3830" i="1"/>
  <c r="O1391" i="1"/>
  <c r="O2508" i="1"/>
  <c r="O3830" i="1"/>
  <c r="R3830" i="1"/>
  <c r="Q3829" i="1"/>
  <c r="P3829" i="1"/>
  <c r="O1263" i="1"/>
  <c r="O2219" i="1"/>
  <c r="O3829" i="1"/>
  <c r="R3829" i="1"/>
  <c r="Q3828" i="1"/>
  <c r="P3828" i="1"/>
  <c r="O3405" i="1"/>
  <c r="O1954" i="1"/>
  <c r="O3828" i="1"/>
  <c r="R3828" i="1"/>
  <c r="Q3827" i="1"/>
  <c r="P3827" i="1"/>
  <c r="O399" i="1"/>
  <c r="O1754" i="1"/>
  <c r="O3827" i="1"/>
  <c r="R3827" i="1"/>
  <c r="Q3826" i="1"/>
  <c r="P3826" i="1"/>
  <c r="O3657" i="1"/>
  <c r="O509" i="1"/>
  <c r="O3826" i="1"/>
  <c r="R3826" i="1"/>
  <c r="Q3825" i="1"/>
  <c r="P3825" i="1"/>
  <c r="O1681" i="1"/>
  <c r="O3825" i="1"/>
  <c r="R3825" i="1"/>
  <c r="Q3824" i="1"/>
  <c r="P3824" i="1"/>
  <c r="O3116" i="1"/>
  <c r="O1182" i="1"/>
  <c r="O3824" i="1"/>
  <c r="R3824" i="1"/>
  <c r="Q3823" i="1"/>
  <c r="P3823" i="1"/>
  <c r="O690" i="1"/>
  <c r="O1151" i="1"/>
  <c r="O3823" i="1"/>
  <c r="R3823" i="1"/>
  <c r="Q3822" i="1"/>
  <c r="P3822" i="1"/>
  <c r="O2766" i="1"/>
  <c r="O1721" i="1"/>
  <c r="O3822" i="1"/>
  <c r="R3822" i="1"/>
  <c r="Q3821" i="1"/>
  <c r="P3821" i="1"/>
  <c r="O3779" i="1"/>
  <c r="O1623" i="1"/>
  <c r="O3821" i="1"/>
  <c r="R3821" i="1"/>
  <c r="Q3820" i="1"/>
  <c r="P3820" i="1"/>
  <c r="O1970" i="1"/>
  <c r="O2178" i="1"/>
  <c r="R3820" i="1"/>
  <c r="Q3819" i="1"/>
  <c r="P3819" i="1"/>
  <c r="O453" i="1"/>
  <c r="O1316" i="1"/>
  <c r="O3819" i="1"/>
  <c r="R3819" i="1"/>
  <c r="Q3818" i="1"/>
  <c r="P3818" i="1"/>
  <c r="O3653" i="1"/>
  <c r="O3026" i="1"/>
  <c r="O3818" i="1"/>
  <c r="R3818" i="1"/>
  <c r="Q3817" i="1"/>
  <c r="P3817" i="1"/>
  <c r="O1501" i="1"/>
  <c r="O1536" i="1"/>
  <c r="O3817" i="1"/>
  <c r="R3817" i="1"/>
  <c r="Q3816" i="1"/>
  <c r="P3816" i="1"/>
  <c r="O2759" i="1"/>
  <c r="O2115" i="1"/>
  <c r="O3816" i="1"/>
  <c r="R3816" i="1"/>
  <c r="Q3815" i="1"/>
  <c r="P3815" i="1"/>
  <c r="O3028" i="1"/>
  <c r="O723" i="1"/>
  <c r="O3815" i="1"/>
  <c r="R3815" i="1"/>
  <c r="Q3814" i="1"/>
  <c r="P3814" i="1"/>
  <c r="O2691" i="1"/>
  <c r="O1915" i="1"/>
  <c r="O3814" i="1"/>
  <c r="R3814" i="1"/>
  <c r="O759" i="1"/>
  <c r="O3813" i="1"/>
  <c r="R3813" i="1"/>
  <c r="Q3813" i="1"/>
  <c r="P3813" i="1"/>
  <c r="O3603" i="1"/>
  <c r="Q3812" i="1"/>
  <c r="P3812" i="1"/>
  <c r="O2135" i="1"/>
  <c r="O3812" i="1"/>
  <c r="R3812" i="1"/>
  <c r="Q3811" i="1"/>
  <c r="P3811" i="1"/>
  <c r="O816" i="1"/>
  <c r="O3052" i="1"/>
  <c r="O3811" i="1"/>
  <c r="R3811" i="1"/>
  <c r="Q3810" i="1"/>
  <c r="P3810" i="1"/>
  <c r="O1720" i="1"/>
  <c r="O2111" i="1"/>
  <c r="O3810" i="1"/>
  <c r="R3810" i="1"/>
  <c r="Q3809" i="1"/>
  <c r="P3809" i="1"/>
  <c r="O1538" i="1"/>
  <c r="O1990" i="1"/>
  <c r="O3809" i="1"/>
  <c r="R3809" i="1"/>
  <c r="Q3808" i="1"/>
  <c r="P3808" i="1"/>
  <c r="O835" i="1"/>
  <c r="O3060" i="1"/>
  <c r="R3808" i="1"/>
  <c r="Q3807" i="1"/>
  <c r="P3807" i="1"/>
  <c r="O2288" i="1"/>
  <c r="O2836" i="1"/>
  <c r="O3807" i="1"/>
  <c r="R3807" i="1"/>
  <c r="Q3806" i="1"/>
  <c r="P3806" i="1"/>
  <c r="O753" i="1"/>
  <c r="O633" i="1"/>
  <c r="R3806" i="1"/>
  <c r="Q3805" i="1"/>
  <c r="P3805" i="1"/>
  <c r="O681" i="1"/>
  <c r="O1011" i="1"/>
  <c r="O3805" i="1"/>
  <c r="R3805" i="1"/>
  <c r="Q3804" i="1"/>
  <c r="P3804" i="1"/>
  <c r="O3117" i="1"/>
  <c r="O1363" i="1"/>
  <c r="O3804" i="1"/>
  <c r="R3804" i="1"/>
  <c r="Q3803" i="1"/>
  <c r="P3803" i="1"/>
  <c r="O2459" i="1"/>
  <c r="O2401" i="1"/>
  <c r="O3803" i="1"/>
  <c r="R3803" i="1"/>
  <c r="Q3802" i="1"/>
  <c r="P3802" i="1"/>
  <c r="O1453" i="1"/>
  <c r="O2381" i="1"/>
  <c r="O3802" i="1"/>
  <c r="R3802" i="1"/>
  <c r="Q3801" i="1"/>
  <c r="P3801" i="1"/>
  <c r="O901" i="1"/>
  <c r="O994" i="1"/>
  <c r="O3801" i="1"/>
  <c r="R3801" i="1"/>
  <c r="Q3800" i="1"/>
  <c r="P3800" i="1"/>
  <c r="O1962" i="1"/>
  <c r="O2924" i="1"/>
  <c r="O3800" i="1"/>
  <c r="R3800" i="1"/>
  <c r="Q3799" i="1"/>
  <c r="P3799" i="1"/>
  <c r="O512" i="1"/>
  <c r="O2012" i="1"/>
  <c r="O3799" i="1"/>
  <c r="R3799" i="1"/>
  <c r="Q3798" i="1"/>
  <c r="P3798" i="1"/>
  <c r="O270" i="1"/>
  <c r="O3798" i="1"/>
  <c r="R3798" i="1"/>
  <c r="Q3797" i="1"/>
  <c r="P3797" i="1"/>
  <c r="O52" i="1"/>
  <c r="O1549" i="1"/>
  <c r="O3797" i="1"/>
  <c r="R3797" i="1"/>
  <c r="Q3796" i="1"/>
  <c r="P3796" i="1"/>
  <c r="O3644" i="1"/>
  <c r="O1825" i="1"/>
  <c r="O3796" i="1"/>
  <c r="R3796" i="1"/>
  <c r="Q3795" i="1"/>
  <c r="P3795" i="1"/>
  <c r="O2639" i="1"/>
  <c r="O2426" i="1"/>
  <c r="O3795" i="1"/>
  <c r="R3795" i="1"/>
  <c r="Q3794" i="1"/>
  <c r="P3794" i="1"/>
  <c r="O61" i="1"/>
  <c r="O1684" i="1"/>
  <c r="O3794" i="1"/>
  <c r="R3794" i="1"/>
  <c r="Q3793" i="1"/>
  <c r="P3793" i="1"/>
  <c r="O2879" i="1"/>
  <c r="O3169" i="1"/>
  <c r="O3793" i="1"/>
  <c r="R3793" i="1"/>
  <c r="Q3792" i="1"/>
  <c r="P3792" i="1"/>
  <c r="O2481" i="1"/>
  <c r="O318" i="1"/>
  <c r="O3792" i="1"/>
  <c r="R3792" i="1"/>
  <c r="Q3791" i="1"/>
  <c r="P3791" i="1"/>
  <c r="O1141" i="1"/>
  <c r="O1800" i="1"/>
  <c r="O3791" i="1"/>
  <c r="R3791" i="1"/>
  <c r="Q3790" i="1"/>
  <c r="P3790" i="1"/>
  <c r="O2256" i="1"/>
  <c r="O1171" i="1"/>
  <c r="O3790" i="1"/>
  <c r="R3790" i="1"/>
  <c r="Q3789" i="1"/>
  <c r="P3789" i="1"/>
  <c r="O54" i="1"/>
  <c r="O1691" i="1"/>
  <c r="O3789" i="1"/>
  <c r="R3789" i="1"/>
  <c r="Q3788" i="1"/>
  <c r="P3788" i="1"/>
  <c r="O760" i="1"/>
  <c r="O3788" i="1"/>
  <c r="R3788" i="1"/>
  <c r="Q3787" i="1"/>
  <c r="P3787" i="1"/>
  <c r="O2441" i="1"/>
  <c r="O575" i="1"/>
  <c r="O3787" i="1"/>
  <c r="R3787" i="1"/>
  <c r="Q3786" i="1"/>
  <c r="P3786" i="1"/>
  <c r="O103" i="1"/>
  <c r="O618" i="1"/>
  <c r="R3786" i="1"/>
  <c r="Q3785" i="1"/>
  <c r="P3785" i="1"/>
  <c r="O2350" i="1"/>
  <c r="O961" i="1"/>
  <c r="R3785" i="1"/>
  <c r="Q3784" i="1"/>
  <c r="P3784" i="1"/>
  <c r="O866" i="1"/>
  <c r="O579" i="1"/>
  <c r="O3784" i="1"/>
  <c r="R3784" i="1"/>
  <c r="O2774" i="1"/>
  <c r="O3783" i="1"/>
  <c r="R3783" i="1"/>
  <c r="Q3783" i="1"/>
  <c r="P3783" i="1"/>
  <c r="O3397" i="1"/>
  <c r="Q3782" i="1"/>
  <c r="P3782" i="1"/>
  <c r="O37" i="1"/>
  <c r="O1696" i="1"/>
  <c r="O3782" i="1"/>
  <c r="R3782" i="1"/>
  <c r="O944" i="1"/>
  <c r="O3781" i="1"/>
  <c r="R3781" i="1"/>
  <c r="Q3781" i="1"/>
  <c r="P3781" i="1"/>
  <c r="O1065" i="1"/>
  <c r="Q3780" i="1"/>
  <c r="P3780" i="1"/>
  <c r="O808" i="1"/>
  <c r="O2363" i="1"/>
  <c r="O3780" i="1"/>
  <c r="R3780" i="1"/>
  <c r="Q3779" i="1"/>
  <c r="P3779" i="1"/>
  <c r="O22" i="1"/>
  <c r="O2704" i="1"/>
  <c r="R3779" i="1"/>
  <c r="Q3778" i="1"/>
  <c r="P3778" i="1"/>
  <c r="O124" i="1"/>
  <c r="O3002" i="1"/>
  <c r="O3778" i="1"/>
  <c r="R3778" i="1"/>
  <c r="Q3777" i="1"/>
  <c r="P3777" i="1"/>
  <c r="O3354" i="1"/>
  <c r="O2042" i="1"/>
  <c r="O3777" i="1"/>
  <c r="R3777" i="1"/>
  <c r="O2005" i="1"/>
  <c r="O3776" i="1"/>
  <c r="R3776" i="1"/>
  <c r="Q3776" i="1"/>
  <c r="P3776" i="1"/>
  <c r="Q3775" i="1"/>
  <c r="P3775" i="1"/>
  <c r="O538" i="1"/>
  <c r="O340" i="1"/>
  <c r="O3775" i="1"/>
  <c r="R3775" i="1"/>
  <c r="Q3774" i="1"/>
  <c r="P3774" i="1"/>
  <c r="O109" i="1"/>
  <c r="O281" i="1"/>
  <c r="O3774" i="1"/>
  <c r="R3774" i="1"/>
  <c r="Q3773" i="1"/>
  <c r="P3773" i="1"/>
  <c r="O2511" i="1"/>
  <c r="O740" i="1"/>
  <c r="O3773" i="1"/>
  <c r="R3773" i="1"/>
  <c r="Q3772" i="1"/>
  <c r="P3772" i="1"/>
  <c r="O266" i="1"/>
  <c r="O1799" i="1"/>
  <c r="O3772" i="1"/>
  <c r="R3772" i="1"/>
  <c r="Q3771" i="1"/>
  <c r="P3771" i="1"/>
  <c r="O3744" i="1"/>
  <c r="O881" i="1"/>
  <c r="O3771" i="1"/>
  <c r="R3771" i="1"/>
  <c r="Q3770" i="1"/>
  <c r="P3770" i="1"/>
  <c r="O3383" i="1"/>
  <c r="O3154" i="1"/>
  <c r="O3770" i="1"/>
  <c r="R3770" i="1"/>
  <c r="Q3769" i="1"/>
  <c r="P3769" i="1"/>
  <c r="O3428" i="1"/>
  <c r="O2158" i="1"/>
  <c r="O3769" i="1"/>
  <c r="R3769" i="1"/>
  <c r="Q3768" i="1"/>
  <c r="P3768" i="1"/>
  <c r="O1894" i="1"/>
  <c r="O3098" i="1"/>
  <c r="O3768" i="1"/>
  <c r="R3768" i="1"/>
  <c r="Q3767" i="1"/>
  <c r="P3767" i="1"/>
  <c r="O343" i="1"/>
  <c r="O2987" i="1"/>
  <c r="O3767" i="1"/>
  <c r="R3767" i="1"/>
  <c r="Q3766" i="1"/>
  <c r="P3766" i="1"/>
  <c r="O161" i="1"/>
  <c r="O716" i="1"/>
  <c r="O3766" i="1"/>
  <c r="R3766" i="1"/>
  <c r="Q3765" i="1"/>
  <c r="P3765" i="1"/>
  <c r="O2083" i="1"/>
  <c r="R3765" i="1"/>
  <c r="Q3764" i="1"/>
  <c r="P3764" i="1"/>
  <c r="O1197" i="1"/>
  <c r="O1583" i="1"/>
  <c r="O3764" i="1"/>
  <c r="R3764" i="1"/>
  <c r="Q3763" i="1"/>
  <c r="P3763" i="1"/>
  <c r="O3760" i="1"/>
  <c r="O1659" i="1"/>
  <c r="O3763" i="1"/>
  <c r="R3763" i="1"/>
  <c r="Q3762" i="1"/>
  <c r="P3762" i="1"/>
  <c r="O1673" i="1"/>
  <c r="O3215" i="1"/>
  <c r="O3762" i="1"/>
  <c r="R3762" i="1"/>
  <c r="Q3761" i="1"/>
  <c r="P3761" i="1"/>
  <c r="O3672" i="1"/>
  <c r="O1627" i="1"/>
  <c r="O3761" i="1"/>
  <c r="R3761" i="1"/>
  <c r="Q3760" i="1"/>
  <c r="P3760" i="1"/>
  <c r="O2794" i="1"/>
  <c r="O3203" i="1"/>
  <c r="R3760" i="1"/>
  <c r="Q3759" i="1"/>
  <c r="P3759" i="1"/>
  <c r="O3532" i="1"/>
  <c r="O2465" i="1"/>
  <c r="O3759" i="1"/>
  <c r="R3759" i="1"/>
  <c r="Q3758" i="1"/>
  <c r="P3758" i="1"/>
  <c r="O3755" i="1"/>
  <c r="O3158" i="1"/>
  <c r="O3758" i="1"/>
  <c r="R3758" i="1"/>
  <c r="Q3757" i="1"/>
  <c r="P3757" i="1"/>
  <c r="O3582" i="1"/>
  <c r="O878" i="1"/>
  <c r="O3757" i="1"/>
  <c r="R3757" i="1"/>
  <c r="Q3756" i="1"/>
  <c r="P3756" i="1"/>
  <c r="O1714" i="1"/>
  <c r="O3020" i="1"/>
  <c r="O3756" i="1"/>
  <c r="R3756" i="1"/>
  <c r="Q3755" i="1"/>
  <c r="P3755" i="1"/>
  <c r="O927" i="1"/>
  <c r="O1837" i="1"/>
  <c r="R3755" i="1"/>
  <c r="Q3754" i="1"/>
  <c r="P3754" i="1"/>
  <c r="O1898" i="1"/>
  <c r="O412" i="1"/>
  <c r="O3754" i="1"/>
  <c r="R3754" i="1"/>
  <c r="Q3753" i="1"/>
  <c r="P3753" i="1"/>
  <c r="O2499" i="1"/>
  <c r="O1013" i="1"/>
  <c r="O3753" i="1"/>
  <c r="R3753" i="1"/>
  <c r="Q3752" i="1"/>
  <c r="P3752" i="1"/>
  <c r="O3331" i="1"/>
  <c r="O2304" i="1"/>
  <c r="O3752" i="1"/>
  <c r="R3752" i="1"/>
  <c r="O843" i="1"/>
  <c r="O3751" i="1"/>
  <c r="R3751" i="1"/>
  <c r="Q3751" i="1"/>
  <c r="P3751" i="1"/>
  <c r="O2592" i="1"/>
  <c r="Q3750" i="1"/>
  <c r="P3750" i="1"/>
  <c r="O2309" i="1"/>
  <c r="O1037" i="1"/>
  <c r="O3750" i="1"/>
  <c r="R3750" i="1"/>
  <c r="Q3749" i="1"/>
  <c r="P3749" i="1"/>
  <c r="O1431" i="1"/>
  <c r="O1707" i="1"/>
  <c r="O3749" i="1"/>
  <c r="R3749" i="1"/>
  <c r="Q3748" i="1"/>
  <c r="P3748" i="1"/>
  <c r="O408" i="1"/>
  <c r="R3748" i="1"/>
  <c r="Q3747" i="1"/>
  <c r="P3747" i="1"/>
  <c r="O2784" i="1"/>
  <c r="O2927" i="1"/>
  <c r="O3747" i="1"/>
  <c r="R3747" i="1"/>
  <c r="Q3746" i="1"/>
  <c r="P3746" i="1"/>
  <c r="O259" i="1"/>
  <c r="O3072" i="1"/>
  <c r="O3746" i="1"/>
  <c r="R3746" i="1"/>
  <c r="Q3745" i="1"/>
  <c r="P3745" i="1"/>
  <c r="O1965" i="1"/>
  <c r="O3073" i="1"/>
  <c r="O3745" i="1"/>
  <c r="R3745" i="1"/>
  <c r="Q3744" i="1"/>
  <c r="P3744" i="1"/>
  <c r="O2491" i="1"/>
  <c r="O2802" i="1"/>
  <c r="R3744" i="1"/>
  <c r="Q3743" i="1"/>
  <c r="P3743" i="1"/>
  <c r="O130" i="1"/>
  <c r="O1194" i="1"/>
  <c r="O3743" i="1"/>
  <c r="R3743" i="1"/>
  <c r="Q3742" i="1"/>
  <c r="P3742" i="1"/>
  <c r="O2300" i="1"/>
  <c r="O2916" i="1"/>
  <c r="O3742" i="1"/>
  <c r="R3742" i="1"/>
  <c r="Q3741" i="1"/>
  <c r="P3741" i="1"/>
  <c r="O383" i="1"/>
  <c r="O576" i="1"/>
  <c r="O3741" i="1"/>
  <c r="R3741" i="1"/>
  <c r="Q3740" i="1"/>
  <c r="P3740" i="1"/>
  <c r="O610" i="1"/>
  <c r="O3003" i="1"/>
  <c r="O3740" i="1"/>
  <c r="R3740" i="1"/>
  <c r="Q3739" i="1"/>
  <c r="P3739" i="1"/>
  <c r="O879" i="1"/>
  <c r="O1271" i="1"/>
  <c r="O3739" i="1"/>
  <c r="R3739" i="1"/>
  <c r="Q3738" i="1"/>
  <c r="P3738" i="1"/>
  <c r="O3005" i="1"/>
  <c r="O2164" i="1"/>
  <c r="O3738" i="1"/>
  <c r="R3738" i="1"/>
  <c r="Q3737" i="1"/>
  <c r="P3737" i="1"/>
  <c r="O118" i="1"/>
  <c r="O1864" i="1"/>
  <c r="O3737" i="1"/>
  <c r="R3737" i="1"/>
  <c r="Q3736" i="1"/>
  <c r="P3736" i="1"/>
  <c r="O1689" i="1"/>
  <c r="O1993" i="1"/>
  <c r="O3736" i="1"/>
  <c r="R3736" i="1"/>
  <c r="Q3735" i="1"/>
  <c r="P3735" i="1"/>
  <c r="O3551" i="1"/>
  <c r="O1941" i="1"/>
  <c r="O3735" i="1"/>
  <c r="R3735" i="1"/>
  <c r="Q3734" i="1"/>
  <c r="P3734" i="1"/>
  <c r="O989" i="1"/>
  <c r="O2429" i="1"/>
  <c r="O3734" i="1"/>
  <c r="R3734" i="1"/>
  <c r="Q3733" i="1"/>
  <c r="P3733" i="1"/>
  <c r="O1515" i="1"/>
  <c r="O2375" i="1"/>
  <c r="O3733" i="1"/>
  <c r="R3733" i="1"/>
  <c r="Q3732" i="1"/>
  <c r="P3732" i="1"/>
  <c r="O1680" i="1"/>
  <c r="O1544" i="1"/>
  <c r="O3732" i="1"/>
  <c r="R3732" i="1"/>
  <c r="Q3731" i="1"/>
  <c r="P3731" i="1"/>
  <c r="O1570" i="1"/>
  <c r="O2197" i="1"/>
  <c r="O3731" i="1"/>
  <c r="R3731" i="1"/>
  <c r="Q3730" i="1"/>
  <c r="P3730" i="1"/>
  <c r="O217" i="1"/>
  <c r="O1541" i="1"/>
  <c r="O3730" i="1"/>
  <c r="R3730" i="1"/>
  <c r="Q3729" i="1"/>
  <c r="P3729" i="1"/>
  <c r="O3192" i="1"/>
  <c r="O385" i="1"/>
  <c r="R3729" i="1"/>
  <c r="Q3728" i="1"/>
  <c r="P3728" i="1"/>
  <c r="O3162" i="1"/>
  <c r="O822" i="1"/>
  <c r="O3728" i="1"/>
  <c r="R3728" i="1"/>
  <c r="Q3727" i="1"/>
  <c r="P3727" i="1"/>
  <c r="O1255" i="1"/>
  <c r="O1017" i="1"/>
  <c r="O3727" i="1"/>
  <c r="R3727" i="1"/>
  <c r="Q3726" i="1"/>
  <c r="P3726" i="1"/>
  <c r="O3711" i="1"/>
  <c r="O815" i="1"/>
  <c r="O3726" i="1"/>
  <c r="R3726" i="1"/>
  <c r="Q3725" i="1"/>
  <c r="P3725" i="1"/>
  <c r="O2898" i="1"/>
  <c r="O2510" i="1"/>
  <c r="O3725" i="1"/>
  <c r="R3725" i="1"/>
  <c r="Q3724" i="1"/>
  <c r="P3724" i="1"/>
  <c r="O3306" i="1"/>
  <c r="O1074" i="1"/>
  <c r="O3724" i="1"/>
  <c r="R3724" i="1"/>
  <c r="Q3723" i="1"/>
  <c r="P3723" i="1"/>
  <c r="O142" i="1"/>
  <c r="O2572" i="1"/>
  <c r="O3723" i="1"/>
  <c r="R3723" i="1"/>
  <c r="Q3722" i="1"/>
  <c r="P3722" i="1"/>
  <c r="O21" i="1"/>
  <c r="O1697" i="1"/>
  <c r="O3722" i="1"/>
  <c r="R3722" i="1"/>
  <c r="Q3721" i="1"/>
  <c r="P3721" i="1"/>
  <c r="O374" i="1"/>
  <c r="O1765" i="1"/>
  <c r="R3721" i="1"/>
  <c r="Q3720" i="1"/>
  <c r="P3720" i="1"/>
  <c r="O3433" i="1"/>
  <c r="O2231" i="1"/>
  <c r="O3720" i="1"/>
  <c r="R3720" i="1"/>
  <c r="O1943" i="1"/>
  <c r="O3719" i="1"/>
  <c r="R3719" i="1"/>
  <c r="Q3719" i="1"/>
  <c r="P3719" i="1"/>
  <c r="O3211" i="1"/>
  <c r="Q3718" i="1"/>
  <c r="P3718" i="1"/>
  <c r="O933" i="1"/>
  <c r="O1117" i="1"/>
  <c r="O3718" i="1"/>
  <c r="R3718" i="1"/>
  <c r="O2214" i="1"/>
  <c r="O3717" i="1"/>
  <c r="R3717" i="1"/>
  <c r="Q3717" i="1"/>
  <c r="P3717" i="1"/>
  <c r="O3387" i="1"/>
  <c r="Q3716" i="1"/>
  <c r="P3716" i="1"/>
  <c r="O623" i="1"/>
  <c r="O1876" i="1"/>
  <c r="O3716" i="1"/>
  <c r="R3716" i="1"/>
  <c r="Q3715" i="1"/>
  <c r="P3715" i="1"/>
  <c r="O3370" i="1"/>
  <c r="O701" i="1"/>
  <c r="O3715" i="1"/>
  <c r="R3715" i="1"/>
  <c r="Q3714" i="1"/>
  <c r="P3714" i="1"/>
  <c r="O2988" i="1"/>
  <c r="O1821" i="1"/>
  <c r="O3714" i="1"/>
  <c r="R3714" i="1"/>
  <c r="Q3713" i="1"/>
  <c r="P3713" i="1"/>
  <c r="O2220" i="1"/>
  <c r="O3129" i="1"/>
  <c r="O3713" i="1"/>
  <c r="R3713" i="1"/>
  <c r="O2054" i="1"/>
  <c r="O3712" i="1"/>
  <c r="R3712" i="1"/>
  <c r="Q3712" i="1"/>
  <c r="P3712" i="1"/>
  <c r="O1091" i="1"/>
  <c r="Q3711" i="1"/>
  <c r="P3711" i="1"/>
  <c r="O1839" i="1"/>
  <c r="O3109" i="1"/>
  <c r="R3711" i="1"/>
  <c r="Q3710" i="1"/>
  <c r="P3710" i="1"/>
  <c r="O2533" i="1"/>
  <c r="O3011" i="1"/>
  <c r="O3710" i="1"/>
  <c r="R3710" i="1"/>
  <c r="Q3709" i="1"/>
  <c r="P3709" i="1"/>
  <c r="O1364" i="1"/>
  <c r="O563" i="1"/>
  <c r="O3709" i="1"/>
  <c r="R3709" i="1"/>
  <c r="Q3708" i="1"/>
  <c r="P3708" i="1"/>
  <c r="O1563" i="1"/>
  <c r="O2726" i="1"/>
  <c r="O3708" i="1"/>
  <c r="R3708" i="1"/>
  <c r="Q3707" i="1"/>
  <c r="P3707" i="1"/>
  <c r="O2530" i="1"/>
  <c r="O3082" i="1"/>
  <c r="O3707" i="1"/>
  <c r="R3707" i="1"/>
  <c r="Q3706" i="1"/>
  <c r="P3706" i="1"/>
  <c r="O2130" i="1"/>
  <c r="O825" i="1"/>
  <c r="O3706" i="1"/>
  <c r="R3706" i="1"/>
  <c r="Q3705" i="1"/>
  <c r="P3705" i="1"/>
  <c r="O1711" i="1"/>
  <c r="O551" i="1"/>
  <c r="O3705" i="1"/>
  <c r="R3705" i="1"/>
  <c r="Q3704" i="1"/>
  <c r="P3704" i="1"/>
  <c r="O2777" i="1"/>
  <c r="O641" i="1"/>
  <c r="O3704" i="1"/>
  <c r="R3704" i="1"/>
  <c r="Q3703" i="1"/>
  <c r="P3703" i="1"/>
  <c r="O3567" i="1"/>
  <c r="O1835" i="1"/>
  <c r="O3703" i="1"/>
  <c r="R3703" i="1"/>
  <c r="Q3702" i="1"/>
  <c r="P3702" i="1"/>
  <c r="O389" i="1"/>
  <c r="O2716" i="1"/>
  <c r="O3702" i="1"/>
  <c r="R3702" i="1"/>
  <c r="Q3701" i="1"/>
  <c r="P3701" i="1"/>
  <c r="O2635" i="1"/>
  <c r="O2675" i="1"/>
  <c r="O3701" i="1"/>
  <c r="R3701" i="1"/>
  <c r="Q3700" i="1"/>
  <c r="P3700" i="1"/>
  <c r="O958" i="1"/>
  <c r="O1018" i="1"/>
  <c r="R3700" i="1"/>
  <c r="Q3699" i="1"/>
  <c r="P3699" i="1"/>
  <c r="O3232" i="1"/>
  <c r="O780" i="1"/>
  <c r="O3699" i="1"/>
  <c r="R3699" i="1"/>
  <c r="Q3698" i="1"/>
  <c r="P3698" i="1"/>
  <c r="O1366" i="1"/>
  <c r="O2368" i="1"/>
  <c r="O3698" i="1"/>
  <c r="R3698" i="1"/>
  <c r="Q3697" i="1"/>
  <c r="P3697" i="1"/>
  <c r="O1188" i="1"/>
  <c r="O2345" i="1"/>
  <c r="O3697" i="1"/>
  <c r="R3697" i="1"/>
  <c r="Q3696" i="1"/>
  <c r="P3696" i="1"/>
  <c r="O3569" i="1"/>
  <c r="O752" i="1"/>
  <c r="O3696" i="1"/>
  <c r="R3696" i="1"/>
  <c r="Q3695" i="1"/>
  <c r="P3695" i="1"/>
  <c r="O2593" i="1"/>
  <c r="O1243" i="1"/>
  <c r="O3695" i="1"/>
  <c r="R3695" i="1"/>
  <c r="Q3694" i="1"/>
  <c r="P3694" i="1"/>
  <c r="O2099" i="1"/>
  <c r="O2687" i="1"/>
  <c r="O3694" i="1"/>
  <c r="R3694" i="1"/>
  <c r="Q3693" i="1"/>
  <c r="P3693" i="1"/>
  <c r="O2286" i="1"/>
  <c r="O3693" i="1"/>
  <c r="R3693" i="1"/>
  <c r="Q3692" i="1"/>
  <c r="P3692" i="1"/>
  <c r="O2476" i="1"/>
  <c r="O2528" i="1"/>
  <c r="O3692" i="1"/>
  <c r="R3692" i="1"/>
  <c r="Q3691" i="1"/>
  <c r="P3691" i="1"/>
  <c r="O1529" i="1"/>
  <c r="O1763" i="1"/>
  <c r="O3691" i="1"/>
  <c r="R3691" i="1"/>
  <c r="Q3690" i="1"/>
  <c r="P3690" i="1"/>
  <c r="O1878" i="1"/>
  <c r="O2947" i="1"/>
  <c r="O3690" i="1"/>
  <c r="R3690" i="1"/>
  <c r="Q3689" i="1"/>
  <c r="P3689" i="1"/>
  <c r="O1069" i="1"/>
  <c r="O3101" i="1"/>
  <c r="O3689" i="1"/>
  <c r="R3689" i="1"/>
  <c r="Q3688" i="1"/>
  <c r="P3688" i="1"/>
  <c r="O3574" i="1"/>
  <c r="O1471" i="1"/>
  <c r="O3688" i="1"/>
  <c r="R3688" i="1"/>
  <c r="Q3687" i="1"/>
  <c r="P3687" i="1"/>
  <c r="O1730" i="1"/>
  <c r="O3198" i="1"/>
  <c r="R3687" i="1"/>
  <c r="Q3686" i="1"/>
  <c r="P3686" i="1"/>
  <c r="O3001" i="1"/>
  <c r="O1508" i="1"/>
  <c r="R3686" i="1"/>
  <c r="Q3685" i="1"/>
  <c r="P3685" i="1"/>
  <c r="O1110" i="1"/>
  <c r="O382" i="1"/>
  <c r="O3685" i="1"/>
  <c r="R3685" i="1"/>
  <c r="Q3684" i="1"/>
  <c r="P3684" i="1"/>
  <c r="O3155" i="1"/>
  <c r="O3684" i="1"/>
  <c r="R3684" i="1"/>
  <c r="Q3683" i="1"/>
  <c r="P3683" i="1"/>
  <c r="O1033" i="1"/>
  <c r="O1095" i="1"/>
  <c r="O3683" i="1"/>
  <c r="R3683" i="1"/>
  <c r="Q3682" i="1"/>
  <c r="P3682" i="1"/>
  <c r="O397" i="1"/>
  <c r="O3682" i="1"/>
  <c r="R3682" i="1"/>
  <c r="Q3681" i="1"/>
  <c r="P3681" i="1"/>
  <c r="O1677" i="1"/>
  <c r="O3103" i="1"/>
  <c r="O3681" i="1"/>
  <c r="R3681" i="1"/>
  <c r="Q3680" i="1"/>
  <c r="P3680" i="1"/>
  <c r="O1739" i="1"/>
  <c r="O1874" i="1"/>
  <c r="O3680" i="1"/>
  <c r="R3680" i="1"/>
  <c r="Q3679" i="1"/>
  <c r="P3679" i="1"/>
  <c r="O1055" i="1"/>
  <c r="O3046" i="1"/>
  <c r="R3679" i="1"/>
  <c r="O2741" i="1"/>
  <c r="O3678" i="1"/>
  <c r="R3678" i="1"/>
  <c r="Q3678" i="1"/>
  <c r="P3678" i="1"/>
  <c r="O3241" i="1"/>
  <c r="Q3677" i="1"/>
  <c r="P3677" i="1"/>
  <c r="O1716" i="1"/>
  <c r="O742" i="1"/>
  <c r="O3677" i="1"/>
  <c r="R3677" i="1"/>
  <c r="Q3676" i="1"/>
  <c r="P3676" i="1"/>
  <c r="O2627" i="1"/>
  <c r="O545" i="1"/>
  <c r="O3676" i="1"/>
  <c r="R3676" i="1"/>
  <c r="Q3675" i="1"/>
  <c r="P3675" i="1"/>
  <c r="O255" i="1"/>
  <c r="O2625" i="1"/>
  <c r="O3675" i="1"/>
  <c r="R3675" i="1"/>
  <c r="Q3674" i="1"/>
  <c r="P3674" i="1"/>
  <c r="O1173" i="1"/>
  <c r="O2730" i="1"/>
  <c r="O3674" i="1"/>
  <c r="R3674" i="1"/>
  <c r="Q3673" i="1"/>
  <c r="P3673" i="1"/>
  <c r="O678" i="1"/>
  <c r="O2990" i="1"/>
  <c r="O3673" i="1"/>
  <c r="R3673" i="1"/>
  <c r="Q3672" i="1"/>
  <c r="P3672" i="1"/>
  <c r="O1053" i="1"/>
  <c r="O1784" i="1"/>
  <c r="R3672" i="1"/>
  <c r="Q3671" i="1"/>
  <c r="P3671" i="1"/>
  <c r="O1424" i="1"/>
  <c r="O1807" i="1"/>
  <c r="O3671" i="1"/>
  <c r="R3671" i="1"/>
  <c r="Q3670" i="1"/>
  <c r="P3670" i="1"/>
  <c r="O3478" i="1"/>
  <c r="O1613" i="1"/>
  <c r="O3670" i="1"/>
  <c r="R3670" i="1"/>
  <c r="Q3669" i="1"/>
  <c r="P3669" i="1"/>
  <c r="O3363" i="1"/>
  <c r="O1654" i="1"/>
  <c r="O3669" i="1"/>
  <c r="R3669" i="1"/>
  <c r="Q3668" i="1"/>
  <c r="P3668" i="1"/>
  <c r="O2724" i="1"/>
  <c r="O2976" i="1"/>
  <c r="O3668" i="1"/>
  <c r="R3668" i="1"/>
  <c r="Q3667" i="1"/>
  <c r="P3667" i="1"/>
  <c r="O3107" i="1"/>
  <c r="O1280" i="1"/>
  <c r="O3667" i="1"/>
  <c r="R3667" i="1"/>
  <c r="Q3666" i="1"/>
  <c r="P3666" i="1"/>
  <c r="O531" i="1"/>
  <c r="O647" i="1"/>
  <c r="O3666" i="1"/>
  <c r="R3666" i="1"/>
  <c r="Q3665" i="1"/>
  <c r="P3665" i="1"/>
  <c r="O3538" i="1"/>
  <c r="O320" i="1"/>
  <c r="O3665" i="1"/>
  <c r="R3665" i="1"/>
  <c r="Q3664" i="1"/>
  <c r="P3664" i="1"/>
  <c r="O2090" i="1"/>
  <c r="O3664" i="1"/>
  <c r="R3664" i="1"/>
  <c r="Q3663" i="1"/>
  <c r="P3663" i="1"/>
  <c r="O3322" i="1"/>
  <c r="O870" i="1"/>
  <c r="O3663" i="1"/>
  <c r="R3663" i="1"/>
  <c r="Q3662" i="1"/>
  <c r="P3662" i="1"/>
  <c r="O1567" i="1"/>
  <c r="O2416" i="1"/>
  <c r="O3662" i="1"/>
  <c r="R3662" i="1"/>
  <c r="Q3661" i="1"/>
  <c r="P3661" i="1"/>
  <c r="O3307" i="1"/>
  <c r="O2134" i="1"/>
  <c r="O3661" i="1"/>
  <c r="R3661" i="1"/>
  <c r="Q3660" i="1"/>
  <c r="P3660" i="1"/>
  <c r="O3143" i="1"/>
  <c r="O3660" i="1"/>
  <c r="R3660" i="1"/>
  <c r="Q3659" i="1"/>
  <c r="P3659" i="1"/>
  <c r="O2527" i="1"/>
  <c r="O718" i="1"/>
  <c r="O3659" i="1"/>
  <c r="R3659" i="1"/>
  <c r="Q3658" i="1"/>
  <c r="P3658" i="1"/>
  <c r="O2747" i="1"/>
  <c r="O154" i="1"/>
  <c r="R3658" i="1"/>
  <c r="Q3657" i="1"/>
  <c r="P3657" i="1"/>
  <c r="O1656" i="1"/>
  <c r="R3657" i="1"/>
  <c r="Q3656" i="1"/>
  <c r="P3656" i="1"/>
  <c r="O3367" i="1"/>
  <c r="O892" i="1"/>
  <c r="O3656" i="1"/>
  <c r="R3656" i="1"/>
  <c r="O1597" i="1"/>
  <c r="O3655" i="1"/>
  <c r="R3655" i="1"/>
  <c r="Q3655" i="1"/>
  <c r="P3655" i="1"/>
  <c r="O3128" i="1"/>
  <c r="Q3654" i="1"/>
  <c r="P3654" i="1"/>
  <c r="O468" i="1"/>
  <c r="O3654" i="1"/>
  <c r="R3654" i="1"/>
  <c r="Q3653" i="1"/>
  <c r="P3653" i="1"/>
  <c r="O898" i="1"/>
  <c r="O2960" i="1"/>
  <c r="R3653" i="1"/>
  <c r="Q3652" i="1"/>
  <c r="P3652" i="1"/>
  <c r="O1075" i="1"/>
  <c r="O3652" i="1"/>
  <c r="R3652" i="1"/>
  <c r="Q3651" i="1"/>
  <c r="P3651" i="1"/>
  <c r="O286" i="1"/>
  <c r="O3124" i="1"/>
  <c r="O3651" i="1"/>
  <c r="R3651" i="1"/>
  <c r="Q3650" i="1"/>
  <c r="P3650" i="1"/>
  <c r="O19" i="1"/>
  <c r="O2703" i="1"/>
  <c r="O3650" i="1"/>
  <c r="R3650" i="1"/>
  <c r="Q3649" i="1"/>
  <c r="P3649" i="1"/>
  <c r="O464" i="1"/>
  <c r="R3649" i="1"/>
  <c r="Q3648" i="1"/>
  <c r="P3648" i="1"/>
  <c r="O2324" i="1"/>
  <c r="O1792" i="1"/>
  <c r="R3648" i="1"/>
  <c r="Q3647" i="1"/>
  <c r="P3647" i="1"/>
  <c r="O3347" i="1"/>
  <c r="O319" i="1"/>
  <c r="R3647" i="1"/>
  <c r="Q3646" i="1"/>
  <c r="P3646" i="1"/>
  <c r="O2523" i="1"/>
  <c r="O999" i="1"/>
  <c r="R3646" i="1"/>
  <c r="Q3645" i="1"/>
  <c r="P3645" i="1"/>
  <c r="O1016" i="1"/>
  <c r="O1315" i="1"/>
  <c r="O3645" i="1"/>
  <c r="R3645" i="1"/>
  <c r="Q3644" i="1"/>
  <c r="P3644" i="1"/>
  <c r="O1267" i="1"/>
  <c r="R3644" i="1"/>
  <c r="Q3643" i="1"/>
  <c r="P3643" i="1"/>
  <c r="O1076" i="1"/>
  <c r="O2669" i="1"/>
  <c r="O3643" i="1"/>
  <c r="R3643" i="1"/>
  <c r="Q3642" i="1"/>
  <c r="P3642" i="1"/>
  <c r="O1933" i="1"/>
  <c r="O3642" i="1"/>
  <c r="R3642" i="1"/>
  <c r="Q3641" i="1"/>
  <c r="P3641" i="1"/>
  <c r="O2654" i="1"/>
  <c r="O481" i="1"/>
  <c r="O3641" i="1"/>
  <c r="R3641" i="1"/>
  <c r="Q3640" i="1"/>
  <c r="P3640" i="1"/>
  <c r="O2577" i="1"/>
  <c r="O2143" i="1"/>
  <c r="O3640" i="1"/>
  <c r="R3640" i="1"/>
  <c r="Q3639" i="1"/>
  <c r="P3639" i="1"/>
  <c r="O1728" i="1"/>
  <c r="O2400" i="1"/>
  <c r="O3639" i="1"/>
  <c r="R3639" i="1"/>
  <c r="Q3638" i="1"/>
  <c r="P3638" i="1"/>
  <c r="O578" i="1"/>
  <c r="O1485" i="1"/>
  <c r="O3638" i="1"/>
  <c r="R3638" i="1"/>
  <c r="Q3637" i="1"/>
  <c r="P3637" i="1"/>
  <c r="O865" i="1"/>
  <c r="R3637" i="1"/>
  <c r="Q3636" i="1"/>
  <c r="P3636" i="1"/>
  <c r="O2230" i="1"/>
  <c r="O234" i="1"/>
  <c r="O3636" i="1"/>
  <c r="R3636" i="1"/>
  <c r="Q3635" i="1"/>
  <c r="P3635" i="1"/>
  <c r="O485" i="1"/>
  <c r="O352" i="1"/>
  <c r="O3635" i="1"/>
  <c r="R3635" i="1"/>
  <c r="Q3634" i="1"/>
  <c r="P3634" i="1"/>
  <c r="O3539" i="1"/>
  <c r="O2498" i="1"/>
  <c r="R3634" i="1"/>
  <c r="Q3633" i="1"/>
  <c r="P3633" i="1"/>
  <c r="O342" i="1"/>
  <c r="O2722" i="1"/>
  <c r="O3633" i="1"/>
  <c r="R3633" i="1"/>
  <c r="Q3632" i="1"/>
  <c r="P3632" i="1"/>
  <c r="O2417" i="1"/>
  <c r="O2514" i="1"/>
  <c r="O3632" i="1"/>
  <c r="R3632" i="1"/>
  <c r="Q3631" i="1"/>
  <c r="P3631" i="1"/>
  <c r="O905" i="1"/>
  <c r="O3631" i="1"/>
  <c r="R3631" i="1"/>
  <c r="Q3630" i="1"/>
  <c r="P3630" i="1"/>
  <c r="O1286" i="1"/>
  <c r="O1295" i="1"/>
  <c r="O3630" i="1"/>
  <c r="R3630" i="1"/>
  <c r="Q3629" i="1"/>
  <c r="P3629" i="1"/>
  <c r="O702" i="1"/>
  <c r="O831" i="1"/>
  <c r="O3629" i="1"/>
  <c r="R3629" i="1"/>
  <c r="Q3628" i="1"/>
  <c r="P3628" i="1"/>
  <c r="O207" i="1"/>
  <c r="O2846" i="1"/>
  <c r="O3628" i="1"/>
  <c r="R3628" i="1"/>
  <c r="Q3627" i="1"/>
  <c r="P3627" i="1"/>
  <c r="O2182" i="1"/>
  <c r="O1729" i="1"/>
  <c r="O3627" i="1"/>
  <c r="R3627" i="1"/>
  <c r="O580" i="1"/>
  <c r="O3626" i="1"/>
  <c r="R3626" i="1"/>
  <c r="Q3626" i="1"/>
  <c r="P3626" i="1"/>
  <c r="O1472" i="1"/>
  <c r="Q3625" i="1"/>
  <c r="P3625" i="1"/>
  <c r="O1787" i="1"/>
  <c r="O2957" i="1"/>
  <c r="O3625" i="1"/>
  <c r="R3625" i="1"/>
  <c r="Q3624" i="1"/>
  <c r="P3624" i="1"/>
  <c r="O410" i="1"/>
  <c r="O2740" i="1"/>
  <c r="O3624" i="1"/>
  <c r="R3624" i="1"/>
  <c r="Q3623" i="1"/>
  <c r="P3623" i="1"/>
  <c r="O585" i="1"/>
  <c r="O411" i="1"/>
  <c r="O3623" i="1"/>
  <c r="R3623" i="1"/>
  <c r="Q3622" i="1"/>
  <c r="P3622" i="1"/>
  <c r="O3369" i="1"/>
  <c r="O2209" i="1"/>
  <c r="O3622" i="1"/>
  <c r="R3622" i="1"/>
  <c r="Q3621" i="1"/>
  <c r="P3621" i="1"/>
  <c r="O1300" i="1"/>
  <c r="O331" i="1"/>
  <c r="O3621" i="1"/>
  <c r="R3621" i="1"/>
  <c r="Q3620" i="1"/>
  <c r="P3620" i="1"/>
  <c r="O3499" i="1"/>
  <c r="O1842" i="1"/>
  <c r="O3620" i="1"/>
  <c r="R3620" i="1"/>
  <c r="Q3619" i="1"/>
  <c r="P3619" i="1"/>
  <c r="O2556" i="1"/>
  <c r="O60" i="1"/>
  <c r="O3619" i="1"/>
  <c r="R3619" i="1"/>
  <c r="Q3618" i="1"/>
  <c r="P3618" i="1"/>
  <c r="O2576" i="1"/>
  <c r="O2149" i="1"/>
  <c r="O3618" i="1"/>
  <c r="R3618" i="1"/>
  <c r="Q3617" i="1"/>
  <c r="P3617" i="1"/>
  <c r="O1525" i="1"/>
  <c r="O1222" i="1"/>
  <c r="O3617" i="1"/>
  <c r="R3617" i="1"/>
  <c r="Q3616" i="1"/>
  <c r="P3616" i="1"/>
  <c r="O2563" i="1"/>
  <c r="O1776" i="1"/>
  <c r="O3616" i="1"/>
  <c r="R3616" i="1"/>
  <c r="Q3615" i="1"/>
  <c r="P3615" i="1"/>
  <c r="O3180" i="1"/>
  <c r="O3095" i="1"/>
  <c r="O3615" i="1"/>
  <c r="R3615" i="1"/>
  <c r="O3090" i="1"/>
  <c r="O3614" i="1"/>
  <c r="R3614" i="1"/>
  <c r="Q3614" i="1"/>
  <c r="P3614" i="1"/>
  <c r="O2385" i="1"/>
  <c r="Q3613" i="1"/>
  <c r="P3613" i="1"/>
  <c r="O3226" i="1"/>
  <c r="O2056" i="1"/>
  <c r="O3613" i="1"/>
  <c r="R3613" i="1"/>
  <c r="Q3612" i="1"/>
  <c r="P3612" i="1"/>
  <c r="O2543" i="1"/>
  <c r="O1545" i="1"/>
  <c r="O3612" i="1"/>
  <c r="R3612" i="1"/>
  <c r="Q3611" i="1"/>
  <c r="P3611" i="1"/>
  <c r="O931" i="1"/>
  <c r="O3611" i="1"/>
  <c r="R3611" i="1"/>
  <c r="Q3610" i="1"/>
  <c r="P3610" i="1"/>
  <c r="O155" i="1"/>
  <c r="O696" i="1"/>
  <c r="R3610" i="1"/>
  <c r="Q3609" i="1"/>
  <c r="P3609" i="1"/>
  <c r="O2477" i="1"/>
  <c r="O1160" i="1"/>
  <c r="O3609" i="1"/>
  <c r="R3609" i="1"/>
  <c r="Q3608" i="1"/>
  <c r="P3608" i="1"/>
  <c r="O1450" i="1"/>
  <c r="O525" i="1"/>
  <c r="O3608" i="1"/>
  <c r="R3608" i="1"/>
  <c r="Q3607" i="1"/>
  <c r="P3607" i="1"/>
  <c r="O919" i="1"/>
  <c r="O1063" i="1"/>
  <c r="O3607" i="1"/>
  <c r="R3607" i="1"/>
  <c r="Q3606" i="1"/>
  <c r="P3606" i="1"/>
  <c r="O1889" i="1"/>
  <c r="O769" i="1"/>
  <c r="R3606" i="1"/>
  <c r="Q3605" i="1"/>
  <c r="P3605" i="1"/>
  <c r="O657" i="1"/>
  <c r="O1319" i="1"/>
  <c r="O3605" i="1"/>
  <c r="R3605" i="1"/>
  <c r="Q3604" i="1"/>
  <c r="P3604" i="1"/>
  <c r="O3530" i="1"/>
  <c r="O871" i="1"/>
  <c r="O3604" i="1"/>
  <c r="R3604" i="1"/>
  <c r="Q3603" i="1"/>
  <c r="P3603" i="1"/>
  <c r="O1952" i="1"/>
  <c r="O2354" i="1"/>
  <c r="R3603" i="1"/>
  <c r="Q3602" i="1"/>
  <c r="P3602" i="1"/>
  <c r="O3278" i="1"/>
  <c r="O391" i="1"/>
  <c r="O3602" i="1"/>
  <c r="R3602" i="1"/>
  <c r="Q3601" i="1"/>
  <c r="P3601" i="1"/>
  <c r="O1713" i="1"/>
  <c r="O1503" i="1"/>
  <c r="O3601" i="1"/>
  <c r="R3601" i="1"/>
  <c r="Q3600" i="1"/>
  <c r="P3600" i="1"/>
  <c r="O3207" i="1"/>
  <c r="O2771" i="1"/>
  <c r="O3600" i="1"/>
  <c r="R3600" i="1"/>
  <c r="Q3599" i="1"/>
  <c r="P3599" i="1"/>
  <c r="O1907" i="1"/>
  <c r="O973" i="1"/>
  <c r="O3599" i="1"/>
  <c r="R3599" i="1"/>
  <c r="Q3598" i="1"/>
  <c r="P3598" i="1"/>
  <c r="O1519" i="1"/>
  <c r="O2807" i="1"/>
  <c r="O3598" i="1"/>
  <c r="R3598" i="1"/>
  <c r="Q3597" i="1"/>
  <c r="P3597" i="1"/>
  <c r="O247" i="1"/>
  <c r="O2159" i="1"/>
  <c r="O3597" i="1"/>
  <c r="R3597" i="1"/>
  <c r="Q3596" i="1"/>
  <c r="P3596" i="1"/>
  <c r="O1959" i="1"/>
  <c r="O477" i="1"/>
  <c r="O3596" i="1"/>
  <c r="R3596" i="1"/>
  <c r="Q3595" i="1"/>
  <c r="P3595" i="1"/>
  <c r="O470" i="1"/>
  <c r="O2407" i="1"/>
  <c r="O3595" i="1"/>
  <c r="R3595" i="1"/>
  <c r="Q3594" i="1"/>
  <c r="P3594" i="1"/>
  <c r="O1135" i="1"/>
  <c r="O2367" i="1"/>
  <c r="R3594" i="1"/>
  <c r="Q3593" i="1"/>
  <c r="P3593" i="1"/>
  <c r="O3164" i="1"/>
  <c r="O2335" i="1"/>
  <c r="O3593" i="1"/>
  <c r="R3593" i="1"/>
  <c r="Q3592" i="1"/>
  <c r="P3592" i="1"/>
  <c r="O565" i="1"/>
  <c r="O2659" i="1"/>
  <c r="O3592" i="1"/>
  <c r="R3592" i="1"/>
  <c r="Q3591" i="1"/>
  <c r="P3591" i="1"/>
  <c r="O1850" i="1"/>
  <c r="O3591" i="1"/>
  <c r="R3591" i="1"/>
  <c r="Q3590" i="1"/>
  <c r="P3590" i="1"/>
  <c r="O3266" i="1"/>
  <c r="O1948" i="1"/>
  <c r="O3590" i="1"/>
  <c r="R3590" i="1"/>
  <c r="O707" i="1"/>
  <c r="O3589" i="1"/>
  <c r="R3589" i="1"/>
  <c r="Q3589" i="1"/>
  <c r="P3589" i="1"/>
  <c r="O174" i="1"/>
  <c r="Q3588" i="1"/>
  <c r="P3588" i="1"/>
  <c r="O500" i="1"/>
  <c r="O3588" i="1"/>
  <c r="R3588" i="1"/>
  <c r="Q3587" i="1"/>
  <c r="P3587" i="1"/>
  <c r="O1030" i="1"/>
  <c r="O2435" i="1"/>
  <c r="O3587" i="1"/>
  <c r="R3587" i="1"/>
  <c r="Q3586" i="1"/>
  <c r="P3586" i="1"/>
  <c r="O36" i="1"/>
  <c r="O1688" i="1"/>
  <c r="O3586" i="1"/>
  <c r="R3586" i="1"/>
  <c r="Q3585" i="1"/>
  <c r="P3585" i="1"/>
  <c r="O1532" i="1"/>
  <c r="O966" i="1"/>
  <c r="O3585" i="1"/>
  <c r="R3585" i="1"/>
  <c r="Q3584" i="1"/>
  <c r="P3584" i="1"/>
  <c r="O3375" i="1"/>
  <c r="O864" i="1"/>
  <c r="O3584" i="1"/>
  <c r="R3584" i="1"/>
  <c r="Q3583" i="1"/>
  <c r="P3583" i="1"/>
  <c r="O2474" i="1"/>
  <c r="O2895" i="1"/>
  <c r="O3583" i="1"/>
  <c r="R3583" i="1"/>
  <c r="Q3582" i="1"/>
  <c r="P3582" i="1"/>
  <c r="O2312" i="1"/>
  <c r="O2265" i="1"/>
  <c r="R3582" i="1"/>
  <c r="Q3581" i="1"/>
  <c r="P3581" i="1"/>
  <c r="O2734" i="1"/>
  <c r="O924" i="1"/>
  <c r="O3581" i="1"/>
  <c r="R3581" i="1"/>
  <c r="Q3580" i="1"/>
  <c r="P3580" i="1"/>
  <c r="O3542" i="1"/>
  <c r="O832" i="1"/>
  <c r="O3580" i="1"/>
  <c r="R3580" i="1"/>
  <c r="Q3579" i="1"/>
  <c r="P3579" i="1"/>
  <c r="O3057" i="1"/>
  <c r="O1983" i="1"/>
  <c r="O3579" i="1"/>
  <c r="R3579" i="1"/>
  <c r="Q3578" i="1"/>
  <c r="P3578" i="1"/>
  <c r="O2692" i="1"/>
  <c r="O354" i="1"/>
  <c r="O3578" i="1"/>
  <c r="R3578" i="1"/>
  <c r="Q3577" i="1"/>
  <c r="P3577" i="1"/>
  <c r="O793" i="1"/>
  <c r="O534" i="1"/>
  <c r="R3577" i="1"/>
  <c r="O2580" i="1"/>
  <c r="O3576" i="1"/>
  <c r="R3576" i="1"/>
  <c r="Q3576" i="1"/>
  <c r="P3576" i="1"/>
  <c r="O1451" i="1"/>
  <c r="Q3575" i="1"/>
  <c r="P3575" i="1"/>
  <c r="O1040" i="1"/>
  <c r="O2602" i="1"/>
  <c r="O3575" i="1"/>
  <c r="R3575" i="1"/>
  <c r="Q3574" i="1"/>
  <c r="P3574" i="1"/>
  <c r="O2810" i="1"/>
  <c r="O1768" i="1"/>
  <c r="R3574" i="1"/>
  <c r="O2633" i="1"/>
  <c r="R3573" i="1"/>
  <c r="Q3573" i="1"/>
  <c r="P3573" i="1"/>
  <c r="O1511" i="1"/>
  <c r="Q3572" i="1"/>
  <c r="P3572" i="1"/>
  <c r="O2245" i="1"/>
  <c r="O2396" i="1"/>
  <c r="O3572" i="1"/>
  <c r="R3572" i="1"/>
  <c r="Q3571" i="1"/>
  <c r="P3571" i="1"/>
  <c r="O1417" i="1"/>
  <c r="O2382" i="1"/>
  <c r="O3571" i="1"/>
  <c r="R3571" i="1"/>
  <c r="Q3570" i="1"/>
  <c r="P3570" i="1"/>
  <c r="O3473" i="1"/>
  <c r="O2762" i="1"/>
  <c r="O3570" i="1"/>
  <c r="R3570" i="1"/>
  <c r="Q3569" i="1"/>
  <c r="P3569" i="1"/>
  <c r="O2228" i="1"/>
  <c r="O1816" i="1"/>
  <c r="R3569" i="1"/>
  <c r="Q3568" i="1"/>
  <c r="P3568" i="1"/>
  <c r="O1690" i="1"/>
  <c r="O2343" i="1"/>
  <c r="O3568" i="1"/>
  <c r="R3568" i="1"/>
  <c r="Q3567" i="1"/>
  <c r="P3567" i="1"/>
  <c r="O2019" i="1"/>
  <c r="O2409" i="1"/>
  <c r="R3567" i="1"/>
  <c r="Q3566" i="1"/>
  <c r="P3566" i="1"/>
  <c r="O2991" i="1"/>
  <c r="O1454" i="1"/>
  <c r="O3566" i="1"/>
  <c r="R3566" i="1"/>
  <c r="Q3565" i="1"/>
  <c r="P3565" i="1"/>
  <c r="O1660" i="1"/>
  <c r="O553" i="1"/>
  <c r="O3565" i="1"/>
  <c r="R3565" i="1"/>
  <c r="Q3564" i="1"/>
  <c r="P3564" i="1"/>
  <c r="O911" i="1"/>
  <c r="O3564" i="1"/>
  <c r="R3564" i="1"/>
  <c r="Q3563" i="1"/>
  <c r="P3563" i="1"/>
  <c r="O2411" i="1"/>
  <c r="O1543" i="1"/>
  <c r="O3563" i="1"/>
  <c r="R3563" i="1"/>
  <c r="Q3562" i="1"/>
  <c r="P3562" i="1"/>
  <c r="O1884" i="1"/>
  <c r="O3562" i="1"/>
  <c r="R3562" i="1"/>
  <c r="Q3561" i="1"/>
  <c r="P3561" i="1"/>
  <c r="O3435" i="1"/>
  <c r="O1581" i="1"/>
  <c r="O3561" i="1"/>
  <c r="R3561" i="1"/>
  <c r="Q3560" i="1"/>
  <c r="P3560" i="1"/>
  <c r="O1600" i="1"/>
  <c r="O1794" i="1"/>
  <c r="O3560" i="1"/>
  <c r="R3560" i="1"/>
  <c r="Q3559" i="1"/>
  <c r="P3559" i="1"/>
  <c r="O2553" i="1"/>
  <c r="O3231" i="1"/>
  <c r="O3559" i="1"/>
  <c r="R3559" i="1"/>
  <c r="Q3558" i="1"/>
  <c r="P3558" i="1"/>
  <c r="O1682" i="1"/>
  <c r="O3022" i="1"/>
  <c r="R3558" i="1"/>
  <c r="Q3557" i="1"/>
  <c r="P3557" i="1"/>
  <c r="O68" i="1"/>
  <c r="O328" i="1"/>
  <c r="O3557" i="1"/>
  <c r="R3557" i="1"/>
  <c r="Q3556" i="1"/>
  <c r="P3556" i="1"/>
  <c r="O2311" i="1"/>
  <c r="O3556" i="1"/>
  <c r="R3556" i="1"/>
  <c r="Q3555" i="1"/>
  <c r="P3555" i="1"/>
  <c r="O1772" i="1"/>
  <c r="O1573" i="1"/>
  <c r="O3555" i="1"/>
  <c r="R3555" i="1"/>
  <c r="Q3554" i="1"/>
  <c r="P3554" i="1"/>
  <c r="O1533" i="1"/>
  <c r="O3096" i="1"/>
  <c r="O3554" i="1"/>
  <c r="R3554" i="1"/>
  <c r="Q3553" i="1"/>
  <c r="P3553" i="1"/>
  <c r="O2328" i="1"/>
  <c r="O3199" i="1"/>
  <c r="O3553" i="1"/>
  <c r="R3553" i="1"/>
  <c r="Q3552" i="1"/>
  <c r="P3552" i="1"/>
  <c r="O3320" i="1"/>
  <c r="O821" i="1"/>
  <c r="O3552" i="1"/>
  <c r="R3552" i="1"/>
  <c r="Q3551" i="1"/>
  <c r="P3551" i="1"/>
  <c r="O3474" i="1"/>
  <c r="O1495" i="1"/>
  <c r="R3551" i="1"/>
  <c r="Q3550" i="1"/>
  <c r="P3550" i="1"/>
  <c r="O436" i="1"/>
  <c r="O991" i="1"/>
  <c r="O3550" i="1"/>
  <c r="R3550" i="1"/>
  <c r="Q3549" i="1"/>
  <c r="P3549" i="1"/>
  <c r="O777" i="1"/>
  <c r="O3549" i="1"/>
  <c r="R3549" i="1"/>
  <c r="Q3548" i="1"/>
  <c r="P3548" i="1"/>
  <c r="O3496" i="1"/>
  <c r="O2050" i="1"/>
  <c r="O3548" i="1"/>
  <c r="R3548" i="1"/>
  <c r="Q3547" i="1"/>
  <c r="P3547" i="1"/>
  <c r="O344" i="1"/>
  <c r="O2043" i="1"/>
  <c r="R3547" i="1"/>
  <c r="Q3546" i="1"/>
  <c r="P3546" i="1"/>
  <c r="O302" i="1"/>
  <c r="O2198" i="1"/>
  <c r="O3546" i="1"/>
  <c r="R3546" i="1"/>
  <c r="Q3545" i="1"/>
  <c r="P3545" i="1"/>
  <c r="O2071" i="1"/>
  <c r="O1756" i="1"/>
  <c r="O3545" i="1"/>
  <c r="R3545" i="1"/>
  <c r="O2950" i="1"/>
  <c r="O3544" i="1"/>
  <c r="R3544" i="1"/>
  <c r="Q3544" i="1"/>
  <c r="P3544" i="1"/>
  <c r="O1966" i="1"/>
  <c r="Q3543" i="1"/>
  <c r="P3543" i="1"/>
  <c r="O1497" i="1"/>
  <c r="O3543" i="1"/>
  <c r="R3543" i="1"/>
  <c r="Q3542" i="1"/>
  <c r="P3542" i="1"/>
  <c r="O1178" i="1"/>
  <c r="O659" i="1"/>
  <c r="R3542" i="1"/>
  <c r="Q3541" i="1"/>
  <c r="P3541" i="1"/>
  <c r="O461" i="1"/>
  <c r="O3541" i="1"/>
  <c r="R3541" i="1"/>
  <c r="Q3540" i="1"/>
  <c r="P3540" i="1"/>
  <c r="O510" i="1"/>
  <c r="O3540" i="1"/>
  <c r="R3540" i="1"/>
  <c r="Q3539" i="1"/>
  <c r="P3539" i="1"/>
  <c r="O1994" i="1"/>
  <c r="O2595" i="1"/>
  <c r="R3539" i="1"/>
  <c r="Q3538" i="1"/>
  <c r="P3538" i="1"/>
  <c r="O337" i="1"/>
  <c r="O1185" i="1"/>
  <c r="R3538" i="1"/>
  <c r="Q3537" i="1"/>
  <c r="P3537" i="1"/>
  <c r="O1038" i="1"/>
  <c r="O1420" i="1"/>
  <c r="R3537" i="1"/>
  <c r="Q3536" i="1"/>
  <c r="P3536" i="1"/>
  <c r="O308" i="1"/>
  <c r="O1435" i="1"/>
  <c r="O3536" i="1"/>
  <c r="R3536" i="1"/>
  <c r="Q3535" i="1"/>
  <c r="P3535" i="1"/>
  <c r="O587" i="1"/>
  <c r="O1307" i="1"/>
  <c r="O3535" i="1"/>
  <c r="R3535" i="1"/>
  <c r="Q3534" i="1"/>
  <c r="P3534" i="1"/>
  <c r="O435" i="1"/>
  <c r="O2711" i="1"/>
  <c r="O3534" i="1"/>
  <c r="R3534" i="1"/>
  <c r="Q3533" i="1"/>
  <c r="P3533" i="1"/>
  <c r="O2461" i="1"/>
  <c r="O653" i="1"/>
  <c r="O3533" i="1"/>
  <c r="R3533" i="1"/>
  <c r="Q3532" i="1"/>
  <c r="P3532" i="1"/>
  <c r="O889" i="1"/>
  <c r="R3532" i="1"/>
  <c r="Q3531" i="1"/>
  <c r="P3531" i="1"/>
  <c r="O1645" i="1"/>
  <c r="O3531" i="1"/>
  <c r="R3531" i="1"/>
  <c r="Q3530" i="1"/>
  <c r="P3530" i="1"/>
  <c r="O2905" i="1"/>
  <c r="O164" i="1"/>
  <c r="R3530" i="1"/>
  <c r="Q3529" i="1"/>
  <c r="P3529" i="1"/>
  <c r="O14" i="1"/>
  <c r="O1695" i="1"/>
  <c r="O3529" i="1"/>
  <c r="R3529" i="1"/>
  <c r="Q3528" i="1"/>
  <c r="P3528" i="1"/>
  <c r="O3468" i="1"/>
  <c r="O836" i="1"/>
  <c r="O3528" i="1"/>
  <c r="R3528" i="1"/>
  <c r="Q3527" i="1"/>
  <c r="P3527" i="1"/>
  <c r="O1461" i="1"/>
  <c r="O1516" i="1"/>
  <c r="O3527" i="1"/>
  <c r="R3527" i="1"/>
  <c r="Q3526" i="1"/>
  <c r="P3526" i="1"/>
  <c r="O968" i="1"/>
  <c r="O2721" i="1"/>
  <c r="O3526" i="1"/>
  <c r="R3526" i="1"/>
  <c r="Q3525" i="1"/>
  <c r="P3525" i="1"/>
  <c r="O1896" i="1"/>
  <c r="O495" i="1"/>
  <c r="O3525" i="1"/>
  <c r="R3525" i="1"/>
  <c r="Q3524" i="1"/>
  <c r="P3524" i="1"/>
  <c r="O1306" i="1"/>
  <c r="O1459" i="1"/>
  <c r="O3524" i="1"/>
  <c r="R3524" i="1"/>
  <c r="Q3523" i="1"/>
  <c r="P3523" i="1"/>
  <c r="O1402" i="1"/>
  <c r="O2718" i="1"/>
  <c r="O3523" i="1"/>
  <c r="R3523" i="1"/>
  <c r="Q3522" i="1"/>
  <c r="P3522" i="1"/>
  <c r="O3442" i="1"/>
  <c r="O1482" i="1"/>
  <c r="O3522" i="1"/>
  <c r="R3522" i="1"/>
  <c r="Q3521" i="1"/>
  <c r="P3521" i="1"/>
  <c r="O2212" i="1"/>
  <c r="R3521" i="1"/>
  <c r="Q3520" i="1"/>
  <c r="P3520" i="1"/>
  <c r="O2229" i="1"/>
  <c r="O2681" i="1"/>
  <c r="O3520" i="1"/>
  <c r="R3520" i="1"/>
  <c r="O3069" i="1"/>
  <c r="O3519" i="1"/>
  <c r="R3519" i="1"/>
  <c r="Q3519" i="1"/>
  <c r="P3519" i="1"/>
  <c r="O1484" i="1"/>
  <c r="Q3518" i="1"/>
  <c r="P3518" i="1"/>
  <c r="O1740" i="1"/>
  <c r="O2809" i="1"/>
  <c r="O3518" i="1"/>
  <c r="R3518" i="1"/>
  <c r="Q3517" i="1"/>
  <c r="P3517" i="1"/>
  <c r="O1979" i="1"/>
  <c r="O1849" i="1"/>
  <c r="O3517" i="1"/>
  <c r="R3517" i="1"/>
  <c r="Q3516" i="1"/>
  <c r="P3516" i="1"/>
  <c r="O2283" i="1"/>
  <c r="R3516" i="1"/>
  <c r="Q3515" i="1"/>
  <c r="P3515" i="1"/>
  <c r="O685" i="1"/>
  <c r="O3119" i="1"/>
  <c r="O3515" i="1"/>
  <c r="R3515" i="1"/>
  <c r="O2123" i="1"/>
  <c r="O3514" i="1"/>
  <c r="R3514" i="1"/>
  <c r="Q3514" i="1"/>
  <c r="P3514" i="1"/>
  <c r="O190" i="1"/>
  <c r="Q3513" i="1"/>
  <c r="P3513" i="1"/>
  <c r="O867" i="1"/>
  <c r="O2573" i="1"/>
  <c r="R3513" i="1"/>
  <c r="O3045" i="1"/>
  <c r="O3512" i="1"/>
  <c r="R3512" i="1"/>
  <c r="Q3512" i="1"/>
  <c r="P3512" i="1"/>
  <c r="O2014" i="1"/>
  <c r="Q3511" i="1"/>
  <c r="P3511" i="1"/>
  <c r="O1481" i="1"/>
  <c r="O2482" i="1"/>
  <c r="R3511" i="1"/>
  <c r="Q3510" i="1"/>
  <c r="P3510" i="1"/>
  <c r="O785" i="1"/>
  <c r="O3510" i="1"/>
  <c r="R3510" i="1"/>
  <c r="O749" i="1"/>
  <c r="O3509" i="1"/>
  <c r="R3509" i="1"/>
  <c r="Q3509" i="1"/>
  <c r="P3509" i="1"/>
  <c r="O2369" i="1"/>
  <c r="Q3508" i="1"/>
  <c r="P3508" i="1"/>
  <c r="O353" i="1"/>
  <c r="O2949" i="1"/>
  <c r="O3508" i="1"/>
  <c r="R3508" i="1"/>
  <c r="Q3507" i="1"/>
  <c r="P3507" i="1"/>
  <c r="O3118" i="1"/>
  <c r="O3179" i="1"/>
  <c r="O3507" i="1"/>
  <c r="R3507" i="1"/>
  <c r="Q3506" i="1"/>
  <c r="P3506" i="1"/>
  <c r="O3453" i="1"/>
  <c r="O1269" i="1"/>
  <c r="O3506" i="1"/>
  <c r="R3506" i="1"/>
  <c r="Q3505" i="1"/>
  <c r="P3505" i="1"/>
  <c r="O448" i="1"/>
  <c r="O582" i="1"/>
  <c r="O3505" i="1"/>
  <c r="R3505" i="1"/>
  <c r="Q3504" i="1"/>
  <c r="P3504" i="1"/>
  <c r="O923" i="1"/>
  <c r="O3504" i="1"/>
  <c r="R3504" i="1"/>
  <c r="Q3503" i="1"/>
  <c r="P3503" i="1"/>
  <c r="O2668" i="1"/>
  <c r="O1463" i="1"/>
  <c r="O3503" i="1"/>
  <c r="R3503" i="1"/>
  <c r="O963" i="1"/>
  <c r="R3502" i="1"/>
  <c r="Q3502" i="1"/>
  <c r="P3502" i="1"/>
  <c r="O151" i="1"/>
  <c r="Q3501" i="1"/>
  <c r="P3501" i="1"/>
  <c r="O3315" i="1"/>
  <c r="O1826" i="1"/>
  <c r="O3501" i="1"/>
  <c r="R3501" i="1"/>
  <c r="Q3500" i="1"/>
  <c r="P3500" i="1"/>
  <c r="O840" i="1"/>
  <c r="O3500" i="1"/>
  <c r="R3500" i="1"/>
  <c r="Q3499" i="1"/>
  <c r="P3499" i="1"/>
  <c r="O3041" i="1"/>
  <c r="O676" i="1"/>
  <c r="R3499" i="1"/>
  <c r="Q3498" i="1"/>
  <c r="P3498" i="1"/>
  <c r="O193" i="1"/>
  <c r="O490" i="1"/>
  <c r="O3498" i="1"/>
  <c r="R3498" i="1"/>
  <c r="Q3497" i="1"/>
  <c r="P3497" i="1"/>
  <c r="O1522" i="1"/>
  <c r="O2618" i="1"/>
  <c r="O3497" i="1"/>
  <c r="R3497" i="1"/>
  <c r="Q3496" i="1"/>
  <c r="P3496" i="1"/>
  <c r="O268" i="1"/>
  <c r="R3496" i="1"/>
  <c r="O2839" i="1"/>
  <c r="O3495" i="1"/>
  <c r="R3495" i="1"/>
  <c r="Q3495" i="1"/>
  <c r="P3495" i="1"/>
  <c r="O1245" i="1"/>
  <c r="Q3494" i="1"/>
  <c r="P3494" i="1"/>
  <c r="O2589" i="1"/>
  <c r="O1368" i="1"/>
  <c r="O3494" i="1"/>
  <c r="R3494" i="1"/>
  <c r="Q3493" i="1"/>
  <c r="P3493" i="1"/>
  <c r="O1104" i="1"/>
  <c r="O1872" i="1"/>
  <c r="O3493" i="1"/>
  <c r="R3493" i="1"/>
  <c r="Q3492" i="1"/>
  <c r="P3492" i="1"/>
  <c r="O195" i="1"/>
  <c r="O887" i="1"/>
  <c r="O3492" i="1"/>
  <c r="R3492" i="1"/>
  <c r="Q3491" i="1"/>
  <c r="P3491" i="1"/>
  <c r="O2303" i="1"/>
  <c r="O3197" i="1"/>
  <c r="O3491" i="1"/>
  <c r="R3491" i="1"/>
  <c r="Q3490" i="1"/>
  <c r="P3490" i="1"/>
  <c r="O3051" i="1"/>
  <c r="O2006" i="1"/>
  <c r="O3490" i="1"/>
  <c r="R3490" i="1"/>
  <c r="Q3489" i="1"/>
  <c r="P3489" i="1"/>
  <c r="O698" i="1"/>
  <c r="O1760" i="1"/>
  <c r="O3489" i="1"/>
  <c r="R3489" i="1"/>
  <c r="Q3488" i="1"/>
  <c r="P3488" i="1"/>
  <c r="O646" i="1"/>
  <c r="O1847" i="1"/>
  <c r="R3488" i="1"/>
  <c r="O1099" i="1"/>
  <c r="O3487" i="1"/>
  <c r="R3487" i="1"/>
  <c r="Q3487" i="1"/>
  <c r="P3487" i="1"/>
  <c r="O3292" i="1"/>
  <c r="Q3486" i="1"/>
  <c r="P3486" i="1"/>
  <c r="O243" i="1"/>
  <c r="O694" i="1"/>
  <c r="O3486" i="1"/>
  <c r="R3486" i="1"/>
  <c r="Q3485" i="1"/>
  <c r="P3485" i="1"/>
  <c r="O335" i="1"/>
  <c r="O3074" i="1"/>
  <c r="O3485" i="1"/>
  <c r="R3485" i="1"/>
  <c r="Q3484" i="1"/>
  <c r="P3484" i="1"/>
  <c r="O1429" i="1"/>
  <c r="O3062" i="1"/>
  <c r="O3484" i="1"/>
  <c r="R3484" i="1"/>
  <c r="Q3483" i="1"/>
  <c r="P3483" i="1"/>
  <c r="O1209" i="1"/>
  <c r="O2365" i="1"/>
  <c r="R3483" i="1"/>
  <c r="Q3482" i="1"/>
  <c r="P3482" i="1"/>
  <c r="O1678" i="1"/>
  <c r="O3482" i="1"/>
  <c r="R3482" i="1"/>
  <c r="Q3481" i="1"/>
  <c r="P3481" i="1"/>
  <c r="O2024" i="1"/>
  <c r="O3115" i="1"/>
  <c r="O3481" i="1"/>
  <c r="R3481" i="1"/>
  <c r="O2138" i="1"/>
  <c r="O3480" i="1"/>
  <c r="R3480" i="1"/>
  <c r="Q3480" i="1"/>
  <c r="P3480" i="1"/>
  <c r="O3398" i="1"/>
  <c r="Q3479" i="1"/>
  <c r="P3479" i="1"/>
  <c r="O1840" i="1"/>
  <c r="O3479" i="1"/>
  <c r="R3479" i="1"/>
  <c r="Q3478" i="1"/>
  <c r="P3478" i="1"/>
  <c r="O2603" i="1"/>
  <c r="R3478" i="1"/>
  <c r="Q3477" i="1"/>
  <c r="P3477" i="1"/>
  <c r="O87" i="1"/>
  <c r="O2610" i="1"/>
  <c r="O3477" i="1"/>
  <c r="R3477" i="1"/>
  <c r="Q3476" i="1"/>
  <c r="P3476" i="1"/>
  <c r="O387" i="1"/>
  <c r="O590" i="1"/>
  <c r="O3476" i="1"/>
  <c r="R3476" i="1"/>
  <c r="Q3475" i="1"/>
  <c r="P3475" i="1"/>
  <c r="O2094" i="1"/>
  <c r="R3475" i="1"/>
  <c r="Q3474" i="1"/>
  <c r="P3474" i="1"/>
  <c r="O491" i="1"/>
  <c r="O2570" i="1"/>
  <c r="R3474" i="1"/>
  <c r="Q3473" i="1"/>
  <c r="P3473" i="1"/>
  <c r="O620" i="1"/>
  <c r="O2869" i="1"/>
  <c r="R3473" i="1"/>
  <c r="Q3472" i="1"/>
  <c r="P3472" i="1"/>
  <c r="O1917" i="1"/>
  <c r="O626" i="1"/>
  <c r="O3472" i="1"/>
  <c r="R3472" i="1"/>
  <c r="Q3471" i="1"/>
  <c r="P3471" i="1"/>
  <c r="O445" i="1"/>
  <c r="O842" i="1"/>
  <c r="O3471" i="1"/>
  <c r="R3471" i="1"/>
  <c r="Q3470" i="1"/>
  <c r="P3470" i="1"/>
  <c r="O449" i="1"/>
  <c r="O3470" i="1"/>
  <c r="R3470" i="1"/>
  <c r="Q3469" i="1"/>
  <c r="P3469" i="1"/>
  <c r="O1154" i="1"/>
  <c r="O2144" i="1"/>
  <c r="O3469" i="1"/>
  <c r="R3469" i="1"/>
  <c r="Q3468" i="1"/>
  <c r="P3468" i="1"/>
  <c r="O94" i="1"/>
  <c r="O962" i="1"/>
  <c r="R3468" i="1"/>
  <c r="Q3467" i="1"/>
  <c r="P3467" i="1"/>
  <c r="O1868" i="1"/>
  <c r="O1553" i="1"/>
  <c r="O3467" i="1"/>
  <c r="R3467" i="1"/>
  <c r="O503" i="1"/>
  <c r="O3466" i="1"/>
  <c r="R3466" i="1"/>
  <c r="Q3466" i="1"/>
  <c r="P3466" i="1"/>
  <c r="Q3465" i="1"/>
  <c r="P3465" i="1"/>
  <c r="O1314" i="1"/>
  <c r="O429" i="1"/>
  <c r="O3465" i="1"/>
  <c r="R3465" i="1"/>
  <c r="Q3464" i="1"/>
  <c r="P3464" i="1"/>
  <c r="O1634" i="1"/>
  <c r="O3464" i="1"/>
  <c r="R3464" i="1"/>
  <c r="Q3463" i="1"/>
  <c r="P3463" i="1"/>
  <c r="O365" i="1"/>
  <c r="O3463" i="1"/>
  <c r="R3463" i="1"/>
  <c r="Q3462" i="1"/>
  <c r="P3462" i="1"/>
  <c r="O2104" i="1"/>
  <c r="O2824" i="1"/>
  <c r="O3462" i="1"/>
  <c r="R3462" i="1"/>
  <c r="Q3461" i="1"/>
  <c r="P3461" i="1"/>
  <c r="O3286" i="1"/>
  <c r="O776" i="1"/>
  <c r="O3461" i="1"/>
  <c r="R3461" i="1"/>
  <c r="Q3460" i="1"/>
  <c r="P3460" i="1"/>
  <c r="O3343" i="1"/>
  <c r="O2321" i="1"/>
  <c r="O3460" i="1"/>
  <c r="R3460" i="1"/>
  <c r="Q3459" i="1"/>
  <c r="P3459" i="1"/>
  <c r="O2308" i="1"/>
  <c r="O3459" i="1"/>
  <c r="R3459" i="1"/>
  <c r="Q3458" i="1"/>
  <c r="P3458" i="1"/>
  <c r="O1505" i="1"/>
  <c r="O2982" i="1"/>
  <c r="O3458" i="1"/>
  <c r="R3458" i="1"/>
  <c r="Q3457" i="1"/>
  <c r="P3457" i="1"/>
  <c r="O2032" i="1"/>
  <c r="O400" i="1"/>
  <c r="O3457" i="1"/>
  <c r="R3457" i="1"/>
  <c r="Q3456" i="1"/>
  <c r="P3456" i="1"/>
  <c r="O2598" i="1"/>
  <c r="O2980" i="1"/>
  <c r="R3456" i="1"/>
  <c r="Q3455" i="1"/>
  <c r="P3455" i="1"/>
  <c r="O2423" i="1"/>
  <c r="O603" i="1"/>
  <c r="O3455" i="1"/>
  <c r="R3455" i="1"/>
  <c r="Q3454" i="1"/>
  <c r="P3454" i="1"/>
  <c r="O398" i="1"/>
  <c r="O2989" i="1"/>
  <c r="O3454" i="1"/>
  <c r="R3454" i="1"/>
  <c r="Q3453" i="1"/>
  <c r="P3453" i="1"/>
  <c r="O2586" i="1"/>
  <c r="O2001" i="1"/>
  <c r="R3453" i="1"/>
  <c r="Q3452" i="1"/>
  <c r="P3452" i="1"/>
  <c r="O1913" i="1"/>
  <c r="O2215" i="1"/>
  <c r="O3452" i="1"/>
  <c r="R3452" i="1"/>
  <c r="Q3451" i="1"/>
  <c r="P3451" i="1"/>
  <c r="O1438" i="1"/>
  <c r="O617" i="1"/>
  <c r="O3451" i="1"/>
  <c r="R3451" i="1"/>
  <c r="Q3450" i="1"/>
  <c r="P3450" i="1"/>
  <c r="O2660" i="1"/>
  <c r="O2452" i="1"/>
  <c r="O3450" i="1"/>
  <c r="R3450" i="1"/>
  <c r="Q3449" i="1"/>
  <c r="P3449" i="1"/>
  <c r="O1158" i="1"/>
  <c r="O1015" i="1"/>
  <c r="O3449" i="1"/>
  <c r="R3449" i="1"/>
  <c r="Q3448" i="1"/>
  <c r="P3448" i="1"/>
  <c r="O2306" i="1"/>
  <c r="O3448" i="1"/>
  <c r="R3448" i="1"/>
  <c r="Q3447" i="1"/>
  <c r="P3447" i="1"/>
  <c r="O1554" i="1"/>
  <c r="O1354" i="1"/>
  <c r="O3447" i="1"/>
  <c r="R3447" i="1"/>
  <c r="Q3446" i="1"/>
  <c r="P3446" i="1"/>
  <c r="O300" i="1"/>
  <c r="O654" i="1"/>
  <c r="O3446" i="1"/>
  <c r="R3446" i="1"/>
  <c r="Q3445" i="1"/>
  <c r="P3445" i="1"/>
  <c r="O1649" i="1"/>
  <c r="O2795" i="1"/>
  <c r="R3445" i="1"/>
  <c r="Q3444" i="1"/>
  <c r="P3444" i="1"/>
  <c r="O3336" i="1"/>
  <c r="O1857" i="1"/>
  <c r="O3444" i="1"/>
  <c r="R3444" i="1"/>
  <c r="Q3443" i="1"/>
  <c r="P3443" i="1"/>
  <c r="O1282" i="1"/>
  <c r="O3443" i="1"/>
  <c r="R3443" i="1"/>
  <c r="Q3442" i="1"/>
  <c r="P3442" i="1"/>
  <c r="O3139" i="1"/>
  <c r="O3018" i="1"/>
  <c r="R3442" i="1"/>
  <c r="Q3441" i="1"/>
  <c r="P3441" i="1"/>
  <c r="O1862" i="1"/>
  <c r="O1092" i="1"/>
  <c r="O3441" i="1"/>
  <c r="R3441" i="1"/>
  <c r="Q3440" i="1"/>
  <c r="P3440" i="1"/>
  <c r="O1955" i="1"/>
  <c r="O3440" i="1"/>
  <c r="R3440" i="1"/>
  <c r="Q3439" i="1"/>
  <c r="P3439" i="1"/>
  <c r="O2384" i="1"/>
  <c r="O1540" i="1"/>
  <c r="O3439" i="1"/>
  <c r="R3439" i="1"/>
  <c r="Q3438" i="1"/>
  <c r="P3438" i="1"/>
  <c r="O1403" i="1"/>
  <c r="O2830" i="1"/>
  <c r="O3438" i="1"/>
  <c r="R3438" i="1"/>
  <c r="Q3437" i="1"/>
  <c r="P3437" i="1"/>
  <c r="O508" i="1"/>
  <c r="O3437" i="1"/>
  <c r="R3437" i="1"/>
  <c r="Q3436" i="1"/>
  <c r="P3436" i="1"/>
  <c r="O1865" i="1"/>
  <c r="O3054" i="1"/>
  <c r="O3436" i="1"/>
  <c r="R3436" i="1"/>
  <c r="Q3435" i="1"/>
  <c r="P3435" i="1"/>
  <c r="O17" i="1"/>
  <c r="O3142" i="1"/>
  <c r="R3435" i="1"/>
  <c r="Q3434" i="1"/>
  <c r="P3434" i="1"/>
  <c r="O779" i="1"/>
  <c r="O1081" i="1"/>
  <c r="O3434" i="1"/>
  <c r="R3434" i="1"/>
  <c r="Q3433" i="1"/>
  <c r="P3433" i="1"/>
  <c r="O817" i="1"/>
  <c r="O2877" i="1"/>
  <c r="R3433" i="1"/>
  <c r="Q3432" i="1"/>
  <c r="P3432" i="1"/>
  <c r="O1073" i="1"/>
  <c r="O2984" i="1"/>
  <c r="R3432" i="1"/>
  <c r="Q3431" i="1"/>
  <c r="P3431" i="1"/>
  <c r="O269" i="1"/>
  <c r="O327" i="1"/>
  <c r="O3431" i="1"/>
  <c r="R3431" i="1"/>
  <c r="O2206" i="1"/>
  <c r="O3430" i="1"/>
  <c r="R3430" i="1"/>
  <c r="Q3430" i="1"/>
  <c r="P3430" i="1"/>
  <c r="Q3429" i="1"/>
  <c r="P3429" i="1"/>
  <c r="O2132" i="1"/>
  <c r="O3081" i="1"/>
  <c r="R3429" i="1"/>
  <c r="Q3428" i="1"/>
  <c r="P3428" i="1"/>
  <c r="O2963" i="1"/>
  <c r="O2712" i="1"/>
  <c r="R3428" i="1"/>
  <c r="Q3427" i="1"/>
  <c r="P3427" i="1"/>
  <c r="O673" i="1"/>
  <c r="O2710" i="1"/>
  <c r="O3427" i="1"/>
  <c r="R3427" i="1"/>
  <c r="Q3426" i="1"/>
  <c r="P3426" i="1"/>
  <c r="O2296" i="1"/>
  <c r="O3426" i="1"/>
  <c r="R3426" i="1"/>
  <c r="Q3425" i="1"/>
  <c r="P3425" i="1"/>
  <c r="O3029" i="1"/>
  <c r="O2000" i="1"/>
  <c r="O3425" i="1"/>
  <c r="R3425" i="1"/>
  <c r="Q3424" i="1"/>
  <c r="P3424" i="1"/>
  <c r="O1852" i="1"/>
  <c r="O1205" i="1"/>
  <c r="O3424" i="1"/>
  <c r="R3424" i="1"/>
  <c r="Q3423" i="1"/>
  <c r="P3423" i="1"/>
  <c r="O2210" i="1"/>
  <c r="O3423" i="1"/>
  <c r="R3423" i="1"/>
  <c r="Q3422" i="1"/>
  <c r="P3422" i="1"/>
  <c r="O2393" i="1"/>
  <c r="O1008" i="1"/>
  <c r="O3422" i="1"/>
  <c r="R3422" i="1"/>
  <c r="Q3421" i="1"/>
  <c r="P3421" i="1"/>
  <c r="O2266" i="1"/>
  <c r="O868" i="1"/>
  <c r="O3421" i="1"/>
  <c r="R3421" i="1"/>
  <c r="Q3420" i="1"/>
  <c r="P3420" i="1"/>
  <c r="O2314" i="1"/>
  <c r="O3200" i="1"/>
  <c r="O3420" i="1"/>
  <c r="R3420" i="1"/>
  <c r="Q3419" i="1"/>
  <c r="P3419" i="1"/>
  <c r="O770" i="1"/>
  <c r="O2678" i="1"/>
  <c r="O3419" i="1"/>
  <c r="R3419" i="1"/>
  <c r="O1999" i="1"/>
  <c r="O3418" i="1"/>
  <c r="R3418" i="1"/>
  <c r="Q3418" i="1"/>
  <c r="P3418" i="1"/>
  <c r="O2844" i="1"/>
  <c r="Q3417" i="1"/>
  <c r="P3417" i="1"/>
  <c r="O807" i="1"/>
  <c r="O3417" i="1"/>
  <c r="R3417" i="1"/>
  <c r="Q3416" i="1"/>
  <c r="P3416" i="1"/>
  <c r="O298" i="1"/>
  <c r="O3416" i="1"/>
  <c r="R3416" i="1"/>
  <c r="Q3415" i="1"/>
  <c r="P3415" i="1"/>
  <c r="O2488" i="1"/>
  <c r="O2139" i="1"/>
  <c r="O3415" i="1"/>
  <c r="R3415" i="1"/>
  <c r="Q3414" i="1"/>
  <c r="P3414" i="1"/>
  <c r="O2507" i="1"/>
  <c r="O2725" i="1"/>
  <c r="O3414" i="1"/>
  <c r="R3414" i="1"/>
  <c r="Q3413" i="1"/>
  <c r="P3413" i="1"/>
  <c r="O1949" i="1"/>
  <c r="O1373" i="1"/>
  <c r="O3413" i="1"/>
  <c r="R3413" i="1"/>
  <c r="Q3412" i="1"/>
  <c r="P3412" i="1"/>
  <c r="O1058" i="1"/>
  <c r="O714" i="1"/>
  <c r="O3412" i="1"/>
  <c r="R3412" i="1"/>
  <c r="Q3411" i="1"/>
  <c r="P3411" i="1"/>
  <c r="O2131" i="1"/>
  <c r="O584" i="1"/>
  <c r="O3411" i="1"/>
  <c r="R3411" i="1"/>
  <c r="Q3410" i="1"/>
  <c r="P3410" i="1"/>
  <c r="O2868" i="1"/>
  <c r="O3019" i="1"/>
  <c r="O3410" i="1"/>
  <c r="R3410" i="1"/>
  <c r="Q3409" i="1"/>
  <c r="P3409" i="1"/>
  <c r="O1423" i="1"/>
  <c r="O3064" i="1"/>
  <c r="O3409" i="1"/>
  <c r="R3409" i="1"/>
  <c r="Q3408" i="1"/>
  <c r="P3408" i="1"/>
  <c r="O1957" i="1"/>
  <c r="O3086" i="1"/>
  <c r="O3408" i="1"/>
  <c r="R3408" i="1"/>
  <c r="Q3407" i="1"/>
  <c r="P3407" i="1"/>
  <c r="O2604" i="1"/>
  <c r="O996" i="1"/>
  <c r="O3407" i="1"/>
  <c r="R3407" i="1"/>
  <c r="Q3406" i="1"/>
  <c r="P3406" i="1"/>
  <c r="O317" i="1"/>
  <c r="O1748" i="1"/>
  <c r="R3406" i="1"/>
  <c r="Q3405" i="1"/>
  <c r="P3405" i="1"/>
  <c r="O163" i="1"/>
  <c r="O1759" i="1"/>
  <c r="R3405" i="1"/>
  <c r="O1301" i="1"/>
  <c r="O3404" i="1"/>
  <c r="R3404" i="1"/>
  <c r="Q3404" i="1"/>
  <c r="P3404" i="1"/>
  <c r="O1686" i="1"/>
  <c r="Q3403" i="1"/>
  <c r="P3403" i="1"/>
  <c r="O2737" i="1"/>
  <c r="O1585" i="1"/>
  <c r="O3403" i="1"/>
  <c r="R3403" i="1"/>
  <c r="Q3402" i="1"/>
  <c r="P3402" i="1"/>
  <c r="O447" i="1"/>
  <c r="O2907" i="1"/>
  <c r="O3402" i="1"/>
  <c r="R3402" i="1"/>
  <c r="Q3401" i="1"/>
  <c r="P3401" i="1"/>
  <c r="O1806" i="1"/>
  <c r="O2260" i="1"/>
  <c r="O3401" i="1"/>
  <c r="R3401" i="1"/>
  <c r="Q3400" i="1"/>
  <c r="P3400" i="1"/>
  <c r="O2254" i="1"/>
  <c r="O2517" i="1"/>
  <c r="O3400" i="1"/>
  <c r="R3400" i="1"/>
  <c r="Q3399" i="1"/>
  <c r="P3399" i="1"/>
  <c r="O2337" i="1"/>
  <c r="O1083" i="1"/>
  <c r="O3399" i="1"/>
  <c r="R3399" i="1"/>
  <c r="Q3398" i="1"/>
  <c r="P3398" i="1"/>
  <c r="O2732" i="1"/>
  <c r="O3175" i="1"/>
  <c r="R3398" i="1"/>
  <c r="Q3397" i="1"/>
  <c r="P3397" i="1"/>
  <c r="O2460" i="1"/>
  <c r="O1791" i="1"/>
  <c r="R3397" i="1"/>
  <c r="Q3396" i="1"/>
  <c r="P3396" i="1"/>
  <c r="O405" i="1"/>
  <c r="O2994" i="1"/>
  <c r="O3396" i="1"/>
  <c r="R3396" i="1"/>
  <c r="Q3395" i="1"/>
  <c r="P3395" i="1"/>
  <c r="O2190" i="1"/>
  <c r="O2590" i="1"/>
  <c r="O3395" i="1"/>
  <c r="R3395" i="1"/>
  <c r="Q3394" i="1"/>
  <c r="P3394" i="1"/>
  <c r="O875" i="1"/>
  <c r="O3394" i="1"/>
  <c r="R3394" i="1"/>
  <c r="Q3393" i="1"/>
  <c r="P3393" i="1"/>
  <c r="O732" i="1"/>
  <c r="O2935" i="1"/>
  <c r="O3393" i="1"/>
  <c r="R3393" i="1"/>
  <c r="Q3392" i="1"/>
  <c r="P3392" i="1"/>
  <c r="O66" i="1"/>
  <c r="O2999" i="1"/>
  <c r="O3392" i="1"/>
  <c r="R3392" i="1"/>
  <c r="Q3391" i="1"/>
  <c r="P3391" i="1"/>
  <c r="O2503" i="1"/>
  <c r="O737" i="1"/>
  <c r="R3391" i="1"/>
  <c r="Q3390" i="1"/>
  <c r="P3390" i="1"/>
  <c r="O2177" i="1"/>
  <c r="O1780" i="1"/>
  <c r="O3390" i="1"/>
  <c r="R3390" i="1"/>
  <c r="O2495" i="1"/>
  <c r="R3389" i="1"/>
  <c r="Q3389" i="1"/>
  <c r="P3389" i="1"/>
  <c r="Q3388" i="1"/>
  <c r="P3388" i="1"/>
  <c r="O2501" i="1"/>
  <c r="R3388" i="1"/>
  <c r="Q3387" i="1"/>
  <c r="P3387" i="1"/>
  <c r="O2473" i="1"/>
  <c r="R3387" i="1"/>
  <c r="Q3386" i="1"/>
  <c r="P3386" i="1"/>
  <c r="O2011" i="1"/>
  <c r="O1292" i="1"/>
  <c r="O3386" i="1"/>
  <c r="R3386" i="1"/>
  <c r="Q3385" i="1"/>
  <c r="P3385" i="1"/>
  <c r="O97" i="1"/>
  <c r="O639" i="1"/>
  <c r="O3385" i="1"/>
  <c r="R3385" i="1"/>
  <c r="Q3384" i="1"/>
  <c r="P3384" i="1"/>
  <c r="O790" i="1"/>
  <c r="O540" i="1"/>
  <c r="O3384" i="1"/>
  <c r="R3384" i="1"/>
  <c r="Q3383" i="1"/>
  <c r="P3383" i="1"/>
  <c r="O2187" i="1"/>
  <c r="R3383" i="1"/>
  <c r="Q3382" i="1"/>
  <c r="P3382" i="1"/>
  <c r="O2539" i="1"/>
  <c r="O3382" i="1"/>
  <c r="R3382" i="1"/>
  <c r="Q3381" i="1"/>
  <c r="P3381" i="1"/>
  <c r="O556" i="1"/>
  <c r="O1489" i="1"/>
  <c r="O3381" i="1"/>
  <c r="R3381" i="1"/>
  <c r="Q3380" i="1"/>
  <c r="P3380" i="1"/>
  <c r="O693" i="1"/>
  <c r="O2801" i="1"/>
  <c r="O3380" i="1"/>
  <c r="R3380" i="1"/>
  <c r="O2140" i="1"/>
  <c r="O3379" i="1"/>
  <c r="R3379" i="1"/>
  <c r="Q3379" i="1"/>
  <c r="P3379" i="1"/>
  <c r="O3378" i="1"/>
  <c r="Q3378" i="1"/>
  <c r="P3378" i="1"/>
  <c r="O2110" i="1"/>
  <c r="R3378" i="1"/>
  <c r="Q3377" i="1"/>
  <c r="P3377" i="1"/>
  <c r="O3174" i="1"/>
  <c r="O3377" i="1"/>
  <c r="R3377" i="1"/>
  <c r="Q3376" i="1"/>
  <c r="P3376" i="1"/>
  <c r="O3056" i="1"/>
  <c r="O1347" i="1"/>
  <c r="O3376" i="1"/>
  <c r="R3376" i="1"/>
  <c r="Q3375" i="1"/>
  <c r="P3375" i="1"/>
  <c r="O1635" i="1"/>
  <c r="R3375" i="1"/>
  <c r="Q3374" i="1"/>
  <c r="P3374" i="1"/>
  <c r="O2136" i="1"/>
  <c r="O2814" i="1"/>
  <c r="O3374" i="1"/>
  <c r="R3374" i="1"/>
  <c r="Q3373" i="1"/>
  <c r="P3373" i="1"/>
  <c r="O1582" i="1"/>
  <c r="O1233" i="1"/>
  <c r="O3373" i="1"/>
  <c r="R3373" i="1"/>
  <c r="Q3372" i="1"/>
  <c r="P3372" i="1"/>
  <c r="O260" i="1"/>
  <c r="O3372" i="1"/>
  <c r="R3372" i="1"/>
  <c r="Q3371" i="1"/>
  <c r="P3371" i="1"/>
  <c r="O262" i="1"/>
  <c r="O3371" i="1"/>
  <c r="R3371" i="1"/>
  <c r="Q3370" i="1"/>
  <c r="P3370" i="1"/>
  <c r="O2412" i="1"/>
  <c r="O2425" i="1"/>
  <c r="R3370" i="1"/>
  <c r="Q3369" i="1"/>
  <c r="P3369" i="1"/>
  <c r="O2061" i="1"/>
  <c r="O1588" i="1"/>
  <c r="R3369" i="1"/>
  <c r="Q3368" i="1"/>
  <c r="P3368" i="1"/>
  <c r="O1928" i="1"/>
  <c r="O3368" i="1"/>
  <c r="R3368" i="1"/>
  <c r="Q3367" i="1"/>
  <c r="P3367" i="1"/>
  <c r="O661" i="1"/>
  <c r="O1213" i="1"/>
  <c r="R3367" i="1"/>
  <c r="O955" i="1"/>
  <c r="O3366" i="1"/>
  <c r="R3366" i="1"/>
  <c r="Q3366" i="1"/>
  <c r="P3366" i="1"/>
  <c r="O2342" i="1"/>
  <c r="Q3365" i="1"/>
  <c r="P3365" i="1"/>
  <c r="O1811" i="1"/>
  <c r="O2826" i="1"/>
  <c r="R3365" i="1"/>
  <c r="Q3364" i="1"/>
  <c r="P3364" i="1"/>
  <c r="O2478" i="1"/>
  <c r="O2128" i="1"/>
  <c r="O3364" i="1"/>
  <c r="R3364" i="1"/>
  <c r="Q3363" i="1"/>
  <c r="P3363" i="1"/>
  <c r="O2773" i="1"/>
  <c r="R3363" i="1"/>
  <c r="Q3362" i="1"/>
  <c r="P3362" i="1"/>
  <c r="O1085" i="1"/>
  <c r="O239" i="1"/>
  <c r="O3362" i="1"/>
  <c r="R3362" i="1"/>
  <c r="Q3361" i="1"/>
  <c r="P3361" i="1"/>
  <c r="O1499" i="1"/>
  <c r="O136" i="1"/>
  <c r="O3361" i="1"/>
  <c r="R3361" i="1"/>
  <c r="Q3360" i="1"/>
  <c r="P3360" i="1"/>
  <c r="O2558" i="1"/>
  <c r="O3360" i="1"/>
  <c r="R3360" i="1"/>
  <c r="Q3359" i="1"/>
  <c r="P3359" i="1"/>
  <c r="O945" i="1"/>
  <c r="O2978" i="1"/>
  <c r="O3359" i="1"/>
  <c r="R3359" i="1"/>
  <c r="Q3358" i="1"/>
  <c r="P3358" i="1"/>
  <c r="O2493" i="1"/>
  <c r="O600" i="1"/>
  <c r="O3358" i="1"/>
  <c r="R3358" i="1"/>
  <c r="Q3357" i="1"/>
  <c r="P3357" i="1"/>
  <c r="O2292" i="1"/>
  <c r="O755" i="1"/>
  <c r="O3357" i="1"/>
  <c r="R3357" i="1"/>
  <c r="Q3356" i="1"/>
  <c r="P3356" i="1"/>
  <c r="O1360" i="1"/>
  <c r="O3356" i="1"/>
  <c r="R3356" i="1"/>
  <c r="Q3355" i="1"/>
  <c r="P3355" i="1"/>
  <c r="O781" i="1"/>
  <c r="O3355" i="1"/>
  <c r="R3355" i="1"/>
  <c r="O731" i="1"/>
  <c r="R3354" i="1"/>
  <c r="Q3354" i="1"/>
  <c r="P3354" i="1"/>
  <c r="Q3353" i="1"/>
  <c r="P3353" i="1"/>
  <c r="O1480" i="1"/>
  <c r="O3034" i="1"/>
  <c r="R3353" i="1"/>
  <c r="Q3352" i="1"/>
  <c r="P3352" i="1"/>
  <c r="O1259" i="1"/>
  <c r="O3352" i="1"/>
  <c r="R3352" i="1"/>
  <c r="Q3351" i="1"/>
  <c r="P3351" i="1"/>
  <c r="O632" i="1"/>
  <c r="O671" i="1"/>
  <c r="O3351" i="1"/>
  <c r="R3351" i="1"/>
  <c r="Q3350" i="1"/>
  <c r="P3350" i="1"/>
  <c r="O3314" i="1"/>
  <c r="O811" i="1"/>
  <c r="O3350" i="1"/>
  <c r="R3350" i="1"/>
  <c r="Q3349" i="1"/>
  <c r="P3349" i="1"/>
  <c r="O1483" i="1"/>
  <c r="O766" i="1"/>
  <c r="O3349" i="1"/>
  <c r="R3349" i="1"/>
  <c r="Q3348" i="1"/>
  <c r="P3348" i="1"/>
  <c r="O2137" i="1"/>
  <c r="O3348" i="1"/>
  <c r="R3348" i="1"/>
  <c r="Q3347" i="1"/>
  <c r="P3347" i="1"/>
  <c r="O2146" i="1"/>
  <c r="R3347" i="1"/>
  <c r="Q3346" i="1"/>
  <c r="P3346" i="1"/>
  <c r="O735" i="1"/>
  <c r="O2831" i="1"/>
  <c r="O3346" i="1"/>
  <c r="R3346" i="1"/>
  <c r="Q3345" i="1"/>
  <c r="P3345" i="1"/>
  <c r="O854" i="1"/>
  <c r="O852" i="1"/>
  <c r="R3345" i="1"/>
  <c r="Q3344" i="1"/>
  <c r="P3344" i="1"/>
  <c r="O2096" i="1"/>
  <c r="O3344" i="1"/>
  <c r="R3344" i="1"/>
  <c r="Q3343" i="1"/>
  <c r="P3343" i="1"/>
  <c r="O773" i="1"/>
  <c r="O680" i="1"/>
  <c r="R3343" i="1"/>
  <c r="Q3342" i="1"/>
  <c r="P3342" i="1"/>
  <c r="O275" i="1"/>
  <c r="O3342" i="1"/>
  <c r="R3342" i="1"/>
  <c r="Q3341" i="1"/>
  <c r="P3341" i="1"/>
  <c r="O1050" i="1"/>
  <c r="O572" i="1"/>
  <c r="O3341" i="1"/>
  <c r="R3341" i="1"/>
  <c r="O82" i="1"/>
  <c r="O3340" i="1"/>
  <c r="R3340" i="1"/>
  <c r="Q3340" i="1"/>
  <c r="P3340" i="1"/>
  <c r="Q3339" i="1"/>
  <c r="P3339" i="1"/>
  <c r="O2663" i="1"/>
  <c r="O3339" i="1"/>
  <c r="R3339" i="1"/>
  <c r="Q3338" i="1"/>
  <c r="P3338" i="1"/>
  <c r="O2940" i="1"/>
  <c r="O904" i="1"/>
  <c r="O3338" i="1"/>
  <c r="R3338" i="1"/>
  <c r="Q3337" i="1"/>
  <c r="P3337" i="1"/>
  <c r="O1465" i="1"/>
  <c r="O2968" i="1"/>
  <c r="O3337" i="1"/>
  <c r="R3337" i="1"/>
  <c r="Q3336" i="1"/>
  <c r="P3336" i="1"/>
  <c r="O1614" i="1"/>
  <c r="R3336" i="1"/>
  <c r="Q3335" i="1"/>
  <c r="P3335" i="1"/>
  <c r="O1007" i="1"/>
  <c r="O1762" i="1"/>
  <c r="O3335" i="1"/>
  <c r="R3335" i="1"/>
  <c r="Q3334" i="1"/>
  <c r="P3334" i="1"/>
  <c r="O2344" i="1"/>
  <c r="O3012" i="1"/>
  <c r="O3334" i="1"/>
  <c r="R3334" i="1"/>
  <c r="Q3333" i="1"/>
  <c r="P3333" i="1"/>
  <c r="O1469" i="1"/>
  <c r="O1419" i="1"/>
  <c r="O3333" i="1"/>
  <c r="R3333" i="1"/>
  <c r="Q3332" i="1"/>
  <c r="P3332" i="1"/>
  <c r="O253" i="1"/>
  <c r="O2080" i="1"/>
  <c r="R3332" i="1"/>
  <c r="Q3331" i="1"/>
  <c r="P3331" i="1"/>
  <c r="O2599" i="1"/>
  <c r="O2890" i="1"/>
  <c r="R3331" i="1"/>
  <c r="Q3330" i="1"/>
  <c r="P3330" i="1"/>
  <c r="O2518" i="1"/>
  <c r="O2977" i="1"/>
  <c r="O3330" i="1"/>
  <c r="R3330" i="1"/>
  <c r="Q3329" i="1"/>
  <c r="P3329" i="1"/>
  <c r="O2786" i="1"/>
  <c r="O802" i="1"/>
  <c r="O3329" i="1"/>
  <c r="R3329" i="1"/>
  <c r="Q3328" i="1"/>
  <c r="P3328" i="1"/>
  <c r="O257" i="1"/>
  <c r="O2194" i="1"/>
  <c r="O3328" i="1"/>
  <c r="R3328" i="1"/>
  <c r="Q3327" i="1"/>
  <c r="P3327" i="1"/>
  <c r="O2088" i="1"/>
  <c r="O3327" i="1"/>
  <c r="R3327" i="1"/>
  <c r="Q3326" i="1"/>
  <c r="P3326" i="1"/>
  <c r="O2881" i="1"/>
  <c r="O675" i="1"/>
  <c r="R3326" i="1"/>
  <c r="O443" i="1"/>
  <c r="O3325" i="1"/>
  <c r="R3325" i="1"/>
  <c r="Q3325" i="1"/>
  <c r="P3325" i="1"/>
  <c r="Q3324" i="1"/>
  <c r="P3324" i="1"/>
  <c r="O1560" i="1"/>
  <c r="O655" i="1"/>
  <c r="R3324" i="1"/>
  <c r="Q3323" i="1"/>
  <c r="P3323" i="1"/>
  <c r="O2626" i="1"/>
  <c r="O3323" i="1"/>
  <c r="R3323" i="1"/>
  <c r="Q3322" i="1"/>
  <c r="P3322" i="1"/>
  <c r="O695" i="1"/>
  <c r="O672" i="1"/>
  <c r="R3322" i="1"/>
  <c r="Q3321" i="1"/>
  <c r="P3321" i="1"/>
  <c r="O2467" i="1"/>
  <c r="O2356" i="1"/>
  <c r="R3321" i="1"/>
  <c r="Q3320" i="1"/>
  <c r="P3320" i="1"/>
  <c r="O921" i="1"/>
  <c r="R3320" i="1"/>
  <c r="Q3319" i="1"/>
  <c r="P3319" i="1"/>
  <c r="O2804" i="1"/>
  <c r="O719" i="1"/>
  <c r="O3319" i="1"/>
  <c r="R3319" i="1"/>
  <c r="Q3318" i="1"/>
  <c r="P3318" i="1"/>
  <c r="O488" i="1"/>
  <c r="O2970" i="1"/>
  <c r="O3318" i="1"/>
  <c r="R3318" i="1"/>
  <c r="Q3317" i="1"/>
  <c r="P3317" i="1"/>
  <c r="O812" i="1"/>
  <c r="O3317" i="1"/>
  <c r="R3317" i="1"/>
  <c r="Q3316" i="1"/>
  <c r="P3316" i="1"/>
  <c r="O1930" i="1"/>
  <c r="O3316" i="1"/>
  <c r="R3316" i="1"/>
  <c r="O1068" i="1"/>
  <c r="R3315" i="1"/>
  <c r="Q3315" i="1"/>
  <c r="P3315" i="1"/>
  <c r="Q3314" i="1"/>
  <c r="P3314" i="1"/>
  <c r="O1180" i="1"/>
  <c r="O322" i="1"/>
  <c r="R3314" i="1"/>
  <c r="Q3313" i="1"/>
  <c r="P3313" i="1"/>
  <c r="O948" i="1"/>
  <c r="O1376" i="1"/>
  <c r="O3313" i="1"/>
  <c r="R3313" i="1"/>
  <c r="Q3312" i="1"/>
  <c r="P3312" i="1"/>
  <c r="O2086" i="1"/>
  <c r="O1404" i="1"/>
  <c r="O3312" i="1"/>
  <c r="R3312" i="1"/>
  <c r="Q3311" i="1"/>
  <c r="P3311" i="1"/>
  <c r="O393" i="1"/>
  <c r="R3311" i="1"/>
  <c r="Q3310" i="1"/>
  <c r="P3310" i="1"/>
  <c r="O649" i="1"/>
  <c r="O853" i="1"/>
  <c r="O3310" i="1"/>
  <c r="R3310" i="1"/>
  <c r="Q3309" i="1"/>
  <c r="P3309" i="1"/>
  <c r="O787" i="1"/>
  <c r="O3309" i="1"/>
  <c r="R3309" i="1"/>
  <c r="Q3308" i="1"/>
  <c r="P3308" i="1"/>
  <c r="O3265" i="1"/>
  <c r="O744" i="1"/>
  <c r="O3308" i="1"/>
  <c r="R3308" i="1"/>
  <c r="Q3307" i="1"/>
  <c r="P3307" i="1"/>
  <c r="O1610" i="1"/>
  <c r="R3307" i="1"/>
  <c r="Q3306" i="1"/>
  <c r="P3306" i="1"/>
  <c r="O242" i="1"/>
  <c r="R3306" i="1"/>
  <c r="Q3305" i="1"/>
  <c r="P3305" i="1"/>
  <c r="O2126" i="1"/>
  <c r="O3305" i="1"/>
  <c r="R3305" i="1"/>
  <c r="Q3304" i="1"/>
  <c r="P3304" i="1"/>
  <c r="O283" i="1"/>
  <c r="O3304" i="1"/>
  <c r="R3304" i="1"/>
  <c r="Q3303" i="1"/>
  <c r="P3303" i="1"/>
  <c r="O359" i="1"/>
  <c r="O598" i="1"/>
  <c r="O3303" i="1"/>
  <c r="R3303" i="1"/>
  <c r="O1944" i="1"/>
  <c r="O3302" i="1"/>
  <c r="R3302" i="1"/>
  <c r="Q3302" i="1"/>
  <c r="P3302" i="1"/>
  <c r="Q3301" i="1"/>
  <c r="P3301" i="1"/>
  <c r="O1384" i="1"/>
  <c r="O3301" i="1"/>
  <c r="R3301" i="1"/>
  <c r="Q3300" i="1"/>
  <c r="P3300" i="1"/>
  <c r="O1557" i="1"/>
  <c r="O1446" i="1"/>
  <c r="O3300" i="1"/>
  <c r="R3300" i="1"/>
  <c r="Q3299" i="1"/>
  <c r="P3299" i="1"/>
  <c r="O1428" i="1"/>
  <c r="O1584" i="1"/>
  <c r="O3299" i="1"/>
  <c r="R3299" i="1"/>
  <c r="Q3298" i="1"/>
  <c r="P3298" i="1"/>
  <c r="O1242" i="1"/>
  <c r="O3298" i="1"/>
  <c r="R3298" i="1"/>
  <c r="Q3297" i="1"/>
  <c r="P3297" i="1"/>
  <c r="O2608" i="1"/>
  <c r="O441" i="1"/>
  <c r="O3297" i="1"/>
  <c r="R3297" i="1"/>
  <c r="Q3296" i="1"/>
  <c r="P3296" i="1"/>
  <c r="O2454" i="1"/>
  <c r="O1788" i="1"/>
  <c r="O3296" i="1"/>
  <c r="R3296" i="1"/>
  <c r="Q3295" i="1"/>
  <c r="P3295" i="1"/>
  <c r="O2191" i="1"/>
  <c r="O85" i="1"/>
  <c r="O3295" i="1"/>
  <c r="R3295" i="1"/>
  <c r="Q3294" i="1"/>
  <c r="P3294" i="1"/>
  <c r="O237" i="1"/>
  <c r="O1323" i="1"/>
  <c r="O3294" i="1"/>
  <c r="R3294" i="1"/>
  <c r="Q3293" i="1"/>
  <c r="P3293" i="1"/>
  <c r="O1156" i="1"/>
  <c r="O1468" i="1"/>
  <c r="O3293" i="1"/>
  <c r="R3293" i="1"/>
  <c r="Q3292" i="1"/>
  <c r="P3292" i="1"/>
  <c r="O2899" i="1"/>
  <c r="O67" i="1"/>
  <c r="R3292" i="1"/>
  <c r="Q3291" i="1"/>
  <c r="P3291" i="1"/>
  <c r="O112" i="1"/>
  <c r="O3291" i="1"/>
  <c r="R3291" i="1"/>
  <c r="O700" i="1"/>
  <c r="O3290" i="1"/>
  <c r="R3290" i="1"/>
  <c r="Q3290" i="1"/>
  <c r="P3290" i="1"/>
  <c r="O2770" i="1"/>
  <c r="Q3289" i="1"/>
  <c r="P3289" i="1"/>
  <c r="O2329" i="1"/>
  <c r="O1236" i="1"/>
  <c r="O3289" i="1"/>
  <c r="R3289" i="1"/>
  <c r="Q3288" i="1"/>
  <c r="P3288" i="1"/>
  <c r="O1494" i="1"/>
  <c r="O520" i="1"/>
  <c r="O3288" i="1"/>
  <c r="R3288" i="1"/>
  <c r="Q3287" i="1"/>
  <c r="P3287" i="1"/>
  <c r="O98" i="1"/>
  <c r="O3287" i="1"/>
  <c r="R3287" i="1"/>
  <c r="Q3286" i="1"/>
  <c r="P3286" i="1"/>
  <c r="O1077" i="1"/>
  <c r="R3286" i="1"/>
  <c r="Q3285" i="1"/>
  <c r="P3285" i="1"/>
  <c r="O3214" i="1"/>
  <c r="O1082" i="1"/>
  <c r="O3285" i="1"/>
  <c r="R3285" i="1"/>
  <c r="Q3284" i="1"/>
  <c r="P3284" i="1"/>
  <c r="O882" i="1"/>
  <c r="O3284" i="1"/>
  <c r="R3284" i="1"/>
  <c r="Q3283" i="1"/>
  <c r="P3283" i="1"/>
  <c r="O1509" i="1"/>
  <c r="O3283" i="1"/>
  <c r="R3283" i="1"/>
  <c r="Q3282" i="1"/>
  <c r="P3282" i="1"/>
  <c r="O350" i="1"/>
  <c r="O1869" i="1"/>
  <c r="O3282" i="1"/>
  <c r="R3282" i="1"/>
  <c r="Q3281" i="1"/>
  <c r="P3281" i="1"/>
  <c r="O922" i="1"/>
  <c r="O3281" i="1"/>
  <c r="R3281" i="1"/>
  <c r="Q3280" i="1"/>
  <c r="P3280" i="1"/>
  <c r="O1856" i="1"/>
  <c r="O3280" i="1"/>
  <c r="R3280" i="1"/>
  <c r="Q3279" i="1"/>
  <c r="P3279" i="1"/>
  <c r="O2561" i="1"/>
  <c r="O3279" i="1"/>
  <c r="R3279" i="1"/>
  <c r="Q3278" i="1"/>
  <c r="P3278" i="1"/>
  <c r="O938" i="1"/>
  <c r="R3278" i="1"/>
  <c r="Q3277" i="1"/>
  <c r="P3277" i="1"/>
  <c r="O2301" i="1"/>
  <c r="R3277" i="1"/>
  <c r="O1024" i="1"/>
  <c r="R3276" i="1"/>
  <c r="Q3276" i="1"/>
  <c r="P3276" i="1"/>
  <c r="O1909" i="1"/>
  <c r="Q3275" i="1"/>
  <c r="P3275" i="1"/>
  <c r="O437" i="1"/>
  <c r="O3275" i="1"/>
  <c r="R3275" i="1"/>
  <c r="Q3274" i="1"/>
  <c r="P3274" i="1"/>
  <c r="O1042" i="1"/>
  <c r="O1318" i="1"/>
  <c r="O3274" i="1"/>
  <c r="R3274" i="1"/>
  <c r="Q3273" i="1"/>
  <c r="P3273" i="1"/>
  <c r="O1330" i="1"/>
  <c r="O2620" i="1"/>
  <c r="O3273" i="1"/>
  <c r="R3273" i="1"/>
  <c r="Q3272" i="1"/>
  <c r="P3272" i="1"/>
  <c r="O20" i="1"/>
  <c r="O1692" i="1"/>
  <c r="O3272" i="1"/>
  <c r="R3272" i="1"/>
  <c r="Q3271" i="1"/>
  <c r="P3271" i="1"/>
  <c r="O1724" i="1"/>
  <c r="O1804" i="1"/>
  <c r="O3271" i="1"/>
  <c r="R3271" i="1"/>
  <c r="Q3270" i="1"/>
  <c r="P3270" i="1"/>
  <c r="O2078" i="1"/>
  <c r="O480" i="1"/>
  <c r="O3270" i="1"/>
  <c r="R3270" i="1"/>
  <c r="Q3269" i="1"/>
  <c r="P3269" i="1"/>
  <c r="O1664" i="1"/>
  <c r="O3269" i="1"/>
  <c r="R3269" i="1"/>
  <c r="Q3268" i="1"/>
  <c r="P3268" i="1"/>
  <c r="O2739" i="1"/>
  <c r="O1808" i="1"/>
  <c r="O3268" i="1"/>
  <c r="R3268" i="1"/>
  <c r="Q3267" i="1"/>
  <c r="P3267" i="1"/>
  <c r="O1237" i="1"/>
  <c r="R3267" i="1"/>
  <c r="Q3266" i="1"/>
  <c r="P3266" i="1"/>
  <c r="O2909" i="1"/>
  <c r="O2307" i="1"/>
  <c r="R3266" i="1"/>
  <c r="Q3265" i="1"/>
  <c r="P3265" i="1"/>
  <c r="O1337" i="1"/>
  <c r="O1317" i="1"/>
  <c r="R3265" i="1"/>
  <c r="Q3264" i="1"/>
  <c r="P3264" i="1"/>
  <c r="O1409" i="1"/>
  <c r="O2437" i="1"/>
  <c r="O3264" i="1"/>
  <c r="R3264" i="1"/>
  <c r="Q3263" i="1"/>
  <c r="P3263" i="1"/>
  <c r="O517" i="1"/>
  <c r="O1676" i="1"/>
  <c r="O3263" i="1"/>
  <c r="R3263" i="1"/>
  <c r="Q3262" i="1"/>
  <c r="P3262" i="1"/>
  <c r="O1256" i="1"/>
  <c r="O3262" i="1"/>
  <c r="R3262" i="1"/>
  <c r="O423" i="1"/>
  <c r="O3261" i="1"/>
  <c r="R3261" i="1"/>
  <c r="Q3261" i="1"/>
  <c r="P3261" i="1"/>
  <c r="O1647" i="1"/>
  <c r="Q3260" i="1"/>
  <c r="P3260" i="1"/>
  <c r="O1219" i="1"/>
  <c r="O2378" i="1"/>
  <c r="O3260" i="1"/>
  <c r="R3260" i="1"/>
  <c r="Q3259" i="1"/>
  <c r="P3259" i="1"/>
  <c r="O111" i="1"/>
  <c r="O3259" i="1"/>
  <c r="R3259" i="1"/>
  <c r="Q3258" i="1"/>
  <c r="P3258" i="1"/>
  <c r="O2643" i="1"/>
  <c r="O1773" i="1"/>
  <c r="O3258" i="1"/>
  <c r="R3258" i="1"/>
  <c r="Q3257" i="1"/>
  <c r="P3257" i="1"/>
  <c r="O2911" i="1"/>
  <c r="O2695" i="1"/>
  <c r="O3257" i="1"/>
  <c r="R3257" i="1"/>
  <c r="Q3256" i="1"/>
  <c r="P3256" i="1"/>
  <c r="O2113" i="1"/>
  <c r="O3256" i="1"/>
  <c r="R3256" i="1"/>
  <c r="Q3255" i="1"/>
  <c r="P3255" i="1"/>
  <c r="O457" i="1"/>
  <c r="R3255" i="1"/>
  <c r="Q3254" i="1"/>
  <c r="P3254" i="1"/>
  <c r="O482" i="1"/>
  <c r="O3254" i="1"/>
  <c r="R3254" i="1"/>
  <c r="Q3253" i="1"/>
  <c r="P3253" i="1"/>
  <c r="O2906" i="1"/>
  <c r="O1767" i="1"/>
  <c r="R3253" i="1"/>
  <c r="Q3252" i="1"/>
  <c r="P3252" i="1"/>
  <c r="O530" i="1"/>
  <c r="O2612" i="1"/>
  <c r="O3252" i="1"/>
  <c r="R3252" i="1"/>
  <c r="O1771" i="1"/>
  <c r="R3251" i="1"/>
  <c r="Q3251" i="1"/>
  <c r="P3251" i="1"/>
  <c r="O2370" i="1"/>
  <c r="Q3250" i="1"/>
  <c r="P3250" i="1"/>
  <c r="O3113" i="1"/>
  <c r="O2062" i="1"/>
  <c r="O3250" i="1"/>
  <c r="R3250" i="1"/>
  <c r="Q3249" i="1"/>
  <c r="P3249" i="1"/>
  <c r="O32" i="1"/>
  <c r="O1693" i="1"/>
  <c r="O3249" i="1"/>
  <c r="R3249" i="1"/>
  <c r="Q3248" i="1"/>
  <c r="P3248" i="1"/>
  <c r="O2048" i="1"/>
  <c r="O1473" i="1"/>
  <c r="R3248" i="1"/>
  <c r="Q3247" i="1"/>
  <c r="P3247" i="1"/>
  <c r="O574" i="1"/>
  <c r="O1818" i="1"/>
  <c r="O3247" i="1"/>
  <c r="R3247" i="1"/>
  <c r="Q3246" i="1"/>
  <c r="P3246" i="1"/>
  <c r="O1996" i="1"/>
  <c r="O299" i="1"/>
  <c r="O3246" i="1"/>
  <c r="R3246" i="1"/>
  <c r="Q3245" i="1"/>
  <c r="P3245" i="1"/>
  <c r="O227" i="1"/>
  <c r="O1383" i="1"/>
  <c r="R3245" i="1"/>
  <c r="Q3244" i="1"/>
  <c r="P3244" i="1"/>
  <c r="O2783" i="1"/>
  <c r="O2756" i="1"/>
  <c r="O3244" i="1"/>
  <c r="R3244" i="1"/>
  <c r="Q3243" i="1"/>
  <c r="P3243" i="1"/>
  <c r="O907" i="1"/>
  <c r="O2682" i="1"/>
  <c r="O3243" i="1"/>
  <c r="R3243" i="1"/>
  <c r="Q3242" i="1"/>
  <c r="P3242" i="1"/>
  <c r="O119" i="1"/>
  <c r="O3242" i="1"/>
  <c r="R3242" i="1"/>
  <c r="Q3241" i="1"/>
  <c r="P3241" i="1"/>
  <c r="O89" i="1"/>
  <c r="O1339" i="1"/>
  <c r="R3241" i="1"/>
  <c r="Q3240" i="1"/>
  <c r="P3240" i="1"/>
  <c r="O1196" i="1"/>
  <c r="O1734" i="1"/>
  <c r="O3240" i="1"/>
  <c r="R3240" i="1"/>
  <c r="Q3239" i="1"/>
  <c r="P3239" i="1"/>
  <c r="O1272" i="1"/>
  <c r="O1408" i="1"/>
  <c r="O3239" i="1"/>
  <c r="R3239" i="1"/>
  <c r="O228" i="1"/>
  <c r="R3238" i="1"/>
  <c r="Q3238" i="1"/>
  <c r="P3238" i="1"/>
  <c r="O1929" i="1"/>
  <c r="Q3237" i="1"/>
  <c r="P3237" i="1"/>
  <c r="O2736" i="1"/>
  <c r="O651" i="1"/>
  <c r="O3237" i="1"/>
  <c r="R3237" i="1"/>
  <c r="Q3236" i="1"/>
  <c r="P3236" i="1"/>
  <c r="O2655" i="1"/>
  <c r="O160" i="1"/>
  <c r="O3236" i="1"/>
  <c r="R3236" i="1"/>
  <c r="Q3235" i="1"/>
  <c r="P3235" i="1"/>
  <c r="O93" i="1"/>
  <c r="O3235" i="1"/>
  <c r="R3235" i="1"/>
  <c r="Q3234" i="1"/>
  <c r="P3234" i="1"/>
  <c r="O820" i="1"/>
  <c r="O3234" i="1"/>
  <c r="R3234" i="1"/>
  <c r="Q3233" i="1"/>
  <c r="P3233" i="1"/>
  <c r="O874" i="1"/>
  <c r="O3233" i="1"/>
  <c r="R3233" i="1"/>
  <c r="Q3232" i="1"/>
  <c r="P3232" i="1"/>
  <c r="O2983" i="1"/>
  <c r="O2672" i="1"/>
  <c r="R3232" i="1"/>
  <c r="Q3231" i="1"/>
  <c r="P3231" i="1"/>
  <c r="R3231" i="1"/>
  <c r="Q3230" i="1"/>
  <c r="P3230" i="1"/>
  <c r="O1749" i="1"/>
  <c r="O1204" i="1"/>
  <c r="O3230" i="1"/>
  <c r="R3230" i="1"/>
  <c r="Q3229" i="1"/>
  <c r="P3229" i="1"/>
  <c r="O1251" i="1"/>
  <c r="O180" i="1"/>
  <c r="O3229" i="1"/>
  <c r="R3229" i="1"/>
  <c r="Q3228" i="1"/>
  <c r="P3228" i="1"/>
  <c r="O1602" i="1"/>
  <c r="O1340" i="1"/>
  <c r="O3228" i="1"/>
  <c r="R3228" i="1"/>
  <c r="Q3227" i="1"/>
  <c r="P3227" i="1"/>
  <c r="O175" i="1"/>
  <c r="O706" i="1"/>
  <c r="O3227" i="1"/>
  <c r="R3227" i="1"/>
  <c r="O236" i="1"/>
  <c r="R3226" i="1"/>
  <c r="Q3226" i="1"/>
  <c r="P3226" i="1"/>
  <c r="O1815" i="1"/>
  <c r="Q3225" i="1"/>
  <c r="P3225" i="1"/>
  <c r="O765" i="1"/>
  <c r="O1537" i="1"/>
  <c r="O3225" i="1"/>
  <c r="R3225" i="1"/>
  <c r="Q3224" i="1"/>
  <c r="P3224" i="1"/>
  <c r="O1361" i="1"/>
  <c r="O3224" i="1"/>
  <c r="R3224" i="1"/>
  <c r="Q3223" i="1"/>
  <c r="P3223" i="1"/>
  <c r="O1947" i="1"/>
  <c r="O1736" i="1"/>
  <c r="O3223" i="1"/>
  <c r="R3223" i="1"/>
  <c r="Q3222" i="1"/>
  <c r="P3222" i="1"/>
  <c r="O1118" i="1"/>
  <c r="O76" i="1"/>
  <c r="O3222" i="1"/>
  <c r="R3222" i="1"/>
  <c r="Q3221" i="1"/>
  <c r="P3221" i="1"/>
  <c r="O925" i="1"/>
  <c r="O2157" i="1"/>
  <c r="O3221" i="1"/>
  <c r="R3221" i="1"/>
  <c r="Q3220" i="1"/>
  <c r="P3220" i="1"/>
  <c r="O2253" i="1"/>
  <c r="O2420" i="1"/>
  <c r="R3220" i="1"/>
  <c r="Q3219" i="1"/>
  <c r="P3219" i="1"/>
  <c r="O1268" i="1"/>
  <c r="O355" i="1"/>
  <c r="O3219" i="1"/>
  <c r="R3219" i="1"/>
  <c r="Q3218" i="1"/>
  <c r="P3218" i="1"/>
  <c r="O9" i="1"/>
  <c r="O1701" i="1"/>
  <c r="O3218" i="1"/>
  <c r="R3218" i="1"/>
  <c r="Q3217" i="1"/>
  <c r="P3217" i="1"/>
  <c r="O3156" i="1"/>
  <c r="O1506" i="1"/>
  <c r="O3217" i="1"/>
  <c r="R3217" i="1"/>
  <c r="Q3216" i="1"/>
  <c r="P3216" i="1"/>
  <c r="O2933" i="1"/>
  <c r="O1165" i="1"/>
  <c r="O3216" i="1"/>
  <c r="R3216" i="1"/>
  <c r="Q3215" i="1"/>
  <c r="P3215" i="1"/>
  <c r="O560" i="1"/>
  <c r="R3215" i="1"/>
  <c r="Q3214" i="1"/>
  <c r="P3214" i="1"/>
  <c r="O2037" i="1"/>
  <c r="O2945" i="1"/>
  <c r="R3214" i="1"/>
  <c r="Q3213" i="1"/>
  <c r="P3213" i="1"/>
  <c r="O717" i="1"/>
  <c r="R3213" i="1"/>
  <c r="O3212" i="1"/>
  <c r="R3212" i="1"/>
  <c r="Q3212" i="1"/>
  <c r="P3212" i="1"/>
  <c r="Q3211" i="1"/>
  <c r="P3211" i="1"/>
  <c r="O41" i="1"/>
  <c r="O3138" i="1"/>
  <c r="R3211" i="1"/>
  <c r="Q3210" i="1"/>
  <c r="P3210" i="1"/>
  <c r="O2192" i="1"/>
  <c r="O2969" i="1"/>
  <c r="O3210" i="1"/>
  <c r="R3210" i="1"/>
  <c r="Q3209" i="1"/>
  <c r="P3209" i="1"/>
  <c r="O196" i="1"/>
  <c r="O2124" i="1"/>
  <c r="O3209" i="1"/>
  <c r="R3209" i="1"/>
  <c r="Q3208" i="1"/>
  <c r="P3208" i="1"/>
  <c r="O33" i="1"/>
  <c r="O1455" i="1"/>
  <c r="O3208" i="1"/>
  <c r="R3208" i="1"/>
  <c r="Q3207" i="1"/>
  <c r="P3207" i="1"/>
  <c r="O1974" i="1"/>
  <c r="R3207" i="1"/>
  <c r="Q3206" i="1"/>
  <c r="P3206" i="1"/>
  <c r="O2332" i="1"/>
  <c r="O1665" i="1"/>
  <c r="O3206" i="1"/>
  <c r="R3206" i="1"/>
  <c r="Q3205" i="1"/>
  <c r="P3205" i="1"/>
  <c r="O1389" i="1"/>
  <c r="R3205" i="1"/>
  <c r="Q3204" i="1"/>
  <c r="P3204" i="1"/>
  <c r="O1284" i="1"/>
  <c r="R3204" i="1"/>
  <c r="Q3203" i="1"/>
  <c r="P3203" i="1"/>
  <c r="O1625" i="1"/>
  <c r="R3203" i="1"/>
  <c r="Q3202" i="1"/>
  <c r="P3202" i="1"/>
  <c r="R3202" i="1"/>
  <c r="Q3201" i="1"/>
  <c r="P3201" i="1"/>
  <c r="O1548" i="1"/>
  <c r="O2800" i="1"/>
  <c r="O3201" i="1"/>
  <c r="R3201" i="1"/>
  <c r="Q3200" i="1"/>
  <c r="P3200" i="1"/>
  <c r="R3200" i="1"/>
  <c r="Q3199" i="1"/>
  <c r="P3199" i="1"/>
  <c r="O13" i="1"/>
  <c r="R3199" i="1"/>
  <c r="Q3198" i="1"/>
  <c r="P3198" i="1"/>
  <c r="O1365" i="1"/>
  <c r="R3198" i="1"/>
  <c r="R3197" i="1"/>
  <c r="Q3197" i="1"/>
  <c r="P3197" i="1"/>
  <c r="Q3196" i="1"/>
  <c r="P3196" i="1"/>
  <c r="O1628" i="1"/>
  <c r="O3196" i="1"/>
  <c r="R3196" i="1"/>
  <c r="Q3195" i="1"/>
  <c r="P3195" i="1"/>
  <c r="O2322" i="1"/>
  <c r="O3195" i="1"/>
  <c r="R3195" i="1"/>
  <c r="Q3194" i="1"/>
  <c r="P3194" i="1"/>
  <c r="O2295" i="1"/>
  <c r="R3194" i="1"/>
  <c r="Q3193" i="1"/>
  <c r="P3193" i="1"/>
  <c r="O876" i="1"/>
  <c r="O596" i="1"/>
  <c r="O3193" i="1"/>
  <c r="R3193" i="1"/>
  <c r="Q3192" i="1"/>
  <c r="P3192" i="1"/>
  <c r="O1879" i="1"/>
  <c r="O279" i="1"/>
  <c r="R3192" i="1"/>
  <c r="Q3191" i="1"/>
  <c r="P3191" i="1"/>
  <c r="O628" i="1"/>
  <c r="O1877" i="1"/>
  <c r="O3191" i="1"/>
  <c r="R3191" i="1"/>
  <c r="Q3190" i="1"/>
  <c r="P3190" i="1"/>
  <c r="O3168" i="1"/>
  <c r="O1774" i="1"/>
  <c r="O3190" i="1"/>
  <c r="R3190" i="1"/>
  <c r="Q3189" i="1"/>
  <c r="P3189" i="1"/>
  <c r="O665" i="1"/>
  <c r="O2901" i="1"/>
  <c r="O3189" i="1"/>
  <c r="R3189" i="1"/>
  <c r="Q3188" i="1"/>
  <c r="P3188" i="1"/>
  <c r="O2767" i="1"/>
  <c r="O3188" i="1"/>
  <c r="R3188" i="1"/>
  <c r="O2939" i="1"/>
  <c r="O3187" i="1"/>
  <c r="R3187" i="1"/>
  <c r="Q3187" i="1"/>
  <c r="P3187" i="1"/>
  <c r="O3040" i="1"/>
  <c r="Q3186" i="1"/>
  <c r="P3186" i="1"/>
  <c r="O1283" i="1"/>
  <c r="O3084" i="1"/>
  <c r="O3186" i="1"/>
  <c r="R3186" i="1"/>
  <c r="Q3185" i="1"/>
  <c r="P3185" i="1"/>
  <c r="R3185" i="1"/>
  <c r="Q3184" i="1"/>
  <c r="P3184" i="1"/>
  <c r="O3184" i="1"/>
  <c r="R3184" i="1"/>
  <c r="Q3183" i="1"/>
  <c r="P3183" i="1"/>
  <c r="O46" i="1"/>
  <c r="O3134" i="1"/>
  <c r="O3183" i="1"/>
  <c r="R3183" i="1"/>
  <c r="Q3182" i="1"/>
  <c r="P3182" i="1"/>
  <c r="O2392" i="1"/>
  <c r="O3126" i="1"/>
  <c r="O3182" i="1"/>
  <c r="R3182" i="1"/>
  <c r="Q3181" i="1"/>
  <c r="P3181" i="1"/>
  <c r="O3181" i="1"/>
  <c r="R3181" i="1"/>
  <c r="Q3180" i="1"/>
  <c r="P3180" i="1"/>
  <c r="O466" i="1"/>
  <c r="O3033" i="1"/>
  <c r="R3180" i="1"/>
  <c r="Q3179" i="1"/>
  <c r="P3179" i="1"/>
  <c r="O2025" i="1"/>
  <c r="R3179" i="1"/>
  <c r="Q3178" i="1"/>
  <c r="P3178" i="1"/>
  <c r="O3178" i="1"/>
  <c r="R3178" i="1"/>
  <c r="Q3177" i="1"/>
  <c r="P3177" i="1"/>
  <c r="R3177" i="1"/>
  <c r="Q3176" i="1"/>
  <c r="P3176" i="1"/>
  <c r="O568" i="1"/>
  <c r="O2790" i="1"/>
  <c r="O3176" i="1"/>
  <c r="R3176" i="1"/>
  <c r="Q3175" i="1"/>
  <c r="P3175" i="1"/>
  <c r="R3175" i="1"/>
  <c r="R3174" i="1"/>
  <c r="Q3174" i="1"/>
  <c r="P3174" i="1"/>
  <c r="Q3173" i="1"/>
  <c r="P3173" i="1"/>
  <c r="O2444" i="1"/>
  <c r="R3173" i="1"/>
  <c r="Q3172" i="1"/>
  <c r="P3172" i="1"/>
  <c r="O524" i="1"/>
  <c r="R3172" i="1"/>
  <c r="Q3171" i="1"/>
  <c r="P3171" i="1"/>
  <c r="R3171" i="1"/>
  <c r="Q3170" i="1"/>
  <c r="P3170" i="1"/>
  <c r="R3170" i="1"/>
  <c r="Q3169" i="1"/>
  <c r="P3169" i="1"/>
  <c r="O310" i="1"/>
  <c r="R3169" i="1"/>
  <c r="Q3168" i="1"/>
  <c r="P3168" i="1"/>
  <c r="O2447" i="1"/>
  <c r="O2526" i="1"/>
  <c r="R3168" i="1"/>
  <c r="Q3167" i="1"/>
  <c r="P3167" i="1"/>
  <c r="O3167" i="1"/>
  <c r="R3167" i="1"/>
  <c r="Q3166" i="1"/>
  <c r="P3166" i="1"/>
  <c r="O3166" i="1"/>
  <c r="R3166" i="1"/>
  <c r="Q3165" i="1"/>
  <c r="P3165" i="1"/>
  <c r="O50" i="1"/>
  <c r="O3144" i="1"/>
  <c r="O3165" i="1"/>
  <c r="R3165" i="1"/>
  <c r="Q3164" i="1"/>
  <c r="P3164" i="1"/>
  <c r="O2829" i="1"/>
  <c r="O3058" i="1"/>
  <c r="R3164" i="1"/>
  <c r="Q3163" i="1"/>
  <c r="P3163" i="1"/>
  <c r="O625" i="1"/>
  <c r="O2676" i="1"/>
  <c r="R3163" i="1"/>
  <c r="O2875" i="1"/>
  <c r="R3162" i="1"/>
  <c r="Q3162" i="1"/>
  <c r="P3162" i="1"/>
  <c r="O2338" i="1"/>
  <c r="Q3161" i="1"/>
  <c r="P3161" i="1"/>
  <c r="O3161" i="1"/>
  <c r="R3161" i="1"/>
  <c r="Q3160" i="1"/>
  <c r="P3160" i="1"/>
  <c r="O3160" i="1"/>
  <c r="R3160" i="1"/>
  <c r="Q3159" i="1"/>
  <c r="P3159" i="1"/>
  <c r="O1823" i="1"/>
  <c r="O2946" i="1"/>
  <c r="O3159" i="1"/>
  <c r="R3159" i="1"/>
  <c r="Q3158" i="1"/>
  <c r="P3158" i="1"/>
  <c r="R3158" i="1"/>
  <c r="Q3157" i="1"/>
  <c r="P3157" i="1"/>
  <c r="R3157" i="1"/>
  <c r="Q3156" i="1"/>
  <c r="P3156" i="1"/>
  <c r="R3156" i="1"/>
  <c r="Q3155" i="1"/>
  <c r="P3155" i="1"/>
  <c r="R3155" i="1"/>
  <c r="Q3154" i="1"/>
  <c r="P3154" i="1"/>
  <c r="R3154" i="1"/>
  <c r="Q3153" i="1"/>
  <c r="P3153" i="1"/>
  <c r="O2129" i="1"/>
  <c r="O2791" i="1"/>
  <c r="O3153" i="1"/>
  <c r="R3153" i="1"/>
  <c r="Q3152" i="1"/>
  <c r="P3152" i="1"/>
  <c r="R3152" i="1"/>
  <c r="Q3151" i="1"/>
  <c r="P3151" i="1"/>
  <c r="O3151" i="1"/>
  <c r="R3151" i="1"/>
  <c r="Q3150" i="1"/>
  <c r="P3150" i="1"/>
  <c r="O2252" i="1"/>
  <c r="O2690" i="1"/>
  <c r="O3150" i="1"/>
  <c r="R3150" i="1"/>
  <c r="Q3149" i="1"/>
  <c r="P3149" i="1"/>
  <c r="O376" i="1"/>
  <c r="O2638" i="1"/>
  <c r="R3149" i="1"/>
  <c r="Q3148" i="1"/>
  <c r="P3148" i="1"/>
  <c r="O1224" i="1"/>
  <c r="R3148" i="1"/>
  <c r="Q3147" i="1"/>
  <c r="P3147" i="1"/>
  <c r="O100" i="1"/>
  <c r="O3147" i="1"/>
  <c r="R3147" i="1"/>
  <c r="Q3146" i="1"/>
  <c r="P3146" i="1"/>
  <c r="O2961" i="1"/>
  <c r="O28" i="1"/>
  <c r="R3146" i="1"/>
  <c r="Q3145" i="1"/>
  <c r="P3145" i="1"/>
  <c r="O2962" i="1"/>
  <c r="O5" i="1"/>
  <c r="O3145" i="1"/>
  <c r="R3145" i="1"/>
  <c r="Q3144" i="1"/>
  <c r="P3144" i="1"/>
  <c r="O2227" i="1"/>
  <c r="R3144" i="1"/>
  <c r="Q3143" i="1"/>
  <c r="P3143" i="1"/>
  <c r="R3143" i="1"/>
  <c r="Q3142" i="1"/>
  <c r="P3142" i="1"/>
  <c r="O1397" i="1"/>
  <c r="R3142" i="1"/>
  <c r="Q3141" i="1"/>
  <c r="P3141" i="1"/>
  <c r="O1202" i="1"/>
  <c r="O48" i="1"/>
  <c r="O3141" i="1"/>
  <c r="R3141" i="1"/>
  <c r="Q3140" i="1"/>
  <c r="P3140" i="1"/>
  <c r="O1648" i="1"/>
  <c r="O3140" i="1"/>
  <c r="R3140" i="1"/>
  <c r="Q3139" i="1"/>
  <c r="P3139" i="1"/>
  <c r="R3139" i="1"/>
  <c r="Q3138" i="1"/>
  <c r="P3138" i="1"/>
  <c r="R3138" i="1"/>
  <c r="Q3137" i="1"/>
  <c r="P3137" i="1"/>
  <c r="O3071" i="1"/>
  <c r="O8" i="1"/>
  <c r="O3137" i="1"/>
  <c r="R3137" i="1"/>
  <c r="Q3136" i="1"/>
  <c r="P3136" i="1"/>
  <c r="O1964" i="1"/>
  <c r="O25" i="1"/>
  <c r="O3136" i="1"/>
  <c r="R3136" i="1"/>
  <c r="Q3135" i="1"/>
  <c r="P3135" i="1"/>
  <c r="O3092" i="1"/>
  <c r="R3135" i="1"/>
  <c r="Q3134" i="1"/>
  <c r="P3134" i="1"/>
  <c r="O2748" i="1"/>
  <c r="R3134" i="1"/>
  <c r="R3133" i="1"/>
  <c r="Q3133" i="1"/>
  <c r="P3133" i="1"/>
  <c r="O3024" i="1"/>
  <c r="Q3132" i="1"/>
  <c r="P3132" i="1"/>
  <c r="O1006" i="1"/>
  <c r="O4" i="1"/>
  <c r="O3132" i="1"/>
  <c r="R3132" i="1"/>
  <c r="Q3131" i="1"/>
  <c r="P3131" i="1"/>
  <c r="O686" i="1"/>
  <c r="R3131" i="1"/>
  <c r="Q3130" i="1"/>
  <c r="P3130" i="1"/>
  <c r="R3130" i="1"/>
  <c r="Q3129" i="1"/>
  <c r="P3129" i="1"/>
  <c r="R3129" i="1"/>
  <c r="Q3128" i="1"/>
  <c r="P3128" i="1"/>
  <c r="O1109" i="1"/>
  <c r="O937" i="1"/>
  <c r="R3128" i="1"/>
  <c r="Q3127" i="1"/>
  <c r="P3127" i="1"/>
  <c r="O2455" i="1"/>
  <c r="O1136" i="1"/>
  <c r="O3127" i="1"/>
  <c r="R3127" i="1"/>
  <c r="Q3126" i="1"/>
  <c r="P3126" i="1"/>
  <c r="O2430" i="1"/>
  <c r="R3126" i="1"/>
  <c r="Q3125" i="1"/>
  <c r="P3125" i="1"/>
  <c r="O2641" i="1"/>
  <c r="O621" i="1"/>
  <c r="O3125" i="1"/>
  <c r="R3125" i="1"/>
  <c r="Q3124" i="1"/>
  <c r="P3124" i="1"/>
  <c r="R3124" i="1"/>
  <c r="O2842" i="1"/>
  <c r="R3123" i="1"/>
  <c r="Q3123" i="1"/>
  <c r="P3123" i="1"/>
  <c r="O2106" i="1"/>
  <c r="Q3122" i="1"/>
  <c r="P3122" i="1"/>
  <c r="R3122" i="1"/>
  <c r="Q3121" i="1"/>
  <c r="P3121" i="1"/>
  <c r="O2105" i="1"/>
  <c r="O3121" i="1"/>
  <c r="R3121" i="1"/>
  <c r="Q3120" i="1"/>
  <c r="P3120" i="1"/>
  <c r="O2009" i="1"/>
  <c r="O612" i="1"/>
  <c r="O3120" i="1"/>
  <c r="R3120" i="1"/>
  <c r="Q3119" i="1"/>
  <c r="P3119" i="1"/>
  <c r="O377" i="1"/>
  <c r="R3119" i="1"/>
  <c r="Q3118" i="1"/>
  <c r="P3118" i="1"/>
  <c r="O1809" i="1"/>
  <c r="R3118" i="1"/>
  <c r="Q3117" i="1"/>
  <c r="P3117" i="1"/>
  <c r="O729" i="1"/>
  <c r="R3117" i="1"/>
  <c r="Q3116" i="1"/>
  <c r="P3116" i="1"/>
  <c r="O173" i="1"/>
  <c r="O2859" i="1"/>
  <c r="R3116" i="1"/>
  <c r="Q3115" i="1"/>
  <c r="P3115" i="1"/>
  <c r="O712" i="1"/>
  <c r="R3115" i="1"/>
  <c r="Q3114" i="1"/>
  <c r="P3114" i="1"/>
  <c r="O422" i="1"/>
  <c r="O3114" i="1"/>
  <c r="R3114" i="1"/>
  <c r="Q3113" i="1"/>
  <c r="P3113" i="1"/>
  <c r="O114" i="1"/>
  <c r="O2705" i="1"/>
  <c r="R3113" i="1"/>
  <c r="Q3112" i="1"/>
  <c r="P3112" i="1"/>
  <c r="O1607" i="1"/>
  <c r="O141" i="1"/>
  <c r="O3112" i="1"/>
  <c r="R3112" i="1"/>
  <c r="Q3111" i="1"/>
  <c r="P3111" i="1"/>
  <c r="O2854" i="1"/>
  <c r="O3111" i="1"/>
  <c r="R3111" i="1"/>
  <c r="O2095" i="1"/>
  <c r="O3110" i="1"/>
  <c r="R3110" i="1"/>
  <c r="Q3110" i="1"/>
  <c r="P3110" i="1"/>
  <c r="Q3109" i="1"/>
  <c r="P3109" i="1"/>
  <c r="R3109" i="1"/>
  <c r="Q3108" i="1"/>
  <c r="P3108" i="1"/>
  <c r="O761" i="1"/>
  <c r="O1442" i="1"/>
  <c r="O3108" i="1"/>
  <c r="R3108" i="1"/>
  <c r="Q3107" i="1"/>
  <c r="P3107" i="1"/>
  <c r="O2181" i="1"/>
  <c r="O2742" i="1"/>
  <c r="R3107" i="1"/>
  <c r="Q3106" i="1"/>
  <c r="P3106" i="1"/>
  <c r="O3027" i="1"/>
  <c r="O2331" i="1"/>
  <c r="O3106" i="1"/>
  <c r="R3106" i="1"/>
  <c r="Q3105" i="1"/>
  <c r="P3105" i="1"/>
  <c r="O1927" i="1"/>
  <c r="R3105" i="1"/>
  <c r="Q3104" i="1"/>
  <c r="P3104" i="1"/>
  <c r="O1221" i="1"/>
  <c r="O554" i="1"/>
  <c r="R3104" i="1"/>
  <c r="Q3103" i="1"/>
  <c r="P3103" i="1"/>
  <c r="R3103" i="1"/>
  <c r="Q3102" i="1"/>
  <c r="P3102" i="1"/>
  <c r="O88" i="1"/>
  <c r="R3102" i="1"/>
  <c r="Q3101" i="1"/>
  <c r="P3101" i="1"/>
  <c r="R3101" i="1"/>
  <c r="Q3100" i="1"/>
  <c r="P3100" i="1"/>
  <c r="R3100" i="1"/>
  <c r="Q3099" i="1"/>
  <c r="P3099" i="1"/>
  <c r="O573" i="1"/>
  <c r="O390" i="1"/>
  <c r="O3099" i="1"/>
  <c r="R3099" i="1"/>
  <c r="Q3098" i="1"/>
  <c r="P3098" i="1"/>
  <c r="R3098" i="1"/>
  <c r="Q3097" i="1"/>
  <c r="P3097" i="1"/>
  <c r="O2917" i="1"/>
  <c r="O648" i="1"/>
  <c r="O3097" i="1"/>
  <c r="R3097" i="1"/>
  <c r="Q3096" i="1"/>
  <c r="P3096" i="1"/>
  <c r="O2516" i="1"/>
  <c r="R3096" i="1"/>
  <c r="Q3095" i="1"/>
  <c r="P3095" i="1"/>
  <c r="R3095" i="1"/>
  <c r="Q3094" i="1"/>
  <c r="P3094" i="1"/>
  <c r="O2696" i="1"/>
  <c r="O1401" i="1"/>
  <c r="O3094" i="1"/>
  <c r="R3094" i="1"/>
  <c r="Q3093" i="1"/>
  <c r="P3093" i="1"/>
  <c r="O930" i="1"/>
  <c r="R3093" i="1"/>
  <c r="Q3092" i="1"/>
  <c r="P3092" i="1"/>
  <c r="O1757" i="1"/>
  <c r="O2081" i="1"/>
  <c r="R3092" i="1"/>
  <c r="Q3091" i="1"/>
  <c r="P3091" i="1"/>
  <c r="O3039" i="1"/>
  <c r="O630" i="1"/>
  <c r="O3091" i="1"/>
  <c r="R3091" i="1"/>
  <c r="Q3090" i="1"/>
  <c r="P3090" i="1"/>
  <c r="O2258" i="1"/>
  <c r="R3090" i="1"/>
  <c r="Q3089" i="1"/>
  <c r="P3089" i="1"/>
  <c r="R3089" i="1"/>
  <c r="Q3088" i="1"/>
  <c r="P3088" i="1"/>
  <c r="O1658" i="1"/>
  <c r="O3088" i="1"/>
  <c r="R3088" i="1"/>
  <c r="Q3087" i="1"/>
  <c r="P3087" i="1"/>
  <c r="O1987" i="1"/>
  <c r="O1427" i="1"/>
  <c r="O3087" i="1"/>
  <c r="R3087" i="1"/>
  <c r="Q3086" i="1"/>
  <c r="P3086" i="1"/>
  <c r="R3086" i="1"/>
  <c r="Q3085" i="1"/>
  <c r="P3085" i="1"/>
  <c r="O1603" i="1"/>
  <c r="O2818" i="1"/>
  <c r="O3085" i="1"/>
  <c r="R3085" i="1"/>
  <c r="Q3084" i="1"/>
  <c r="P3084" i="1"/>
  <c r="R3084" i="1"/>
  <c r="Q3083" i="1"/>
  <c r="P3083" i="1"/>
  <c r="O1048" i="1"/>
  <c r="O1452" i="1"/>
  <c r="O3083" i="1"/>
  <c r="R3083" i="1"/>
  <c r="Q3082" i="1"/>
  <c r="P3082" i="1"/>
  <c r="O1512" i="1"/>
  <c r="R3082" i="1"/>
  <c r="Q3081" i="1"/>
  <c r="P3081" i="1"/>
  <c r="O2919" i="1"/>
  <c r="R3081" i="1"/>
  <c r="Q3080" i="1"/>
  <c r="P3080" i="1"/>
  <c r="O356" i="1"/>
  <c r="O2246" i="1"/>
  <c r="O3080" i="1"/>
  <c r="R3080" i="1"/>
  <c r="Q3079" i="1"/>
  <c r="P3079" i="1"/>
  <c r="O91" i="1"/>
  <c r="O3079" i="1"/>
  <c r="R3079" i="1"/>
  <c r="Q3078" i="1"/>
  <c r="P3078" i="1"/>
  <c r="O1486" i="1"/>
  <c r="O3078" i="1"/>
  <c r="R3078" i="1"/>
  <c r="Q3077" i="1"/>
  <c r="P3077" i="1"/>
  <c r="O1700" i="1"/>
  <c r="R3077" i="1"/>
  <c r="R3076" i="1"/>
  <c r="Q3076" i="1"/>
  <c r="P3076" i="1"/>
  <c r="O2992" i="1"/>
  <c r="Q3075" i="1"/>
  <c r="P3075" i="1"/>
  <c r="O667" i="1"/>
  <c r="O1908" i="1"/>
  <c r="O3075" i="1"/>
  <c r="R3075" i="1"/>
  <c r="Q3074" i="1"/>
  <c r="P3074" i="1"/>
  <c r="O903" i="1"/>
  <c r="R3074" i="1"/>
  <c r="Q3073" i="1"/>
  <c r="P3073" i="1"/>
  <c r="O2787" i="1"/>
  <c r="R3073" i="1"/>
  <c r="Q3072" i="1"/>
  <c r="P3072" i="1"/>
  <c r="O778" i="1"/>
  <c r="R3072" i="1"/>
  <c r="Q3071" i="1"/>
  <c r="P3071" i="1"/>
  <c r="O80" i="1"/>
  <c r="O2456" i="1"/>
  <c r="R3071" i="1"/>
  <c r="Q3070" i="1"/>
  <c r="P3070" i="1"/>
  <c r="O290" i="1"/>
  <c r="O1378" i="1"/>
  <c r="O3070" i="1"/>
  <c r="R3070" i="1"/>
  <c r="Q3069" i="1"/>
  <c r="P3069" i="1"/>
  <c r="R3069" i="1"/>
  <c r="Q3068" i="1"/>
  <c r="P3068" i="1"/>
  <c r="O2008" i="1"/>
  <c r="O619" i="1"/>
  <c r="O3068" i="1"/>
  <c r="R3068" i="1"/>
  <c r="Q3067" i="1"/>
  <c r="P3067" i="1"/>
  <c r="O248" i="1"/>
  <c r="O2974" i="1"/>
  <c r="O3067" i="1"/>
  <c r="R3067" i="1"/>
  <c r="Q3066" i="1"/>
  <c r="P3066" i="1"/>
  <c r="R3066" i="1"/>
  <c r="Q3065" i="1"/>
  <c r="P3065" i="1"/>
  <c r="O1523" i="1"/>
  <c r="O388" i="1"/>
  <c r="O3065" i="1"/>
  <c r="R3065" i="1"/>
  <c r="Q3064" i="1"/>
  <c r="P3064" i="1"/>
  <c r="O2313" i="1"/>
  <c r="R3064" i="1"/>
  <c r="Q3063" i="1"/>
  <c r="P3063" i="1"/>
  <c r="O1559" i="1"/>
  <c r="O2908" i="1"/>
  <c r="O3063" i="1"/>
  <c r="R3063" i="1"/>
  <c r="Q3062" i="1"/>
  <c r="P3062" i="1"/>
  <c r="O459" i="1"/>
  <c r="R3062" i="1"/>
  <c r="Q3061" i="1"/>
  <c r="P3061" i="1"/>
  <c r="O2850" i="1"/>
  <c r="O2941" i="1"/>
  <c r="O3061" i="1"/>
  <c r="R3061" i="1"/>
  <c r="Q3060" i="1"/>
  <c r="P3060" i="1"/>
  <c r="R3060" i="1"/>
  <c r="O915" i="1"/>
  <c r="O3059" i="1"/>
  <c r="R3059" i="1"/>
  <c r="Q3059" i="1"/>
  <c r="P3059" i="1"/>
  <c r="Q3058" i="1"/>
  <c r="P3058" i="1"/>
  <c r="O736" i="1"/>
  <c r="R3058" i="1"/>
  <c r="O2472" i="1"/>
  <c r="R3057" i="1"/>
  <c r="Q3057" i="1"/>
  <c r="P3057" i="1"/>
  <c r="Q3056" i="1"/>
  <c r="P3056" i="1"/>
  <c r="O1274" i="1"/>
  <c r="O2255" i="1"/>
  <c r="R3056" i="1"/>
  <c r="Q3055" i="1"/>
  <c r="P3055" i="1"/>
  <c r="O478" i="1"/>
  <c r="O2793" i="1"/>
  <c r="O3055" i="1"/>
  <c r="R3055" i="1"/>
  <c r="Q3054" i="1"/>
  <c r="P3054" i="1"/>
  <c r="R3054" i="1"/>
  <c r="Q3053" i="1"/>
  <c r="P3053" i="1"/>
  <c r="O1911" i="1"/>
  <c r="O143" i="1"/>
  <c r="O3053" i="1"/>
  <c r="R3053" i="1"/>
  <c r="Q3052" i="1"/>
  <c r="P3052" i="1"/>
  <c r="R3052" i="1"/>
  <c r="Q3051" i="1"/>
  <c r="P3051" i="1"/>
  <c r="O664" i="1"/>
  <c r="O1798" i="1"/>
  <c r="R3051" i="1"/>
  <c r="O2398" i="1"/>
  <c r="O3050" i="1"/>
  <c r="R3050" i="1"/>
  <c r="Q3050" i="1"/>
  <c r="P3050" i="1"/>
  <c r="O1380" i="1"/>
  <c r="Q3049" i="1"/>
  <c r="P3049" i="1"/>
  <c r="O886" i="1"/>
  <c r="O3049" i="1"/>
  <c r="R3049" i="1"/>
  <c r="Q3048" i="1"/>
  <c r="P3048" i="1"/>
  <c r="O2305" i="1"/>
  <c r="O2792" i="1"/>
  <c r="O3048" i="1"/>
  <c r="R3048" i="1"/>
  <c r="Q3047" i="1"/>
  <c r="P3047" i="1"/>
  <c r="O2469" i="1"/>
  <c r="R3047" i="1"/>
  <c r="Q3046" i="1"/>
  <c r="P3046" i="1"/>
  <c r="O69" i="1"/>
  <c r="R3046" i="1"/>
  <c r="Q3045" i="1"/>
  <c r="P3045" i="1"/>
  <c r="O2323" i="1"/>
  <c r="R3045" i="1"/>
  <c r="Q3044" i="1"/>
  <c r="P3044" i="1"/>
  <c r="O1405" i="1"/>
  <c r="O3044" i="1"/>
  <c r="R3044" i="1"/>
  <c r="Q3043" i="1"/>
  <c r="P3043" i="1"/>
  <c r="O1121" i="1"/>
  <c r="O3043" i="1"/>
  <c r="R3043" i="1"/>
  <c r="Q3042" i="1"/>
  <c r="P3042" i="1"/>
  <c r="O1644" i="1"/>
  <c r="O3042" i="1"/>
  <c r="R3042" i="1"/>
  <c r="Q3041" i="1"/>
  <c r="P3041" i="1"/>
  <c r="R3041" i="1"/>
  <c r="Q3040" i="1"/>
  <c r="P3040" i="1"/>
  <c r="O2706" i="1"/>
  <c r="O1098" i="1"/>
  <c r="R3040" i="1"/>
  <c r="Q3039" i="1"/>
  <c r="P3039" i="1"/>
  <c r="R3039" i="1"/>
  <c r="Q3038" i="1"/>
  <c r="P3038" i="1"/>
  <c r="O3038" i="1"/>
  <c r="R3038" i="1"/>
  <c r="R3037" i="1"/>
  <c r="Q3037" i="1"/>
  <c r="P3037" i="1"/>
  <c r="Q3036" i="1"/>
  <c r="P3036" i="1"/>
  <c r="O2542" i="1"/>
  <c r="O363" i="1"/>
  <c r="O3036" i="1"/>
  <c r="R3036" i="1"/>
  <c r="Q3035" i="1"/>
  <c r="P3035" i="1"/>
  <c r="O2934" i="1"/>
  <c r="O516" i="1"/>
  <c r="O3035" i="1"/>
  <c r="R3035" i="1"/>
  <c r="Q3034" i="1"/>
  <c r="P3034" i="1"/>
  <c r="R3034" i="1"/>
  <c r="Q3033" i="1"/>
  <c r="P3033" i="1"/>
  <c r="O757" i="1"/>
  <c r="R3033" i="1"/>
  <c r="Q3032" i="1"/>
  <c r="P3032" i="1"/>
  <c r="O1464" i="1"/>
  <c r="O3032" i="1"/>
  <c r="R3032" i="1"/>
  <c r="Q3031" i="1"/>
  <c r="P3031" i="1"/>
  <c r="O2557" i="1"/>
  <c r="O3031" i="1"/>
  <c r="R3031" i="1"/>
  <c r="Q3030" i="1"/>
  <c r="P3030" i="1"/>
  <c r="O1220" i="1"/>
  <c r="O522" i="1"/>
  <c r="R3030" i="1"/>
  <c r="Q3029" i="1"/>
  <c r="P3029" i="1"/>
  <c r="O2142" i="1"/>
  <c r="R3029" i="1"/>
  <c r="Q3028" i="1"/>
  <c r="P3028" i="1"/>
  <c r="O1357" i="1"/>
  <c r="O51" i="1"/>
  <c r="R3028" i="1"/>
  <c r="Q3027" i="1"/>
  <c r="P3027" i="1"/>
  <c r="R3027" i="1"/>
  <c r="Q3026" i="1"/>
  <c r="P3026" i="1"/>
  <c r="R3026" i="1"/>
  <c r="Q3025" i="1"/>
  <c r="P3025" i="1"/>
  <c r="O1184" i="1"/>
  <c r="O1870" i="1"/>
  <c r="O3025" i="1"/>
  <c r="R3025" i="1"/>
  <c r="Q3024" i="1"/>
  <c r="P3024" i="1"/>
  <c r="O122" i="1"/>
  <c r="O529" i="1"/>
  <c r="R3024" i="1"/>
  <c r="Q3023" i="1"/>
  <c r="P3023" i="1"/>
  <c r="O332" i="1"/>
  <c r="O3023" i="1"/>
  <c r="R3023" i="1"/>
  <c r="Q3022" i="1"/>
  <c r="P3022" i="1"/>
  <c r="R3022" i="1"/>
  <c r="Q3021" i="1"/>
  <c r="P3021" i="1"/>
  <c r="O3021" i="1"/>
  <c r="R3021" i="1"/>
  <c r="Q3020" i="1"/>
  <c r="P3020" i="1"/>
  <c r="O1848" i="1"/>
  <c r="R3020" i="1"/>
  <c r="R3019" i="1"/>
  <c r="Q3019" i="1"/>
  <c r="P3019" i="1"/>
  <c r="O396" i="1"/>
  <c r="Q3018" i="1"/>
  <c r="P3018" i="1"/>
  <c r="R3018" i="1"/>
  <c r="Q3017" i="1"/>
  <c r="P3017" i="1"/>
  <c r="O3017" i="1"/>
  <c r="R3017" i="1"/>
  <c r="Q3016" i="1"/>
  <c r="P3016" i="1"/>
  <c r="O687" i="1"/>
  <c r="O2607" i="1"/>
  <c r="O3016" i="1"/>
  <c r="R3016" i="1"/>
  <c r="Q3015" i="1"/>
  <c r="P3015" i="1"/>
  <c r="O2973" i="1"/>
  <c r="R3015" i="1"/>
  <c r="Q3014" i="1"/>
  <c r="P3014" i="1"/>
  <c r="O63" i="1"/>
  <c r="O2271" i="1"/>
  <c r="O3014" i="1"/>
  <c r="R3014" i="1"/>
  <c r="Q3013" i="1"/>
  <c r="P3013" i="1"/>
  <c r="O1758" i="1"/>
  <c r="O1168" i="1"/>
  <c r="R3013" i="1"/>
  <c r="Q3012" i="1"/>
  <c r="P3012" i="1"/>
  <c r="O2673" i="1"/>
  <c r="R3012" i="1"/>
  <c r="Q3011" i="1"/>
  <c r="P3011" i="1"/>
  <c r="O1531" i="1"/>
  <c r="R3011" i="1"/>
  <c r="Q3010" i="1"/>
  <c r="P3010" i="1"/>
  <c r="R3010" i="1"/>
  <c r="Q3009" i="1"/>
  <c r="P3009" i="1"/>
  <c r="O2755" i="1"/>
  <c r="O1961" i="1"/>
  <c r="O3009" i="1"/>
  <c r="R3009" i="1"/>
  <c r="Q3008" i="1"/>
  <c r="P3008" i="1"/>
  <c r="O857" i="1"/>
  <c r="O2457" i="1"/>
  <c r="O3008" i="1"/>
  <c r="R3008" i="1"/>
  <c r="Q3007" i="1"/>
  <c r="P3007" i="1"/>
  <c r="O2165" i="1"/>
  <c r="R3007" i="1"/>
  <c r="Q3006" i="1"/>
  <c r="P3006" i="1"/>
  <c r="O2861" i="1"/>
  <c r="O2568" i="1"/>
  <c r="O3006" i="1"/>
  <c r="R3006" i="1"/>
  <c r="Q3005" i="1"/>
  <c r="P3005" i="1"/>
  <c r="O940" i="1"/>
  <c r="O1028" i="1"/>
  <c r="R3005" i="1"/>
  <c r="Q3004" i="1"/>
  <c r="P3004" i="1"/>
  <c r="O3004" i="1"/>
  <c r="R3004" i="1"/>
  <c r="Q3003" i="1"/>
  <c r="P3003" i="1"/>
  <c r="O1789" i="1"/>
  <c r="R3003" i="1"/>
  <c r="Q3002" i="1"/>
  <c r="P3002" i="1"/>
  <c r="O473" i="1"/>
  <c r="R3002" i="1"/>
  <c r="Q3001" i="1"/>
  <c r="P3001" i="1"/>
  <c r="O1170" i="1"/>
  <c r="O56" i="1"/>
  <c r="R3001" i="1"/>
  <c r="Q3000" i="1"/>
  <c r="P3000" i="1"/>
  <c r="R3000" i="1"/>
  <c r="Q2999" i="1"/>
  <c r="P2999" i="1"/>
  <c r="R2999" i="1"/>
  <c r="Q2998" i="1"/>
  <c r="P2998" i="1"/>
  <c r="O2222" i="1"/>
  <c r="R2998" i="1"/>
  <c r="Q2997" i="1"/>
  <c r="P2997" i="1"/>
  <c r="O1595" i="1"/>
  <c r="O178" i="1"/>
  <c r="O2997" i="1"/>
  <c r="R2997" i="1"/>
  <c r="Q2996" i="1"/>
  <c r="P2996" i="1"/>
  <c r="O74" i="1"/>
  <c r="O2707" i="1"/>
  <c r="R2996" i="1"/>
  <c r="Q2995" i="1"/>
  <c r="P2995" i="1"/>
  <c r="O2852" i="1"/>
  <c r="R2995" i="1"/>
  <c r="Q2994" i="1"/>
  <c r="P2994" i="1"/>
  <c r="R2994" i="1"/>
  <c r="Q2993" i="1"/>
  <c r="P2993" i="1"/>
  <c r="O1032" i="1"/>
  <c r="O150" i="1"/>
  <c r="R2993" i="1"/>
  <c r="Q2992" i="1"/>
  <c r="P2992" i="1"/>
  <c r="O305" i="1"/>
  <c r="O1150" i="1"/>
  <c r="R2992" i="1"/>
  <c r="Q2991" i="1"/>
  <c r="P2991" i="1"/>
  <c r="O684" i="1"/>
  <c r="O1166" i="1"/>
  <c r="R2991" i="1"/>
  <c r="Q2990" i="1"/>
  <c r="P2990" i="1"/>
  <c r="O2317" i="1"/>
  <c r="R2990" i="1"/>
  <c r="R2989" i="1"/>
  <c r="Q2989" i="1"/>
  <c r="P2989" i="1"/>
  <c r="Q2988" i="1"/>
  <c r="P2988" i="1"/>
  <c r="O2506" i="1"/>
  <c r="O920" i="1"/>
  <c r="R2988" i="1"/>
  <c r="Q2987" i="1"/>
  <c r="P2987" i="1"/>
  <c r="O2679" i="1"/>
  <c r="R2987" i="1"/>
  <c r="Q2986" i="1"/>
  <c r="P2986" i="1"/>
  <c r="R2986" i="1"/>
  <c r="Q2985" i="1"/>
  <c r="P2985" i="1"/>
  <c r="O1440" i="1"/>
  <c r="O2680" i="1"/>
  <c r="O2985" i="1"/>
  <c r="R2985" i="1"/>
  <c r="Q2984" i="1"/>
  <c r="P2984" i="1"/>
  <c r="O1279" i="1"/>
  <c r="R2984" i="1"/>
  <c r="Q2983" i="1"/>
  <c r="P2983" i="1"/>
  <c r="O2235" i="1"/>
  <c r="O1488" i="1"/>
  <c r="R2983" i="1"/>
  <c r="R2982" i="1"/>
  <c r="Q2982" i="1"/>
  <c r="P2982" i="1"/>
  <c r="O446" i="1"/>
  <c r="Q2981" i="1"/>
  <c r="P2981" i="1"/>
  <c r="O418" i="1"/>
  <c r="O2348" i="1"/>
  <c r="O2981" i="1"/>
  <c r="R2981" i="1"/>
  <c r="Q2980" i="1"/>
  <c r="P2980" i="1"/>
  <c r="O2958" i="1"/>
  <c r="R2980" i="1"/>
  <c r="Q2979" i="1"/>
  <c r="P2979" i="1"/>
  <c r="O230" i="1"/>
  <c r="O2261" i="1"/>
  <c r="O2979" i="1"/>
  <c r="R2979" i="1"/>
  <c r="Q2978" i="1"/>
  <c r="P2978" i="1"/>
  <c r="O307" i="1"/>
  <c r="R2978" i="1"/>
  <c r="Q2977" i="1"/>
  <c r="P2977" i="1"/>
  <c r="O2515" i="1"/>
  <c r="R2977" i="1"/>
  <c r="Q2976" i="1"/>
  <c r="P2976" i="1"/>
  <c r="O222" i="1"/>
  <c r="R2976" i="1"/>
  <c r="Q2975" i="1"/>
  <c r="P2975" i="1"/>
  <c r="O1148" i="1"/>
  <c r="O2975" i="1"/>
  <c r="R2975" i="1"/>
  <c r="R2974" i="1"/>
  <c r="Q2974" i="1"/>
  <c r="P2974" i="1"/>
  <c r="Q2973" i="1"/>
  <c r="P2973" i="1"/>
  <c r="O1020" i="1"/>
  <c r="O2822" i="1"/>
  <c r="R2973" i="1"/>
  <c r="Q2972" i="1"/>
  <c r="P2972" i="1"/>
  <c r="O2972" i="1"/>
  <c r="R2972" i="1"/>
  <c r="Q2971" i="1"/>
  <c r="P2971" i="1"/>
  <c r="O1963" i="1"/>
  <c r="O2971" i="1"/>
  <c r="R2971" i="1"/>
  <c r="Q2970" i="1"/>
  <c r="P2970" i="1"/>
  <c r="R2970" i="1"/>
  <c r="Q2969" i="1"/>
  <c r="P2969" i="1"/>
  <c r="O972" i="1"/>
  <c r="R2969" i="1"/>
  <c r="Q2968" i="1"/>
  <c r="P2968" i="1"/>
  <c r="R2968" i="1"/>
  <c r="Q2967" i="1"/>
  <c r="P2967" i="1"/>
  <c r="O2699" i="1"/>
  <c r="O1715" i="1"/>
  <c r="O2967" i="1"/>
  <c r="R2967" i="1"/>
  <c r="Q2966" i="1"/>
  <c r="P2966" i="1"/>
  <c r="O2966" i="1"/>
  <c r="R2966" i="1"/>
  <c r="Q2965" i="1"/>
  <c r="P2965" i="1"/>
  <c r="O1355" i="1"/>
  <c r="O1732" i="1"/>
  <c r="O2965" i="1"/>
  <c r="R2965" i="1"/>
  <c r="Q2964" i="1"/>
  <c r="P2964" i="1"/>
  <c r="O2216" i="1"/>
  <c r="O2964" i="1"/>
  <c r="R2964" i="1"/>
  <c r="Q2963" i="1"/>
  <c r="P2963" i="1"/>
  <c r="O2100" i="1"/>
  <c r="R2963" i="1"/>
  <c r="Q2962" i="1"/>
  <c r="P2962" i="1"/>
  <c r="O1261" i="1"/>
  <c r="O2781" i="1"/>
  <c r="R2962" i="1"/>
  <c r="O722" i="1"/>
  <c r="R2961" i="1"/>
  <c r="Q2961" i="1"/>
  <c r="P2961" i="1"/>
  <c r="Q2960" i="1"/>
  <c r="P2960" i="1"/>
  <c r="O1510" i="1"/>
  <c r="R2960" i="1"/>
  <c r="Q2959" i="1"/>
  <c r="P2959" i="1"/>
  <c r="O2247" i="1"/>
  <c r="O2959" i="1"/>
  <c r="R2959" i="1"/>
  <c r="Q2958" i="1"/>
  <c r="P2958" i="1"/>
  <c r="O818" i="1"/>
  <c r="R2958" i="1"/>
  <c r="Q2957" i="1"/>
  <c r="P2957" i="1"/>
  <c r="O2677" i="1"/>
  <c r="R2957" i="1"/>
  <c r="O40" i="1"/>
  <c r="O2956" i="1"/>
  <c r="R2956" i="1"/>
  <c r="Q2956" i="1"/>
  <c r="P2956" i="1"/>
  <c r="Q2955" i="1"/>
  <c r="P2955" i="1"/>
  <c r="O367" i="1"/>
  <c r="O1399" i="1"/>
  <c r="O2955" i="1"/>
  <c r="R2955" i="1"/>
  <c r="O392" i="1"/>
  <c r="O2954" i="1"/>
  <c r="R2954" i="1"/>
  <c r="Q2954" i="1"/>
  <c r="P2954" i="1"/>
  <c r="O1902" i="1"/>
  <c r="Q2953" i="1"/>
  <c r="P2953" i="1"/>
  <c r="O2064" i="1"/>
  <c r="R2953" i="1"/>
  <c r="Q2952" i="1"/>
  <c r="P2952" i="1"/>
  <c r="O1134" i="1"/>
  <c r="O1113" i="1"/>
  <c r="O2952" i="1"/>
  <c r="R2952" i="1"/>
  <c r="Q2951" i="1"/>
  <c r="P2951" i="1"/>
  <c r="O1266" i="1"/>
  <c r="O2951" i="1"/>
  <c r="R2951" i="1"/>
  <c r="Q2950" i="1"/>
  <c r="P2950" i="1"/>
  <c r="O860" i="1"/>
  <c r="R2950" i="1"/>
  <c r="Q2949" i="1"/>
  <c r="P2949" i="1"/>
  <c r="O935" i="1"/>
  <c r="R2949" i="1"/>
  <c r="Q2948" i="1"/>
  <c r="P2948" i="1"/>
  <c r="R2948" i="1"/>
  <c r="Q2947" i="1"/>
  <c r="P2947" i="1"/>
  <c r="R2947" i="1"/>
  <c r="Q2946" i="1"/>
  <c r="P2946" i="1"/>
  <c r="R2946" i="1"/>
  <c r="Q2945" i="1"/>
  <c r="P2945" i="1"/>
  <c r="O1238" i="1"/>
  <c r="R2945" i="1"/>
  <c r="Q2944" i="1"/>
  <c r="P2944" i="1"/>
  <c r="O1167" i="1"/>
  <c r="O2944" i="1"/>
  <c r="R2944" i="1"/>
  <c r="Q2943" i="1"/>
  <c r="P2943" i="1"/>
  <c r="O1578" i="1"/>
  <c r="O2218" i="1"/>
  <c r="O2943" i="1"/>
  <c r="R2943" i="1"/>
  <c r="Q2942" i="1"/>
  <c r="P2942" i="1"/>
  <c r="O1520" i="1"/>
  <c r="O2380" i="1"/>
  <c r="O2942" i="1"/>
  <c r="R2942" i="1"/>
  <c r="Q2941" i="1"/>
  <c r="P2941" i="1"/>
  <c r="O1861" i="1"/>
  <c r="R2941" i="1"/>
  <c r="Q2940" i="1"/>
  <c r="P2940" i="1"/>
  <c r="O2319" i="1"/>
  <c r="O2334" i="1"/>
  <c r="R2940" i="1"/>
  <c r="Q2939" i="1"/>
  <c r="P2939" i="1"/>
  <c r="R2939" i="1"/>
  <c r="Q2938" i="1"/>
  <c r="P2938" i="1"/>
  <c r="O739" i="1"/>
  <c r="O2634" i="1"/>
  <c r="O2938" i="1"/>
  <c r="R2938" i="1"/>
  <c r="Q2937" i="1"/>
  <c r="P2937" i="1"/>
  <c r="O293" i="1"/>
  <c r="O559" i="1"/>
  <c r="O2937" i="1"/>
  <c r="R2937" i="1"/>
  <c r="Q2936" i="1"/>
  <c r="P2936" i="1"/>
  <c r="R2936" i="1"/>
  <c r="Q2935" i="1"/>
  <c r="P2935" i="1"/>
  <c r="R2935" i="1"/>
  <c r="Q2934" i="1"/>
  <c r="P2934" i="1"/>
  <c r="O798" i="1"/>
  <c r="O2268" i="1"/>
  <c r="R2934" i="1"/>
  <c r="Q2933" i="1"/>
  <c r="P2933" i="1"/>
  <c r="O2753" i="1"/>
  <c r="R2933" i="1"/>
  <c r="Q2932" i="1"/>
  <c r="P2932" i="1"/>
  <c r="O348" i="1"/>
  <c r="O1953" i="1"/>
  <c r="O2932" i="1"/>
  <c r="R2932" i="1"/>
  <c r="Q2931" i="1"/>
  <c r="P2931" i="1"/>
  <c r="R2931" i="1"/>
  <c r="Q2930" i="1"/>
  <c r="P2930" i="1"/>
  <c r="O229" i="1"/>
  <c r="O1010" i="1"/>
  <c r="O2930" i="1"/>
  <c r="R2930" i="1"/>
  <c r="Q2929" i="1"/>
  <c r="P2929" i="1"/>
  <c r="O2929" i="1"/>
  <c r="R2929" i="1"/>
  <c r="Q2928" i="1"/>
  <c r="P2928" i="1"/>
  <c r="O75" i="1"/>
  <c r="O2183" i="1"/>
  <c r="O2928" i="1"/>
  <c r="R2928" i="1"/>
  <c r="Q2927" i="1"/>
  <c r="P2927" i="1"/>
  <c r="O2259" i="1"/>
  <c r="R2927" i="1"/>
  <c r="Q2926" i="1"/>
  <c r="P2926" i="1"/>
  <c r="O1936" i="1"/>
  <c r="O2926" i="1"/>
  <c r="R2926" i="1"/>
  <c r="Q2925" i="1"/>
  <c r="P2925" i="1"/>
  <c r="O2315" i="1"/>
  <c r="O2925" i="1"/>
  <c r="R2925" i="1"/>
  <c r="Q2924" i="1"/>
  <c r="P2924" i="1"/>
  <c r="O2436" i="1"/>
  <c r="R2924" i="1"/>
  <c r="Q2923" i="1"/>
  <c r="P2923" i="1"/>
  <c r="O2738" i="1"/>
  <c r="O2923" i="1"/>
  <c r="R2923" i="1"/>
  <c r="Q2922" i="1"/>
  <c r="P2922" i="1"/>
  <c r="O2117" i="1"/>
  <c r="O2922" i="1"/>
  <c r="R2922" i="1"/>
  <c r="Q2921" i="1"/>
  <c r="P2921" i="1"/>
  <c r="O2921" i="1"/>
  <c r="R2921" i="1"/>
  <c r="Q2920" i="1"/>
  <c r="P2920" i="1"/>
  <c r="O995" i="1"/>
  <c r="O1336" i="1"/>
  <c r="O2920" i="1"/>
  <c r="R2920" i="1"/>
  <c r="Q2919" i="1"/>
  <c r="P2919" i="1"/>
  <c r="O918" i="1"/>
  <c r="O1430" i="1"/>
  <c r="R2919" i="1"/>
  <c r="Q2918" i="1"/>
  <c r="P2918" i="1"/>
  <c r="O2918" i="1"/>
  <c r="R2918" i="1"/>
  <c r="Q2917" i="1"/>
  <c r="P2917" i="1"/>
  <c r="O1039" i="1"/>
  <c r="O980" i="1"/>
  <c r="R2917" i="1"/>
  <c r="Q2916" i="1"/>
  <c r="P2916" i="1"/>
  <c r="R2916" i="1"/>
  <c r="Q2915" i="1"/>
  <c r="P2915" i="1"/>
  <c r="O2915" i="1"/>
  <c r="R2915" i="1"/>
  <c r="Q2914" i="1"/>
  <c r="P2914" i="1"/>
  <c r="O1521" i="1"/>
  <c r="R2914" i="1"/>
  <c r="Q2913" i="1"/>
  <c r="P2913" i="1"/>
  <c r="O741" i="1"/>
  <c r="R2913" i="1"/>
  <c r="Q2912" i="1"/>
  <c r="P2912" i="1"/>
  <c r="O1358" i="1"/>
  <c r="R2912" i="1"/>
  <c r="Q2911" i="1"/>
  <c r="P2911" i="1"/>
  <c r="O471" i="1"/>
  <c r="O2564" i="1"/>
  <c r="R2911" i="1"/>
  <c r="Q2910" i="1"/>
  <c r="P2910" i="1"/>
  <c r="O1351" i="1"/>
  <c r="R2910" i="1"/>
  <c r="Q2909" i="1"/>
  <c r="P2909" i="1"/>
  <c r="O883" i="1"/>
  <c r="R2909" i="1"/>
  <c r="Q2908" i="1"/>
  <c r="P2908" i="1"/>
  <c r="O2757" i="1"/>
  <c r="R2908" i="1"/>
  <c r="Q2907" i="1"/>
  <c r="P2907" i="1"/>
  <c r="O1832" i="1"/>
  <c r="R2907" i="1"/>
  <c r="Q2906" i="1"/>
  <c r="P2906" i="1"/>
  <c r="O834" i="1"/>
  <c r="O2524" i="1"/>
  <c r="R2906" i="1"/>
  <c r="Q2905" i="1"/>
  <c r="P2905" i="1"/>
  <c r="O897" i="1"/>
  <c r="O1572" i="1"/>
  <c r="R2905" i="1"/>
  <c r="Q2904" i="1"/>
  <c r="P2904" i="1"/>
  <c r="O115" i="1"/>
  <c r="O1526" i="1"/>
  <c r="O2904" i="1"/>
  <c r="R2904" i="1"/>
  <c r="Q2903" i="1"/>
  <c r="P2903" i="1"/>
  <c r="O475" i="1"/>
  <c r="O2377" i="1"/>
  <c r="O2903" i="1"/>
  <c r="R2903" i="1"/>
  <c r="Q2902" i="1"/>
  <c r="P2902" i="1"/>
  <c r="O2902" i="1"/>
  <c r="R2902" i="1"/>
  <c r="Q2901" i="1"/>
  <c r="P2901" i="1"/>
  <c r="O1655" i="1"/>
  <c r="R2901" i="1"/>
  <c r="O1334" i="1"/>
  <c r="O2900" i="1"/>
  <c r="R2900" i="1"/>
  <c r="Q2900" i="1"/>
  <c r="P2900" i="1"/>
  <c r="O167" i="1"/>
  <c r="Q2899" i="1"/>
  <c r="P2899" i="1"/>
  <c r="O378" i="1"/>
  <c r="O1390" i="1"/>
  <c r="R2899" i="1"/>
  <c r="O233" i="1"/>
  <c r="R2898" i="1"/>
  <c r="Q2898" i="1"/>
  <c r="P2898" i="1"/>
  <c r="O1147" i="1"/>
  <c r="Q2897" i="1"/>
  <c r="P2897" i="1"/>
  <c r="O2897" i="1"/>
  <c r="R2897" i="1"/>
  <c r="Q2896" i="1"/>
  <c r="P2896" i="1"/>
  <c r="O2207" i="1"/>
  <c r="R2896" i="1"/>
  <c r="Q2895" i="1"/>
  <c r="P2895" i="1"/>
  <c r="R2895" i="1"/>
  <c r="Q2894" i="1"/>
  <c r="P2894" i="1"/>
  <c r="O2763" i="1"/>
  <c r="O2894" i="1"/>
  <c r="R2894" i="1"/>
  <c r="Q2893" i="1"/>
  <c r="P2893" i="1"/>
  <c r="O1617" i="1"/>
  <c r="O978" i="1"/>
  <c r="O2893" i="1"/>
  <c r="R2893" i="1"/>
  <c r="Q2892" i="1"/>
  <c r="P2892" i="1"/>
  <c r="O2892" i="1"/>
  <c r="R2892" i="1"/>
  <c r="Q2891" i="1"/>
  <c r="P2891" i="1"/>
  <c r="O2832" i="1"/>
  <c r="O2891" i="1"/>
  <c r="R2891" i="1"/>
  <c r="Q2890" i="1"/>
  <c r="P2890" i="1"/>
  <c r="O682" i="1"/>
  <c r="R2890" i="1"/>
  <c r="Q2889" i="1"/>
  <c r="P2889" i="1"/>
  <c r="O2449" i="1"/>
  <c r="O2372" i="1"/>
  <c r="O2889" i="1"/>
  <c r="R2889" i="1"/>
  <c r="Q2888" i="1"/>
  <c r="P2888" i="1"/>
  <c r="O215" i="1"/>
  <c r="O1385" i="1"/>
  <c r="O2888" i="1"/>
  <c r="R2888" i="1"/>
  <c r="Q2887" i="1"/>
  <c r="P2887" i="1"/>
  <c r="O1566" i="1"/>
  <c r="O2172" i="1"/>
  <c r="O2887" i="1"/>
  <c r="R2887" i="1"/>
  <c r="Q2886" i="1"/>
  <c r="P2886" i="1"/>
  <c r="O2489" i="1"/>
  <c r="O2886" i="1"/>
  <c r="R2886" i="1"/>
  <c r="Q2885" i="1"/>
  <c r="P2885" i="1"/>
  <c r="O783" i="1"/>
  <c r="O1105" i="1"/>
  <c r="O2885" i="1"/>
  <c r="R2885" i="1"/>
  <c r="Q2884" i="1"/>
  <c r="P2884" i="1"/>
  <c r="O827" i="1"/>
  <c r="O2884" i="1"/>
  <c r="R2884" i="1"/>
  <c r="Q2883" i="1"/>
  <c r="P2883" i="1"/>
  <c r="O2616" i="1"/>
  <c r="O2883" i="1"/>
  <c r="R2883" i="1"/>
  <c r="O1589" i="1"/>
  <c r="O2882" i="1"/>
  <c r="R2882" i="1"/>
  <c r="Q2882" i="1"/>
  <c r="P2882" i="1"/>
  <c r="O2458" i="1"/>
  <c r="Q2881" i="1"/>
  <c r="P2881" i="1"/>
  <c r="O988" i="1"/>
  <c r="O1123" i="1"/>
  <c r="R2881" i="1"/>
  <c r="Q2880" i="1"/>
  <c r="P2880" i="1"/>
  <c r="O1843" i="1"/>
  <c r="O2880" i="1"/>
  <c r="R2880" i="1"/>
  <c r="Q2879" i="1"/>
  <c r="P2879" i="1"/>
  <c r="R2879" i="1"/>
  <c r="Q2878" i="1"/>
  <c r="P2878" i="1"/>
  <c r="O2202" i="1"/>
  <c r="O1675" i="1"/>
  <c r="O2878" i="1"/>
  <c r="R2878" i="1"/>
  <c r="Q2877" i="1"/>
  <c r="P2877" i="1"/>
  <c r="O2623" i="1"/>
  <c r="R2877" i="1"/>
  <c r="Q2876" i="1"/>
  <c r="P2876" i="1"/>
  <c r="O1012" i="1"/>
  <c r="O181" i="1"/>
  <c r="O2876" i="1"/>
  <c r="R2876" i="1"/>
  <c r="Q2875" i="1"/>
  <c r="P2875" i="1"/>
  <c r="R2875" i="1"/>
  <c r="Q2874" i="1"/>
  <c r="P2874" i="1"/>
  <c r="O1890" i="1"/>
  <c r="O2874" i="1"/>
  <c r="R2874" i="1"/>
  <c r="Q2873" i="1"/>
  <c r="P2873" i="1"/>
  <c r="O2609" i="1"/>
  <c r="O2410" i="1"/>
  <c r="O2873" i="1"/>
  <c r="R2873" i="1"/>
  <c r="Q2872" i="1"/>
  <c r="P2872" i="1"/>
  <c r="R2872" i="1"/>
  <c r="Q2871" i="1"/>
  <c r="P2871" i="1"/>
  <c r="O1641" i="1"/>
  <c r="O591" i="1"/>
  <c r="O2871" i="1"/>
  <c r="R2871" i="1"/>
  <c r="Q2870" i="1"/>
  <c r="P2870" i="1"/>
  <c r="O415" i="1"/>
  <c r="R2870" i="1"/>
  <c r="Q2869" i="1"/>
  <c r="P2869" i="1"/>
  <c r="O1227" i="1"/>
  <c r="R2869" i="1"/>
  <c r="Q2868" i="1"/>
  <c r="P2868" i="1"/>
  <c r="O969" i="1"/>
  <c r="R2868" i="1"/>
  <c r="Q2867" i="1"/>
  <c r="P2867" i="1"/>
  <c r="O2485" i="1"/>
  <c r="O2867" i="1"/>
  <c r="R2867" i="1"/>
  <c r="Q2866" i="1"/>
  <c r="P2866" i="1"/>
  <c r="R2866" i="1"/>
  <c r="Q2865" i="1"/>
  <c r="P2865" i="1"/>
  <c r="O2865" i="1"/>
  <c r="R2865" i="1"/>
  <c r="Q2864" i="1"/>
  <c r="P2864" i="1"/>
  <c r="R2864" i="1"/>
  <c r="Q2863" i="1"/>
  <c r="P2863" i="1"/>
  <c r="O1586" i="1"/>
  <c r="R2863" i="1"/>
  <c r="Q2862" i="1"/>
  <c r="P2862" i="1"/>
  <c r="O774" i="1"/>
  <c r="O2862" i="1"/>
  <c r="R2862" i="1"/>
  <c r="Q2861" i="1"/>
  <c r="P2861" i="1"/>
  <c r="O1467" i="1"/>
  <c r="R2861" i="1"/>
  <c r="Q2860" i="1"/>
  <c r="P2860" i="1"/>
  <c r="R2860" i="1"/>
  <c r="Q2859" i="1"/>
  <c r="P2859" i="1"/>
  <c r="O615" i="1"/>
  <c r="R2859" i="1"/>
  <c r="Q2858" i="1"/>
  <c r="P2858" i="1"/>
  <c r="O30" i="1"/>
  <c r="O1702" i="1"/>
  <c r="R2858" i="1"/>
  <c r="Q2857" i="1"/>
  <c r="P2857" i="1"/>
  <c r="R2857" i="1"/>
  <c r="Q2856" i="1"/>
  <c r="P2856" i="1"/>
  <c r="O1193" i="1"/>
  <c r="O1906" i="1"/>
  <c r="O2856" i="1"/>
  <c r="R2856" i="1"/>
  <c r="Q2855" i="1"/>
  <c r="P2855" i="1"/>
  <c r="R2855" i="1"/>
  <c r="Q2854" i="1"/>
  <c r="P2854" i="1"/>
  <c r="R2854" i="1"/>
  <c r="Q2853" i="1"/>
  <c r="P2853" i="1"/>
  <c r="O2611" i="1"/>
  <c r="O1049" i="1"/>
  <c r="O2853" i="1"/>
  <c r="R2853" i="1"/>
  <c r="Q2852" i="1"/>
  <c r="P2852" i="1"/>
  <c r="O2665" i="1"/>
  <c r="O2803" i="1"/>
  <c r="R2852" i="1"/>
  <c r="Q2851" i="1"/>
  <c r="P2851" i="1"/>
  <c r="O2156" i="1"/>
  <c r="O851" i="1"/>
  <c r="O2851" i="1"/>
  <c r="R2851" i="1"/>
  <c r="Q2850" i="1"/>
  <c r="P2850" i="1"/>
  <c r="R2850" i="1"/>
  <c r="Q2849" i="1"/>
  <c r="P2849" i="1"/>
  <c r="O1699" i="1"/>
  <c r="O849" i="1"/>
  <c r="O2849" i="1"/>
  <c r="R2849" i="1"/>
  <c r="Q2848" i="1"/>
  <c r="P2848" i="1"/>
  <c r="O339" i="1"/>
  <c r="O1918" i="1"/>
  <c r="O2848" i="1"/>
  <c r="R2848" i="1"/>
  <c r="Q2847" i="1"/>
  <c r="P2847" i="1"/>
  <c r="O1942" i="1"/>
  <c r="O2847" i="1"/>
  <c r="R2847" i="1"/>
  <c r="Q2846" i="1"/>
  <c r="P2846" i="1"/>
  <c r="O1421" i="1"/>
  <c r="R2846" i="1"/>
  <c r="Q2845" i="1"/>
  <c r="P2845" i="1"/>
  <c r="O747" i="1"/>
  <c r="O2845" i="1"/>
  <c r="R2845" i="1"/>
  <c r="Q2844" i="1"/>
  <c r="P2844" i="1"/>
  <c r="R2844" i="1"/>
  <c r="Q2843" i="1"/>
  <c r="P2843" i="1"/>
  <c r="O1338" i="1"/>
  <c r="O1296" i="1"/>
  <c r="O2843" i="1"/>
  <c r="R2843" i="1"/>
  <c r="Q2842" i="1"/>
  <c r="P2842" i="1"/>
  <c r="R2842" i="1"/>
  <c r="R2841" i="1"/>
  <c r="Q2841" i="1"/>
  <c r="P2841" i="1"/>
  <c r="O2273" i="1"/>
  <c r="Q2840" i="1"/>
  <c r="P2840" i="1"/>
  <c r="R2840" i="1"/>
  <c r="Q2839" i="1"/>
  <c r="P2839" i="1"/>
  <c r="R2839" i="1"/>
  <c r="Q2838" i="1"/>
  <c r="P2838" i="1"/>
  <c r="O2645" i="1"/>
  <c r="O134" i="1"/>
  <c r="O2838" i="1"/>
  <c r="R2838" i="1"/>
  <c r="Q2837" i="1"/>
  <c r="P2837" i="1"/>
  <c r="O1231" i="1"/>
  <c r="O2837" i="1"/>
  <c r="R2837" i="1"/>
  <c r="R2836" i="1"/>
  <c r="Q2836" i="1"/>
  <c r="P2836" i="1"/>
  <c r="Q2835" i="1"/>
  <c r="P2835" i="1"/>
  <c r="O2161" i="1"/>
  <c r="O1367" i="1"/>
  <c r="O2835" i="1"/>
  <c r="R2835" i="1"/>
  <c r="Q2834" i="1"/>
  <c r="P2834" i="1"/>
  <c r="O2538" i="1"/>
  <c r="O2834" i="1"/>
  <c r="R2834" i="1"/>
  <c r="Q2833" i="1"/>
  <c r="P2833" i="1"/>
  <c r="O823" i="1"/>
  <c r="O1671" i="1"/>
  <c r="O2833" i="1"/>
  <c r="R2833" i="1"/>
  <c r="Q2832" i="1"/>
  <c r="P2832" i="1"/>
  <c r="R2832" i="1"/>
  <c r="Q2831" i="1"/>
  <c r="P2831" i="1"/>
  <c r="R2831" i="1"/>
  <c r="Q2830" i="1"/>
  <c r="P2830" i="1"/>
  <c r="R2830" i="1"/>
  <c r="Q2829" i="1"/>
  <c r="P2829" i="1"/>
  <c r="O1946" i="1"/>
  <c r="R2829" i="1"/>
  <c r="Q2828" i="1"/>
  <c r="P2828" i="1"/>
  <c r="O977" i="1"/>
  <c r="O1679" i="1"/>
  <c r="R2828" i="1"/>
  <c r="Q2827" i="1"/>
  <c r="P2827" i="1"/>
  <c r="R2827" i="1"/>
  <c r="Q2826" i="1"/>
  <c r="P2826" i="1"/>
  <c r="O2248" i="1"/>
  <c r="R2826" i="1"/>
  <c r="Q2825" i="1"/>
  <c r="P2825" i="1"/>
  <c r="O2007" i="1"/>
  <c r="O2075" i="1"/>
  <c r="R2825" i="1"/>
  <c r="Q2824" i="1"/>
  <c r="P2824" i="1"/>
  <c r="R2824" i="1"/>
  <c r="Q2823" i="1"/>
  <c r="P2823" i="1"/>
  <c r="O2746" i="1"/>
  <c r="O2823" i="1"/>
  <c r="R2823" i="1"/>
  <c r="Q2822" i="1"/>
  <c r="P2822" i="1"/>
  <c r="O606" i="1"/>
  <c r="R2822" i="1"/>
  <c r="Q2821" i="1"/>
  <c r="P2821" i="1"/>
  <c r="O394" i="1"/>
  <c r="O1797" i="1"/>
  <c r="O2821" i="1"/>
  <c r="R2821" i="1"/>
  <c r="Q2820" i="1"/>
  <c r="P2820" i="1"/>
  <c r="O782" i="1"/>
  <c r="O1412" i="1"/>
  <c r="O2820" i="1"/>
  <c r="R2820" i="1"/>
  <c r="Q2819" i="1"/>
  <c r="P2819" i="1"/>
  <c r="O277" i="1"/>
  <c r="R2819" i="1"/>
  <c r="Q2818" i="1"/>
  <c r="P2818" i="1"/>
  <c r="R2818" i="1"/>
  <c r="Q2817" i="1"/>
  <c r="P2817" i="1"/>
  <c r="O203" i="1"/>
  <c r="O537" i="1"/>
  <c r="O2817" i="1"/>
  <c r="R2817" i="1"/>
  <c r="Q2816" i="1"/>
  <c r="P2816" i="1"/>
  <c r="R2816" i="1"/>
  <c r="Q2815" i="1"/>
  <c r="P2815" i="1"/>
  <c r="O249" i="1"/>
  <c r="O2815" i="1"/>
  <c r="R2815" i="1"/>
  <c r="Q2814" i="1"/>
  <c r="P2814" i="1"/>
  <c r="R2814" i="1"/>
  <c r="Q2813" i="1"/>
  <c r="P2813" i="1"/>
  <c r="O2251" i="1"/>
  <c r="O2813" i="1"/>
  <c r="R2813" i="1"/>
  <c r="Q2812" i="1"/>
  <c r="P2812" i="1"/>
  <c r="O2812" i="1"/>
  <c r="R2812" i="1"/>
  <c r="O863" i="1"/>
  <c r="O2811" i="1"/>
  <c r="R2811" i="1"/>
  <c r="Q2811" i="1"/>
  <c r="P2811" i="1"/>
  <c r="O463" i="1"/>
  <c r="Q2810" i="1"/>
  <c r="P2810" i="1"/>
  <c r="O158" i="1"/>
  <c r="O1530" i="1"/>
  <c r="R2810" i="1"/>
  <c r="Q2809" i="1"/>
  <c r="P2809" i="1"/>
  <c r="O2709" i="1"/>
  <c r="R2809" i="1"/>
  <c r="Q2808" i="1"/>
  <c r="P2808" i="1"/>
  <c r="R2808" i="1"/>
  <c r="Q2807" i="1"/>
  <c r="P2807" i="1"/>
  <c r="O2490" i="1"/>
  <c r="R2807" i="1"/>
  <c r="Q2806" i="1"/>
  <c r="P2806" i="1"/>
  <c r="O1057" i="1"/>
  <c r="O2717" i="1"/>
  <c r="O2806" i="1"/>
  <c r="R2806" i="1"/>
  <c r="Q2805" i="1"/>
  <c r="P2805" i="1"/>
  <c r="O2632" i="1"/>
  <c r="O1726" i="1"/>
  <c r="O2805" i="1"/>
  <c r="R2805" i="1"/>
  <c r="Q2804" i="1"/>
  <c r="P2804" i="1"/>
  <c r="O1443" i="1"/>
  <c r="O1592" i="1"/>
  <c r="R2804" i="1"/>
  <c r="Q2803" i="1"/>
  <c r="P2803" i="1"/>
  <c r="O1498" i="1"/>
  <c r="R2803" i="1"/>
  <c r="Q2802" i="1"/>
  <c r="P2802" i="1"/>
  <c r="R2802" i="1"/>
  <c r="Q2801" i="1"/>
  <c r="P2801" i="1"/>
  <c r="O1727" i="1"/>
  <c r="R2801" i="1"/>
  <c r="Q2800" i="1"/>
  <c r="P2800" i="1"/>
  <c r="R2800" i="1"/>
  <c r="Q2799" i="1"/>
  <c r="P2799" i="1"/>
  <c r="O2799" i="1"/>
  <c r="R2799" i="1"/>
  <c r="Q2798" i="1"/>
  <c r="P2798" i="1"/>
  <c r="O2798" i="1"/>
  <c r="R2798" i="1"/>
  <c r="Q2797" i="1"/>
  <c r="P2797" i="1"/>
  <c r="O2797" i="1"/>
  <c r="R2797" i="1"/>
  <c r="Q2796" i="1"/>
  <c r="P2796" i="1"/>
  <c r="O947" i="1"/>
  <c r="O976" i="1"/>
  <c r="O2796" i="1"/>
  <c r="R2796" i="1"/>
  <c r="Q2795" i="1"/>
  <c r="P2795" i="1"/>
  <c r="R2795" i="1"/>
  <c r="Q2794" i="1"/>
  <c r="P2794" i="1"/>
  <c r="R2794" i="1"/>
  <c r="Q2793" i="1"/>
  <c r="P2793" i="1"/>
  <c r="R2793" i="1"/>
  <c r="Q2792" i="1"/>
  <c r="P2792" i="1"/>
  <c r="R2792" i="1"/>
  <c r="Q2791" i="1"/>
  <c r="P2791" i="1"/>
  <c r="O2180" i="1"/>
  <c r="R2791" i="1"/>
  <c r="Q2790" i="1"/>
  <c r="P2790" i="1"/>
  <c r="O605" i="1"/>
  <c r="R2790" i="1"/>
  <c r="Q2789" i="1"/>
  <c r="P2789" i="1"/>
  <c r="O2789" i="1"/>
  <c r="R2789" i="1"/>
  <c r="Q2788" i="1"/>
  <c r="P2788" i="1"/>
  <c r="R2788" i="1"/>
  <c r="Q2787" i="1"/>
  <c r="P2787" i="1"/>
  <c r="O1344" i="1"/>
  <c r="O543" i="1"/>
  <c r="R2787" i="1"/>
  <c r="Q2786" i="1"/>
  <c r="P2786" i="1"/>
  <c r="O2606" i="1"/>
  <c r="R2786" i="1"/>
  <c r="Q2785" i="1"/>
  <c r="P2785" i="1"/>
  <c r="R2785" i="1"/>
  <c r="Q2784" i="1"/>
  <c r="P2784" i="1"/>
  <c r="O699" i="1"/>
  <c r="R2784" i="1"/>
  <c r="Q2783" i="1"/>
  <c r="P2783" i="1"/>
  <c r="O2294" i="1"/>
  <c r="R2783" i="1"/>
  <c r="Q2782" i="1"/>
  <c r="P2782" i="1"/>
  <c r="O72" i="1"/>
  <c r="O2782" i="1"/>
  <c r="R2782" i="1"/>
  <c r="Q2781" i="1"/>
  <c r="P2781" i="1"/>
  <c r="R2781" i="1"/>
  <c r="Q2780" i="1"/>
  <c r="P2780" i="1"/>
  <c r="O2780" i="1"/>
  <c r="R2780" i="1"/>
  <c r="O1666" i="1"/>
  <c r="O2779" i="1"/>
  <c r="R2779" i="1"/>
  <c r="Q2779" i="1"/>
  <c r="P2779" i="1"/>
  <c r="Q2778" i="1"/>
  <c r="P2778" i="1"/>
  <c r="O144" i="1"/>
  <c r="O1810" i="1"/>
  <c r="O2778" i="1"/>
  <c r="R2778" i="1"/>
  <c r="Q2777" i="1"/>
  <c r="P2777" i="1"/>
  <c r="R2777" i="1"/>
  <c r="Q2776" i="1"/>
  <c r="P2776" i="1"/>
  <c r="R2776" i="1"/>
  <c r="Q2775" i="1"/>
  <c r="P2775" i="1"/>
  <c r="R2775" i="1"/>
  <c r="Q2774" i="1"/>
  <c r="P2774" i="1"/>
  <c r="R2774" i="1"/>
  <c r="Q2773" i="1"/>
  <c r="P2773" i="1"/>
  <c r="R2773" i="1"/>
  <c r="Q2772" i="1"/>
  <c r="P2772" i="1"/>
  <c r="R2772" i="1"/>
  <c r="Q2771" i="1"/>
  <c r="P2771" i="1"/>
  <c r="R2771" i="1"/>
  <c r="Q2770" i="1"/>
  <c r="P2770" i="1"/>
  <c r="R2770" i="1"/>
  <c r="Q2769" i="1"/>
  <c r="P2769" i="1"/>
  <c r="O1661" i="1"/>
  <c r="O2769" i="1"/>
  <c r="R2769" i="1"/>
  <c r="Q2768" i="1"/>
  <c r="P2768" i="1"/>
  <c r="R2768" i="1"/>
  <c r="Q2767" i="1"/>
  <c r="P2767" i="1"/>
  <c r="R2767" i="1"/>
  <c r="Q2766" i="1"/>
  <c r="P2766" i="1"/>
  <c r="R2766" i="1"/>
  <c r="Q2765" i="1"/>
  <c r="P2765" i="1"/>
  <c r="O2765" i="1"/>
  <c r="R2765" i="1"/>
  <c r="Q2764" i="1"/>
  <c r="P2764" i="1"/>
  <c r="O2764" i="1"/>
  <c r="R2764" i="1"/>
  <c r="Q2763" i="1"/>
  <c r="P2763" i="1"/>
  <c r="R2763" i="1"/>
  <c r="Q2762" i="1"/>
  <c r="P2762" i="1"/>
  <c r="R2762" i="1"/>
  <c r="Q2761" i="1"/>
  <c r="P2761" i="1"/>
  <c r="O278" i="1"/>
  <c r="R2761" i="1"/>
  <c r="Q2760" i="1"/>
  <c r="P2760" i="1"/>
  <c r="R2760" i="1"/>
  <c r="Q2759" i="1"/>
  <c r="P2759" i="1"/>
  <c r="O2352" i="1"/>
  <c r="O505" i="1"/>
  <c r="R2759" i="1"/>
  <c r="Q2758" i="1"/>
  <c r="P2758" i="1"/>
  <c r="O2758" i="1"/>
  <c r="R2758" i="1"/>
  <c r="Q2757" i="1"/>
  <c r="P2757" i="1"/>
  <c r="O2051" i="1"/>
  <c r="R2757" i="1"/>
  <c r="Q2756" i="1"/>
  <c r="P2756" i="1"/>
  <c r="R2756" i="1"/>
  <c r="Q2755" i="1"/>
  <c r="P2755" i="1"/>
  <c r="R2755" i="1"/>
  <c r="Q2754" i="1"/>
  <c r="P2754" i="1"/>
  <c r="O2754" i="1"/>
  <c r="R2754" i="1"/>
  <c r="Q2753" i="1"/>
  <c r="P2753" i="1"/>
  <c r="R2753" i="1"/>
  <c r="Q2752" i="1"/>
  <c r="P2752" i="1"/>
  <c r="O2752" i="1"/>
  <c r="R2752" i="1"/>
  <c r="Q2751" i="1"/>
  <c r="P2751" i="1"/>
  <c r="O953" i="1"/>
  <c r="R2751" i="1"/>
  <c r="Q2750" i="1"/>
  <c r="P2750" i="1"/>
  <c r="O1352" i="1"/>
  <c r="R2750" i="1"/>
  <c r="Q2749" i="1"/>
  <c r="P2749" i="1"/>
  <c r="O2749" i="1"/>
  <c r="R2749" i="1"/>
  <c r="Q2748" i="1"/>
  <c r="P2748" i="1"/>
  <c r="R2748" i="1"/>
  <c r="Q2747" i="1"/>
  <c r="P2747" i="1"/>
  <c r="R2747" i="1"/>
  <c r="Q2746" i="1"/>
  <c r="P2746" i="1"/>
  <c r="R2746" i="1"/>
  <c r="Q2745" i="1"/>
  <c r="P2745" i="1"/>
  <c r="O2387" i="1"/>
  <c r="O386" i="1"/>
  <c r="O2745" i="1"/>
  <c r="R2745" i="1"/>
  <c r="Q2744" i="1"/>
  <c r="P2744" i="1"/>
  <c r="O2744" i="1"/>
  <c r="R2744" i="1"/>
  <c r="Q2743" i="1"/>
  <c r="P2743" i="1"/>
  <c r="O2208" i="1"/>
  <c r="O2637" i="1"/>
  <c r="O2743" i="1"/>
  <c r="R2743" i="1"/>
  <c r="Q2742" i="1"/>
  <c r="P2742" i="1"/>
  <c r="O2044" i="1"/>
  <c r="R2742" i="1"/>
  <c r="Q2741" i="1"/>
  <c r="P2741" i="1"/>
  <c r="R2741" i="1"/>
  <c r="Q2740" i="1"/>
  <c r="P2740" i="1"/>
  <c r="R2740" i="1"/>
  <c r="Q2739" i="1"/>
  <c r="P2739" i="1"/>
  <c r="R2739" i="1"/>
  <c r="Q2738" i="1"/>
  <c r="P2738" i="1"/>
  <c r="R2738" i="1"/>
  <c r="Q2737" i="1"/>
  <c r="P2737" i="1"/>
  <c r="R2737" i="1"/>
  <c r="Q2736" i="1"/>
  <c r="P2736" i="1"/>
  <c r="O274" i="1"/>
  <c r="O401" i="1"/>
  <c r="R2736" i="1"/>
  <c r="Q2735" i="1"/>
  <c r="P2735" i="1"/>
  <c r="O1080" i="1"/>
  <c r="O2186" i="1"/>
  <c r="O2735" i="1"/>
  <c r="R2735" i="1"/>
  <c r="Q2734" i="1"/>
  <c r="P2734" i="1"/>
  <c r="R2734" i="1"/>
  <c r="Q2733" i="1"/>
  <c r="P2733" i="1"/>
  <c r="R2733" i="1"/>
  <c r="Q2732" i="1"/>
  <c r="P2732" i="1"/>
  <c r="R2732" i="1"/>
  <c r="Q2731" i="1"/>
  <c r="P2731" i="1"/>
  <c r="O571" i="1"/>
  <c r="R2731" i="1"/>
  <c r="Q2730" i="1"/>
  <c r="P2730" i="1"/>
  <c r="O2536" i="1"/>
  <c r="R2730" i="1"/>
  <c r="Q2729" i="1"/>
  <c r="P2729" i="1"/>
  <c r="O570" i="1"/>
  <c r="R2729" i="1"/>
  <c r="Q2728" i="1"/>
  <c r="P2728" i="1"/>
  <c r="O1298" i="1"/>
  <c r="O859" i="1"/>
  <c r="O2728" i="1"/>
  <c r="R2728" i="1"/>
  <c r="Q2727" i="1"/>
  <c r="P2727" i="1"/>
  <c r="O1972" i="1"/>
  <c r="O138" i="1"/>
  <c r="O2727" i="1"/>
  <c r="R2727" i="1"/>
  <c r="Q2726" i="1"/>
  <c r="P2726" i="1"/>
  <c r="R2726" i="1"/>
  <c r="Q2725" i="1"/>
  <c r="P2725" i="1"/>
  <c r="O2173" i="1"/>
  <c r="R2725" i="1"/>
  <c r="Q2724" i="1"/>
  <c r="P2724" i="1"/>
  <c r="O1575" i="1"/>
  <c r="R2724" i="1"/>
  <c r="Q2723" i="1"/>
  <c r="P2723" i="1"/>
  <c r="O2723" i="1"/>
  <c r="R2723" i="1"/>
  <c r="Q2722" i="1"/>
  <c r="P2722" i="1"/>
  <c r="O78" i="1"/>
  <c r="R2722" i="1"/>
  <c r="Q2721" i="1"/>
  <c r="P2721" i="1"/>
  <c r="O413" i="1"/>
  <c r="R2721" i="1"/>
  <c r="Q2720" i="1"/>
  <c r="P2720" i="1"/>
  <c r="R2720" i="1"/>
  <c r="Q2719" i="1"/>
  <c r="P2719" i="1"/>
  <c r="O2257" i="1"/>
  <c r="O2547" i="1"/>
  <c r="O2719" i="1"/>
  <c r="R2719" i="1"/>
  <c r="Q2718" i="1"/>
  <c r="P2718" i="1"/>
  <c r="O721" i="1"/>
  <c r="R2718" i="1"/>
  <c r="Q2717" i="1"/>
  <c r="P2717" i="1"/>
  <c r="O1005" i="1"/>
  <c r="R2717" i="1"/>
  <c r="Q2716" i="1"/>
  <c r="P2716" i="1"/>
  <c r="O1551" i="1"/>
  <c r="R2716" i="1"/>
  <c r="Q2715" i="1"/>
  <c r="P2715" i="1"/>
  <c r="O1803" i="1"/>
  <c r="O1207" i="1"/>
  <c r="O2715" i="1"/>
  <c r="R2715" i="1"/>
  <c r="Q2714" i="1"/>
  <c r="P2714" i="1"/>
  <c r="O2714" i="1"/>
  <c r="R2714" i="1"/>
  <c r="R2713" i="1"/>
  <c r="Q2713" i="1"/>
  <c r="P2713" i="1"/>
  <c r="Q2712" i="1"/>
  <c r="P2712" i="1"/>
  <c r="R2712" i="1"/>
  <c r="Q2711" i="1"/>
  <c r="P2711" i="1"/>
  <c r="O1478" i="1"/>
  <c r="R2711" i="1"/>
  <c r="Q2710" i="1"/>
  <c r="P2710" i="1"/>
  <c r="O2374" i="1"/>
  <c r="R2710" i="1"/>
  <c r="Q2709" i="1"/>
  <c r="P2709" i="1"/>
  <c r="R2709" i="1"/>
  <c r="R2708" i="1"/>
  <c r="Q2708" i="1"/>
  <c r="P2708" i="1"/>
  <c r="O1349" i="1"/>
  <c r="Q2707" i="1"/>
  <c r="P2707" i="1"/>
  <c r="R2707" i="1"/>
  <c r="Q2706" i="1"/>
  <c r="P2706" i="1"/>
  <c r="O45" i="1"/>
  <c r="R2706" i="1"/>
  <c r="Q2705" i="1"/>
  <c r="P2705" i="1"/>
  <c r="R2705" i="1"/>
  <c r="Q2704" i="1"/>
  <c r="P2704" i="1"/>
  <c r="O1550" i="1"/>
  <c r="R2704" i="1"/>
  <c r="Q2703" i="1"/>
  <c r="P2703" i="1"/>
  <c r="O2615" i="1"/>
  <c r="R2703" i="1"/>
  <c r="Q2702" i="1"/>
  <c r="P2702" i="1"/>
  <c r="O2702" i="1"/>
  <c r="R2702" i="1"/>
  <c r="Q2701" i="1"/>
  <c r="P2701" i="1"/>
  <c r="O2701" i="1"/>
  <c r="R2701" i="1"/>
  <c r="Q2700" i="1"/>
  <c r="P2700" i="1"/>
  <c r="O2700" i="1"/>
  <c r="R2700" i="1"/>
  <c r="Q2699" i="1"/>
  <c r="P2699" i="1"/>
  <c r="O1606" i="1"/>
  <c r="R2699" i="1"/>
  <c r="Q2698" i="1"/>
  <c r="P2698" i="1"/>
  <c r="O756" i="1"/>
  <c r="O2433" i="1"/>
  <c r="O2698" i="1"/>
  <c r="R2698" i="1"/>
  <c r="Q2697" i="1"/>
  <c r="P2697" i="1"/>
  <c r="O1905" i="1"/>
  <c r="R2697" i="1"/>
  <c r="Q2696" i="1"/>
  <c r="P2696" i="1"/>
  <c r="R2696" i="1"/>
  <c r="Q2695" i="1"/>
  <c r="P2695" i="1"/>
  <c r="R2695" i="1"/>
  <c r="Q2694" i="1"/>
  <c r="P2694" i="1"/>
  <c r="R2694" i="1"/>
  <c r="Q2693" i="1"/>
  <c r="P2693" i="1"/>
  <c r="O1630" i="1"/>
  <c r="R2693" i="1"/>
  <c r="Q2692" i="1"/>
  <c r="P2692" i="1"/>
  <c r="O2114" i="1"/>
  <c r="O1901" i="1"/>
  <c r="R2692" i="1"/>
  <c r="Q2691" i="1"/>
  <c r="P2691" i="1"/>
  <c r="O254" i="1"/>
  <c r="O564" i="1"/>
  <c r="R2691" i="1"/>
  <c r="Q2690" i="1"/>
  <c r="P2690" i="1"/>
  <c r="O291" i="1"/>
  <c r="R2690" i="1"/>
  <c r="Q2689" i="1"/>
  <c r="P2689" i="1"/>
  <c r="O1873" i="1"/>
  <c r="O1743" i="1"/>
  <c r="O2689" i="1"/>
  <c r="R2689" i="1"/>
  <c r="Q2688" i="1"/>
  <c r="P2688" i="1"/>
  <c r="O2554" i="1"/>
  <c r="O2684" i="1"/>
  <c r="O2688" i="1"/>
  <c r="R2688" i="1"/>
  <c r="Q2687" i="1"/>
  <c r="P2687" i="1"/>
  <c r="R2687" i="1"/>
  <c r="Q2686" i="1"/>
  <c r="P2686" i="1"/>
  <c r="R2686" i="1"/>
  <c r="Q2685" i="1"/>
  <c r="P2685" i="1"/>
  <c r="O1539" i="1"/>
  <c r="O2221" i="1"/>
  <c r="O2685" i="1"/>
  <c r="R2685" i="1"/>
  <c r="Q2684" i="1"/>
  <c r="P2684" i="1"/>
  <c r="O81" i="1"/>
  <c r="R2684" i="1"/>
  <c r="R2683" i="1"/>
  <c r="Q2683" i="1"/>
  <c r="P2683" i="1"/>
  <c r="Q2682" i="1"/>
  <c r="P2682" i="1"/>
  <c r="R2682" i="1"/>
  <c r="R2681" i="1"/>
  <c r="Q2681" i="1"/>
  <c r="P2681" i="1"/>
  <c r="Q2680" i="1"/>
  <c r="P2680" i="1"/>
  <c r="O845" i="1"/>
  <c r="R2680" i="1"/>
  <c r="Q2679" i="1"/>
  <c r="P2679" i="1"/>
  <c r="R2679" i="1"/>
  <c r="Q2678" i="1"/>
  <c r="P2678" i="1"/>
  <c r="R2678" i="1"/>
  <c r="Q2677" i="1"/>
  <c r="P2677" i="1"/>
  <c r="O956" i="1"/>
  <c r="O2591" i="1"/>
  <c r="R2677" i="1"/>
  <c r="R2676" i="1"/>
  <c r="Q2676" i="1"/>
  <c r="P2676" i="1"/>
  <c r="O1867" i="1"/>
  <c r="Q2675" i="1"/>
  <c r="P2675" i="1"/>
  <c r="R2675" i="1"/>
  <c r="Q2674" i="1"/>
  <c r="P2674" i="1"/>
  <c r="O848" i="1"/>
  <c r="O1139" i="1"/>
  <c r="O2674" i="1"/>
  <c r="R2674" i="1"/>
  <c r="Q2673" i="1"/>
  <c r="P2673" i="1"/>
  <c r="O1062" i="1"/>
  <c r="O2442" i="1"/>
  <c r="R2673" i="1"/>
  <c r="Q2672" i="1"/>
  <c r="P2672" i="1"/>
  <c r="R2672" i="1"/>
  <c r="Q2671" i="1"/>
  <c r="P2671" i="1"/>
  <c r="O1217" i="1"/>
  <c r="O2671" i="1"/>
  <c r="R2671" i="1"/>
  <c r="Q2670" i="1"/>
  <c r="P2670" i="1"/>
  <c r="O2200" i="1"/>
  <c r="R2670" i="1"/>
  <c r="Q2669" i="1"/>
  <c r="P2669" i="1"/>
  <c r="R2669" i="1"/>
  <c r="Q2668" i="1"/>
  <c r="P2668" i="1"/>
  <c r="O1457" i="1"/>
  <c r="R2668" i="1"/>
  <c r="Q2667" i="1"/>
  <c r="P2667" i="1"/>
  <c r="O1133" i="1"/>
  <c r="O2013" i="1"/>
  <c r="O2667" i="1"/>
  <c r="R2667" i="1"/>
  <c r="Q2666" i="1"/>
  <c r="P2666" i="1"/>
  <c r="O1232" i="1"/>
  <c r="O2666" i="1"/>
  <c r="R2666" i="1"/>
  <c r="Q2665" i="1"/>
  <c r="P2665" i="1"/>
  <c r="R2665" i="1"/>
  <c r="Q2664" i="1"/>
  <c r="P2664" i="1"/>
  <c r="O1045" i="1"/>
  <c r="O1534" i="1"/>
  <c r="O2664" i="1"/>
  <c r="R2664" i="1"/>
  <c r="Q2663" i="1"/>
  <c r="P2663" i="1"/>
  <c r="R2663" i="1"/>
  <c r="Q2662" i="1"/>
  <c r="P2662" i="1"/>
  <c r="O1066" i="1"/>
  <c r="O1353" i="1"/>
  <c r="O2662" i="1"/>
  <c r="R2662" i="1"/>
  <c r="Q2661" i="1"/>
  <c r="P2661" i="1"/>
  <c r="O1562" i="1"/>
  <c r="O2020" i="1"/>
  <c r="O2661" i="1"/>
  <c r="R2661" i="1"/>
  <c r="Q2660" i="1"/>
  <c r="P2660" i="1"/>
  <c r="O990" i="1"/>
  <c r="O566" i="1"/>
  <c r="R2660" i="1"/>
  <c r="Q2659" i="1"/>
  <c r="P2659" i="1"/>
  <c r="O2276" i="1"/>
  <c r="R2659" i="1"/>
  <c r="Q2658" i="1"/>
  <c r="P2658" i="1"/>
  <c r="O1299" i="1"/>
  <c r="R2658" i="1"/>
  <c r="Q2657" i="1"/>
  <c r="P2657" i="1"/>
  <c r="O1071" i="1"/>
  <c r="O2657" i="1"/>
  <c r="R2657" i="1"/>
  <c r="Q2656" i="1"/>
  <c r="P2656" i="1"/>
  <c r="O1694" i="1"/>
  <c r="R2656" i="1"/>
  <c r="Q2655" i="1"/>
  <c r="P2655" i="1"/>
  <c r="R2655" i="1"/>
  <c r="Q2654" i="1"/>
  <c r="P2654" i="1"/>
  <c r="O2475" i="1"/>
  <c r="R2654" i="1"/>
  <c r="Q2653" i="1"/>
  <c r="P2653" i="1"/>
  <c r="O1912" i="1"/>
  <c r="R2653" i="1"/>
  <c r="Q2652" i="1"/>
  <c r="P2652" i="1"/>
  <c r="O245" i="1"/>
  <c r="O2652" i="1"/>
  <c r="R2652" i="1"/>
  <c r="Q2651" i="1"/>
  <c r="P2651" i="1"/>
  <c r="O1986" i="1"/>
  <c r="O1146" i="1"/>
  <c r="O2651" i="1"/>
  <c r="R2651" i="1"/>
  <c r="Q2650" i="1"/>
  <c r="P2650" i="1"/>
  <c r="O185" i="1"/>
  <c r="O1003" i="1"/>
  <c r="O2650" i="1"/>
  <c r="R2650" i="1"/>
  <c r="Q2649" i="1"/>
  <c r="P2649" i="1"/>
  <c r="O1604" i="1"/>
  <c r="O1556" i="1"/>
  <c r="O2649" i="1"/>
  <c r="R2649" i="1"/>
  <c r="Q2648" i="1"/>
  <c r="P2648" i="1"/>
  <c r="O1829" i="1"/>
  <c r="R2648" i="1"/>
  <c r="Q2647" i="1"/>
  <c r="P2647" i="1"/>
  <c r="O1445" i="1"/>
  <c r="O2600" i="1"/>
  <c r="O2647" i="1"/>
  <c r="R2647" i="1"/>
  <c r="Q2646" i="1"/>
  <c r="P2646" i="1"/>
  <c r="R2646" i="1"/>
  <c r="Q2645" i="1"/>
  <c r="P2645" i="1"/>
  <c r="O265" i="1"/>
  <c r="R2645" i="1"/>
  <c r="Q2644" i="1"/>
  <c r="P2644" i="1"/>
  <c r="O2049" i="1"/>
  <c r="O602" i="1"/>
  <c r="O2644" i="1"/>
  <c r="R2644" i="1"/>
  <c r="Q2643" i="1"/>
  <c r="P2643" i="1"/>
  <c r="R2643" i="1"/>
  <c r="Q2642" i="1"/>
  <c r="P2642" i="1"/>
  <c r="R2642" i="1"/>
  <c r="Q2641" i="1"/>
  <c r="P2641" i="1"/>
  <c r="O64" i="1"/>
  <c r="O2270" i="1"/>
  <c r="R2641" i="1"/>
  <c r="Q2640" i="1"/>
  <c r="P2640" i="1"/>
  <c r="O2388" i="1"/>
  <c r="O2360" i="1"/>
  <c r="O2640" i="1"/>
  <c r="R2640" i="1"/>
  <c r="Q2639" i="1"/>
  <c r="P2639" i="1"/>
  <c r="O2188" i="1"/>
  <c r="O370" i="1"/>
  <c r="R2639" i="1"/>
  <c r="Q2638" i="1"/>
  <c r="P2638" i="1"/>
  <c r="R2638" i="1"/>
  <c r="Q2637" i="1"/>
  <c r="P2637" i="1"/>
  <c r="R2637" i="1"/>
  <c r="Q2636" i="1"/>
  <c r="P2636" i="1"/>
  <c r="O431" i="1"/>
  <c r="O2636" i="1"/>
  <c r="R2636" i="1"/>
  <c r="Q2635" i="1"/>
  <c r="P2635" i="1"/>
  <c r="R2635" i="1"/>
  <c r="Q2634" i="1"/>
  <c r="P2634" i="1"/>
  <c r="R2634" i="1"/>
  <c r="Q2633" i="1"/>
  <c r="P2633" i="1"/>
  <c r="O127" i="1"/>
  <c r="R2633" i="1"/>
  <c r="Q2632" i="1"/>
  <c r="P2632" i="1"/>
  <c r="O1558" i="1"/>
  <c r="O644" i="1"/>
  <c r="R2632" i="1"/>
  <c r="Q2631" i="1"/>
  <c r="P2631" i="1"/>
  <c r="O133" i="1"/>
  <c r="O1919" i="1"/>
  <c r="O2631" i="1"/>
  <c r="R2631" i="1"/>
  <c r="Q2630" i="1"/>
  <c r="P2630" i="1"/>
  <c r="O2471" i="1"/>
  <c r="O2630" i="1"/>
  <c r="R2630" i="1"/>
  <c r="Q2629" i="1"/>
  <c r="P2629" i="1"/>
  <c r="O1253" i="1"/>
  <c r="O2629" i="1"/>
  <c r="R2629" i="1"/>
  <c r="Q2628" i="1"/>
  <c r="P2628" i="1"/>
  <c r="O424" i="1"/>
  <c r="O1841" i="1"/>
  <c r="O2628" i="1"/>
  <c r="R2628" i="1"/>
  <c r="Q2627" i="1"/>
  <c r="P2627" i="1"/>
  <c r="O1379" i="1"/>
  <c r="O334" i="1"/>
  <c r="R2627" i="1"/>
  <c r="Q2626" i="1"/>
  <c r="P2626" i="1"/>
  <c r="R2626" i="1"/>
  <c r="Q2625" i="1"/>
  <c r="P2625" i="1"/>
  <c r="R2625" i="1"/>
  <c r="Q2624" i="1"/>
  <c r="P2624" i="1"/>
  <c r="R2624" i="1"/>
  <c r="Q2623" i="1"/>
  <c r="P2623" i="1"/>
  <c r="O1886" i="1"/>
  <c r="R2623" i="1"/>
  <c r="Q2622" i="1"/>
  <c r="P2622" i="1"/>
  <c r="O1294" i="1"/>
  <c r="O1410" i="1"/>
  <c r="O2622" i="1"/>
  <c r="R2622" i="1"/>
  <c r="Q2621" i="1"/>
  <c r="P2621" i="1"/>
  <c r="O2440" i="1"/>
  <c r="R2621" i="1"/>
  <c r="Q2620" i="1"/>
  <c r="P2620" i="1"/>
  <c r="O432" i="1"/>
  <c r="R2620" i="1"/>
  <c r="Q2619" i="1"/>
  <c r="P2619" i="1"/>
  <c r="O2619" i="1"/>
  <c r="R2619" i="1"/>
  <c r="Q2618" i="1"/>
  <c r="P2618" i="1"/>
  <c r="O2463" i="1"/>
  <c r="R2618" i="1"/>
  <c r="Q2617" i="1"/>
  <c r="P2617" i="1"/>
  <c r="O2033" i="1"/>
  <c r="O850" i="1"/>
  <c r="O2617" i="1"/>
  <c r="R2617" i="1"/>
  <c r="Q2616" i="1"/>
  <c r="P2616" i="1"/>
  <c r="R2616" i="1"/>
  <c r="Q2615" i="1"/>
  <c r="P2615" i="1"/>
  <c r="R2615" i="1"/>
  <c r="Q2614" i="1"/>
  <c r="P2614" i="1"/>
  <c r="O2045" i="1"/>
  <c r="O2383" i="1"/>
  <c r="O2614" i="1"/>
  <c r="R2614" i="1"/>
  <c r="Q2613" i="1"/>
  <c r="P2613" i="1"/>
  <c r="O2239" i="1"/>
  <c r="O223" i="1"/>
  <c r="O2613" i="1"/>
  <c r="R2613" i="1"/>
  <c r="Q2612" i="1"/>
  <c r="P2612" i="1"/>
  <c r="O1735" i="1"/>
  <c r="R2612" i="1"/>
  <c r="Q2611" i="1"/>
  <c r="P2611" i="1"/>
  <c r="R2611" i="1"/>
  <c r="Q2610" i="1"/>
  <c r="P2610" i="1"/>
  <c r="R2610" i="1"/>
  <c r="Q2609" i="1"/>
  <c r="P2609" i="1"/>
  <c r="O1618" i="1"/>
  <c r="R2609" i="1"/>
  <c r="Q2608" i="1"/>
  <c r="P2608" i="1"/>
  <c r="R2608" i="1"/>
  <c r="Q2607" i="1"/>
  <c r="P2607" i="1"/>
  <c r="O2418" i="1"/>
  <c r="R2607" i="1"/>
  <c r="Q2606" i="1"/>
  <c r="P2606" i="1"/>
  <c r="R2606" i="1"/>
  <c r="Q2605" i="1"/>
  <c r="P2605" i="1"/>
  <c r="R2605" i="1"/>
  <c r="Q2604" i="1"/>
  <c r="P2604" i="1"/>
  <c r="R2604" i="1"/>
  <c r="Q2603" i="1"/>
  <c r="P2603" i="1"/>
  <c r="R2603" i="1"/>
  <c r="Q2602" i="1"/>
  <c r="P2602" i="1"/>
  <c r="O967" i="1"/>
  <c r="R2602" i="1"/>
  <c r="Q2601" i="1"/>
  <c r="P2601" i="1"/>
  <c r="R2601" i="1"/>
  <c r="Q2600" i="1"/>
  <c r="P2600" i="1"/>
  <c r="O213" i="1"/>
  <c r="R2600" i="1"/>
  <c r="Q2599" i="1"/>
  <c r="P2599" i="1"/>
  <c r="R2599" i="1"/>
  <c r="Q2598" i="1"/>
  <c r="P2598" i="1"/>
  <c r="R2598" i="1"/>
  <c r="Q2597" i="1"/>
  <c r="P2597" i="1"/>
  <c r="O105" i="1"/>
  <c r="O2597" i="1"/>
  <c r="R2597" i="1"/>
  <c r="Q2596" i="1"/>
  <c r="P2596" i="1"/>
  <c r="O2596" i="1"/>
  <c r="R2596" i="1"/>
  <c r="Q2595" i="1"/>
  <c r="P2595" i="1"/>
  <c r="O2274" i="1"/>
  <c r="R2595" i="1"/>
  <c r="Q2594" i="1"/>
  <c r="P2594" i="1"/>
  <c r="O2594" i="1"/>
  <c r="R2594" i="1"/>
  <c r="Q2593" i="1"/>
  <c r="P2593" i="1"/>
  <c r="O546" i="1"/>
  <c r="O1064" i="1"/>
  <c r="R2593" i="1"/>
  <c r="Q2592" i="1"/>
  <c r="P2592" i="1"/>
  <c r="O1470" i="1"/>
  <c r="O1052" i="1"/>
  <c r="R2592" i="1"/>
  <c r="Q2591" i="1"/>
  <c r="P2591" i="1"/>
  <c r="O1577" i="1"/>
  <c r="R2591" i="1"/>
  <c r="Q2590" i="1"/>
  <c r="P2590" i="1"/>
  <c r="O380" i="1"/>
  <c r="R2590" i="1"/>
  <c r="Q2589" i="1"/>
  <c r="P2589" i="1"/>
  <c r="O1866" i="1"/>
  <c r="O1163" i="1"/>
  <c r="R2589" i="1"/>
  <c r="Q2588" i="1"/>
  <c r="P2588" i="1"/>
  <c r="O1624" i="1"/>
  <c r="O1175" i="1"/>
  <c r="O2588" i="1"/>
  <c r="R2588" i="1"/>
  <c r="Q2587" i="1"/>
  <c r="P2587" i="1"/>
  <c r="O2587" i="1"/>
  <c r="R2587" i="1"/>
  <c r="Q2586" i="1"/>
  <c r="P2586" i="1"/>
  <c r="O2415" i="1"/>
  <c r="O1793" i="1"/>
  <c r="R2586" i="1"/>
  <c r="R2585" i="1"/>
  <c r="Q2585" i="1"/>
  <c r="P2585" i="1"/>
  <c r="Q2584" i="1"/>
  <c r="P2584" i="1"/>
  <c r="O366" i="1"/>
  <c r="O2584" i="1"/>
  <c r="R2584" i="1"/>
  <c r="Q2583" i="1"/>
  <c r="P2583" i="1"/>
  <c r="O1281" i="1"/>
  <c r="R2583" i="1"/>
  <c r="Q2582" i="1"/>
  <c r="P2582" i="1"/>
  <c r="O226" i="1"/>
  <c r="O1910" i="1"/>
  <c r="O2582" i="1"/>
  <c r="R2582" i="1"/>
  <c r="Q2581" i="1"/>
  <c r="P2581" i="1"/>
  <c r="O2581" i="1"/>
  <c r="R2581" i="1"/>
  <c r="R2580" i="1"/>
  <c r="Q2580" i="1"/>
  <c r="P2580" i="1"/>
  <c r="O2010" i="1"/>
  <c r="Q2579" i="1"/>
  <c r="P2579" i="1"/>
  <c r="R2579" i="1"/>
  <c r="Q2578" i="1"/>
  <c r="P2578" i="1"/>
  <c r="O2479" i="1"/>
  <c r="R2578" i="1"/>
  <c r="Q2577" i="1"/>
  <c r="P2577" i="1"/>
  <c r="O1078" i="1"/>
  <c r="O2371" i="1"/>
  <c r="R2577" i="1"/>
  <c r="Q2576" i="1"/>
  <c r="P2576" i="1"/>
  <c r="O758" i="1"/>
  <c r="R2576" i="1"/>
  <c r="Q2575" i="1"/>
  <c r="P2575" i="1"/>
  <c r="O2575" i="1"/>
  <c r="R2575" i="1"/>
  <c r="Q2574" i="1"/>
  <c r="P2574" i="1"/>
  <c r="R2574" i="1"/>
  <c r="Q2573" i="1"/>
  <c r="P2573" i="1"/>
  <c r="R2573" i="1"/>
  <c r="Q2572" i="1"/>
  <c r="P2572" i="1"/>
  <c r="O2145" i="1"/>
  <c r="R2572" i="1"/>
  <c r="Q2571" i="1"/>
  <c r="P2571" i="1"/>
  <c r="O1462" i="1"/>
  <c r="O2571" i="1"/>
  <c r="R2571" i="1"/>
  <c r="Q2570" i="1"/>
  <c r="P2570" i="1"/>
  <c r="R2570" i="1"/>
  <c r="Q2569" i="1"/>
  <c r="P2569" i="1"/>
  <c r="O1812" i="1"/>
  <c r="R2569" i="1"/>
  <c r="Q2568" i="1"/>
  <c r="P2568" i="1"/>
  <c r="R2568" i="1"/>
  <c r="Q2567" i="1"/>
  <c r="P2567" i="1"/>
  <c r="O891" i="1"/>
  <c r="R2567" i="1"/>
  <c r="Q2566" i="1"/>
  <c r="P2566" i="1"/>
  <c r="O2566" i="1"/>
  <c r="R2566" i="1"/>
  <c r="Q2565" i="1"/>
  <c r="P2565" i="1"/>
  <c r="O1310" i="1"/>
  <c r="O1738" i="1"/>
  <c r="O2565" i="1"/>
  <c r="R2565" i="1"/>
  <c r="Q2564" i="1"/>
  <c r="P2564" i="1"/>
  <c r="R2564" i="1"/>
  <c r="Q2563" i="1"/>
  <c r="P2563" i="1"/>
  <c r="O914" i="1"/>
  <c r="O1387" i="1"/>
  <c r="R2563" i="1"/>
  <c r="Q2562" i="1"/>
  <c r="P2562" i="1"/>
  <c r="O1381" i="1"/>
  <c r="O2201" i="1"/>
  <c r="O2562" i="1"/>
  <c r="R2562" i="1"/>
  <c r="Q2561" i="1"/>
  <c r="P2561" i="1"/>
  <c r="R2561" i="1"/>
  <c r="Q2560" i="1"/>
  <c r="P2560" i="1"/>
  <c r="O952" i="1"/>
  <c r="O1982" i="1"/>
  <c r="O2560" i="1"/>
  <c r="R2560" i="1"/>
  <c r="Q2559" i="1"/>
  <c r="P2559" i="1"/>
  <c r="O2559" i="1"/>
  <c r="R2559" i="1"/>
  <c r="Q2558" i="1"/>
  <c r="P2558" i="1"/>
  <c r="R2558" i="1"/>
  <c r="Q2557" i="1"/>
  <c r="P2557" i="1"/>
  <c r="R2557" i="1"/>
  <c r="Q2556" i="1"/>
  <c r="P2556" i="1"/>
  <c r="O2023" i="1"/>
  <c r="O1854" i="1"/>
  <c r="R2556" i="1"/>
  <c r="O2555" i="1"/>
  <c r="R2555" i="1"/>
  <c r="Q2555" i="1"/>
  <c r="P2555" i="1"/>
  <c r="Q2554" i="1"/>
  <c r="P2554" i="1"/>
  <c r="R2554" i="1"/>
  <c r="Q2553" i="1"/>
  <c r="P2553" i="1"/>
  <c r="R2553" i="1"/>
  <c r="Q2552" i="1"/>
  <c r="P2552" i="1"/>
  <c r="O2451" i="1"/>
  <c r="O1477" i="1"/>
  <c r="O2552" i="1"/>
  <c r="R2552" i="1"/>
  <c r="Q2551" i="1"/>
  <c r="P2551" i="1"/>
  <c r="O2551" i="1"/>
  <c r="R2551" i="1"/>
  <c r="Q2550" i="1"/>
  <c r="P2550" i="1"/>
  <c r="O416" i="1"/>
  <c r="O2550" i="1"/>
  <c r="R2550" i="1"/>
  <c r="Q2549" i="1"/>
  <c r="P2549" i="1"/>
  <c r="R2549" i="1"/>
  <c r="Q2548" i="1"/>
  <c r="P2548" i="1"/>
  <c r="O2548" i="1"/>
  <c r="R2548" i="1"/>
  <c r="Q2547" i="1"/>
  <c r="P2547" i="1"/>
  <c r="O803" i="1"/>
  <c r="R2547" i="1"/>
  <c r="Q2546" i="1"/>
  <c r="P2546" i="1"/>
  <c r="O2546" i="1"/>
  <c r="R2546" i="1"/>
  <c r="Q2545" i="1"/>
  <c r="P2545" i="1"/>
  <c r="O2545" i="1"/>
  <c r="R2545" i="1"/>
  <c r="Q2544" i="1"/>
  <c r="P2544" i="1"/>
  <c r="R2544" i="1"/>
  <c r="Q2543" i="1"/>
  <c r="P2543" i="1"/>
  <c r="R2543" i="1"/>
  <c r="Q2542" i="1"/>
  <c r="P2542" i="1"/>
  <c r="R2542" i="1"/>
  <c r="Q2541" i="1"/>
  <c r="P2541" i="1"/>
  <c r="O1636" i="1"/>
  <c r="O2391" i="1"/>
  <c r="O2541" i="1"/>
  <c r="R2541" i="1"/>
  <c r="Q2540" i="1"/>
  <c r="P2540" i="1"/>
  <c r="O2540" i="1"/>
  <c r="R2540" i="1"/>
  <c r="Q2539" i="1"/>
  <c r="P2539" i="1"/>
  <c r="R2539" i="1"/>
  <c r="Q2538" i="1"/>
  <c r="P2538" i="1"/>
  <c r="R2538" i="1"/>
  <c r="Q2537" i="1"/>
  <c r="P2537" i="1"/>
  <c r="O1931" i="1"/>
  <c r="O2509" i="1"/>
  <c r="O2537" i="1"/>
  <c r="R2537" i="1"/>
  <c r="Q2536" i="1"/>
  <c r="P2536" i="1"/>
  <c r="R2536" i="1"/>
  <c r="Q2535" i="1"/>
  <c r="P2535" i="1"/>
  <c r="O2535" i="1"/>
  <c r="R2535" i="1"/>
  <c r="Q2534" i="1"/>
  <c r="P2534" i="1"/>
  <c r="O2534" i="1"/>
  <c r="R2534" i="1"/>
  <c r="Q2533" i="1"/>
  <c r="P2533" i="1"/>
  <c r="O2155" i="1"/>
  <c r="R2533" i="1"/>
  <c r="Q2532" i="1"/>
  <c r="P2532" i="1"/>
  <c r="O2022" i="1"/>
  <c r="O2532" i="1"/>
  <c r="R2532" i="1"/>
  <c r="Q2531" i="1"/>
  <c r="P2531" i="1"/>
  <c r="R2531" i="1"/>
  <c r="Q2530" i="1"/>
  <c r="P2530" i="1"/>
  <c r="R2530" i="1"/>
  <c r="Q2529" i="1"/>
  <c r="P2529" i="1"/>
  <c r="R2529" i="1"/>
  <c r="Q2528" i="1"/>
  <c r="P2528" i="1"/>
  <c r="R2528" i="1"/>
  <c r="Q2527" i="1"/>
  <c r="P2527" i="1"/>
  <c r="R2527" i="1"/>
  <c r="Q2526" i="1"/>
  <c r="P2526" i="1"/>
  <c r="O1436" i="1"/>
  <c r="R2526" i="1"/>
  <c r="Q2525" i="1"/>
  <c r="P2525" i="1"/>
  <c r="O2525" i="1"/>
  <c r="R2525" i="1"/>
  <c r="Q2524" i="1"/>
  <c r="P2524" i="1"/>
  <c r="R2524" i="1"/>
  <c r="O1362" i="1"/>
  <c r="R2523" i="1"/>
  <c r="Q2523" i="1"/>
  <c r="P2523" i="1"/>
  <c r="Q2522" i="1"/>
  <c r="P2522" i="1"/>
  <c r="O1449" i="1"/>
  <c r="O434" i="1"/>
  <c r="O2522" i="1"/>
  <c r="R2522" i="1"/>
  <c r="Q2521" i="1"/>
  <c r="P2521" i="1"/>
  <c r="O2521" i="1"/>
  <c r="R2521" i="1"/>
  <c r="Q2520" i="1"/>
  <c r="P2520" i="1"/>
  <c r="R2520" i="1"/>
  <c r="Q2519" i="1"/>
  <c r="P2519" i="1"/>
  <c r="O614" i="1"/>
  <c r="O2152" i="1"/>
  <c r="O2519" i="1"/>
  <c r="R2519" i="1"/>
  <c r="Q2518" i="1"/>
  <c r="P2518" i="1"/>
  <c r="O168" i="1"/>
  <c r="R2518" i="1"/>
  <c r="Q2517" i="1"/>
  <c r="P2517" i="1"/>
  <c r="O506" i="1"/>
  <c r="R2517" i="1"/>
  <c r="Q2516" i="1"/>
  <c r="P2516" i="1"/>
  <c r="R2516" i="1"/>
  <c r="Q2515" i="1"/>
  <c r="P2515" i="1"/>
  <c r="O184" i="1"/>
  <c r="R2515" i="1"/>
  <c r="Q2514" i="1"/>
  <c r="P2514" i="1"/>
  <c r="O599" i="1"/>
  <c r="R2514" i="1"/>
  <c r="Q2513" i="1"/>
  <c r="P2513" i="1"/>
  <c r="O594" i="1"/>
  <c r="O1103" i="1"/>
  <c r="O2513" i="1"/>
  <c r="R2513" i="1"/>
  <c r="Q2512" i="1"/>
  <c r="P2512" i="1"/>
  <c r="O2031" i="1"/>
  <c r="O2512" i="1"/>
  <c r="R2512" i="1"/>
  <c r="Q2511" i="1"/>
  <c r="P2511" i="1"/>
  <c r="O2116" i="1"/>
  <c r="R2511" i="1"/>
  <c r="Q2510" i="1"/>
  <c r="P2510" i="1"/>
  <c r="R2510" i="1"/>
  <c r="Q2509" i="1"/>
  <c r="P2509" i="1"/>
  <c r="R2509" i="1"/>
  <c r="Q2508" i="1"/>
  <c r="P2508" i="1"/>
  <c r="O527" i="1"/>
  <c r="R2508" i="1"/>
  <c r="Q2507" i="1"/>
  <c r="P2507" i="1"/>
  <c r="O1785" i="1"/>
  <c r="R2507" i="1"/>
  <c r="Q2506" i="1"/>
  <c r="P2506" i="1"/>
  <c r="R2506" i="1"/>
  <c r="Q2505" i="1"/>
  <c r="P2505" i="1"/>
  <c r="O123" i="1"/>
  <c r="O720" i="1"/>
  <c r="O2505" i="1"/>
  <c r="R2505" i="1"/>
  <c r="Q2504" i="1"/>
  <c r="P2504" i="1"/>
  <c r="O2504" i="1"/>
  <c r="R2504" i="1"/>
  <c r="Q2503" i="1"/>
  <c r="P2503" i="1"/>
  <c r="O2446" i="1"/>
  <c r="O1432" i="1"/>
  <c r="R2503" i="1"/>
  <c r="Q2502" i="1"/>
  <c r="P2502" i="1"/>
  <c r="O2502" i="1"/>
  <c r="R2502" i="1"/>
  <c r="Q2501" i="1"/>
  <c r="P2501" i="1"/>
  <c r="R2501" i="1"/>
  <c r="Q2500" i="1"/>
  <c r="P2500" i="1"/>
  <c r="O2298" i="1"/>
  <c r="O2500" i="1"/>
  <c r="R2500" i="1"/>
  <c r="Q2499" i="1"/>
  <c r="P2499" i="1"/>
  <c r="R2499" i="1"/>
  <c r="Q2498" i="1"/>
  <c r="P2498" i="1"/>
  <c r="R2498" i="1"/>
  <c r="Q2497" i="1"/>
  <c r="P2497" i="1"/>
  <c r="O2497" i="1"/>
  <c r="R2497" i="1"/>
  <c r="Q2496" i="1"/>
  <c r="P2496" i="1"/>
  <c r="O2496" i="1"/>
  <c r="R2496" i="1"/>
  <c r="Q2495" i="1"/>
  <c r="P2495" i="1"/>
  <c r="R2495" i="1"/>
  <c r="Q2494" i="1"/>
  <c r="P2494" i="1"/>
  <c r="O2494" i="1"/>
  <c r="R2494" i="1"/>
  <c r="Q2493" i="1"/>
  <c r="P2493" i="1"/>
  <c r="R2493" i="1"/>
  <c r="Q2492" i="1"/>
  <c r="P2492" i="1"/>
  <c r="O2492" i="1"/>
  <c r="R2492" i="1"/>
  <c r="Q2491" i="1"/>
  <c r="P2491" i="1"/>
  <c r="R2491" i="1"/>
  <c r="Q2490" i="1"/>
  <c r="P2490" i="1"/>
  <c r="R2490" i="1"/>
  <c r="Q2489" i="1"/>
  <c r="P2489" i="1"/>
  <c r="R2489" i="1"/>
  <c r="Q2488" i="1"/>
  <c r="P2488" i="1"/>
  <c r="R2488" i="1"/>
  <c r="Q2487" i="1"/>
  <c r="P2487" i="1"/>
  <c r="R2487" i="1"/>
  <c r="Q2486" i="1"/>
  <c r="P2486" i="1"/>
  <c r="O2486" i="1"/>
  <c r="R2486" i="1"/>
  <c r="Q2485" i="1"/>
  <c r="P2485" i="1"/>
  <c r="R2485" i="1"/>
  <c r="Q2484" i="1"/>
  <c r="P2484" i="1"/>
  <c r="R2484" i="1"/>
  <c r="Q2483" i="1"/>
  <c r="P2483" i="1"/>
  <c r="O2483" i="1"/>
  <c r="R2483" i="1"/>
  <c r="Q2482" i="1"/>
  <c r="P2482" i="1"/>
  <c r="R2482" i="1"/>
  <c r="Q2481" i="1"/>
  <c r="P2481" i="1"/>
  <c r="R2481" i="1"/>
  <c r="Q2480" i="1"/>
  <c r="P2480" i="1"/>
  <c r="O2480" i="1"/>
  <c r="R2480" i="1"/>
  <c r="Q2479" i="1"/>
  <c r="P2479" i="1"/>
  <c r="R2479" i="1"/>
  <c r="Q2478" i="1"/>
  <c r="P2478" i="1"/>
  <c r="R2478" i="1"/>
  <c r="Q2477" i="1"/>
  <c r="P2477" i="1"/>
  <c r="R2477" i="1"/>
  <c r="Q2476" i="1"/>
  <c r="P2476" i="1"/>
  <c r="R2476" i="1"/>
  <c r="Q2475" i="1"/>
  <c r="P2475" i="1"/>
  <c r="R2475" i="1"/>
  <c r="Q2474" i="1"/>
  <c r="P2474" i="1"/>
  <c r="R2474" i="1"/>
  <c r="Q2473" i="1"/>
  <c r="P2473" i="1"/>
  <c r="R2473" i="1"/>
  <c r="Q2472" i="1"/>
  <c r="P2472" i="1"/>
  <c r="R2472" i="1"/>
  <c r="Q2471" i="1"/>
  <c r="P2471" i="1"/>
  <c r="R2471" i="1"/>
  <c r="Q2470" i="1"/>
  <c r="P2470" i="1"/>
  <c r="R2470" i="1"/>
  <c r="Q2469" i="1"/>
  <c r="P2469" i="1"/>
  <c r="R2469" i="1"/>
  <c r="Q2468" i="1"/>
  <c r="P2468" i="1"/>
  <c r="O2468" i="1"/>
  <c r="R2468" i="1"/>
  <c r="Q2467" i="1"/>
  <c r="P2467" i="1"/>
  <c r="R2467" i="1"/>
  <c r="Q2466" i="1"/>
  <c r="P2466" i="1"/>
  <c r="O212" i="1"/>
  <c r="O1416" i="1"/>
  <c r="O2466" i="1"/>
  <c r="R2466" i="1"/>
  <c r="Q2465" i="1"/>
  <c r="P2465" i="1"/>
  <c r="R2465" i="1"/>
  <c r="Q2464" i="1"/>
  <c r="P2464" i="1"/>
  <c r="O2464" i="1"/>
  <c r="R2464" i="1"/>
  <c r="Q2463" i="1"/>
  <c r="P2463" i="1"/>
  <c r="R2463" i="1"/>
  <c r="Q2462" i="1"/>
  <c r="P2462" i="1"/>
  <c r="O2241" i="1"/>
  <c r="O224" i="1"/>
  <c r="O2462" i="1"/>
  <c r="R2462" i="1"/>
  <c r="Q2461" i="1"/>
  <c r="P2461" i="1"/>
  <c r="O1195" i="1"/>
  <c r="O1004" i="1"/>
  <c r="R2461" i="1"/>
  <c r="Q2460" i="1"/>
  <c r="P2460" i="1"/>
  <c r="O733" i="1"/>
  <c r="R2460" i="1"/>
  <c r="Q2459" i="1"/>
  <c r="P2459" i="1"/>
  <c r="O1115" i="1"/>
  <c r="O951" i="1"/>
  <c r="R2459" i="1"/>
  <c r="Q2458" i="1"/>
  <c r="P2458" i="1"/>
  <c r="O101" i="1"/>
  <c r="R2458" i="1"/>
  <c r="Q2457" i="1"/>
  <c r="P2457" i="1"/>
  <c r="O583" i="1"/>
  <c r="R2457" i="1"/>
  <c r="Q2456" i="1"/>
  <c r="P2456" i="1"/>
  <c r="O452" i="1"/>
  <c r="R2456" i="1"/>
  <c r="Q2455" i="1"/>
  <c r="P2455" i="1"/>
  <c r="O1992" i="1"/>
  <c r="O152" i="1"/>
  <c r="R2455" i="1"/>
  <c r="Q2454" i="1"/>
  <c r="P2454" i="1"/>
  <c r="O1742" i="1"/>
  <c r="O1161" i="1"/>
  <c r="R2454" i="1"/>
  <c r="Q2453" i="1"/>
  <c r="P2453" i="1"/>
  <c r="O1995" i="1"/>
  <c r="O59" i="1"/>
  <c r="O2453" i="1"/>
  <c r="R2453" i="1"/>
  <c r="Q2452" i="1"/>
  <c r="P2452" i="1"/>
  <c r="R2452" i="1"/>
  <c r="Q2451" i="1"/>
  <c r="P2451" i="1"/>
  <c r="R2451" i="1"/>
  <c r="Q2450" i="1"/>
  <c r="P2450" i="1"/>
  <c r="O2269" i="1"/>
  <c r="O444" i="1"/>
  <c r="O2450" i="1"/>
  <c r="R2450" i="1"/>
  <c r="Q2449" i="1"/>
  <c r="P2449" i="1"/>
  <c r="O345" i="1"/>
  <c r="R2449" i="1"/>
  <c r="Q2448" i="1"/>
  <c r="P2448" i="1"/>
  <c r="R2448" i="1"/>
  <c r="Q2447" i="1"/>
  <c r="P2447" i="1"/>
  <c r="O1783" i="1"/>
  <c r="R2447" i="1"/>
  <c r="Q2446" i="1"/>
  <c r="P2446" i="1"/>
  <c r="O311" i="1"/>
  <c r="O762" i="1"/>
  <c r="R2446" i="1"/>
  <c r="Q2445" i="1"/>
  <c r="P2445" i="1"/>
  <c r="O2445" i="1"/>
  <c r="R2445" i="1"/>
  <c r="Q2444" i="1"/>
  <c r="P2444" i="1"/>
  <c r="O2154" i="1"/>
  <c r="R2444" i="1"/>
  <c r="Q2443" i="1"/>
  <c r="P2443" i="1"/>
  <c r="O1609" i="1"/>
  <c r="R2443" i="1"/>
  <c r="Q2442" i="1"/>
  <c r="P2442" i="1"/>
  <c r="O2027" i="1"/>
  <c r="R2442" i="1"/>
  <c r="Q2441" i="1"/>
  <c r="P2441" i="1"/>
  <c r="O1769" i="1"/>
  <c r="O1370" i="1"/>
  <c r="R2441" i="1"/>
  <c r="Q2440" i="1"/>
  <c r="P2440" i="1"/>
  <c r="O314" i="1"/>
  <c r="O1313" i="1"/>
  <c r="R2440" i="1"/>
  <c r="Q2439" i="1"/>
  <c r="P2439" i="1"/>
  <c r="O205" i="1"/>
  <c r="O2236" i="1"/>
  <c r="O2439" i="1"/>
  <c r="R2439" i="1"/>
  <c r="Q2438" i="1"/>
  <c r="P2438" i="1"/>
  <c r="R2438" i="1"/>
  <c r="Q2437" i="1"/>
  <c r="P2437" i="1"/>
  <c r="R2437" i="1"/>
  <c r="Q2436" i="1"/>
  <c r="P2436" i="1"/>
  <c r="O1632" i="1"/>
  <c r="R2436" i="1"/>
  <c r="Q2435" i="1"/>
  <c r="P2435" i="1"/>
  <c r="O117" i="1"/>
  <c r="R2435" i="1"/>
  <c r="Q2434" i="1"/>
  <c r="P2434" i="1"/>
  <c r="O943" i="1"/>
  <c r="O2196" i="1"/>
  <c r="O2434" i="1"/>
  <c r="R2434" i="1"/>
  <c r="Q2433" i="1"/>
  <c r="P2433" i="1"/>
  <c r="R2433" i="1"/>
  <c r="Q2432" i="1"/>
  <c r="P2432" i="1"/>
  <c r="O893" i="1"/>
  <c r="O1070" i="1"/>
  <c r="O2432" i="1"/>
  <c r="R2432" i="1"/>
  <c r="Q2431" i="1"/>
  <c r="P2431" i="1"/>
  <c r="O1034" i="1"/>
  <c r="O159" i="1"/>
  <c r="O2431" i="1"/>
  <c r="R2431" i="1"/>
  <c r="Q2430" i="1"/>
  <c r="P2430" i="1"/>
  <c r="O713" i="1"/>
  <c r="O2179" i="1"/>
  <c r="R2430" i="1"/>
  <c r="Q2429" i="1"/>
  <c r="P2429" i="1"/>
  <c r="R2429" i="1"/>
  <c r="Q2428" i="1"/>
  <c r="P2428" i="1"/>
  <c r="O1638" i="1"/>
  <c r="O1708" i="1"/>
  <c r="O2428" i="1"/>
  <c r="R2428" i="1"/>
  <c r="Q2427" i="1"/>
  <c r="P2427" i="1"/>
  <c r="O241" i="1"/>
  <c r="O709" i="1"/>
  <c r="O2427" i="1"/>
  <c r="R2427" i="1"/>
  <c r="Q2426" i="1"/>
  <c r="P2426" i="1"/>
  <c r="R2426" i="1"/>
  <c r="Q2425" i="1"/>
  <c r="P2425" i="1"/>
  <c r="O1491" i="1"/>
  <c r="R2425" i="1"/>
  <c r="Q2424" i="1"/>
  <c r="P2424" i="1"/>
  <c r="O2184" i="1"/>
  <c r="O2424" i="1"/>
  <c r="R2424" i="1"/>
  <c r="Q2423" i="1"/>
  <c r="P2423" i="1"/>
  <c r="O2262" i="1"/>
  <c r="R2423" i="1"/>
  <c r="Q2422" i="1"/>
  <c r="P2422" i="1"/>
  <c r="R2422" i="1"/>
  <c r="Q2421" i="1"/>
  <c r="P2421" i="1"/>
  <c r="O499" i="1"/>
  <c r="O2349" i="1"/>
  <c r="O2421" i="1"/>
  <c r="R2421" i="1"/>
  <c r="Q2420" i="1"/>
  <c r="P2420" i="1"/>
  <c r="R2420" i="1"/>
  <c r="Q2419" i="1"/>
  <c r="P2419" i="1"/>
  <c r="O2419" i="1"/>
  <c r="R2419" i="1"/>
  <c r="Q2418" i="1"/>
  <c r="P2418" i="1"/>
  <c r="O2290" i="1"/>
  <c r="R2418" i="1"/>
  <c r="Q2417" i="1"/>
  <c r="P2417" i="1"/>
  <c r="O581" i="1"/>
  <c r="R2417" i="1"/>
  <c r="Q2416" i="1"/>
  <c r="P2416" i="1"/>
  <c r="R2416" i="1"/>
  <c r="Q2415" i="1"/>
  <c r="P2415" i="1"/>
  <c r="R2415" i="1"/>
  <c r="Q2414" i="1"/>
  <c r="P2414" i="1"/>
  <c r="O1984" i="1"/>
  <c r="O341" i="1"/>
  <c r="O2414" i="1"/>
  <c r="R2414" i="1"/>
  <c r="Q2413" i="1"/>
  <c r="P2413" i="1"/>
  <c r="O1524" i="1"/>
  <c r="R2413" i="1"/>
  <c r="Q2412" i="1"/>
  <c r="P2412" i="1"/>
  <c r="R2412" i="1"/>
  <c r="Q2411" i="1"/>
  <c r="P2411" i="1"/>
  <c r="O1542" i="1"/>
  <c r="R2411" i="1"/>
  <c r="Q2410" i="1"/>
  <c r="P2410" i="1"/>
  <c r="R2410" i="1"/>
  <c r="Q2409" i="1"/>
  <c r="P2409" i="1"/>
  <c r="R2409" i="1"/>
  <c r="Q2408" i="1"/>
  <c r="P2408" i="1"/>
  <c r="O2302" i="1"/>
  <c r="O2376" i="1"/>
  <c r="O2408" i="1"/>
  <c r="R2408" i="1"/>
  <c r="Q2407" i="1"/>
  <c r="P2407" i="1"/>
  <c r="R2407" i="1"/>
  <c r="Q2406" i="1"/>
  <c r="P2406" i="1"/>
  <c r="O1198" i="1"/>
  <c r="O1145" i="1"/>
  <c r="O2406" i="1"/>
  <c r="R2406" i="1"/>
  <c r="Q2405" i="1"/>
  <c r="P2405" i="1"/>
  <c r="O1106" i="1"/>
  <c r="R2405" i="1"/>
  <c r="Q2404" i="1"/>
  <c r="P2404" i="1"/>
  <c r="O1925" i="1"/>
  <c r="O2404" i="1"/>
  <c r="R2404" i="1"/>
  <c r="Q2403" i="1"/>
  <c r="P2403" i="1"/>
  <c r="O890" i="1"/>
  <c r="O1093" i="1"/>
  <c r="O2403" i="1"/>
  <c r="R2403" i="1"/>
  <c r="Q2402" i="1"/>
  <c r="P2402" i="1"/>
  <c r="O1101" i="1"/>
  <c r="R2402" i="1"/>
  <c r="Q2401" i="1"/>
  <c r="P2401" i="1"/>
  <c r="R2401" i="1"/>
  <c r="Q2400" i="1"/>
  <c r="P2400" i="1"/>
  <c r="R2400" i="1"/>
  <c r="Q2399" i="1"/>
  <c r="P2399" i="1"/>
  <c r="O1579" i="1"/>
  <c r="O2395" i="1"/>
  <c r="R2399" i="1"/>
  <c r="Q2398" i="1"/>
  <c r="P2398" i="1"/>
  <c r="O519" i="1"/>
  <c r="R2398" i="1"/>
  <c r="Q2397" i="1"/>
  <c r="P2397" i="1"/>
  <c r="O1626" i="1"/>
  <c r="O189" i="1"/>
  <c r="R2397" i="1"/>
  <c r="Q2396" i="1"/>
  <c r="P2396" i="1"/>
  <c r="O24" i="1"/>
  <c r="R2396" i="1"/>
  <c r="Q2395" i="1"/>
  <c r="P2395" i="1"/>
  <c r="R2395" i="1"/>
  <c r="Q2394" i="1"/>
  <c r="P2394" i="1"/>
  <c r="O433" i="1"/>
  <c r="R2394" i="1"/>
  <c r="Q2393" i="1"/>
  <c r="P2393" i="1"/>
  <c r="O2087" i="1"/>
  <c r="R2393" i="1"/>
  <c r="Q2392" i="1"/>
  <c r="P2392" i="1"/>
  <c r="R2392" i="1"/>
  <c r="Q2391" i="1"/>
  <c r="P2391" i="1"/>
  <c r="R2391" i="1"/>
  <c r="Q2390" i="1"/>
  <c r="P2390" i="1"/>
  <c r="O1084" i="1"/>
  <c r="O2362" i="1"/>
  <c r="O2390" i="1"/>
  <c r="R2390" i="1"/>
  <c r="Q2389" i="1"/>
  <c r="P2389" i="1"/>
  <c r="O1059" i="1"/>
  <c r="O629" i="1"/>
  <c r="R2389" i="1"/>
  <c r="Q2388" i="1"/>
  <c r="P2388" i="1"/>
  <c r="R2388" i="1"/>
  <c r="Q2387" i="1"/>
  <c r="P2387" i="1"/>
  <c r="O880" i="1"/>
  <c r="O1596" i="1"/>
  <c r="R2387" i="1"/>
  <c r="Q2386" i="1"/>
  <c r="P2386" i="1"/>
  <c r="R2386" i="1"/>
  <c r="Q2385" i="1"/>
  <c r="P2385" i="1"/>
  <c r="O282" i="1"/>
  <c r="R2385" i="1"/>
  <c r="Q2384" i="1"/>
  <c r="P2384" i="1"/>
  <c r="O2299" i="1"/>
  <c r="O1576" i="1"/>
  <c r="R2384" i="1"/>
  <c r="Q2383" i="1"/>
  <c r="P2383" i="1"/>
  <c r="O330" i="1"/>
  <c r="R2383" i="1"/>
  <c r="Q2382" i="1"/>
  <c r="P2382" i="1"/>
  <c r="O1591" i="1"/>
  <c r="R2382" i="1"/>
  <c r="Q2381" i="1"/>
  <c r="P2381" i="1"/>
  <c r="R2381" i="1"/>
  <c r="Q2380" i="1"/>
  <c r="P2380" i="1"/>
  <c r="R2380" i="1"/>
  <c r="Q2379" i="1"/>
  <c r="P2379" i="1"/>
  <c r="R2379" i="1"/>
  <c r="Q2378" i="1"/>
  <c r="P2378" i="1"/>
  <c r="O604" i="1"/>
  <c r="R2378" i="1"/>
  <c r="Q2377" i="1"/>
  <c r="P2377" i="1"/>
  <c r="R2377" i="1"/>
  <c r="Q2376" i="1"/>
  <c r="P2376" i="1"/>
  <c r="R2376" i="1"/>
  <c r="Q2375" i="1"/>
  <c r="P2375" i="1"/>
  <c r="R2375" i="1"/>
  <c r="Q2374" i="1"/>
  <c r="P2374" i="1"/>
  <c r="O1137" i="1"/>
  <c r="O2002" i="1"/>
  <c r="R2374" i="1"/>
  <c r="Q2373" i="1"/>
  <c r="P2373" i="1"/>
  <c r="O960" i="1"/>
  <c r="O1755" i="1"/>
  <c r="O2373" i="1"/>
  <c r="R2373" i="1"/>
  <c r="Q2372" i="1"/>
  <c r="P2372" i="1"/>
  <c r="R2372" i="1"/>
  <c r="Q2371" i="1"/>
  <c r="P2371" i="1"/>
  <c r="R2371" i="1"/>
  <c r="Q2370" i="1"/>
  <c r="P2370" i="1"/>
  <c r="O2093" i="1"/>
  <c r="R2370" i="1"/>
  <c r="Q2369" i="1"/>
  <c r="P2369" i="1"/>
  <c r="O941" i="1"/>
  <c r="R2369" i="1"/>
  <c r="Q2368" i="1"/>
  <c r="P2368" i="1"/>
  <c r="R2368" i="1"/>
  <c r="Q2367" i="1"/>
  <c r="P2367" i="1"/>
  <c r="R2367" i="1"/>
  <c r="O1415" i="1"/>
  <c r="O2366" i="1"/>
  <c r="R2366" i="1"/>
  <c r="Q2366" i="1"/>
  <c r="P2366" i="1"/>
  <c r="O1119" i="1"/>
  <c r="Q2365" i="1"/>
  <c r="P2365" i="1"/>
  <c r="O929" i="1"/>
  <c r="R2365" i="1"/>
  <c r="Q2364" i="1"/>
  <c r="P2364" i="1"/>
  <c r="O2364" i="1"/>
  <c r="R2364" i="1"/>
  <c r="Q2363" i="1"/>
  <c r="P2363" i="1"/>
  <c r="R2363" i="1"/>
  <c r="Q2362" i="1"/>
  <c r="P2362" i="1"/>
  <c r="R2362" i="1"/>
  <c r="Q2361" i="1"/>
  <c r="P2361" i="1"/>
  <c r="O1216" i="1"/>
  <c r="O1723" i="1"/>
  <c r="O2361" i="1"/>
  <c r="R2361" i="1"/>
  <c r="Q2360" i="1"/>
  <c r="P2360" i="1"/>
  <c r="R2360" i="1"/>
  <c r="Q2359" i="1"/>
  <c r="P2359" i="1"/>
  <c r="O221" i="1"/>
  <c r="O1375" i="1"/>
  <c r="O2359" i="1"/>
  <c r="R2359" i="1"/>
  <c r="Q2358" i="1"/>
  <c r="P2358" i="1"/>
  <c r="R2358" i="1"/>
  <c r="Q2357" i="1"/>
  <c r="P2357" i="1"/>
  <c r="R2357" i="1"/>
  <c r="R2356" i="1"/>
  <c r="Q2356" i="1"/>
  <c r="P2356" i="1"/>
  <c r="Q2355" i="1"/>
  <c r="P2355" i="1"/>
  <c r="R2355" i="1"/>
  <c r="Q2354" i="1"/>
  <c r="P2354" i="1"/>
  <c r="R2354" i="1"/>
  <c r="Q2353" i="1"/>
  <c r="P2353" i="1"/>
  <c r="R2353" i="1"/>
  <c r="Q2352" i="1"/>
  <c r="P2352" i="1"/>
  <c r="O210" i="1"/>
  <c r="R2352" i="1"/>
  <c r="Q2351" i="1"/>
  <c r="P2351" i="1"/>
  <c r="O1564" i="1"/>
  <c r="O2351" i="1"/>
  <c r="R2351" i="1"/>
  <c r="Q2350" i="1"/>
  <c r="P2350" i="1"/>
  <c r="O1116" i="1"/>
  <c r="R2350" i="1"/>
  <c r="Q2349" i="1"/>
  <c r="P2349" i="1"/>
  <c r="R2349" i="1"/>
  <c r="Q2348" i="1"/>
  <c r="P2348" i="1"/>
  <c r="R2348" i="1"/>
  <c r="Q2347" i="1"/>
  <c r="P2347" i="1"/>
  <c r="R2347" i="1"/>
  <c r="Q2346" i="1"/>
  <c r="P2346" i="1"/>
  <c r="O662" i="1"/>
  <c r="O2346" i="1"/>
  <c r="R2346" i="1"/>
  <c r="Q2345" i="1"/>
  <c r="P2345" i="1"/>
  <c r="O1859" i="1"/>
  <c r="R2345" i="1"/>
  <c r="Q2344" i="1"/>
  <c r="P2344" i="1"/>
  <c r="R2344" i="1"/>
  <c r="Q2343" i="1"/>
  <c r="P2343" i="1"/>
  <c r="O12" i="1"/>
  <c r="R2343" i="1"/>
  <c r="Q2342" i="1"/>
  <c r="P2342" i="1"/>
  <c r="O364" i="1"/>
  <c r="R2342" i="1"/>
  <c r="Q2341" i="1"/>
  <c r="P2341" i="1"/>
  <c r="R2341" i="1"/>
  <c r="Q2340" i="1"/>
  <c r="P2340" i="1"/>
  <c r="R2340" i="1"/>
  <c r="Q2339" i="1"/>
  <c r="P2339" i="1"/>
  <c r="R2339" i="1"/>
  <c r="Q2338" i="1"/>
  <c r="P2338" i="1"/>
  <c r="R2338" i="1"/>
  <c r="Q2337" i="1"/>
  <c r="P2337" i="1"/>
  <c r="R2337" i="1"/>
  <c r="Q2336" i="1"/>
  <c r="P2336" i="1"/>
  <c r="O2336" i="1"/>
  <c r="R2336" i="1"/>
  <c r="Q2335" i="1"/>
  <c r="P2335" i="1"/>
  <c r="R2335" i="1"/>
  <c r="R2334" i="1"/>
  <c r="Q2334" i="1"/>
  <c r="P2334" i="1"/>
  <c r="Q2333" i="1"/>
  <c r="P2333" i="1"/>
  <c r="O2333" i="1"/>
  <c r="R2333" i="1"/>
  <c r="Q2332" i="1"/>
  <c r="P2332" i="1"/>
  <c r="O1683" i="1"/>
  <c r="O1177" i="1"/>
  <c r="R2332" i="1"/>
  <c r="Q2331" i="1"/>
  <c r="P2331" i="1"/>
  <c r="R2331" i="1"/>
  <c r="Q2330" i="1"/>
  <c r="P2330" i="1"/>
  <c r="R2330" i="1"/>
  <c r="Q2329" i="1"/>
  <c r="P2329" i="1"/>
  <c r="R2329" i="1"/>
  <c r="Q2328" i="1"/>
  <c r="P2328" i="1"/>
  <c r="O507" i="1"/>
  <c r="R2328" i="1"/>
  <c r="Q2327" i="1"/>
  <c r="P2327" i="1"/>
  <c r="O826" i="1"/>
  <c r="O34" i="1"/>
  <c r="O2327" i="1"/>
  <c r="R2327" i="1"/>
  <c r="Q2326" i="1"/>
  <c r="P2326" i="1"/>
  <c r="O2232" i="1"/>
  <c r="O39" i="1"/>
  <c r="O2326" i="1"/>
  <c r="R2326" i="1"/>
  <c r="Q2325" i="1"/>
  <c r="P2325" i="1"/>
  <c r="O532" i="1"/>
  <c r="O7" i="1"/>
  <c r="O2325" i="1"/>
  <c r="R2325" i="1"/>
  <c r="O11" i="1"/>
  <c r="R2324" i="1"/>
  <c r="Q2324" i="1"/>
  <c r="P2324" i="1"/>
  <c r="O873" i="1"/>
  <c r="Q2323" i="1"/>
  <c r="P2323" i="1"/>
  <c r="O1476" i="1"/>
  <c r="O26" i="1"/>
  <c r="R2323" i="1"/>
  <c r="Q2322" i="1"/>
  <c r="P2322" i="1"/>
  <c r="R2322" i="1"/>
  <c r="Q2321" i="1"/>
  <c r="P2321" i="1"/>
  <c r="R2321" i="1"/>
  <c r="Q2320" i="1"/>
  <c r="P2320" i="1"/>
  <c r="O2320" i="1"/>
  <c r="R2320" i="1"/>
  <c r="Q2319" i="1"/>
  <c r="P2319" i="1"/>
  <c r="R2319" i="1"/>
  <c r="Q2318" i="1"/>
  <c r="P2318" i="1"/>
  <c r="O2318" i="1"/>
  <c r="R2318" i="1"/>
  <c r="Q2317" i="1"/>
  <c r="P2317" i="1"/>
  <c r="R2317" i="1"/>
  <c r="Q2316" i="1"/>
  <c r="P2316" i="1"/>
  <c r="O2316" i="1"/>
  <c r="R2316" i="1"/>
  <c r="Q2315" i="1"/>
  <c r="P2315" i="1"/>
  <c r="R2315" i="1"/>
  <c r="Q2314" i="1"/>
  <c r="P2314" i="1"/>
  <c r="R2314" i="1"/>
  <c r="Q2313" i="1"/>
  <c r="P2313" i="1"/>
  <c r="R2313" i="1"/>
  <c r="Q2312" i="1"/>
  <c r="P2312" i="1"/>
  <c r="R2312" i="1"/>
  <c r="Q2311" i="1"/>
  <c r="P2311" i="1"/>
  <c r="R2311" i="1"/>
  <c r="Q2310" i="1"/>
  <c r="P2310" i="1"/>
  <c r="R2310" i="1"/>
  <c r="Q2309" i="1"/>
  <c r="P2309" i="1"/>
  <c r="R2309" i="1"/>
  <c r="Q2308" i="1"/>
  <c r="P2308" i="1"/>
  <c r="R2308" i="1"/>
  <c r="Q2307" i="1"/>
  <c r="P2307" i="1"/>
  <c r="R2307" i="1"/>
  <c r="Q2306" i="1"/>
  <c r="P2306" i="1"/>
  <c r="R2306" i="1"/>
  <c r="Q2305" i="1"/>
  <c r="P2305" i="1"/>
  <c r="R2305" i="1"/>
  <c r="Q2304" i="1"/>
  <c r="P2304" i="1"/>
  <c r="R2304" i="1"/>
  <c r="Q2303" i="1"/>
  <c r="P2303" i="1"/>
  <c r="R2303" i="1"/>
  <c r="Q2302" i="1"/>
  <c r="P2302" i="1"/>
  <c r="R2302" i="1"/>
  <c r="Q2301" i="1"/>
  <c r="P2301" i="1"/>
  <c r="R2301" i="1"/>
  <c r="Q2300" i="1"/>
  <c r="P2300" i="1"/>
  <c r="R2300" i="1"/>
  <c r="R2299" i="1"/>
  <c r="Q2299" i="1"/>
  <c r="P2299" i="1"/>
  <c r="Q2298" i="1"/>
  <c r="P2298" i="1"/>
  <c r="R2298" i="1"/>
  <c r="Q2297" i="1"/>
  <c r="P2297" i="1"/>
  <c r="R2297" i="1"/>
  <c r="Q2296" i="1"/>
  <c r="P2296" i="1"/>
  <c r="R2296" i="1"/>
  <c r="Q2295" i="1"/>
  <c r="P2295" i="1"/>
  <c r="R2295" i="1"/>
  <c r="Q2294" i="1"/>
  <c r="P2294" i="1"/>
  <c r="R2294" i="1"/>
  <c r="Q2293" i="1"/>
  <c r="P2293" i="1"/>
  <c r="O2293" i="1"/>
  <c r="R2293" i="1"/>
  <c r="Q2292" i="1"/>
  <c r="P2292" i="1"/>
  <c r="R2292" i="1"/>
  <c r="Q2291" i="1"/>
  <c r="P2291" i="1"/>
  <c r="R2291" i="1"/>
  <c r="Q2290" i="1"/>
  <c r="P2290" i="1"/>
  <c r="R2290" i="1"/>
  <c r="Q2289" i="1"/>
  <c r="P2289" i="1"/>
  <c r="R2289" i="1"/>
  <c r="Q2288" i="1"/>
  <c r="P2288" i="1"/>
  <c r="R2288" i="1"/>
  <c r="Q2287" i="1"/>
  <c r="P2287" i="1"/>
  <c r="R2287" i="1"/>
  <c r="Q2286" i="1"/>
  <c r="P2286" i="1"/>
  <c r="R2286" i="1"/>
  <c r="Q2285" i="1"/>
  <c r="P2285" i="1"/>
  <c r="R2285" i="1"/>
  <c r="Q2284" i="1"/>
  <c r="P2284" i="1"/>
  <c r="O1270" i="1"/>
  <c r="O1206" i="1"/>
  <c r="O2284" i="1"/>
  <c r="R2284" i="1"/>
  <c r="Q2283" i="1"/>
  <c r="P2283" i="1"/>
  <c r="R2283" i="1"/>
  <c r="Q2282" i="1"/>
  <c r="P2282" i="1"/>
  <c r="O1460" i="1"/>
  <c r="O2282" i="1"/>
  <c r="R2282" i="1"/>
  <c r="Q2281" i="1"/>
  <c r="P2281" i="1"/>
  <c r="O2281" i="1"/>
  <c r="R2281" i="1"/>
  <c r="Q2280" i="1"/>
  <c r="P2280" i="1"/>
  <c r="O2101" i="1"/>
  <c r="R2280" i="1"/>
  <c r="Q2279" i="1"/>
  <c r="P2279" i="1"/>
  <c r="O2279" i="1"/>
  <c r="R2279" i="1"/>
  <c r="Q2278" i="1"/>
  <c r="P2278" i="1"/>
  <c r="O2278" i="1"/>
  <c r="R2278" i="1"/>
  <c r="Q2277" i="1"/>
  <c r="P2277" i="1"/>
  <c r="O2277" i="1"/>
  <c r="R2277" i="1"/>
  <c r="Q2276" i="1"/>
  <c r="P2276" i="1"/>
  <c r="R2276" i="1"/>
  <c r="Q2275" i="1"/>
  <c r="P2275" i="1"/>
  <c r="O1571" i="1"/>
  <c r="R2275" i="1"/>
  <c r="Q2274" i="1"/>
  <c r="P2274" i="1"/>
  <c r="O1229" i="1"/>
  <c r="R2274" i="1"/>
  <c r="Q2273" i="1"/>
  <c r="P2273" i="1"/>
  <c r="R2273" i="1"/>
  <c r="Q2272" i="1"/>
  <c r="P2272" i="1"/>
  <c r="O2052" i="1"/>
  <c r="O176" i="1"/>
  <c r="O2272" i="1"/>
  <c r="R2272" i="1"/>
  <c r="Q2271" i="1"/>
  <c r="P2271" i="1"/>
  <c r="R2271" i="1"/>
  <c r="Q2270" i="1"/>
  <c r="P2270" i="1"/>
  <c r="R2270" i="1"/>
  <c r="Q2269" i="1"/>
  <c r="P2269" i="1"/>
  <c r="R2269" i="1"/>
  <c r="Q2268" i="1"/>
  <c r="P2268" i="1"/>
  <c r="R2268" i="1"/>
  <c r="O263" i="1"/>
  <c r="O2267" i="1"/>
  <c r="R2267" i="1"/>
  <c r="Q2267" i="1"/>
  <c r="P2267" i="1"/>
  <c r="Q2266" i="1"/>
  <c r="P2266" i="1"/>
  <c r="O1211" i="1"/>
  <c r="O727" i="1"/>
  <c r="R2266" i="1"/>
  <c r="Q2265" i="1"/>
  <c r="P2265" i="1"/>
  <c r="R2265" i="1"/>
  <c r="Q2264" i="1"/>
  <c r="P2264" i="1"/>
  <c r="R2264" i="1"/>
  <c r="Q2263" i="1"/>
  <c r="P2263" i="1"/>
  <c r="O106" i="1"/>
  <c r="R2263" i="1"/>
  <c r="Q2262" i="1"/>
  <c r="P2262" i="1"/>
  <c r="R2262" i="1"/>
  <c r="Q2261" i="1"/>
  <c r="P2261" i="1"/>
  <c r="O1969" i="1"/>
  <c r="R2261" i="1"/>
  <c r="Q2260" i="1"/>
  <c r="P2260" i="1"/>
  <c r="O1326" i="1"/>
  <c r="R2260" i="1"/>
  <c r="Q2259" i="1"/>
  <c r="P2259" i="1"/>
  <c r="O1054" i="1"/>
  <c r="R2259" i="1"/>
  <c r="Q2258" i="1"/>
  <c r="P2258" i="1"/>
  <c r="R2258" i="1"/>
  <c r="Q2257" i="1"/>
  <c r="P2257" i="1"/>
  <c r="R2257" i="1"/>
  <c r="Q2256" i="1"/>
  <c r="P2256" i="1"/>
  <c r="O125" i="1"/>
  <c r="R2256" i="1"/>
  <c r="Q2255" i="1"/>
  <c r="P2255" i="1"/>
  <c r="R2255" i="1"/>
  <c r="Q2254" i="1"/>
  <c r="P2254" i="1"/>
  <c r="R2254" i="1"/>
  <c r="Q2253" i="1"/>
  <c r="P2253" i="1"/>
  <c r="R2253" i="1"/>
  <c r="Q2252" i="1"/>
  <c r="P2252" i="1"/>
  <c r="R2252" i="1"/>
  <c r="Q2251" i="1"/>
  <c r="P2251" i="1"/>
  <c r="R2251" i="1"/>
  <c r="Q2250" i="1"/>
  <c r="P2250" i="1"/>
  <c r="O113" i="1"/>
  <c r="O271" i="1"/>
  <c r="O2250" i="1"/>
  <c r="R2250" i="1"/>
  <c r="Q2249" i="1"/>
  <c r="P2249" i="1"/>
  <c r="O795" i="1"/>
  <c r="R2249" i="1"/>
  <c r="Q2248" i="1"/>
  <c r="P2248" i="1"/>
  <c r="O1500" i="1"/>
  <c r="R2248" i="1"/>
  <c r="Q2247" i="1"/>
  <c r="P2247" i="1"/>
  <c r="R2247" i="1"/>
  <c r="Q2246" i="1"/>
  <c r="P2246" i="1"/>
  <c r="O896" i="1"/>
  <c r="R2246" i="1"/>
  <c r="Q2245" i="1"/>
  <c r="P2245" i="1"/>
  <c r="R2245" i="1"/>
  <c r="Q2244" i="1"/>
  <c r="P2244" i="1"/>
  <c r="O2244" i="1"/>
  <c r="R2244" i="1"/>
  <c r="Q2243" i="1"/>
  <c r="P2243" i="1"/>
  <c r="O92" i="1"/>
  <c r="R2243" i="1"/>
  <c r="Q2242" i="1"/>
  <c r="P2242" i="1"/>
  <c r="R2242" i="1"/>
  <c r="Q2241" i="1"/>
  <c r="P2241" i="1"/>
  <c r="R2241" i="1"/>
  <c r="Q2240" i="1"/>
  <c r="P2240" i="1"/>
  <c r="R2240" i="1"/>
  <c r="Q2239" i="1"/>
  <c r="P2239" i="1"/>
  <c r="R2239" i="1"/>
  <c r="O1102" i="1"/>
  <c r="O2238" i="1"/>
  <c r="R2238" i="1"/>
  <c r="Q2238" i="1"/>
  <c r="P2238" i="1"/>
  <c r="O1060" i="1"/>
  <c r="Q2237" i="1"/>
  <c r="P2237" i="1"/>
  <c r="O2097" i="1"/>
  <c r="O2237" i="1"/>
  <c r="R2237" i="1"/>
  <c r="Q2236" i="1"/>
  <c r="P2236" i="1"/>
  <c r="R2236" i="1"/>
  <c r="Q2235" i="1"/>
  <c r="P2235" i="1"/>
  <c r="O1348" i="1"/>
  <c r="O1181" i="1"/>
  <c r="R2235" i="1"/>
  <c r="Q2234" i="1"/>
  <c r="P2234" i="1"/>
  <c r="R2234" i="1"/>
  <c r="Q2233" i="1"/>
  <c r="P2233" i="1"/>
  <c r="R2233" i="1"/>
  <c r="Q2232" i="1"/>
  <c r="P2232" i="1"/>
  <c r="R2232" i="1"/>
  <c r="Q2231" i="1"/>
  <c r="P2231" i="1"/>
  <c r="R2231" i="1"/>
  <c r="Q2230" i="1"/>
  <c r="P2230" i="1"/>
  <c r="O1547" i="1"/>
  <c r="R2230" i="1"/>
  <c r="Q2229" i="1"/>
  <c r="P2229" i="1"/>
  <c r="R2229" i="1"/>
  <c r="O1072" i="1"/>
  <c r="R2228" i="1"/>
  <c r="Q2228" i="1"/>
  <c r="P2228" i="1"/>
  <c r="Q2227" i="1"/>
  <c r="P2227" i="1"/>
  <c r="R2227" i="1"/>
  <c r="Q2226" i="1"/>
  <c r="P2226" i="1"/>
  <c r="O1710" i="1"/>
  <c r="O362" i="1"/>
  <c r="O2226" i="1"/>
  <c r="R2226" i="1"/>
  <c r="Q2225" i="1"/>
  <c r="P2225" i="1"/>
  <c r="O261" i="1"/>
  <c r="O1747" i="1"/>
  <c r="O2225" i="1"/>
  <c r="R2225" i="1"/>
  <c r="Q2224" i="1"/>
  <c r="P2224" i="1"/>
  <c r="O2224" i="1"/>
  <c r="R2224" i="1"/>
  <c r="Q2223" i="1"/>
  <c r="P2223" i="1"/>
  <c r="O442" i="1"/>
  <c r="O858" i="1"/>
  <c r="O2223" i="1"/>
  <c r="R2223" i="1"/>
  <c r="Q2222" i="1"/>
  <c r="P2222" i="1"/>
  <c r="R2222" i="1"/>
  <c r="Q2221" i="1"/>
  <c r="P2221" i="1"/>
  <c r="O562" i="1"/>
  <c r="R2221" i="1"/>
  <c r="Q2220" i="1"/>
  <c r="P2220" i="1"/>
  <c r="R2220" i="1"/>
  <c r="Q2219" i="1"/>
  <c r="P2219" i="1"/>
  <c r="R2219" i="1"/>
  <c r="Q2218" i="1"/>
  <c r="P2218" i="1"/>
  <c r="O1790" i="1"/>
  <c r="R2218" i="1"/>
  <c r="Q2217" i="1"/>
  <c r="P2217" i="1"/>
  <c r="O2217" i="1"/>
  <c r="R2217" i="1"/>
  <c r="Q2216" i="1"/>
  <c r="P2216" i="1"/>
  <c r="R2216" i="1"/>
  <c r="Q2215" i="1"/>
  <c r="P2215" i="1"/>
  <c r="R2215" i="1"/>
  <c r="Q2214" i="1"/>
  <c r="P2214" i="1"/>
  <c r="R2214" i="1"/>
  <c r="Q2213" i="1"/>
  <c r="P2213" i="1"/>
  <c r="O2213" i="1"/>
  <c r="R2213" i="1"/>
  <c r="Q2212" i="1"/>
  <c r="P2212" i="1"/>
  <c r="R2212" i="1"/>
  <c r="Q2211" i="1"/>
  <c r="P2211" i="1"/>
  <c r="R2211" i="1"/>
  <c r="Q2210" i="1"/>
  <c r="P2210" i="1"/>
  <c r="R2210" i="1"/>
  <c r="Q2209" i="1"/>
  <c r="P2209" i="1"/>
  <c r="R2209" i="1"/>
  <c r="Q2208" i="1"/>
  <c r="P2208" i="1"/>
  <c r="R2208" i="1"/>
  <c r="Q2207" i="1"/>
  <c r="P2207" i="1"/>
  <c r="R2207" i="1"/>
  <c r="Q2206" i="1"/>
  <c r="P2206" i="1"/>
  <c r="R2206" i="1"/>
  <c r="Q2205" i="1"/>
  <c r="P2205" i="1"/>
  <c r="O1439" i="1"/>
  <c r="O2205" i="1"/>
  <c r="R2205" i="1"/>
  <c r="Q2204" i="1"/>
  <c r="P2204" i="1"/>
  <c r="R2204" i="1"/>
  <c r="Q2203" i="1"/>
  <c r="P2203" i="1"/>
  <c r="O2203" i="1"/>
  <c r="R2203" i="1"/>
  <c r="Q2202" i="1"/>
  <c r="P2202" i="1"/>
  <c r="O1149" i="1"/>
  <c r="O1712" i="1"/>
  <c r="R2202" i="1"/>
  <c r="Q2201" i="1"/>
  <c r="P2201" i="1"/>
  <c r="O1831" i="1"/>
  <c r="R2201" i="1"/>
  <c r="Q2200" i="1"/>
  <c r="P2200" i="1"/>
  <c r="O1288" i="1"/>
  <c r="R2200" i="1"/>
  <c r="Q2199" i="1"/>
  <c r="P2199" i="1"/>
  <c r="O2199" i="1"/>
  <c r="R2199" i="1"/>
  <c r="Q2198" i="1"/>
  <c r="P2198" i="1"/>
  <c r="R2198" i="1"/>
  <c r="Q2197" i="1"/>
  <c r="P2197" i="1"/>
  <c r="R2197" i="1"/>
  <c r="Q2196" i="1"/>
  <c r="P2196" i="1"/>
  <c r="O135" i="1"/>
  <c r="R2196" i="1"/>
  <c r="Q2195" i="1"/>
  <c r="P2195" i="1"/>
  <c r="O358" i="1"/>
  <c r="R2195" i="1"/>
  <c r="Q2194" i="1"/>
  <c r="P2194" i="1"/>
  <c r="R2194" i="1"/>
  <c r="Q2193" i="1"/>
  <c r="P2193" i="1"/>
  <c r="R2193" i="1"/>
  <c r="Q2192" i="1"/>
  <c r="P2192" i="1"/>
  <c r="O182" i="1"/>
  <c r="R2192" i="1"/>
  <c r="Q2191" i="1"/>
  <c r="P2191" i="1"/>
  <c r="O804" i="1"/>
  <c r="R2191" i="1"/>
  <c r="Q2190" i="1"/>
  <c r="P2190" i="1"/>
  <c r="O1107" i="1"/>
  <c r="R2190" i="1"/>
  <c r="Q2189" i="1"/>
  <c r="P2189" i="1"/>
  <c r="O2067" i="1"/>
  <c r="O2189" i="1"/>
  <c r="R2189" i="1"/>
  <c r="Q2188" i="1"/>
  <c r="P2188" i="1"/>
  <c r="O1111" i="1"/>
  <c r="O493" i="1"/>
  <c r="R2188" i="1"/>
  <c r="Q2187" i="1"/>
  <c r="P2187" i="1"/>
  <c r="R2187" i="1"/>
  <c r="Q2186" i="1"/>
  <c r="P2186" i="1"/>
  <c r="R2186" i="1"/>
  <c r="Q2185" i="1"/>
  <c r="P2185" i="1"/>
  <c r="O1611" i="1"/>
  <c r="O140" i="1"/>
  <c r="O2185" i="1"/>
  <c r="R2185" i="1"/>
  <c r="Q2184" i="1"/>
  <c r="P2184" i="1"/>
  <c r="R2184" i="1"/>
  <c r="Q2183" i="1"/>
  <c r="P2183" i="1"/>
  <c r="R2183" i="1"/>
  <c r="Q2182" i="1"/>
  <c r="P2182" i="1"/>
  <c r="O652" i="1"/>
  <c r="O1332" i="1"/>
  <c r="R2182" i="1"/>
  <c r="Q2181" i="1"/>
  <c r="P2181" i="1"/>
  <c r="O1179" i="1"/>
  <c r="R2181" i="1"/>
  <c r="Q2180" i="1"/>
  <c r="P2180" i="1"/>
  <c r="O2058" i="1"/>
  <c r="O179" i="1"/>
  <c r="R2180" i="1"/>
  <c r="Q2179" i="1"/>
  <c r="P2179" i="1"/>
  <c r="O289" i="1"/>
  <c r="R2179" i="1"/>
  <c r="Q2178" i="1"/>
  <c r="P2178" i="1"/>
  <c r="O295" i="1"/>
  <c r="R2178" i="1"/>
  <c r="Q2177" i="1"/>
  <c r="P2177" i="1"/>
  <c r="O1593" i="1"/>
  <c r="O528" i="1"/>
  <c r="R2177" i="1"/>
  <c r="Q2176" i="1"/>
  <c r="P2176" i="1"/>
  <c r="O814" i="1"/>
  <c r="O2176" i="1"/>
  <c r="R2176" i="1"/>
  <c r="Q2175" i="1"/>
  <c r="P2175" i="1"/>
  <c r="O2175" i="1"/>
  <c r="R2175" i="1"/>
  <c r="Q2174" i="1"/>
  <c r="P2174" i="1"/>
  <c r="O2018" i="1"/>
  <c r="O2174" i="1"/>
  <c r="R2174" i="1"/>
  <c r="Q2173" i="1"/>
  <c r="P2173" i="1"/>
  <c r="O1882" i="1"/>
  <c r="R2173" i="1"/>
  <c r="Q2172" i="1"/>
  <c r="P2172" i="1"/>
  <c r="O1871" i="1"/>
  <c r="R2172" i="1"/>
  <c r="O35" i="1"/>
  <c r="O2171" i="1"/>
  <c r="R2171" i="1"/>
  <c r="Q2171" i="1"/>
  <c r="P2171" i="1"/>
  <c r="O1312" i="1"/>
  <c r="Q2170" i="1"/>
  <c r="P2170" i="1"/>
  <c r="O1447" i="1"/>
  <c r="O139" i="1"/>
  <c r="O2170" i="1"/>
  <c r="R2170" i="1"/>
  <c r="Q2169" i="1"/>
  <c r="P2169" i="1"/>
  <c r="R2169" i="1"/>
  <c r="Q2168" i="1"/>
  <c r="P2168" i="1"/>
  <c r="O2168" i="1"/>
  <c r="R2168" i="1"/>
  <c r="Q2167" i="1"/>
  <c r="P2167" i="1"/>
  <c r="O899" i="1"/>
  <c r="O2167" i="1"/>
  <c r="R2167" i="1"/>
  <c r="Q2166" i="1"/>
  <c r="P2166" i="1"/>
  <c r="O375" i="1"/>
  <c r="O663" i="1"/>
  <c r="O2166" i="1"/>
  <c r="R2166" i="1"/>
  <c r="Q2165" i="1"/>
  <c r="P2165" i="1"/>
  <c r="O231" i="1"/>
  <c r="R2165" i="1"/>
  <c r="Q2164" i="1"/>
  <c r="P2164" i="1"/>
  <c r="R2164" i="1"/>
  <c r="Q2163" i="1"/>
  <c r="P2163" i="1"/>
  <c r="O764" i="1"/>
  <c r="O1444" i="1"/>
  <c r="O2163" i="1"/>
  <c r="R2163" i="1"/>
  <c r="Q2162" i="1"/>
  <c r="P2162" i="1"/>
  <c r="R2162" i="1"/>
  <c r="Q2161" i="1"/>
  <c r="P2161" i="1"/>
  <c r="R2161" i="1"/>
  <c r="Q2160" i="1"/>
  <c r="P2160" i="1"/>
  <c r="R2160" i="1"/>
  <c r="Q2159" i="1"/>
  <c r="P2159" i="1"/>
  <c r="R2159" i="1"/>
  <c r="Q2158" i="1"/>
  <c r="P2158" i="1"/>
  <c r="R2158" i="1"/>
  <c r="Q2157" i="1"/>
  <c r="P2157" i="1"/>
  <c r="R2157" i="1"/>
  <c r="Q2156" i="1"/>
  <c r="P2156" i="1"/>
  <c r="R2156" i="1"/>
  <c r="Q2155" i="1"/>
  <c r="P2155" i="1"/>
  <c r="R2155" i="1"/>
  <c r="Q2154" i="1"/>
  <c r="P2154" i="1"/>
  <c r="R2154" i="1"/>
  <c r="Q2153" i="1"/>
  <c r="P2153" i="1"/>
  <c r="O1709" i="1"/>
  <c r="O656" i="1"/>
  <c r="O2153" i="1"/>
  <c r="R2153" i="1"/>
  <c r="Q2152" i="1"/>
  <c r="P2152" i="1"/>
  <c r="O489" i="1"/>
  <c r="R2152" i="1"/>
  <c r="Q2151" i="1"/>
  <c r="P2151" i="1"/>
  <c r="R2151" i="1"/>
  <c r="Q2150" i="1"/>
  <c r="P2150" i="1"/>
  <c r="O2077" i="1"/>
  <c r="O2150" i="1"/>
  <c r="R2150" i="1"/>
  <c r="Q2149" i="1"/>
  <c r="P2149" i="1"/>
  <c r="R2149" i="1"/>
  <c r="Q2148" i="1"/>
  <c r="P2148" i="1"/>
  <c r="R2148" i="1"/>
  <c r="Q2147" i="1"/>
  <c r="P2147" i="1"/>
  <c r="O2147" i="1"/>
  <c r="R2147" i="1"/>
  <c r="Q2146" i="1"/>
  <c r="P2146" i="1"/>
  <c r="R2146" i="1"/>
  <c r="Q2145" i="1"/>
  <c r="P2145" i="1"/>
  <c r="R2145" i="1"/>
  <c r="Q2144" i="1"/>
  <c r="P2144" i="1"/>
  <c r="O1916" i="1"/>
  <c r="R2144" i="1"/>
  <c r="Q2143" i="1"/>
  <c r="P2143" i="1"/>
  <c r="R2143" i="1"/>
  <c r="Q2142" i="1"/>
  <c r="P2142" i="1"/>
  <c r="R2142" i="1"/>
  <c r="Q2141" i="1"/>
  <c r="P2141" i="1"/>
  <c r="R2141" i="1"/>
  <c r="Q2140" i="1"/>
  <c r="P2140" i="1"/>
  <c r="R2140" i="1"/>
  <c r="Q2139" i="1"/>
  <c r="P2139" i="1"/>
  <c r="R2139" i="1"/>
  <c r="Q2138" i="1"/>
  <c r="P2138" i="1"/>
  <c r="R2138" i="1"/>
  <c r="Q2137" i="1"/>
  <c r="P2137" i="1"/>
  <c r="R2137" i="1"/>
  <c r="Q2136" i="1"/>
  <c r="P2136" i="1"/>
  <c r="R2136" i="1"/>
  <c r="Q2135" i="1"/>
  <c r="P2135" i="1"/>
  <c r="R2135" i="1"/>
  <c r="Q2134" i="1"/>
  <c r="P2134" i="1"/>
  <c r="R2134" i="1"/>
  <c r="Q2133" i="1"/>
  <c r="P2133" i="1"/>
  <c r="O44" i="1"/>
  <c r="R2133" i="1"/>
  <c r="Q2132" i="1"/>
  <c r="P2132" i="1"/>
  <c r="R2132" i="1"/>
  <c r="Q2131" i="1"/>
  <c r="P2131" i="1"/>
  <c r="O1001" i="1"/>
  <c r="R2131" i="1"/>
  <c r="Q2130" i="1"/>
  <c r="P2130" i="1"/>
  <c r="R2130" i="1"/>
  <c r="Q2129" i="1"/>
  <c r="P2129" i="1"/>
  <c r="R2129" i="1"/>
  <c r="Q2128" i="1"/>
  <c r="P2128" i="1"/>
  <c r="R2128" i="1"/>
  <c r="Q2127" i="1"/>
  <c r="P2127" i="1"/>
  <c r="R2127" i="1"/>
  <c r="Q2126" i="1"/>
  <c r="P2126" i="1"/>
  <c r="R2126" i="1"/>
  <c r="Q2125" i="1"/>
  <c r="P2125" i="1"/>
  <c r="R2125" i="1"/>
  <c r="Q2124" i="1"/>
  <c r="P2124" i="1"/>
  <c r="O1088" i="1"/>
  <c r="R2124" i="1"/>
  <c r="Q2123" i="1"/>
  <c r="P2123" i="1"/>
  <c r="R2123" i="1"/>
  <c r="Q2122" i="1"/>
  <c r="P2122" i="1"/>
  <c r="O2122" i="1"/>
  <c r="R2122" i="1"/>
  <c r="Q2121" i="1"/>
  <c r="P2121" i="1"/>
  <c r="O2121" i="1"/>
  <c r="R2121" i="1"/>
  <c r="Q2120" i="1"/>
  <c r="P2120" i="1"/>
  <c r="R2120" i="1"/>
  <c r="Q2119" i="1"/>
  <c r="P2119" i="1"/>
  <c r="O1574" i="1"/>
  <c r="R2119" i="1"/>
  <c r="Q2118" i="1"/>
  <c r="P2118" i="1"/>
  <c r="O2118" i="1"/>
  <c r="R2118" i="1"/>
  <c r="Q2117" i="1"/>
  <c r="P2117" i="1"/>
  <c r="R2117" i="1"/>
  <c r="Q2116" i="1"/>
  <c r="P2116" i="1"/>
  <c r="R2116" i="1"/>
  <c r="Q2115" i="1"/>
  <c r="P2115" i="1"/>
  <c r="R2115" i="1"/>
  <c r="Q2114" i="1"/>
  <c r="P2114" i="1"/>
  <c r="R2114" i="1"/>
  <c r="Q2113" i="1"/>
  <c r="P2113" i="1"/>
  <c r="R2113" i="1"/>
  <c r="Q2112" i="1"/>
  <c r="P2112" i="1"/>
  <c r="R2112" i="1"/>
  <c r="Q2111" i="1"/>
  <c r="P2111" i="1"/>
  <c r="O833" i="1"/>
  <c r="R2111" i="1"/>
  <c r="R2110" i="1"/>
  <c r="Q2110" i="1"/>
  <c r="P2110" i="1"/>
  <c r="Q2109" i="1"/>
  <c r="P2109" i="1"/>
  <c r="R2109" i="1"/>
  <c r="Q2108" i="1"/>
  <c r="P2108" i="1"/>
  <c r="R2108" i="1"/>
  <c r="Q2107" i="1"/>
  <c r="P2107" i="1"/>
  <c r="R2107" i="1"/>
  <c r="Q2106" i="1"/>
  <c r="P2106" i="1"/>
  <c r="R2106" i="1"/>
  <c r="Q2105" i="1"/>
  <c r="P2105" i="1"/>
  <c r="R2105" i="1"/>
  <c r="Q2104" i="1"/>
  <c r="P2104" i="1"/>
  <c r="R2104" i="1"/>
  <c r="Q2103" i="1"/>
  <c r="P2103" i="1"/>
  <c r="O2103" i="1"/>
  <c r="R2103" i="1"/>
  <c r="Q2102" i="1"/>
  <c r="P2102" i="1"/>
  <c r="O2102" i="1"/>
  <c r="R2102" i="1"/>
  <c r="Q2101" i="1"/>
  <c r="P2101" i="1"/>
  <c r="O1657" i="1"/>
  <c r="R2101" i="1"/>
  <c r="R2100" i="1"/>
  <c r="Q2100" i="1"/>
  <c r="P2100" i="1"/>
  <c r="Q2099" i="1"/>
  <c r="P2099" i="1"/>
  <c r="R2099" i="1"/>
  <c r="Q2098" i="1"/>
  <c r="P2098" i="1"/>
  <c r="R2098" i="1"/>
  <c r="Q2097" i="1"/>
  <c r="P2097" i="1"/>
  <c r="R2097" i="1"/>
  <c r="Q2096" i="1"/>
  <c r="P2096" i="1"/>
  <c r="R2096" i="1"/>
  <c r="Q2095" i="1"/>
  <c r="P2095" i="1"/>
  <c r="R2095" i="1"/>
  <c r="Q2094" i="1"/>
  <c r="P2094" i="1"/>
  <c r="R2094" i="1"/>
  <c r="Q2093" i="1"/>
  <c r="P2093" i="1"/>
  <c r="R2093" i="1"/>
  <c r="Q2092" i="1"/>
  <c r="P2092" i="1"/>
  <c r="O2092" i="1"/>
  <c r="R2092" i="1"/>
  <c r="Q2091" i="1"/>
  <c r="P2091" i="1"/>
  <c r="O2091" i="1"/>
  <c r="R2091" i="1"/>
  <c r="Q2090" i="1"/>
  <c r="P2090" i="1"/>
  <c r="R2090" i="1"/>
  <c r="Q2089" i="1"/>
  <c r="P2089" i="1"/>
  <c r="O2089" i="1"/>
  <c r="R2089" i="1"/>
  <c r="Q2088" i="1"/>
  <c r="P2088" i="1"/>
  <c r="R2088" i="1"/>
  <c r="Q2087" i="1"/>
  <c r="P2087" i="1"/>
  <c r="R2087" i="1"/>
  <c r="Q2086" i="1"/>
  <c r="P2086" i="1"/>
  <c r="R2086" i="1"/>
  <c r="Q2085" i="1"/>
  <c r="P2085" i="1"/>
  <c r="O2085" i="1"/>
  <c r="R2085" i="1"/>
  <c r="Q2084" i="1"/>
  <c r="P2084" i="1"/>
  <c r="R2084" i="1"/>
  <c r="Q2083" i="1"/>
  <c r="P2083" i="1"/>
  <c r="R2083" i="1"/>
  <c r="Q2082" i="1"/>
  <c r="P2082" i="1"/>
  <c r="O306" i="1"/>
  <c r="R2082" i="1"/>
  <c r="Q2081" i="1"/>
  <c r="P2081" i="1"/>
  <c r="O1407" i="1"/>
  <c r="R2081" i="1"/>
  <c r="Q2080" i="1"/>
  <c r="P2080" i="1"/>
  <c r="R2080" i="1"/>
  <c r="Q2079" i="1"/>
  <c r="P2079" i="1"/>
  <c r="O1940" i="1"/>
  <c r="O2079" i="1"/>
  <c r="R2079" i="1"/>
  <c r="R2078" i="1"/>
  <c r="Q2078" i="1"/>
  <c r="P2078" i="1"/>
  <c r="Q2077" i="1"/>
  <c r="P2077" i="1"/>
  <c r="R2077" i="1"/>
  <c r="Q2076" i="1"/>
  <c r="P2076" i="1"/>
  <c r="O107" i="1"/>
  <c r="O809" i="1"/>
  <c r="O2076" i="1"/>
  <c r="R2076" i="1"/>
  <c r="Q2075" i="1"/>
  <c r="P2075" i="1"/>
  <c r="R2075" i="1"/>
  <c r="Q2074" i="1"/>
  <c r="P2074" i="1"/>
  <c r="O805" i="1"/>
  <c r="O2074" i="1"/>
  <c r="R2074" i="1"/>
  <c r="Q2073" i="1"/>
  <c r="P2073" i="1"/>
  <c r="O462" i="1"/>
  <c r="O2073" i="1"/>
  <c r="R2073" i="1"/>
  <c r="Q2072" i="1"/>
  <c r="P2072" i="1"/>
  <c r="O970" i="1"/>
  <c r="O658" i="1"/>
  <c r="O2072" i="1"/>
  <c r="R2072" i="1"/>
  <c r="Q2071" i="1"/>
  <c r="P2071" i="1"/>
  <c r="O1225" i="1"/>
  <c r="O1152" i="1"/>
  <c r="R2071" i="1"/>
  <c r="Q2070" i="1"/>
  <c r="P2070" i="1"/>
  <c r="O1291" i="1"/>
  <c r="O379" i="1"/>
  <c r="O2070" i="1"/>
  <c r="R2070" i="1"/>
  <c r="Q2069" i="1"/>
  <c r="P2069" i="1"/>
  <c r="R2069" i="1"/>
  <c r="O2068" i="1"/>
  <c r="R2068" i="1"/>
  <c r="Q2068" i="1"/>
  <c r="P2068" i="1"/>
  <c r="Q2067" i="1"/>
  <c r="P2067" i="1"/>
  <c r="R2067" i="1"/>
  <c r="Q2066" i="1"/>
  <c r="P2066" i="1"/>
  <c r="O2066" i="1"/>
  <c r="R2066" i="1"/>
  <c r="Q2065" i="1"/>
  <c r="P2065" i="1"/>
  <c r="O794" i="1"/>
  <c r="O2065" i="1"/>
  <c r="R2065" i="1"/>
  <c r="Q2064" i="1"/>
  <c r="P2064" i="1"/>
  <c r="O775" i="1"/>
  <c r="R2064" i="1"/>
  <c r="Q2063" i="1"/>
  <c r="P2063" i="1"/>
  <c r="O218" i="1"/>
  <c r="O2063" i="1"/>
  <c r="R2063" i="1"/>
  <c r="Q2062" i="1"/>
  <c r="P2062" i="1"/>
  <c r="R2062" i="1"/>
  <c r="Q2061" i="1"/>
  <c r="P2061" i="1"/>
  <c r="O1114" i="1"/>
  <c r="R2061" i="1"/>
  <c r="Q2060" i="1"/>
  <c r="P2060" i="1"/>
  <c r="R2060" i="1"/>
  <c r="Q2059" i="1"/>
  <c r="P2059" i="1"/>
  <c r="O555" i="1"/>
  <c r="R2059" i="1"/>
  <c r="Q2058" i="1"/>
  <c r="P2058" i="1"/>
  <c r="R2058" i="1"/>
  <c r="Q2057" i="1"/>
  <c r="P2057" i="1"/>
  <c r="O2057" i="1"/>
  <c r="R2057" i="1"/>
  <c r="Q2056" i="1"/>
  <c r="P2056" i="1"/>
  <c r="R2056" i="1"/>
  <c r="Q2055" i="1"/>
  <c r="P2055" i="1"/>
  <c r="O1258" i="1"/>
  <c r="O2055" i="1"/>
  <c r="R2055" i="1"/>
  <c r="Q2054" i="1"/>
  <c r="P2054" i="1"/>
  <c r="O1753" i="1"/>
  <c r="R2054" i="1"/>
  <c r="Q2053" i="1"/>
  <c r="P2053" i="1"/>
  <c r="O2053" i="1"/>
  <c r="R2053" i="1"/>
  <c r="Q2052" i="1"/>
  <c r="P2052" i="1"/>
  <c r="O1891" i="1"/>
  <c r="R2052" i="1"/>
  <c r="Q2051" i="1"/>
  <c r="P2051" i="1"/>
  <c r="R2051" i="1"/>
  <c r="Q2050" i="1"/>
  <c r="P2050" i="1"/>
  <c r="R2050" i="1"/>
  <c r="Q2049" i="1"/>
  <c r="P2049" i="1"/>
  <c r="O450" i="1"/>
  <c r="O2021" i="1"/>
  <c r="R2049" i="1"/>
  <c r="Q2048" i="1"/>
  <c r="P2048" i="1"/>
  <c r="R2048" i="1"/>
  <c r="Q2047" i="1"/>
  <c r="P2047" i="1"/>
  <c r="O2047" i="1"/>
  <c r="R2047" i="1"/>
  <c r="Q2046" i="1"/>
  <c r="P2046" i="1"/>
  <c r="O404" i="1"/>
  <c r="R2046" i="1"/>
  <c r="Q2045" i="1"/>
  <c r="P2045" i="1"/>
  <c r="O1333" i="1"/>
  <c r="R2045" i="1"/>
  <c r="Q2044" i="1"/>
  <c r="P2044" i="1"/>
  <c r="R2044" i="1"/>
  <c r="R2043" i="1"/>
  <c r="Q2043" i="1"/>
  <c r="P2043" i="1"/>
  <c r="O838" i="1"/>
  <c r="Q2042" i="1"/>
  <c r="P2042" i="1"/>
  <c r="R2042" i="1"/>
  <c r="Q2041" i="1"/>
  <c r="P2041" i="1"/>
  <c r="R2041" i="1"/>
  <c r="Q2040" i="1"/>
  <c r="P2040" i="1"/>
  <c r="O2040" i="1"/>
  <c r="R2040" i="1"/>
  <c r="Q2039" i="1"/>
  <c r="P2039" i="1"/>
  <c r="O2039" i="1"/>
  <c r="R2039" i="1"/>
  <c r="Q2038" i="1"/>
  <c r="P2038" i="1"/>
  <c r="R2038" i="1"/>
  <c r="Q2037" i="1"/>
  <c r="P2037" i="1"/>
  <c r="R2037" i="1"/>
  <c r="Q2036" i="1"/>
  <c r="P2036" i="1"/>
  <c r="O2036" i="1"/>
  <c r="R2036" i="1"/>
  <c r="Q2035" i="1"/>
  <c r="P2035" i="1"/>
  <c r="O2035" i="1"/>
  <c r="R2035" i="1"/>
  <c r="Q2034" i="1"/>
  <c r="P2034" i="1"/>
  <c r="R2034" i="1"/>
  <c r="Q2033" i="1"/>
  <c r="P2033" i="1"/>
  <c r="R2033" i="1"/>
  <c r="Q2032" i="1"/>
  <c r="P2032" i="1"/>
  <c r="R2032" i="1"/>
  <c r="Q2031" i="1"/>
  <c r="P2031" i="1"/>
  <c r="R2031" i="1"/>
  <c r="Q2030" i="1"/>
  <c r="P2030" i="1"/>
  <c r="O2030" i="1"/>
  <c r="R2030" i="1"/>
  <c r="Q2029" i="1"/>
  <c r="P2029" i="1"/>
  <c r="O2029" i="1"/>
  <c r="R2029" i="1"/>
  <c r="Q2028" i="1"/>
  <c r="P2028" i="1"/>
  <c r="R2028" i="1"/>
  <c r="Q2027" i="1"/>
  <c r="P2027" i="1"/>
  <c r="O1813" i="1"/>
  <c r="R2027" i="1"/>
  <c r="Q2026" i="1"/>
  <c r="P2026" i="1"/>
  <c r="O2026" i="1"/>
  <c r="R2026" i="1"/>
  <c r="Q2025" i="1"/>
  <c r="P2025" i="1"/>
  <c r="R2025" i="1"/>
  <c r="Q2024" i="1"/>
  <c r="P2024" i="1"/>
  <c r="R2024" i="1"/>
  <c r="Q2023" i="1"/>
  <c r="P2023" i="1"/>
  <c r="R2023" i="1"/>
  <c r="Q2022" i="1"/>
  <c r="P2022" i="1"/>
  <c r="R2022" i="1"/>
  <c r="Q2021" i="1"/>
  <c r="P2021" i="1"/>
  <c r="R2021" i="1"/>
  <c r="Q2020" i="1"/>
  <c r="P2020" i="1"/>
  <c r="R2020" i="1"/>
  <c r="Q2019" i="1"/>
  <c r="P2019" i="1"/>
  <c r="R2019" i="1"/>
  <c r="Q2018" i="1"/>
  <c r="P2018" i="1"/>
  <c r="R2018" i="1"/>
  <c r="Q2017" i="1"/>
  <c r="P2017" i="1"/>
  <c r="O2017" i="1"/>
  <c r="R2017" i="1"/>
  <c r="Q2016" i="1"/>
  <c r="P2016" i="1"/>
  <c r="O2016" i="1"/>
  <c r="R2016" i="1"/>
  <c r="Q2015" i="1"/>
  <c r="P2015" i="1"/>
  <c r="O728" i="1"/>
  <c r="O715" i="1"/>
  <c r="R2015" i="1"/>
  <c r="Q2014" i="1"/>
  <c r="P2014" i="1"/>
  <c r="R2014" i="1"/>
  <c r="Q2013" i="1"/>
  <c r="P2013" i="1"/>
  <c r="O1176" i="1"/>
  <c r="R2013" i="1"/>
  <c r="Q2012" i="1"/>
  <c r="P2012" i="1"/>
  <c r="O1025" i="1"/>
  <c r="R2012" i="1"/>
  <c r="O329" i="1"/>
  <c r="R2011" i="1"/>
  <c r="Q2011" i="1"/>
  <c r="P2011" i="1"/>
  <c r="Q2010" i="1"/>
  <c r="P2010" i="1"/>
  <c r="R2010" i="1"/>
  <c r="Q2009" i="1"/>
  <c r="P2009" i="1"/>
  <c r="R2009" i="1"/>
  <c r="Q2008" i="1"/>
  <c r="P2008" i="1"/>
  <c r="R2008" i="1"/>
  <c r="Q2007" i="1"/>
  <c r="P2007" i="1"/>
  <c r="R2007" i="1"/>
  <c r="Q2006" i="1"/>
  <c r="P2006" i="1"/>
  <c r="R2006" i="1"/>
  <c r="Q2005" i="1"/>
  <c r="P2005" i="1"/>
  <c r="R2005" i="1"/>
  <c r="Q2004" i="1"/>
  <c r="P2004" i="1"/>
  <c r="O1514" i="1"/>
  <c r="O172" i="1"/>
  <c r="O2004" i="1"/>
  <c r="R2004" i="1"/>
  <c r="Q2003" i="1"/>
  <c r="P2003" i="1"/>
  <c r="R2003" i="1"/>
  <c r="Q2002" i="1"/>
  <c r="P2002" i="1"/>
  <c r="O542" i="1"/>
  <c r="R2002" i="1"/>
  <c r="Q2001" i="1"/>
  <c r="P2001" i="1"/>
  <c r="R2001" i="1"/>
  <c r="Q2000" i="1"/>
  <c r="P2000" i="1"/>
  <c r="R2000" i="1"/>
  <c r="Q1999" i="1"/>
  <c r="P1999" i="1"/>
  <c r="R1999" i="1"/>
  <c r="Q1998" i="1"/>
  <c r="P1998" i="1"/>
  <c r="O1998" i="1"/>
  <c r="R1998" i="1"/>
  <c r="Q1997" i="1"/>
  <c r="P1997" i="1"/>
  <c r="R1997" i="1"/>
  <c r="Q1996" i="1"/>
  <c r="P1996" i="1"/>
  <c r="O1289" i="1"/>
  <c r="O349" i="1"/>
  <c r="R1996" i="1"/>
  <c r="Q1995" i="1"/>
  <c r="P1995" i="1"/>
  <c r="O1183" i="1"/>
  <c r="R1995" i="1"/>
  <c r="Q1994" i="1"/>
  <c r="P1994" i="1"/>
  <c r="R1994" i="1"/>
  <c r="Q1993" i="1"/>
  <c r="P1993" i="1"/>
  <c r="O18" i="1"/>
  <c r="R1993" i="1"/>
  <c r="Q1992" i="1"/>
  <c r="P1992" i="1"/>
  <c r="O1029" i="1"/>
  <c r="R1992" i="1"/>
  <c r="Q1991" i="1"/>
  <c r="P1991" i="1"/>
  <c r="O276" i="1"/>
  <c r="R1991" i="1"/>
  <c r="Q1990" i="1"/>
  <c r="P1990" i="1"/>
  <c r="O1517" i="1"/>
  <c r="R1990" i="1"/>
  <c r="Q1989" i="1"/>
  <c r="P1989" i="1"/>
  <c r="R1989" i="1"/>
  <c r="Q1988" i="1"/>
  <c r="P1988" i="1"/>
  <c r="O1157" i="1"/>
  <c r="O987" i="1"/>
  <c r="O1988" i="1"/>
  <c r="R1988" i="1"/>
  <c r="Q1987" i="1"/>
  <c r="P1987" i="1"/>
  <c r="O120" i="1"/>
  <c r="O552" i="1"/>
  <c r="R1987" i="1"/>
  <c r="Q1986" i="1"/>
  <c r="P1986" i="1"/>
  <c r="R1986" i="1"/>
  <c r="Q1985" i="1"/>
  <c r="P1985" i="1"/>
  <c r="R1985" i="1"/>
  <c r="Q1984" i="1"/>
  <c r="P1984" i="1"/>
  <c r="O288" i="1"/>
  <c r="R1984" i="1"/>
  <c r="Q1983" i="1"/>
  <c r="P1983" i="1"/>
  <c r="R1983" i="1"/>
  <c r="R1982" i="1"/>
  <c r="Q1982" i="1"/>
  <c r="P1982" i="1"/>
  <c r="O1126" i="1"/>
  <c r="Q1981" i="1"/>
  <c r="P1981" i="1"/>
  <c r="O768" i="1"/>
  <c r="O1302" i="1"/>
  <c r="O1981" i="1"/>
  <c r="R1981" i="1"/>
  <c r="Q1980" i="1"/>
  <c r="P1980" i="1"/>
  <c r="R1980" i="1"/>
  <c r="Q1979" i="1"/>
  <c r="P1979" i="1"/>
  <c r="O1240" i="1"/>
  <c r="R1979" i="1"/>
  <c r="Q1978" i="1"/>
  <c r="P1978" i="1"/>
  <c r="O1978" i="1"/>
  <c r="R1978" i="1"/>
  <c r="Q1977" i="1"/>
  <c r="P1977" i="1"/>
  <c r="O1977" i="1"/>
  <c r="R1977" i="1"/>
  <c r="Q1976" i="1"/>
  <c r="P1976" i="1"/>
  <c r="R1976" i="1"/>
  <c r="Q1975" i="1"/>
  <c r="P1975" i="1"/>
  <c r="O1153" i="1"/>
  <c r="R1975" i="1"/>
  <c r="Q1974" i="1"/>
  <c r="P1974" i="1"/>
  <c r="R1974" i="1"/>
  <c r="Q1973" i="1"/>
  <c r="P1973" i="1"/>
  <c r="O1973" i="1"/>
  <c r="R1973" i="1"/>
  <c r="R1972" i="1"/>
  <c r="Q1972" i="1"/>
  <c r="P1972" i="1"/>
  <c r="Q1971" i="1"/>
  <c r="P1971" i="1"/>
  <c r="O912" i="1"/>
  <c r="R1971" i="1"/>
  <c r="Q1970" i="1"/>
  <c r="P1970" i="1"/>
  <c r="R1970" i="1"/>
  <c r="Q1969" i="1"/>
  <c r="P1969" i="1"/>
  <c r="R1969" i="1"/>
  <c r="Q1968" i="1"/>
  <c r="P1968" i="1"/>
  <c r="O1968" i="1"/>
  <c r="R1968" i="1"/>
  <c r="Q1967" i="1"/>
  <c r="P1967" i="1"/>
  <c r="R1967" i="1"/>
  <c r="Q1966" i="1"/>
  <c r="P1966" i="1"/>
  <c r="R1966" i="1"/>
  <c r="Q1965" i="1"/>
  <c r="P1965" i="1"/>
  <c r="R1965" i="1"/>
  <c r="Q1964" i="1"/>
  <c r="P1964" i="1"/>
  <c r="R1964" i="1"/>
  <c r="Q1963" i="1"/>
  <c r="P1963" i="1"/>
  <c r="R1963" i="1"/>
  <c r="Q1962" i="1"/>
  <c r="P1962" i="1"/>
  <c r="R1962" i="1"/>
  <c r="Q1961" i="1"/>
  <c r="P1961" i="1"/>
  <c r="R1961" i="1"/>
  <c r="Q1960" i="1"/>
  <c r="P1960" i="1"/>
  <c r="O1960" i="1"/>
  <c r="R1960" i="1"/>
  <c r="Q1959" i="1"/>
  <c r="P1959" i="1"/>
  <c r="R1959" i="1"/>
  <c r="Q1958" i="1"/>
  <c r="P1958" i="1"/>
  <c r="R1958" i="1"/>
  <c r="Q1957" i="1"/>
  <c r="P1957" i="1"/>
  <c r="R1957" i="1"/>
  <c r="Q1956" i="1"/>
  <c r="P1956" i="1"/>
  <c r="O256" i="1"/>
  <c r="O1041" i="1"/>
  <c r="O1956" i="1"/>
  <c r="R1956" i="1"/>
  <c r="Q1955" i="1"/>
  <c r="P1955" i="1"/>
  <c r="R1955" i="1"/>
  <c r="Q1954" i="1"/>
  <c r="P1954" i="1"/>
  <c r="R1954" i="1"/>
  <c r="Q1953" i="1"/>
  <c r="P1953" i="1"/>
  <c r="O1386" i="1"/>
  <c r="R1953" i="1"/>
  <c r="Q1952" i="1"/>
  <c r="P1952" i="1"/>
  <c r="R1952" i="1"/>
  <c r="Q1951" i="1"/>
  <c r="P1951" i="1"/>
  <c r="R1951" i="1"/>
  <c r="Q1950" i="1"/>
  <c r="P1950" i="1"/>
  <c r="O791" i="1"/>
  <c r="O1950" i="1"/>
  <c r="R1950" i="1"/>
  <c r="Q1949" i="1"/>
  <c r="P1949" i="1"/>
  <c r="R1949" i="1"/>
  <c r="Q1948" i="1"/>
  <c r="P1948" i="1"/>
  <c r="R1948" i="1"/>
  <c r="Q1947" i="1"/>
  <c r="P1947" i="1"/>
  <c r="O1745" i="1"/>
  <c r="O1733" i="1"/>
  <c r="R1947" i="1"/>
  <c r="Q1946" i="1"/>
  <c r="P1946" i="1"/>
  <c r="R1946" i="1"/>
  <c r="Q1945" i="1"/>
  <c r="P1945" i="1"/>
  <c r="O1801" i="1"/>
  <c r="O577" i="1"/>
  <c r="O1945" i="1"/>
  <c r="R1945" i="1"/>
  <c r="Q1944" i="1"/>
  <c r="P1944" i="1"/>
  <c r="R1944" i="1"/>
  <c r="Q1943" i="1"/>
  <c r="P1943" i="1"/>
  <c r="R1943" i="1"/>
  <c r="Q1942" i="1"/>
  <c r="P1942" i="1"/>
  <c r="R1942" i="1"/>
  <c r="Q1941" i="1"/>
  <c r="P1941" i="1"/>
  <c r="R1941" i="1"/>
  <c r="Q1940" i="1"/>
  <c r="P1940" i="1"/>
  <c r="R1940" i="1"/>
  <c r="Q1939" i="1"/>
  <c r="P1939" i="1"/>
  <c r="R1939" i="1"/>
  <c r="Q1938" i="1"/>
  <c r="P1938" i="1"/>
  <c r="R1938" i="1"/>
  <c r="Q1937" i="1"/>
  <c r="P1937" i="1"/>
  <c r="R1937" i="1"/>
  <c r="Q1936" i="1"/>
  <c r="P1936" i="1"/>
  <c r="R1936" i="1"/>
  <c r="Q1935" i="1"/>
  <c r="P1935" i="1"/>
  <c r="R1935" i="1"/>
  <c r="Q1934" i="1"/>
  <c r="P1934" i="1"/>
  <c r="R1934" i="1"/>
  <c r="Q1933" i="1"/>
  <c r="P1933" i="1"/>
  <c r="R1933" i="1"/>
  <c r="Q1932" i="1"/>
  <c r="P1932" i="1"/>
  <c r="O1932" i="1"/>
  <c r="R1932" i="1"/>
  <c r="Q1931" i="1"/>
  <c r="P1931" i="1"/>
  <c r="R1931" i="1"/>
  <c r="Q1930" i="1"/>
  <c r="P1930" i="1"/>
  <c r="R1930" i="1"/>
  <c r="Q1929" i="1"/>
  <c r="P1929" i="1"/>
  <c r="R1929" i="1"/>
  <c r="Q1928" i="1"/>
  <c r="P1928" i="1"/>
  <c r="R1928" i="1"/>
  <c r="Q1927" i="1"/>
  <c r="P1927" i="1"/>
  <c r="R1927" i="1"/>
  <c r="Q1926" i="1"/>
  <c r="P1926" i="1"/>
  <c r="O1926" i="1"/>
  <c r="R1926" i="1"/>
  <c r="Q1925" i="1"/>
  <c r="P1925" i="1"/>
  <c r="R1925" i="1"/>
  <c r="Q1924" i="1"/>
  <c r="P1924" i="1"/>
  <c r="O1924" i="1"/>
  <c r="R1924" i="1"/>
  <c r="Q1923" i="1"/>
  <c r="P1923" i="1"/>
  <c r="O1923" i="1"/>
  <c r="R1923" i="1"/>
  <c r="Q1922" i="1"/>
  <c r="P1922" i="1"/>
  <c r="R1922" i="1"/>
  <c r="Q1921" i="1"/>
  <c r="P1921" i="1"/>
  <c r="R1921" i="1"/>
  <c r="Q1920" i="1"/>
  <c r="P1920" i="1"/>
  <c r="O1920" i="1"/>
  <c r="R1920" i="1"/>
  <c r="Q1919" i="1"/>
  <c r="P1919" i="1"/>
  <c r="O589" i="1"/>
  <c r="R1919" i="1"/>
  <c r="Q1918" i="1"/>
  <c r="P1918" i="1"/>
  <c r="R1918" i="1"/>
  <c r="Q1917" i="1"/>
  <c r="P1917" i="1"/>
  <c r="R1917" i="1"/>
  <c r="Q1916" i="1"/>
  <c r="P1916" i="1"/>
  <c r="R1916" i="1"/>
  <c r="R1915" i="1"/>
  <c r="Q1915" i="1"/>
  <c r="P1915" i="1"/>
  <c r="Q1914" i="1"/>
  <c r="P1914" i="1"/>
  <c r="R1914" i="1"/>
  <c r="Q1913" i="1"/>
  <c r="P1913" i="1"/>
  <c r="R1913" i="1"/>
  <c r="Q1912" i="1"/>
  <c r="P1912" i="1"/>
  <c r="O1374" i="1"/>
  <c r="R1912" i="1"/>
  <c r="Q1911" i="1"/>
  <c r="P1911" i="1"/>
  <c r="R1911" i="1"/>
  <c r="Q1910" i="1"/>
  <c r="P1910" i="1"/>
  <c r="O1820" i="1"/>
  <c r="R1910" i="1"/>
  <c r="Q1909" i="1"/>
  <c r="P1909" i="1"/>
  <c r="R1909" i="1"/>
  <c r="Q1908" i="1"/>
  <c r="P1908" i="1"/>
  <c r="O273" i="1"/>
  <c r="R1908" i="1"/>
  <c r="Q1907" i="1"/>
  <c r="P1907" i="1"/>
  <c r="R1907" i="1"/>
  <c r="Q1906" i="1"/>
  <c r="P1906" i="1"/>
  <c r="O964" i="1"/>
  <c r="R1906" i="1"/>
  <c r="Q1905" i="1"/>
  <c r="P1905" i="1"/>
  <c r="O1061" i="1"/>
  <c r="R1905" i="1"/>
  <c r="Q1904" i="1"/>
  <c r="P1904" i="1"/>
  <c r="R1904" i="1"/>
  <c r="Q1903" i="1"/>
  <c r="P1903" i="1"/>
  <c r="O986" i="1"/>
  <c r="O1881" i="1"/>
  <c r="O1903" i="1"/>
  <c r="R1903" i="1"/>
  <c r="Q1902" i="1"/>
  <c r="P1902" i="1"/>
  <c r="R1902" i="1"/>
  <c r="Q1901" i="1"/>
  <c r="P1901" i="1"/>
  <c r="R1901" i="1"/>
  <c r="Q1900" i="1"/>
  <c r="P1900" i="1"/>
  <c r="O1112" i="1"/>
  <c r="O1900" i="1"/>
  <c r="R1900" i="1"/>
  <c r="Q1899" i="1"/>
  <c r="P1899" i="1"/>
  <c r="R1899" i="1"/>
  <c r="Q1898" i="1"/>
  <c r="P1898" i="1"/>
  <c r="R1898" i="1"/>
  <c r="Q1897" i="1"/>
  <c r="P1897" i="1"/>
  <c r="O1293" i="1"/>
  <c r="O1369" i="1"/>
  <c r="O1897" i="1"/>
  <c r="R1897" i="1"/>
  <c r="Q1896" i="1"/>
  <c r="P1896" i="1"/>
  <c r="R1896" i="1"/>
  <c r="Q1895" i="1"/>
  <c r="P1895" i="1"/>
  <c r="R1895" i="1"/>
  <c r="Q1894" i="1"/>
  <c r="P1894" i="1"/>
  <c r="R1894" i="1"/>
  <c r="Q1893" i="1"/>
  <c r="P1893" i="1"/>
  <c r="O1893" i="1"/>
  <c r="R1893" i="1"/>
  <c r="Q1892" i="1"/>
  <c r="P1892" i="1"/>
  <c r="O1892" i="1"/>
  <c r="R1892" i="1"/>
  <c r="Q1891" i="1"/>
  <c r="P1891" i="1"/>
  <c r="R1891" i="1"/>
  <c r="Q1890" i="1"/>
  <c r="P1890" i="1"/>
  <c r="R1890" i="1"/>
  <c r="Q1889" i="1"/>
  <c r="P1889" i="1"/>
  <c r="O601" i="1"/>
  <c r="O1203" i="1"/>
  <c r="R1889" i="1"/>
  <c r="Q1888" i="1"/>
  <c r="P1888" i="1"/>
  <c r="O1888" i="1"/>
  <c r="R1888" i="1"/>
  <c r="Q1887" i="1"/>
  <c r="P1887" i="1"/>
  <c r="O1887" i="1"/>
  <c r="R1887" i="1"/>
  <c r="Q1886" i="1"/>
  <c r="P1886" i="1"/>
  <c r="R1886" i="1"/>
  <c r="Q1885" i="1"/>
  <c r="P1885" i="1"/>
  <c r="R1885" i="1"/>
  <c r="Q1884" i="1"/>
  <c r="P1884" i="1"/>
  <c r="R1884" i="1"/>
  <c r="Q1883" i="1"/>
  <c r="P1883" i="1"/>
  <c r="O1883" i="1"/>
  <c r="R1883" i="1"/>
  <c r="Q1882" i="1"/>
  <c r="P1882" i="1"/>
  <c r="O928" i="1"/>
  <c r="R1882" i="1"/>
  <c r="Q1881" i="1"/>
  <c r="P1881" i="1"/>
  <c r="R1881" i="1"/>
  <c r="Q1880" i="1"/>
  <c r="P1880" i="1"/>
  <c r="R1880" i="1"/>
  <c r="Q1879" i="1"/>
  <c r="P1879" i="1"/>
  <c r="R1879" i="1"/>
  <c r="Q1878" i="1"/>
  <c r="P1878" i="1"/>
  <c r="R1878" i="1"/>
  <c r="Q1877" i="1"/>
  <c r="P1877" i="1"/>
  <c r="O1569" i="1"/>
  <c r="R1877" i="1"/>
  <c r="Q1876" i="1"/>
  <c r="P1876" i="1"/>
  <c r="O627" i="1"/>
  <c r="R1876" i="1"/>
  <c r="Q1875" i="1"/>
  <c r="P1875" i="1"/>
  <c r="O1706" i="1"/>
  <c r="O1875" i="1"/>
  <c r="R1875" i="1"/>
  <c r="Q1874" i="1"/>
  <c r="P1874" i="1"/>
  <c r="O1650" i="1"/>
  <c r="R1874" i="1"/>
  <c r="Q1873" i="1"/>
  <c r="P1873" i="1"/>
  <c r="R1873" i="1"/>
  <c r="Q1872" i="1"/>
  <c r="P1872" i="1"/>
  <c r="R1872" i="1"/>
  <c r="Q1871" i="1"/>
  <c r="P1871" i="1"/>
  <c r="O209" i="1"/>
  <c r="R1871" i="1"/>
  <c r="Q1870" i="1"/>
  <c r="P1870" i="1"/>
  <c r="O171" i="1"/>
  <c r="R1870" i="1"/>
  <c r="Q1869" i="1"/>
  <c r="P1869" i="1"/>
  <c r="O1535" i="1"/>
  <c r="R1869" i="1"/>
  <c r="Q1868" i="1"/>
  <c r="P1868" i="1"/>
  <c r="O146" i="1"/>
  <c r="R1868" i="1"/>
  <c r="Q1867" i="1"/>
  <c r="P1867" i="1"/>
  <c r="O361" i="1"/>
  <c r="R1867" i="1"/>
  <c r="Q1866" i="1"/>
  <c r="P1866" i="1"/>
  <c r="R1866" i="1"/>
  <c r="Q1865" i="1"/>
  <c r="P1865" i="1"/>
  <c r="R1865" i="1"/>
  <c r="Q1864" i="1"/>
  <c r="P1864" i="1"/>
  <c r="R1864" i="1"/>
  <c r="Q1863" i="1"/>
  <c r="P1863" i="1"/>
  <c r="R1863" i="1"/>
  <c r="Q1862" i="1"/>
  <c r="P1862" i="1"/>
  <c r="R1862" i="1"/>
  <c r="Q1861" i="1"/>
  <c r="P1861" i="1"/>
  <c r="R1861" i="1"/>
  <c r="Q1860" i="1"/>
  <c r="P1860" i="1"/>
  <c r="O1860" i="1"/>
  <c r="R1860" i="1"/>
  <c r="Q1859" i="1"/>
  <c r="P1859" i="1"/>
  <c r="R1859" i="1"/>
  <c r="Q1858" i="1"/>
  <c r="P1858" i="1"/>
  <c r="R1858" i="1"/>
  <c r="Q1857" i="1"/>
  <c r="P1857" i="1"/>
  <c r="R1857" i="1"/>
  <c r="Q1856" i="1"/>
  <c r="P1856" i="1"/>
  <c r="R1856" i="1"/>
  <c r="Q1855" i="1"/>
  <c r="P1855" i="1"/>
  <c r="O1855" i="1"/>
  <c r="R1855" i="1"/>
  <c r="Q1854" i="1"/>
  <c r="P1854" i="1"/>
  <c r="R1854" i="1"/>
  <c r="Q1853" i="1"/>
  <c r="P1853" i="1"/>
  <c r="O1853" i="1"/>
  <c r="R1853" i="1"/>
  <c r="Q1852" i="1"/>
  <c r="P1852" i="1"/>
  <c r="R1852" i="1"/>
  <c r="R1851" i="1"/>
  <c r="Q1851" i="1"/>
  <c r="P1851" i="1"/>
  <c r="Q1850" i="1"/>
  <c r="P1850" i="1"/>
  <c r="R1850" i="1"/>
  <c r="Q1849" i="1"/>
  <c r="P1849" i="1"/>
  <c r="R1849" i="1"/>
  <c r="Q1848" i="1"/>
  <c r="P1848" i="1"/>
  <c r="R1848" i="1"/>
  <c r="Q1847" i="1"/>
  <c r="P1847" i="1"/>
  <c r="R1847" i="1"/>
  <c r="O1846" i="1"/>
  <c r="R1846" i="1"/>
  <c r="Q1846" i="1"/>
  <c r="P1846" i="1"/>
  <c r="Q1845" i="1"/>
  <c r="P1845" i="1"/>
  <c r="R1845" i="1"/>
  <c r="R1844" i="1"/>
  <c r="Q1844" i="1"/>
  <c r="P1844" i="1"/>
  <c r="Q1843" i="1"/>
  <c r="P1843" i="1"/>
  <c r="R1843" i="1"/>
  <c r="Q1842" i="1"/>
  <c r="P1842" i="1"/>
  <c r="R1842" i="1"/>
  <c r="Q1841" i="1"/>
  <c r="P1841" i="1"/>
  <c r="R1841" i="1"/>
  <c r="Q1840" i="1"/>
  <c r="P1840" i="1"/>
  <c r="R1840" i="1"/>
  <c r="Q1839" i="1"/>
  <c r="P1839" i="1"/>
  <c r="R1839" i="1"/>
  <c r="Q1838" i="1"/>
  <c r="P1838" i="1"/>
  <c r="O1838" i="1"/>
  <c r="R1838" i="1"/>
  <c r="Q1837" i="1"/>
  <c r="P1837" i="1"/>
  <c r="R1837" i="1"/>
  <c r="Q1836" i="1"/>
  <c r="P1836" i="1"/>
  <c r="R1836" i="1"/>
  <c r="Q1835" i="1"/>
  <c r="P1835" i="1"/>
  <c r="R1835" i="1"/>
  <c r="Q1834" i="1"/>
  <c r="P1834" i="1"/>
  <c r="O1834" i="1"/>
  <c r="R1834" i="1"/>
  <c r="Q1833" i="1"/>
  <c r="P1833" i="1"/>
  <c r="R1833" i="1"/>
  <c r="Q1832" i="1"/>
  <c r="P1832" i="1"/>
  <c r="R1832" i="1"/>
  <c r="Q1831" i="1"/>
  <c r="P1831" i="1"/>
  <c r="R1831" i="1"/>
  <c r="Q1830" i="1"/>
  <c r="P1830" i="1"/>
  <c r="R1830" i="1"/>
  <c r="Q1829" i="1"/>
  <c r="P1829" i="1"/>
  <c r="R1829" i="1"/>
  <c r="Q1828" i="1"/>
  <c r="P1828" i="1"/>
  <c r="O1828" i="1"/>
  <c r="R1828" i="1"/>
  <c r="Q1827" i="1"/>
  <c r="P1827" i="1"/>
  <c r="O1827" i="1"/>
  <c r="R1827" i="1"/>
  <c r="Q1826" i="1"/>
  <c r="P1826" i="1"/>
  <c r="R1826" i="1"/>
  <c r="Q1825" i="1"/>
  <c r="P1825" i="1"/>
  <c r="R1825" i="1"/>
  <c r="Q1824" i="1"/>
  <c r="P1824" i="1"/>
  <c r="R1824" i="1"/>
  <c r="Q1823" i="1"/>
  <c r="P1823" i="1"/>
  <c r="R1823" i="1"/>
  <c r="Q1822" i="1"/>
  <c r="P1822" i="1"/>
  <c r="O1822" i="1"/>
  <c r="R1822" i="1"/>
  <c r="Q1821" i="1"/>
  <c r="P1821" i="1"/>
  <c r="R1821" i="1"/>
  <c r="Q1820" i="1"/>
  <c r="P1820" i="1"/>
  <c r="R1820" i="1"/>
  <c r="Q1819" i="1"/>
  <c r="P1819" i="1"/>
  <c r="O220" i="1"/>
  <c r="R1819" i="1"/>
  <c r="Q1818" i="1"/>
  <c r="P1818" i="1"/>
  <c r="O1325" i="1"/>
  <c r="R1818" i="1"/>
  <c r="Q1817" i="1"/>
  <c r="P1817" i="1"/>
  <c r="O839" i="1"/>
  <c r="O1662" i="1"/>
  <c r="O1817" i="1"/>
  <c r="R1817" i="1"/>
  <c r="Q1816" i="1"/>
  <c r="P1816" i="1"/>
  <c r="R1816" i="1"/>
  <c r="Q1815" i="1"/>
  <c r="P1815" i="1"/>
  <c r="R1815" i="1"/>
  <c r="R1814" i="1"/>
  <c r="Q1814" i="1"/>
  <c r="P1814" i="1"/>
  <c r="O1561" i="1"/>
  <c r="Q1813" i="1"/>
  <c r="P1813" i="1"/>
  <c r="R1813" i="1"/>
  <c r="Q1812" i="1"/>
  <c r="P1812" i="1"/>
  <c r="R1812" i="1"/>
  <c r="Q1811" i="1"/>
  <c r="P1811" i="1"/>
  <c r="R1811" i="1"/>
  <c r="Q1810" i="1"/>
  <c r="P1810" i="1"/>
  <c r="R1810" i="1"/>
  <c r="Q1809" i="1"/>
  <c r="P1809" i="1"/>
  <c r="R1809" i="1"/>
  <c r="Q1808" i="1"/>
  <c r="P1808" i="1"/>
  <c r="R1808" i="1"/>
  <c r="Q1807" i="1"/>
  <c r="P1807" i="1"/>
  <c r="O454" i="1"/>
  <c r="R1807" i="1"/>
  <c r="Q1806" i="1"/>
  <c r="P1806" i="1"/>
  <c r="O402" i="1"/>
  <c r="R1806" i="1"/>
  <c r="R1805" i="1"/>
  <c r="Q1805" i="1"/>
  <c r="P1805" i="1"/>
  <c r="Q1804" i="1"/>
  <c r="P1804" i="1"/>
  <c r="O942" i="1"/>
  <c r="R1804" i="1"/>
  <c r="Q1803" i="1"/>
  <c r="P1803" i="1"/>
  <c r="O950" i="1"/>
  <c r="O1210" i="1"/>
  <c r="R1803" i="1"/>
  <c r="Q1802" i="1"/>
  <c r="P1802" i="1"/>
  <c r="O1287" i="1"/>
  <c r="R1802" i="1"/>
  <c r="Q1801" i="1"/>
  <c r="P1801" i="1"/>
  <c r="R1801" i="1"/>
  <c r="Q1800" i="1"/>
  <c r="P1800" i="1"/>
  <c r="R1800" i="1"/>
  <c r="Q1799" i="1"/>
  <c r="P1799" i="1"/>
  <c r="R1799" i="1"/>
  <c r="Q1798" i="1"/>
  <c r="P1798" i="1"/>
  <c r="R1798" i="1"/>
  <c r="Q1797" i="1"/>
  <c r="P1797" i="1"/>
  <c r="R1797" i="1"/>
  <c r="Q1796" i="1"/>
  <c r="P1796" i="1"/>
  <c r="O1796" i="1"/>
  <c r="R1796" i="1"/>
  <c r="Q1795" i="1"/>
  <c r="P1795" i="1"/>
  <c r="R1795" i="1"/>
  <c r="Q1794" i="1"/>
  <c r="P1794" i="1"/>
  <c r="O1751" i="1"/>
  <c r="R1794" i="1"/>
  <c r="Q1793" i="1"/>
  <c r="P1793" i="1"/>
  <c r="R1793" i="1"/>
  <c r="R1792" i="1"/>
  <c r="Q1792" i="1"/>
  <c r="P1792" i="1"/>
  <c r="Q1791" i="1"/>
  <c r="P1791" i="1"/>
  <c r="R1791" i="1"/>
  <c r="Q1790" i="1"/>
  <c r="P1790" i="1"/>
  <c r="R1790" i="1"/>
  <c r="Q1789" i="1"/>
  <c r="P1789" i="1"/>
  <c r="R1789" i="1"/>
  <c r="Q1788" i="1"/>
  <c r="P1788" i="1"/>
  <c r="R1788" i="1"/>
  <c r="R1787" i="1"/>
  <c r="Q1787" i="1"/>
  <c r="P1787" i="1"/>
  <c r="Q1786" i="1"/>
  <c r="P1786" i="1"/>
  <c r="O1786" i="1"/>
  <c r="R1786" i="1"/>
  <c r="R1785" i="1"/>
  <c r="Q1785" i="1"/>
  <c r="P1785" i="1"/>
  <c r="Q1784" i="1"/>
  <c r="P1784" i="1"/>
  <c r="R1784" i="1"/>
  <c r="Q1783" i="1"/>
  <c r="P1783" i="1"/>
  <c r="O467" i="1"/>
  <c r="R1783" i="1"/>
  <c r="Q1782" i="1"/>
  <c r="P1782" i="1"/>
  <c r="R1782" i="1"/>
  <c r="Q1781" i="1"/>
  <c r="P1781" i="1"/>
  <c r="R1781" i="1"/>
  <c r="Q1780" i="1"/>
  <c r="P1780" i="1"/>
  <c r="R1780" i="1"/>
  <c r="Q1779" i="1"/>
  <c r="P1779" i="1"/>
  <c r="O1779" i="1"/>
  <c r="R1779" i="1"/>
  <c r="Q1778" i="1"/>
  <c r="P1778" i="1"/>
  <c r="O1778" i="1"/>
  <c r="R1778" i="1"/>
  <c r="Q1777" i="1"/>
  <c r="P1777" i="1"/>
  <c r="R1777" i="1"/>
  <c r="Q1776" i="1"/>
  <c r="P1776" i="1"/>
  <c r="R1776" i="1"/>
  <c r="Q1775" i="1"/>
  <c r="P1775" i="1"/>
  <c r="R1775" i="1"/>
  <c r="Q1774" i="1"/>
  <c r="P1774" i="1"/>
  <c r="R1774" i="1"/>
  <c r="Q1773" i="1"/>
  <c r="P1773" i="1"/>
  <c r="R1773" i="1"/>
  <c r="Q1772" i="1"/>
  <c r="P1772" i="1"/>
  <c r="R1772" i="1"/>
  <c r="Q1771" i="1"/>
  <c r="P1771" i="1"/>
  <c r="R1771" i="1"/>
  <c r="Q1770" i="1"/>
  <c r="P1770" i="1"/>
  <c r="O1770" i="1"/>
  <c r="R1770" i="1"/>
  <c r="Q1769" i="1"/>
  <c r="P1769" i="1"/>
  <c r="R1769" i="1"/>
  <c r="Q1768" i="1"/>
  <c r="P1768" i="1"/>
  <c r="R1768" i="1"/>
  <c r="Q1767" i="1"/>
  <c r="P1767" i="1"/>
  <c r="R1767" i="1"/>
  <c r="Q1766" i="1"/>
  <c r="P1766" i="1"/>
  <c r="R1766" i="1"/>
  <c r="Q1765" i="1"/>
  <c r="P1765" i="1"/>
  <c r="O946" i="1"/>
  <c r="R1765" i="1"/>
  <c r="Q1764" i="1"/>
  <c r="P1764" i="1"/>
  <c r="O595" i="1"/>
  <c r="O993" i="1"/>
  <c r="O1764" i="1"/>
  <c r="R1764" i="1"/>
  <c r="Q1763" i="1"/>
  <c r="P1763" i="1"/>
  <c r="O58" i="1"/>
  <c r="R1763" i="1"/>
  <c r="Q1762" i="1"/>
  <c r="P1762" i="1"/>
  <c r="O1342" i="1"/>
  <c r="R1762" i="1"/>
  <c r="Q1761" i="1"/>
  <c r="P1761" i="1"/>
  <c r="O1761" i="1"/>
  <c r="R1761" i="1"/>
  <c r="Q1760" i="1"/>
  <c r="P1760" i="1"/>
  <c r="R1760" i="1"/>
  <c r="Q1759" i="1"/>
  <c r="P1759" i="1"/>
  <c r="R1759" i="1"/>
  <c r="Q1758" i="1"/>
  <c r="P1758" i="1"/>
  <c r="O1744" i="1"/>
  <c r="O511" i="1"/>
  <c r="R1758" i="1"/>
  <c r="Q1757" i="1"/>
  <c r="P1757" i="1"/>
  <c r="R1757" i="1"/>
  <c r="Q1756" i="1"/>
  <c r="P1756" i="1"/>
  <c r="R1756" i="1"/>
  <c r="Q1755" i="1"/>
  <c r="P1755" i="1"/>
  <c r="R1755" i="1"/>
  <c r="Q1754" i="1"/>
  <c r="P1754" i="1"/>
  <c r="R1754" i="1"/>
  <c r="Q1753" i="1"/>
  <c r="P1753" i="1"/>
  <c r="R1753" i="1"/>
  <c r="Q1752" i="1"/>
  <c r="P1752" i="1"/>
  <c r="O498" i="1"/>
  <c r="R1752" i="1"/>
  <c r="Q1751" i="1"/>
  <c r="P1751" i="1"/>
  <c r="O110" i="1"/>
  <c r="R1751" i="1"/>
  <c r="Q1750" i="1"/>
  <c r="P1750" i="1"/>
  <c r="O939" i="1"/>
  <c r="R1750" i="1"/>
  <c r="Q1749" i="1"/>
  <c r="P1749" i="1"/>
  <c r="O535" i="1"/>
  <c r="O1290" i="1"/>
  <c r="R1749" i="1"/>
  <c r="Q1748" i="1"/>
  <c r="P1748" i="1"/>
  <c r="R1748" i="1"/>
  <c r="Q1747" i="1"/>
  <c r="P1747" i="1"/>
  <c r="R1747" i="1"/>
  <c r="Q1746" i="1"/>
  <c r="P1746" i="1"/>
  <c r="R1746" i="1"/>
  <c r="Q1745" i="1"/>
  <c r="P1745" i="1"/>
  <c r="O483" i="1"/>
  <c r="R1745" i="1"/>
  <c r="Q1744" i="1"/>
  <c r="P1744" i="1"/>
  <c r="O1398" i="1"/>
  <c r="O204" i="1"/>
  <c r="R1744" i="1"/>
  <c r="Q1743" i="1"/>
  <c r="P1743" i="1"/>
  <c r="R1743" i="1"/>
  <c r="Q1742" i="1"/>
  <c r="P1742" i="1"/>
  <c r="O1672" i="1"/>
  <c r="R1742" i="1"/>
  <c r="R1741" i="1"/>
  <c r="Q1741" i="1"/>
  <c r="P1741" i="1"/>
  <c r="Q1740" i="1"/>
  <c r="P1740" i="1"/>
  <c r="R1740" i="1"/>
  <c r="R1739" i="1"/>
  <c r="Q1739" i="1"/>
  <c r="P1739" i="1"/>
  <c r="Q1738" i="1"/>
  <c r="P1738" i="1"/>
  <c r="O438" i="1"/>
  <c r="R1738" i="1"/>
  <c r="Q1737" i="1"/>
  <c r="P1737" i="1"/>
  <c r="O1359" i="1"/>
  <c r="R1737" i="1"/>
  <c r="Q1736" i="1"/>
  <c r="P1736" i="1"/>
  <c r="R1736" i="1"/>
  <c r="Q1735" i="1"/>
  <c r="P1735" i="1"/>
  <c r="O425" i="1"/>
  <c r="R1735" i="1"/>
  <c r="R1734" i="1"/>
  <c r="Q1734" i="1"/>
  <c r="P1734" i="1"/>
  <c r="Q1733" i="1"/>
  <c r="P1733" i="1"/>
  <c r="R1733" i="1"/>
  <c r="Q1732" i="1"/>
  <c r="P1732" i="1"/>
  <c r="R1732" i="1"/>
  <c r="Q1731" i="1"/>
  <c r="P1731" i="1"/>
  <c r="O796" i="1"/>
  <c r="O1731" i="1"/>
  <c r="R1731" i="1"/>
  <c r="Q1730" i="1"/>
  <c r="P1730" i="1"/>
  <c r="O1035" i="1"/>
  <c r="R1730" i="1"/>
  <c r="Q1729" i="1"/>
  <c r="P1729" i="1"/>
  <c r="R1729" i="1"/>
  <c r="Q1728" i="1"/>
  <c r="P1728" i="1"/>
  <c r="R1728" i="1"/>
  <c r="Q1727" i="1"/>
  <c r="P1727" i="1"/>
  <c r="R1727" i="1"/>
  <c r="Q1726" i="1"/>
  <c r="P1726" i="1"/>
  <c r="R1726" i="1"/>
  <c r="Q1725" i="1"/>
  <c r="P1725" i="1"/>
  <c r="R1725" i="1"/>
  <c r="Q1724" i="1"/>
  <c r="P1724" i="1"/>
  <c r="O1629" i="1"/>
  <c r="R1724" i="1"/>
  <c r="Q1723" i="1"/>
  <c r="P1723" i="1"/>
  <c r="R1723" i="1"/>
  <c r="Q1722" i="1"/>
  <c r="P1722" i="1"/>
  <c r="O1722" i="1"/>
  <c r="R1722" i="1"/>
  <c r="R1721" i="1"/>
  <c r="Q1721" i="1"/>
  <c r="P1721" i="1"/>
  <c r="Q1720" i="1"/>
  <c r="P1720" i="1"/>
  <c r="R1720" i="1"/>
  <c r="Q1719" i="1"/>
  <c r="P1719" i="1"/>
  <c r="O829" i="1"/>
  <c r="O1719" i="1"/>
  <c r="R1719" i="1"/>
  <c r="Q1718" i="1"/>
  <c r="P1718" i="1"/>
  <c r="O309" i="1"/>
  <c r="O1718" i="1"/>
  <c r="R1718" i="1"/>
  <c r="Q1717" i="1"/>
  <c r="P1717" i="1"/>
  <c r="O1717" i="1"/>
  <c r="R1717" i="1"/>
  <c r="Q1716" i="1"/>
  <c r="P1716" i="1"/>
  <c r="R1716" i="1"/>
  <c r="Q1715" i="1"/>
  <c r="P1715" i="1"/>
  <c r="R1715" i="1"/>
  <c r="Q1714" i="1"/>
  <c r="P1714" i="1"/>
  <c r="R1714" i="1"/>
  <c r="Q1713" i="1"/>
  <c r="P1713" i="1"/>
  <c r="R1713" i="1"/>
  <c r="Q1712" i="1"/>
  <c r="P1712" i="1"/>
  <c r="R1712" i="1"/>
  <c r="R1711" i="1"/>
  <c r="Q1711" i="1"/>
  <c r="P1711" i="1"/>
  <c r="Q1710" i="1"/>
  <c r="P1710" i="1"/>
  <c r="O861" i="1"/>
  <c r="R1710" i="1"/>
  <c r="Q1709" i="1"/>
  <c r="P1709" i="1"/>
  <c r="O936" i="1"/>
  <c r="R1709" i="1"/>
  <c r="Q1708" i="1"/>
  <c r="P1708" i="1"/>
  <c r="R1708" i="1"/>
  <c r="Q1707" i="1"/>
  <c r="P1707" i="1"/>
  <c r="R1707" i="1"/>
  <c r="Q1706" i="1"/>
  <c r="P1706" i="1"/>
  <c r="R1706" i="1"/>
  <c r="Q1705" i="1"/>
  <c r="P1705" i="1"/>
  <c r="O1608" i="1"/>
  <c r="R1705" i="1"/>
  <c r="Q1704" i="1"/>
  <c r="P1704" i="1"/>
  <c r="O1704" i="1"/>
  <c r="R1704" i="1"/>
  <c r="Q1703" i="1"/>
  <c r="P1703" i="1"/>
  <c r="O1703" i="1"/>
  <c r="R1703" i="1"/>
  <c r="Q1702" i="1"/>
  <c r="P1702" i="1"/>
  <c r="O1199" i="1"/>
  <c r="R1702" i="1"/>
  <c r="Q1701" i="1"/>
  <c r="P1701" i="1"/>
  <c r="O660" i="1"/>
  <c r="R1701" i="1"/>
  <c r="Q1700" i="1"/>
  <c r="P1700" i="1"/>
  <c r="O29" i="1"/>
  <c r="R1700" i="1"/>
  <c r="Q1699" i="1"/>
  <c r="P1699" i="1"/>
  <c r="O800" i="1"/>
  <c r="O10" i="1"/>
  <c r="R1699" i="1"/>
  <c r="Q1698" i="1"/>
  <c r="P1698" i="1"/>
  <c r="O31" i="1"/>
  <c r="O1698" i="1"/>
  <c r="R1698" i="1"/>
  <c r="Q1697" i="1"/>
  <c r="P1697" i="1"/>
  <c r="O1651" i="1"/>
  <c r="R1697" i="1"/>
  <c r="R1696" i="1"/>
  <c r="Q1696" i="1"/>
  <c r="P1696" i="1"/>
  <c r="Q1695" i="1"/>
  <c r="P1695" i="1"/>
  <c r="R1695" i="1"/>
  <c r="Q1694" i="1"/>
  <c r="P1694" i="1"/>
  <c r="R1694" i="1"/>
  <c r="Q1693" i="1"/>
  <c r="P1693" i="1"/>
  <c r="R1693" i="1"/>
  <c r="Q1692" i="1"/>
  <c r="P1692" i="1"/>
  <c r="R1692" i="1"/>
  <c r="Q1691" i="1"/>
  <c r="P1691" i="1"/>
  <c r="R1691" i="1"/>
  <c r="Q1690" i="1"/>
  <c r="P1690" i="1"/>
  <c r="R1690" i="1"/>
  <c r="Q1689" i="1"/>
  <c r="P1689" i="1"/>
  <c r="R1689" i="1"/>
  <c r="Q1688" i="1"/>
  <c r="P1688" i="1"/>
  <c r="R1688" i="1"/>
  <c r="Q1687" i="1"/>
  <c r="P1687" i="1"/>
  <c r="O43" i="1"/>
  <c r="O1687" i="1"/>
  <c r="R1687" i="1"/>
  <c r="Q1686" i="1"/>
  <c r="P1686" i="1"/>
  <c r="O49" i="1"/>
  <c r="R1686" i="1"/>
  <c r="Q1685" i="1"/>
  <c r="P1685" i="1"/>
  <c r="O95" i="1"/>
  <c r="R1685" i="1"/>
  <c r="Q1684" i="1"/>
  <c r="P1684" i="1"/>
  <c r="O1474" i="1"/>
  <c r="R1684" i="1"/>
  <c r="Q1683" i="1"/>
  <c r="P1683" i="1"/>
  <c r="O73" i="1"/>
  <c r="R1683" i="1"/>
  <c r="Q1682" i="1"/>
  <c r="P1682" i="1"/>
  <c r="R1682" i="1"/>
  <c r="Q1681" i="1"/>
  <c r="P1681" i="1"/>
  <c r="R1681" i="1"/>
  <c r="Q1680" i="1"/>
  <c r="P1680" i="1"/>
  <c r="R1680" i="1"/>
  <c r="Q1679" i="1"/>
  <c r="P1679" i="1"/>
  <c r="O754" i="1"/>
  <c r="R1679" i="1"/>
  <c r="R1678" i="1"/>
  <c r="Q1678" i="1"/>
  <c r="P1678" i="1"/>
  <c r="Q1677" i="1"/>
  <c r="P1677" i="1"/>
  <c r="R1677" i="1"/>
  <c r="Q1676" i="1"/>
  <c r="P1676" i="1"/>
  <c r="O1191" i="1"/>
  <c r="R1676" i="1"/>
  <c r="Q1675" i="1"/>
  <c r="P1675" i="1"/>
  <c r="R1675" i="1"/>
  <c r="Q1674" i="1"/>
  <c r="P1674" i="1"/>
  <c r="R1674" i="1"/>
  <c r="R1673" i="1"/>
  <c r="Q1673" i="1"/>
  <c r="P1673" i="1"/>
  <c r="Q1672" i="1"/>
  <c r="P1672" i="1"/>
  <c r="R1672" i="1"/>
  <c r="Q1671" i="1"/>
  <c r="P1671" i="1"/>
  <c r="R1671" i="1"/>
  <c r="Q1670" i="1"/>
  <c r="P1670" i="1"/>
  <c r="O1670" i="1"/>
  <c r="R1670" i="1"/>
  <c r="Q1669" i="1"/>
  <c r="P1669" i="1"/>
  <c r="O1669" i="1"/>
  <c r="R1669" i="1"/>
  <c r="Q1668" i="1"/>
  <c r="P1668" i="1"/>
  <c r="R1668" i="1"/>
  <c r="Q1667" i="1"/>
  <c r="P1667" i="1"/>
  <c r="R1667" i="1"/>
  <c r="Q1666" i="1"/>
  <c r="P1666" i="1"/>
  <c r="R1666" i="1"/>
  <c r="Q1665" i="1"/>
  <c r="P1665" i="1"/>
  <c r="R1665" i="1"/>
  <c r="Q1664" i="1"/>
  <c r="P1664" i="1"/>
  <c r="R1664" i="1"/>
  <c r="Q1663" i="1"/>
  <c r="P1663" i="1"/>
  <c r="O1594" i="1"/>
  <c r="O1142" i="1"/>
  <c r="O1663" i="1"/>
  <c r="R1663" i="1"/>
  <c r="Q1662" i="1"/>
  <c r="P1662" i="1"/>
  <c r="R1662" i="1"/>
  <c r="Q1661" i="1"/>
  <c r="P1661" i="1"/>
  <c r="R1661" i="1"/>
  <c r="Q1660" i="1"/>
  <c r="P1660" i="1"/>
  <c r="R1660" i="1"/>
  <c r="Q1659" i="1"/>
  <c r="P1659" i="1"/>
  <c r="R1659" i="1"/>
  <c r="Q1658" i="1"/>
  <c r="P1658" i="1"/>
  <c r="R1658" i="1"/>
  <c r="Q1657" i="1"/>
  <c r="P1657" i="1"/>
  <c r="R1657" i="1"/>
  <c r="Q1656" i="1"/>
  <c r="P1656" i="1"/>
  <c r="R1656" i="1"/>
  <c r="Q1655" i="1"/>
  <c r="P1655" i="1"/>
  <c r="R1655" i="1"/>
  <c r="Q1654" i="1"/>
  <c r="P1654" i="1"/>
  <c r="R1654" i="1"/>
  <c r="Q1653" i="1"/>
  <c r="P1653" i="1"/>
  <c r="R1653" i="1"/>
  <c r="Q1652" i="1"/>
  <c r="P1652" i="1"/>
  <c r="R1652" i="1"/>
  <c r="Q1651" i="1"/>
  <c r="P1651" i="1"/>
  <c r="R1651" i="1"/>
  <c r="Q1650" i="1"/>
  <c r="P1650" i="1"/>
  <c r="R1650" i="1"/>
  <c r="Q1649" i="1"/>
  <c r="P1649" i="1"/>
  <c r="R1649" i="1"/>
  <c r="Q1648" i="1"/>
  <c r="P1648" i="1"/>
  <c r="R1648" i="1"/>
  <c r="Q1647" i="1"/>
  <c r="P1647" i="1"/>
  <c r="R1647" i="1"/>
  <c r="Q1646" i="1"/>
  <c r="P1646" i="1"/>
  <c r="R1646" i="1"/>
  <c r="Q1645" i="1"/>
  <c r="P1645" i="1"/>
  <c r="R1645" i="1"/>
  <c r="Q1644" i="1"/>
  <c r="P1644" i="1"/>
  <c r="R1644" i="1"/>
  <c r="Q1643" i="1"/>
  <c r="P1643" i="1"/>
  <c r="R1643" i="1"/>
  <c r="Q1642" i="1"/>
  <c r="P1642" i="1"/>
  <c r="R1642" i="1"/>
  <c r="Q1641" i="1"/>
  <c r="P1641" i="1"/>
  <c r="R1641" i="1"/>
  <c r="Q1640" i="1"/>
  <c r="P1640" i="1"/>
  <c r="R1640" i="1"/>
  <c r="Q1639" i="1"/>
  <c r="P1639" i="1"/>
  <c r="O1639" i="1"/>
  <c r="R1639" i="1"/>
  <c r="Q1638" i="1"/>
  <c r="P1638" i="1"/>
  <c r="R1638" i="1"/>
  <c r="Q1637" i="1"/>
  <c r="P1637" i="1"/>
  <c r="O710" i="1"/>
  <c r="O1637" i="1"/>
  <c r="R1637" i="1"/>
  <c r="Q1636" i="1"/>
  <c r="P1636" i="1"/>
  <c r="R1636" i="1"/>
  <c r="Q1635" i="1"/>
  <c r="P1635" i="1"/>
  <c r="R1635" i="1"/>
  <c r="Q1634" i="1"/>
  <c r="P1634" i="1"/>
  <c r="R1634" i="1"/>
  <c r="Q1633" i="1"/>
  <c r="P1633" i="1"/>
  <c r="R1633" i="1"/>
  <c r="Q1632" i="1"/>
  <c r="P1632" i="1"/>
  <c r="R1632" i="1"/>
  <c r="Q1631" i="1"/>
  <c r="P1631" i="1"/>
  <c r="O1631" i="1"/>
  <c r="R1631" i="1"/>
  <c r="Q1630" i="1"/>
  <c r="P1630" i="1"/>
  <c r="R1630" i="1"/>
  <c r="Q1629" i="1"/>
  <c r="P1629" i="1"/>
  <c r="R1629" i="1"/>
  <c r="Q1628" i="1"/>
  <c r="P1628" i="1"/>
  <c r="R1628" i="1"/>
  <c r="Q1627" i="1"/>
  <c r="P1627" i="1"/>
  <c r="R1627" i="1"/>
  <c r="Q1626" i="1"/>
  <c r="P1626" i="1"/>
  <c r="R1626" i="1"/>
  <c r="Q1625" i="1"/>
  <c r="P1625" i="1"/>
  <c r="R1625" i="1"/>
  <c r="R1624" i="1"/>
  <c r="Q1624" i="1"/>
  <c r="P1624" i="1"/>
  <c r="Q1623" i="1"/>
  <c r="P1623" i="1"/>
  <c r="R1623" i="1"/>
  <c r="Q1622" i="1"/>
  <c r="P1622" i="1"/>
  <c r="O1622" i="1"/>
  <c r="R1622" i="1"/>
  <c r="Q1621" i="1"/>
  <c r="P1621" i="1"/>
  <c r="O1621" i="1"/>
  <c r="R1621" i="1"/>
  <c r="Q1620" i="1"/>
  <c r="P1620" i="1"/>
  <c r="O1620" i="1"/>
  <c r="R1620" i="1"/>
  <c r="Q1619" i="1"/>
  <c r="P1619" i="1"/>
  <c r="O1619" i="1"/>
  <c r="R1619" i="1"/>
  <c r="Q1618" i="1"/>
  <c r="P1618" i="1"/>
  <c r="R1618" i="1"/>
  <c r="Q1617" i="1"/>
  <c r="P1617" i="1"/>
  <c r="R1617" i="1"/>
  <c r="Q1616" i="1"/>
  <c r="P1616" i="1"/>
  <c r="R1616" i="1"/>
  <c r="Q1615" i="1"/>
  <c r="P1615" i="1"/>
  <c r="O1615" i="1"/>
  <c r="R1615" i="1"/>
  <c r="Q1614" i="1"/>
  <c r="P1614" i="1"/>
  <c r="R1614" i="1"/>
  <c r="Q1613" i="1"/>
  <c r="P1613" i="1"/>
  <c r="R1613" i="1"/>
  <c r="Q1612" i="1"/>
  <c r="P1612" i="1"/>
  <c r="R1612" i="1"/>
  <c r="Q1611" i="1"/>
  <c r="P1611" i="1"/>
  <c r="R1611" i="1"/>
  <c r="Q1610" i="1"/>
  <c r="P1610" i="1"/>
  <c r="R1610" i="1"/>
  <c r="Q1609" i="1"/>
  <c r="P1609" i="1"/>
  <c r="R1609" i="1"/>
  <c r="Q1608" i="1"/>
  <c r="P1608" i="1"/>
  <c r="R1608" i="1"/>
  <c r="Q1607" i="1"/>
  <c r="P1607" i="1"/>
  <c r="R1607" i="1"/>
  <c r="Q1606" i="1"/>
  <c r="P1606" i="1"/>
  <c r="R1606" i="1"/>
  <c r="Q1605" i="1"/>
  <c r="P1605" i="1"/>
  <c r="O1605" i="1"/>
  <c r="R1605" i="1"/>
  <c r="Q1604" i="1"/>
  <c r="P1604" i="1"/>
  <c r="R1604" i="1"/>
  <c r="Q1603" i="1"/>
  <c r="P1603" i="1"/>
  <c r="R1603" i="1"/>
  <c r="Q1602" i="1"/>
  <c r="P1602" i="1"/>
  <c r="R1602" i="1"/>
  <c r="Q1601" i="1"/>
  <c r="P1601" i="1"/>
  <c r="R1601" i="1"/>
  <c r="Q1600" i="1"/>
  <c r="P1600" i="1"/>
  <c r="R1600" i="1"/>
  <c r="Q1599" i="1"/>
  <c r="P1599" i="1"/>
  <c r="O456" i="1"/>
  <c r="R1599" i="1"/>
  <c r="Q1598" i="1"/>
  <c r="P1598" i="1"/>
  <c r="R1598" i="1"/>
  <c r="Q1597" i="1"/>
  <c r="P1597" i="1"/>
  <c r="R1597" i="1"/>
  <c r="Q1596" i="1"/>
  <c r="P1596" i="1"/>
  <c r="R1596" i="1"/>
  <c r="Q1595" i="1"/>
  <c r="P1595" i="1"/>
  <c r="R1595" i="1"/>
  <c r="Q1594" i="1"/>
  <c r="P1594" i="1"/>
  <c r="R1594" i="1"/>
  <c r="Q1593" i="1"/>
  <c r="P1593" i="1"/>
  <c r="O913" i="1"/>
  <c r="R1593" i="1"/>
  <c r="R1592" i="1"/>
  <c r="Q1592" i="1"/>
  <c r="P1592" i="1"/>
  <c r="O1565" i="1"/>
  <c r="Q1591" i="1"/>
  <c r="P1591" i="1"/>
  <c r="O558" i="1"/>
  <c r="O1395" i="1"/>
  <c r="R1591" i="1"/>
  <c r="Q1590" i="1"/>
  <c r="P1590" i="1"/>
  <c r="O1590" i="1"/>
  <c r="R1590" i="1"/>
  <c r="Q1589" i="1"/>
  <c r="P1589" i="1"/>
  <c r="R1589" i="1"/>
  <c r="Q1588" i="1"/>
  <c r="P1588" i="1"/>
  <c r="R1588" i="1"/>
  <c r="Q1587" i="1"/>
  <c r="P1587" i="1"/>
  <c r="O974" i="1"/>
  <c r="R1587" i="1"/>
  <c r="Q1586" i="1"/>
  <c r="P1586" i="1"/>
  <c r="R1586" i="1"/>
  <c r="Q1585" i="1"/>
  <c r="P1585" i="1"/>
  <c r="R1585" i="1"/>
  <c r="Q1584" i="1"/>
  <c r="P1584" i="1"/>
  <c r="R1584" i="1"/>
  <c r="Q1583" i="1"/>
  <c r="P1583" i="1"/>
  <c r="O1265" i="1"/>
  <c r="R1583" i="1"/>
  <c r="Q1582" i="1"/>
  <c r="P1582" i="1"/>
  <c r="R1582" i="1"/>
  <c r="Q1581" i="1"/>
  <c r="P1581" i="1"/>
  <c r="R1581" i="1"/>
  <c r="Q1580" i="1"/>
  <c r="P1580" i="1"/>
  <c r="O1580" i="1"/>
  <c r="R1580" i="1"/>
  <c r="Q1579" i="1"/>
  <c r="P1579" i="1"/>
  <c r="R1579" i="1"/>
  <c r="Q1578" i="1"/>
  <c r="P1578" i="1"/>
  <c r="R1578" i="1"/>
  <c r="Q1577" i="1"/>
  <c r="P1577" i="1"/>
  <c r="R1577" i="1"/>
  <c r="Q1576" i="1"/>
  <c r="P1576" i="1"/>
  <c r="R1576" i="1"/>
  <c r="Q1575" i="1"/>
  <c r="P1575" i="1"/>
  <c r="O846" i="1"/>
  <c r="O47" i="1"/>
  <c r="R1575" i="1"/>
  <c r="Q1574" i="1"/>
  <c r="P1574" i="1"/>
  <c r="O296" i="1"/>
  <c r="O1009" i="1"/>
  <c r="R1574" i="1"/>
  <c r="Q1573" i="1"/>
  <c r="P1573" i="1"/>
  <c r="R1573" i="1"/>
  <c r="Q1572" i="1"/>
  <c r="P1572" i="1"/>
  <c r="R1572" i="1"/>
  <c r="Q1571" i="1"/>
  <c r="P1571" i="1"/>
  <c r="R1571" i="1"/>
  <c r="Q1570" i="1"/>
  <c r="P1570" i="1"/>
  <c r="R1570" i="1"/>
  <c r="R1569" i="1"/>
  <c r="Q1569" i="1"/>
  <c r="P1569" i="1"/>
  <c r="Q1568" i="1"/>
  <c r="P1568" i="1"/>
  <c r="O1132" i="1"/>
  <c r="R1568" i="1"/>
  <c r="Q1567" i="1"/>
  <c r="P1567" i="1"/>
  <c r="R1567" i="1"/>
  <c r="Q1566" i="1"/>
  <c r="P1566" i="1"/>
  <c r="R1566" i="1"/>
  <c r="Q1565" i="1"/>
  <c r="P1565" i="1"/>
  <c r="R1565" i="1"/>
  <c r="Q1564" i="1"/>
  <c r="P1564" i="1"/>
  <c r="R1564" i="1"/>
  <c r="Q1563" i="1"/>
  <c r="P1563" i="1"/>
  <c r="R1563" i="1"/>
  <c r="Q1562" i="1"/>
  <c r="P1562" i="1"/>
  <c r="R1562" i="1"/>
  <c r="Q1561" i="1"/>
  <c r="P1561" i="1"/>
  <c r="R1561" i="1"/>
  <c r="Q1560" i="1"/>
  <c r="P1560" i="1"/>
  <c r="R1560" i="1"/>
  <c r="Q1559" i="1"/>
  <c r="P1559" i="1"/>
  <c r="R1559" i="1"/>
  <c r="Q1558" i="1"/>
  <c r="P1558" i="1"/>
  <c r="O638" i="1"/>
  <c r="R1558" i="1"/>
  <c r="Q1557" i="1"/>
  <c r="P1557" i="1"/>
  <c r="O1441" i="1"/>
  <c r="R1557" i="1"/>
  <c r="Q1556" i="1"/>
  <c r="P1556" i="1"/>
  <c r="R1556" i="1"/>
  <c r="Q1555" i="1"/>
  <c r="P1555" i="1"/>
  <c r="O983" i="1"/>
  <c r="O1507" i="1"/>
  <c r="O1555" i="1"/>
  <c r="R1555" i="1"/>
  <c r="Q1554" i="1"/>
  <c r="P1554" i="1"/>
  <c r="R1554" i="1"/>
  <c r="Q1553" i="1"/>
  <c r="P1553" i="1"/>
  <c r="R1553" i="1"/>
  <c r="Q1552" i="1"/>
  <c r="P1552" i="1"/>
  <c r="R1552" i="1"/>
  <c r="Q1551" i="1"/>
  <c r="P1551" i="1"/>
  <c r="O1329" i="1"/>
  <c r="R1551" i="1"/>
  <c r="Q1550" i="1"/>
  <c r="P1550" i="1"/>
  <c r="O1056" i="1"/>
  <c r="O1309" i="1"/>
  <c r="R1550" i="1"/>
  <c r="Q1549" i="1"/>
  <c r="P1549" i="1"/>
  <c r="R1549" i="1"/>
  <c r="Q1548" i="1"/>
  <c r="P1548" i="1"/>
  <c r="R1548" i="1"/>
  <c r="Q1547" i="1"/>
  <c r="P1547" i="1"/>
  <c r="R1547" i="1"/>
  <c r="Q1546" i="1"/>
  <c r="P1546" i="1"/>
  <c r="O1546" i="1"/>
  <c r="R1546" i="1"/>
  <c r="Q1545" i="1"/>
  <c r="P1545" i="1"/>
  <c r="R1545" i="1"/>
  <c r="Q1544" i="1"/>
  <c r="P1544" i="1"/>
  <c r="R1544" i="1"/>
  <c r="Q1543" i="1"/>
  <c r="P1543" i="1"/>
  <c r="R1543" i="1"/>
  <c r="Q1542" i="1"/>
  <c r="P1542" i="1"/>
  <c r="R1542" i="1"/>
  <c r="Q1541" i="1"/>
  <c r="P1541" i="1"/>
  <c r="O1089" i="1"/>
  <c r="R1541" i="1"/>
  <c r="Q1540" i="1"/>
  <c r="P1540" i="1"/>
  <c r="R1540" i="1"/>
  <c r="Q1539" i="1"/>
  <c r="P1539" i="1"/>
  <c r="R1539" i="1"/>
  <c r="Q1538" i="1"/>
  <c r="P1538" i="1"/>
  <c r="O981" i="1"/>
  <c r="R1538" i="1"/>
  <c r="R1537" i="1"/>
  <c r="Q1537" i="1"/>
  <c r="P1537" i="1"/>
  <c r="Q1536" i="1"/>
  <c r="P1536" i="1"/>
  <c r="O634" i="1"/>
  <c r="R1536" i="1"/>
  <c r="Q1535" i="1"/>
  <c r="P1535" i="1"/>
  <c r="O455" i="1"/>
  <c r="O888" i="1"/>
  <c r="R1535" i="1"/>
  <c r="Q1534" i="1"/>
  <c r="P1534" i="1"/>
  <c r="R1534" i="1"/>
  <c r="Q1533" i="1"/>
  <c r="P1533" i="1"/>
  <c r="R1533" i="1"/>
  <c r="Q1532" i="1"/>
  <c r="P1532" i="1"/>
  <c r="O650" i="1"/>
  <c r="O1346" i="1"/>
  <c r="R1532" i="1"/>
  <c r="Q1531" i="1"/>
  <c r="P1531" i="1"/>
  <c r="R1531" i="1"/>
  <c r="R1530" i="1"/>
  <c r="Q1530" i="1"/>
  <c r="P1530" i="1"/>
  <c r="Q1529" i="1"/>
  <c r="P1529" i="1"/>
  <c r="R1529" i="1"/>
  <c r="Q1528" i="1"/>
  <c r="P1528" i="1"/>
  <c r="O1159" i="1"/>
  <c r="O1528" i="1"/>
  <c r="R1528" i="1"/>
  <c r="Q1527" i="1"/>
  <c r="P1527" i="1"/>
  <c r="O561" i="1"/>
  <c r="R1527" i="1"/>
  <c r="Q1526" i="1"/>
  <c r="P1526" i="1"/>
  <c r="R1526" i="1"/>
  <c r="Q1525" i="1"/>
  <c r="P1525" i="1"/>
  <c r="R1525" i="1"/>
  <c r="Q1524" i="1"/>
  <c r="P1524" i="1"/>
  <c r="R1524" i="1"/>
  <c r="Q1523" i="1"/>
  <c r="P1523" i="1"/>
  <c r="O745" i="1"/>
  <c r="R1523" i="1"/>
  <c r="Q1522" i="1"/>
  <c r="P1522" i="1"/>
  <c r="R1522" i="1"/>
  <c r="Q1521" i="1"/>
  <c r="P1521" i="1"/>
  <c r="R1521" i="1"/>
  <c r="Q1520" i="1"/>
  <c r="P1520" i="1"/>
  <c r="R1520" i="1"/>
  <c r="Q1519" i="1"/>
  <c r="P1519" i="1"/>
  <c r="R1519" i="1"/>
  <c r="Q1518" i="1"/>
  <c r="P1518" i="1"/>
  <c r="R1518" i="1"/>
  <c r="Q1517" i="1"/>
  <c r="P1517" i="1"/>
  <c r="O697" i="1"/>
  <c r="R1517" i="1"/>
  <c r="Q1516" i="1"/>
  <c r="P1516" i="1"/>
  <c r="O1235" i="1"/>
  <c r="R1516" i="1"/>
  <c r="Q1515" i="1"/>
  <c r="P1515" i="1"/>
  <c r="R1515" i="1"/>
  <c r="O148" i="1"/>
  <c r="R1514" i="1"/>
  <c r="Q1514" i="1"/>
  <c r="P1514" i="1"/>
  <c r="O251" i="1"/>
  <c r="Q1513" i="1"/>
  <c r="P1513" i="1"/>
  <c r="R1513" i="1"/>
  <c r="Q1512" i="1"/>
  <c r="P1512" i="1"/>
  <c r="R1512" i="1"/>
  <c r="Q1511" i="1"/>
  <c r="P1511" i="1"/>
  <c r="O206" i="1"/>
  <c r="R1511" i="1"/>
  <c r="Q1510" i="1"/>
  <c r="P1510" i="1"/>
  <c r="R1510" i="1"/>
  <c r="Q1509" i="1"/>
  <c r="P1509" i="1"/>
  <c r="R1509" i="1"/>
  <c r="Q1508" i="1"/>
  <c r="P1508" i="1"/>
  <c r="R1508" i="1"/>
  <c r="Q1507" i="1"/>
  <c r="P1507" i="1"/>
  <c r="R1507" i="1"/>
  <c r="Q1506" i="1"/>
  <c r="P1506" i="1"/>
  <c r="R1506" i="1"/>
  <c r="Q1505" i="1"/>
  <c r="P1505" i="1"/>
  <c r="R1505" i="1"/>
  <c r="Q1504" i="1"/>
  <c r="P1504" i="1"/>
  <c r="R1504" i="1"/>
  <c r="Q1503" i="1"/>
  <c r="P1503" i="1"/>
  <c r="R1503" i="1"/>
  <c r="Q1502" i="1"/>
  <c r="P1502" i="1"/>
  <c r="R1502" i="1"/>
  <c r="Q1501" i="1"/>
  <c r="P1501" i="1"/>
  <c r="O1257" i="1"/>
  <c r="R1501" i="1"/>
  <c r="Q1500" i="1"/>
  <c r="P1500" i="1"/>
  <c r="R1500" i="1"/>
  <c r="Q1499" i="1"/>
  <c r="P1499" i="1"/>
  <c r="R1499" i="1"/>
  <c r="Q1498" i="1"/>
  <c r="P1498" i="1"/>
  <c r="R1498" i="1"/>
  <c r="Q1497" i="1"/>
  <c r="P1497" i="1"/>
  <c r="R1497" i="1"/>
  <c r="Q1496" i="1"/>
  <c r="P1496" i="1"/>
  <c r="O1496" i="1"/>
  <c r="R1496" i="1"/>
  <c r="Q1495" i="1"/>
  <c r="P1495" i="1"/>
  <c r="R1495" i="1"/>
  <c r="Q1494" i="1"/>
  <c r="P1494" i="1"/>
  <c r="R1494" i="1"/>
  <c r="Q1493" i="1"/>
  <c r="P1493" i="1"/>
  <c r="O1493" i="1"/>
  <c r="R1493" i="1"/>
  <c r="Q1492" i="1"/>
  <c r="P1492" i="1"/>
  <c r="O1492" i="1"/>
  <c r="R1492" i="1"/>
  <c r="Q1491" i="1"/>
  <c r="P1491" i="1"/>
  <c r="R1491" i="1"/>
  <c r="Q1490" i="1"/>
  <c r="P1490" i="1"/>
  <c r="R1490" i="1"/>
  <c r="Q1489" i="1"/>
  <c r="P1489" i="1"/>
  <c r="R1489" i="1"/>
  <c r="R1488" i="1"/>
  <c r="Q1488" i="1"/>
  <c r="P1488" i="1"/>
  <c r="Q1487" i="1"/>
  <c r="P1487" i="1"/>
  <c r="R1487" i="1"/>
  <c r="Q1486" i="1"/>
  <c r="P1486" i="1"/>
  <c r="R1486" i="1"/>
  <c r="Q1485" i="1"/>
  <c r="P1485" i="1"/>
  <c r="R1485" i="1"/>
  <c r="Q1484" i="1"/>
  <c r="P1484" i="1"/>
  <c r="R1484" i="1"/>
  <c r="Q1483" i="1"/>
  <c r="P1483" i="1"/>
  <c r="R1483" i="1"/>
  <c r="Q1482" i="1"/>
  <c r="P1482" i="1"/>
  <c r="R1482" i="1"/>
  <c r="Q1481" i="1"/>
  <c r="P1481" i="1"/>
  <c r="R1481" i="1"/>
  <c r="Q1480" i="1"/>
  <c r="P1480" i="1"/>
  <c r="R1480" i="1"/>
  <c r="Q1479" i="1"/>
  <c r="P1479" i="1"/>
  <c r="R1479" i="1"/>
  <c r="Q1478" i="1"/>
  <c r="P1478" i="1"/>
  <c r="R1478" i="1"/>
  <c r="Q1477" i="1"/>
  <c r="P1477" i="1"/>
  <c r="R1477" i="1"/>
  <c r="Q1476" i="1"/>
  <c r="P1476" i="1"/>
  <c r="R1476" i="1"/>
  <c r="Q1475" i="1"/>
  <c r="P1475" i="1"/>
  <c r="R1475" i="1"/>
  <c r="Q1474" i="1"/>
  <c r="P1474" i="1"/>
  <c r="R1474" i="1"/>
  <c r="R1473" i="1"/>
  <c r="Q1473" i="1"/>
  <c r="P1473" i="1"/>
  <c r="Q1472" i="1"/>
  <c r="P1472" i="1"/>
  <c r="R1472" i="1"/>
  <c r="Q1471" i="1"/>
  <c r="P1471" i="1"/>
  <c r="R1471" i="1"/>
  <c r="Q1470" i="1"/>
  <c r="P1470" i="1"/>
  <c r="R1470" i="1"/>
  <c r="Q1469" i="1"/>
  <c r="P1469" i="1"/>
  <c r="R1469" i="1"/>
  <c r="Q1468" i="1"/>
  <c r="P1468" i="1"/>
  <c r="R1468" i="1"/>
  <c r="Q1467" i="1"/>
  <c r="P1467" i="1"/>
  <c r="R1467" i="1"/>
  <c r="Q1466" i="1"/>
  <c r="P1466" i="1"/>
  <c r="R1466" i="1"/>
  <c r="Q1465" i="1"/>
  <c r="P1465" i="1"/>
  <c r="R1465" i="1"/>
  <c r="Q1464" i="1"/>
  <c r="P1464" i="1"/>
  <c r="R1464" i="1"/>
  <c r="Q1463" i="1"/>
  <c r="P1463" i="1"/>
  <c r="R1463" i="1"/>
  <c r="Q1462" i="1"/>
  <c r="P1462" i="1"/>
  <c r="R1462" i="1"/>
  <c r="Q1461" i="1"/>
  <c r="P1461" i="1"/>
  <c r="R1461" i="1"/>
  <c r="Q1460" i="1"/>
  <c r="P1460" i="1"/>
  <c r="R1460" i="1"/>
  <c r="Q1459" i="1"/>
  <c r="P1459" i="1"/>
  <c r="O132" i="1"/>
  <c r="R1459" i="1"/>
  <c r="Q1458" i="1"/>
  <c r="P1458" i="1"/>
  <c r="R1458" i="1"/>
  <c r="Q1457" i="1"/>
  <c r="P1457" i="1"/>
  <c r="R1457" i="1"/>
  <c r="Q1456" i="1"/>
  <c r="P1456" i="1"/>
  <c r="O819" i="1"/>
  <c r="O1456" i="1"/>
  <c r="R1456" i="1"/>
  <c r="Q1455" i="1"/>
  <c r="P1455" i="1"/>
  <c r="O1087" i="1"/>
  <c r="R1455" i="1"/>
  <c r="Q1454" i="1"/>
  <c r="P1454" i="1"/>
  <c r="R1454" i="1"/>
  <c r="Q1453" i="1"/>
  <c r="P1453" i="1"/>
  <c r="R1453" i="1"/>
  <c r="Q1452" i="1"/>
  <c r="P1452" i="1"/>
  <c r="O1215" i="1"/>
  <c r="R1452" i="1"/>
  <c r="Q1451" i="1"/>
  <c r="P1451" i="1"/>
  <c r="R1451" i="1"/>
  <c r="R1450" i="1"/>
  <c r="Q1450" i="1"/>
  <c r="P1450" i="1"/>
  <c r="Q1449" i="1"/>
  <c r="P1449" i="1"/>
  <c r="O616" i="1"/>
  <c r="O624" i="1"/>
  <c r="R1449" i="1"/>
  <c r="Q1448" i="1"/>
  <c r="P1448" i="1"/>
  <c r="O828" i="1"/>
  <c r="O1448" i="1"/>
  <c r="R1448" i="1"/>
  <c r="Q1447" i="1"/>
  <c r="P1447" i="1"/>
  <c r="R1447" i="1"/>
  <c r="Q1446" i="1"/>
  <c r="P1446" i="1"/>
  <c r="R1446" i="1"/>
  <c r="Q1445" i="1"/>
  <c r="P1445" i="1"/>
  <c r="R1445" i="1"/>
  <c r="Q1444" i="1"/>
  <c r="P1444" i="1"/>
  <c r="O258" i="1"/>
  <c r="R1444" i="1"/>
  <c r="Q1443" i="1"/>
  <c r="P1443" i="1"/>
  <c r="R1443" i="1"/>
  <c r="Q1442" i="1"/>
  <c r="P1442" i="1"/>
  <c r="R1442" i="1"/>
  <c r="Q1441" i="1"/>
  <c r="P1441" i="1"/>
  <c r="R1441" i="1"/>
  <c r="R1440" i="1"/>
  <c r="Q1440" i="1"/>
  <c r="P1440" i="1"/>
  <c r="O246" i="1"/>
  <c r="Q1439" i="1"/>
  <c r="P1439" i="1"/>
  <c r="R1439" i="1"/>
  <c r="Q1438" i="1"/>
  <c r="P1438" i="1"/>
  <c r="O1046" i="1"/>
  <c r="R1438" i="1"/>
  <c r="Q1437" i="1"/>
  <c r="P1437" i="1"/>
  <c r="R1437" i="1"/>
  <c r="Q1436" i="1"/>
  <c r="P1436" i="1"/>
  <c r="R1436" i="1"/>
  <c r="Q1435" i="1"/>
  <c r="P1435" i="1"/>
  <c r="R1435" i="1"/>
  <c r="Q1434" i="1"/>
  <c r="P1434" i="1"/>
  <c r="R1434" i="1"/>
  <c r="Q1433" i="1"/>
  <c r="P1433" i="1"/>
  <c r="O1254" i="1"/>
  <c r="O1433" i="1"/>
  <c r="R1433" i="1"/>
  <c r="Q1432" i="1"/>
  <c r="P1432" i="1"/>
  <c r="R1432" i="1"/>
  <c r="Q1431" i="1"/>
  <c r="P1431" i="1"/>
  <c r="R1431" i="1"/>
  <c r="Q1430" i="1"/>
  <c r="P1430" i="1"/>
  <c r="R1430" i="1"/>
  <c r="Q1429" i="1"/>
  <c r="P1429" i="1"/>
  <c r="R1429" i="1"/>
  <c r="Q1428" i="1"/>
  <c r="P1428" i="1"/>
  <c r="R1428" i="1"/>
  <c r="Q1427" i="1"/>
  <c r="P1427" i="1"/>
  <c r="R1427" i="1"/>
  <c r="Q1426" i="1"/>
  <c r="P1426" i="1"/>
  <c r="O294" i="1"/>
  <c r="O1426" i="1"/>
  <c r="R1426" i="1"/>
  <c r="Q1425" i="1"/>
  <c r="P1425" i="1"/>
  <c r="O1155" i="1"/>
  <c r="O1425" i="1"/>
  <c r="R1425" i="1"/>
  <c r="R1424" i="1"/>
  <c r="Q1424" i="1"/>
  <c r="P1424" i="1"/>
  <c r="Q1423" i="1"/>
  <c r="P1423" i="1"/>
  <c r="R1423" i="1"/>
  <c r="Q1422" i="1"/>
  <c r="P1422" i="1"/>
  <c r="O108" i="1"/>
  <c r="R1422" i="1"/>
  <c r="Q1421" i="1"/>
  <c r="P1421" i="1"/>
  <c r="O406" i="1"/>
  <c r="R1421" i="1"/>
  <c r="Q1420" i="1"/>
  <c r="P1420" i="1"/>
  <c r="R1420" i="1"/>
  <c r="Q1419" i="1"/>
  <c r="P1419" i="1"/>
  <c r="R1419" i="1"/>
  <c r="Q1418" i="1"/>
  <c r="P1418" i="1"/>
  <c r="O1262" i="1"/>
  <c r="R1418" i="1"/>
  <c r="Q1417" i="1"/>
  <c r="P1417" i="1"/>
  <c r="R1417" i="1"/>
  <c r="Q1416" i="1"/>
  <c r="P1416" i="1"/>
  <c r="O1414" i="1"/>
  <c r="R1416" i="1"/>
  <c r="Q1415" i="1"/>
  <c r="P1415" i="1"/>
  <c r="O1174" i="1"/>
  <c r="R1415" i="1"/>
  <c r="Q1414" i="1"/>
  <c r="P1414" i="1"/>
  <c r="R1414" i="1"/>
  <c r="Q1413" i="1"/>
  <c r="P1413" i="1"/>
  <c r="O1413" i="1"/>
  <c r="R1413" i="1"/>
  <c r="Q1412" i="1"/>
  <c r="P1412" i="1"/>
  <c r="R1412" i="1"/>
  <c r="Q1411" i="1"/>
  <c r="P1411" i="1"/>
  <c r="O1411" i="1"/>
  <c r="R1411" i="1"/>
  <c r="Q1410" i="1"/>
  <c r="P1410" i="1"/>
  <c r="O1396" i="1"/>
  <c r="R1410" i="1"/>
  <c r="R1409" i="1"/>
  <c r="Q1409" i="1"/>
  <c r="P1409" i="1"/>
  <c r="Q1408" i="1"/>
  <c r="P1408" i="1"/>
  <c r="R1408" i="1"/>
  <c r="Q1407" i="1"/>
  <c r="P1407" i="1"/>
  <c r="R1407" i="1"/>
  <c r="Q1406" i="1"/>
  <c r="P1406" i="1"/>
  <c r="R1406" i="1"/>
  <c r="Q1405" i="1"/>
  <c r="P1405" i="1"/>
  <c r="R1405" i="1"/>
  <c r="Q1404" i="1"/>
  <c r="P1404" i="1"/>
  <c r="R1404" i="1"/>
  <c r="Q1403" i="1"/>
  <c r="P1403" i="1"/>
  <c r="R1403" i="1"/>
  <c r="Q1402" i="1"/>
  <c r="P1402" i="1"/>
  <c r="O1000" i="1"/>
  <c r="R1402" i="1"/>
  <c r="Q1401" i="1"/>
  <c r="P1401" i="1"/>
  <c r="R1401" i="1"/>
  <c r="Q1400" i="1"/>
  <c r="P1400" i="1"/>
  <c r="O692" i="1"/>
  <c r="R1400" i="1"/>
  <c r="Q1399" i="1"/>
  <c r="P1399" i="1"/>
  <c r="R1399" i="1"/>
  <c r="Q1398" i="1"/>
  <c r="P1398" i="1"/>
  <c r="R1398" i="1"/>
  <c r="Q1397" i="1"/>
  <c r="P1397" i="1"/>
  <c r="O513" i="1"/>
  <c r="O187" i="1"/>
  <c r="R1397" i="1"/>
  <c r="Q1396" i="1"/>
  <c r="P1396" i="1"/>
  <c r="O126" i="1"/>
  <c r="R1396" i="1"/>
  <c r="Q1395" i="1"/>
  <c r="P1395" i="1"/>
  <c r="O1138" i="1"/>
  <c r="R1395" i="1"/>
  <c r="Q1394" i="1"/>
  <c r="P1394" i="1"/>
  <c r="O1021" i="1"/>
  <c r="O1394" i="1"/>
  <c r="R1394" i="1"/>
  <c r="Q1393" i="1"/>
  <c r="P1393" i="1"/>
  <c r="R1393" i="1"/>
  <c r="Q1392" i="1"/>
  <c r="P1392" i="1"/>
  <c r="R1392" i="1"/>
  <c r="Q1391" i="1"/>
  <c r="P1391" i="1"/>
  <c r="R1391" i="1"/>
  <c r="Q1390" i="1"/>
  <c r="P1390" i="1"/>
  <c r="O501" i="1"/>
  <c r="R1390" i="1"/>
  <c r="Q1389" i="1"/>
  <c r="P1389" i="1"/>
  <c r="R1389" i="1"/>
  <c r="Q1388" i="1"/>
  <c r="P1388" i="1"/>
  <c r="O1388" i="1"/>
  <c r="R1388" i="1"/>
  <c r="Q1387" i="1"/>
  <c r="P1387" i="1"/>
  <c r="R1387" i="1"/>
  <c r="R1386" i="1"/>
  <c r="Q1386" i="1"/>
  <c r="P1386" i="1"/>
  <c r="Q1385" i="1"/>
  <c r="P1385" i="1"/>
  <c r="R1385" i="1"/>
  <c r="Q1384" i="1"/>
  <c r="P1384" i="1"/>
  <c r="R1384" i="1"/>
  <c r="Q1383" i="1"/>
  <c r="P1383" i="1"/>
  <c r="O895" i="1"/>
  <c r="R1383" i="1"/>
  <c r="Q1382" i="1"/>
  <c r="P1382" i="1"/>
  <c r="O1382" i="1"/>
  <c r="R1382" i="1"/>
  <c r="Q1381" i="1"/>
  <c r="P1381" i="1"/>
  <c r="R1381" i="1"/>
  <c r="Q1380" i="1"/>
  <c r="P1380" i="1"/>
  <c r="O153" i="1"/>
  <c r="R1380" i="1"/>
  <c r="Q1379" i="1"/>
  <c r="P1379" i="1"/>
  <c r="O131" i="1"/>
  <c r="R1379" i="1"/>
  <c r="Q1378" i="1"/>
  <c r="P1378" i="1"/>
  <c r="R1378" i="1"/>
  <c r="Q1377" i="1"/>
  <c r="P1377" i="1"/>
  <c r="O186" i="1"/>
  <c r="O1377" i="1"/>
  <c r="R1377" i="1"/>
  <c r="R1376" i="1"/>
  <c r="Q1376" i="1"/>
  <c r="P1376" i="1"/>
  <c r="O476" i="1"/>
  <c r="Q1375" i="1"/>
  <c r="P1375" i="1"/>
  <c r="O934" i="1"/>
  <c r="R1375" i="1"/>
  <c r="Q1374" i="1"/>
  <c r="P1374" i="1"/>
  <c r="R1374" i="1"/>
  <c r="Q1373" i="1"/>
  <c r="P1373" i="1"/>
  <c r="R1373" i="1"/>
  <c r="Q1372" i="1"/>
  <c r="P1372" i="1"/>
  <c r="R1372" i="1"/>
  <c r="Q1371" i="1"/>
  <c r="P1371" i="1"/>
  <c r="R1371" i="1"/>
  <c r="Q1370" i="1"/>
  <c r="P1370" i="1"/>
  <c r="R1370" i="1"/>
  <c r="Q1369" i="1"/>
  <c r="P1369" i="1"/>
  <c r="R1369" i="1"/>
  <c r="Q1368" i="1"/>
  <c r="P1368" i="1"/>
  <c r="R1368" i="1"/>
  <c r="Q1367" i="1"/>
  <c r="P1367" i="1"/>
  <c r="R1367" i="1"/>
  <c r="Q1366" i="1"/>
  <c r="P1366" i="1"/>
  <c r="R1366" i="1"/>
  <c r="Q1365" i="1"/>
  <c r="P1365" i="1"/>
  <c r="O272" i="1"/>
  <c r="R1365" i="1"/>
  <c r="Q1364" i="1"/>
  <c r="P1364" i="1"/>
  <c r="R1364" i="1"/>
  <c r="Q1363" i="1"/>
  <c r="P1363" i="1"/>
  <c r="R1363" i="1"/>
  <c r="Q1362" i="1"/>
  <c r="P1362" i="1"/>
  <c r="R1362" i="1"/>
  <c r="Q1361" i="1"/>
  <c r="P1361" i="1"/>
  <c r="R1361" i="1"/>
  <c r="Q1360" i="1"/>
  <c r="P1360" i="1"/>
  <c r="R1360" i="1"/>
  <c r="Q1359" i="1"/>
  <c r="P1359" i="1"/>
  <c r="R1359" i="1"/>
  <c r="Q1358" i="1"/>
  <c r="P1358" i="1"/>
  <c r="R1358" i="1"/>
  <c r="Q1357" i="1"/>
  <c r="P1357" i="1"/>
  <c r="R1357" i="1"/>
  <c r="Q1356" i="1"/>
  <c r="P1356" i="1"/>
  <c r="O711" i="1"/>
  <c r="O1356" i="1"/>
  <c r="R1356" i="1"/>
  <c r="Q1355" i="1"/>
  <c r="P1355" i="1"/>
  <c r="R1355" i="1"/>
  <c r="Q1354" i="1"/>
  <c r="P1354" i="1"/>
  <c r="R1354" i="1"/>
  <c r="Q1353" i="1"/>
  <c r="P1353" i="1"/>
  <c r="R1353" i="1"/>
  <c r="Q1352" i="1"/>
  <c r="P1352" i="1"/>
  <c r="O1169" i="1"/>
  <c r="R1352" i="1"/>
  <c r="Q1351" i="1"/>
  <c r="P1351" i="1"/>
  <c r="O1228" i="1"/>
  <c r="R1351" i="1"/>
  <c r="Q1350" i="1"/>
  <c r="P1350" i="1"/>
  <c r="R1350" i="1"/>
  <c r="Q1349" i="1"/>
  <c r="P1349" i="1"/>
  <c r="R1349" i="1"/>
  <c r="Q1348" i="1"/>
  <c r="P1348" i="1"/>
  <c r="R1348" i="1"/>
  <c r="Q1347" i="1"/>
  <c r="P1347" i="1"/>
  <c r="R1347" i="1"/>
  <c r="Q1346" i="1"/>
  <c r="P1346" i="1"/>
  <c r="R1346" i="1"/>
  <c r="O588" i="1"/>
  <c r="R1345" i="1"/>
  <c r="Q1345" i="1"/>
  <c r="P1345" i="1"/>
  <c r="Q1344" i="1"/>
  <c r="P1344" i="1"/>
  <c r="R1344" i="1"/>
  <c r="Q1343" i="1"/>
  <c r="P1343" i="1"/>
  <c r="O636" i="1"/>
  <c r="R1343" i="1"/>
  <c r="Q1342" i="1"/>
  <c r="P1342" i="1"/>
  <c r="R1342" i="1"/>
  <c r="Q1341" i="1"/>
  <c r="P1341" i="1"/>
  <c r="O1341" i="1"/>
  <c r="R1341" i="1"/>
  <c r="Q1340" i="1"/>
  <c r="P1340" i="1"/>
  <c r="R1340" i="1"/>
  <c r="Q1339" i="1"/>
  <c r="P1339" i="1"/>
  <c r="R1339" i="1"/>
  <c r="Q1338" i="1"/>
  <c r="P1338" i="1"/>
  <c r="R1338" i="1"/>
  <c r="Q1337" i="1"/>
  <c r="P1337" i="1"/>
  <c r="O1230" i="1"/>
  <c r="R1337" i="1"/>
  <c r="Q1336" i="1"/>
  <c r="P1336" i="1"/>
  <c r="O347" i="1"/>
  <c r="R1336" i="1"/>
  <c r="Q1335" i="1"/>
  <c r="P1335" i="1"/>
  <c r="O1335" i="1"/>
  <c r="R1335" i="1"/>
  <c r="Q1334" i="1"/>
  <c r="P1334" i="1"/>
  <c r="O1130" i="1"/>
  <c r="R1334" i="1"/>
  <c r="Q1333" i="1"/>
  <c r="P1333" i="1"/>
  <c r="O518" i="1"/>
  <c r="R1333" i="1"/>
  <c r="Q1332" i="1"/>
  <c r="P1332" i="1"/>
  <c r="R1332" i="1"/>
  <c r="Q1331" i="1"/>
  <c r="P1331" i="1"/>
  <c r="R1331" i="1"/>
  <c r="Q1330" i="1"/>
  <c r="P1330" i="1"/>
  <c r="R1330" i="1"/>
  <c r="Q1329" i="1"/>
  <c r="P1329" i="1"/>
  <c r="R1329" i="1"/>
  <c r="Q1328" i="1"/>
  <c r="P1328" i="1"/>
  <c r="O1328" i="1"/>
  <c r="R1328" i="1"/>
  <c r="Q1327" i="1"/>
  <c r="P1327" i="1"/>
  <c r="O772" i="1"/>
  <c r="R1327" i="1"/>
  <c r="Q1326" i="1"/>
  <c r="P1326" i="1"/>
  <c r="R1326" i="1"/>
  <c r="Q1325" i="1"/>
  <c r="P1325" i="1"/>
  <c r="O862" i="1"/>
  <c r="R1325" i="1"/>
  <c r="Q1324" i="1"/>
  <c r="P1324" i="1"/>
  <c r="R1324" i="1"/>
  <c r="Q1323" i="1"/>
  <c r="P1323" i="1"/>
  <c r="R1323" i="1"/>
  <c r="O219" i="1"/>
  <c r="O1322" i="1"/>
  <c r="R1322" i="1"/>
  <c r="Q1322" i="1"/>
  <c r="P1322" i="1"/>
  <c r="Q1321" i="1"/>
  <c r="P1321" i="1"/>
  <c r="R1321" i="1"/>
  <c r="Q1320" i="1"/>
  <c r="P1320" i="1"/>
  <c r="O1320" i="1"/>
  <c r="R1320" i="1"/>
  <c r="Q1319" i="1"/>
  <c r="P1319" i="1"/>
  <c r="R1319" i="1"/>
  <c r="Q1318" i="1"/>
  <c r="P1318" i="1"/>
  <c r="O496" i="1"/>
  <c r="R1318" i="1"/>
  <c r="Q1317" i="1"/>
  <c r="P1317" i="1"/>
  <c r="R1317" i="1"/>
  <c r="Q1316" i="1"/>
  <c r="P1316" i="1"/>
  <c r="R1316" i="1"/>
  <c r="Q1315" i="1"/>
  <c r="P1315" i="1"/>
  <c r="R1315" i="1"/>
  <c r="Q1314" i="1"/>
  <c r="P1314" i="1"/>
  <c r="R1314" i="1"/>
  <c r="Q1313" i="1"/>
  <c r="P1313" i="1"/>
  <c r="R1313" i="1"/>
  <c r="Q1312" i="1"/>
  <c r="P1312" i="1"/>
  <c r="O1079" i="1"/>
  <c r="O549" i="1"/>
  <c r="R1312" i="1"/>
  <c r="Q1311" i="1"/>
  <c r="P1311" i="1"/>
  <c r="R1311" i="1"/>
  <c r="Q1310" i="1"/>
  <c r="P1310" i="1"/>
  <c r="R1310" i="1"/>
  <c r="Q1309" i="1"/>
  <c r="P1309" i="1"/>
  <c r="R1309" i="1"/>
  <c r="Q1308" i="1"/>
  <c r="P1308" i="1"/>
  <c r="R1308" i="1"/>
  <c r="Q1307" i="1"/>
  <c r="P1307" i="1"/>
  <c r="R1307" i="1"/>
  <c r="Q1306" i="1"/>
  <c r="P1306" i="1"/>
  <c r="R1306" i="1"/>
  <c r="Q1305" i="1"/>
  <c r="P1305" i="1"/>
  <c r="O748" i="1"/>
  <c r="R1305" i="1"/>
  <c r="Q1304" i="1"/>
  <c r="P1304" i="1"/>
  <c r="R1304" i="1"/>
  <c r="Q1303" i="1"/>
  <c r="P1303" i="1"/>
  <c r="R1303" i="1"/>
  <c r="Q1302" i="1"/>
  <c r="P1302" i="1"/>
  <c r="R1302" i="1"/>
  <c r="Q1301" i="1"/>
  <c r="P1301" i="1"/>
  <c r="R1301" i="1"/>
  <c r="Q1300" i="1"/>
  <c r="P1300" i="1"/>
  <c r="O841" i="1"/>
  <c r="R1300" i="1"/>
  <c r="Q1299" i="1"/>
  <c r="P1299" i="1"/>
  <c r="O824" i="1"/>
  <c r="R1299" i="1"/>
  <c r="Q1298" i="1"/>
  <c r="P1298" i="1"/>
  <c r="O326" i="1"/>
  <c r="O954" i="1"/>
  <c r="R1298" i="1"/>
  <c r="Q1297" i="1"/>
  <c r="P1297" i="1"/>
  <c r="O1297" i="1"/>
  <c r="R1297" i="1"/>
  <c r="Q1296" i="1"/>
  <c r="P1296" i="1"/>
  <c r="R1296" i="1"/>
  <c r="Q1295" i="1"/>
  <c r="P1295" i="1"/>
  <c r="O197" i="1"/>
  <c r="R1295" i="1"/>
  <c r="Q1294" i="1"/>
  <c r="P1294" i="1"/>
  <c r="R1294" i="1"/>
  <c r="Q1293" i="1"/>
  <c r="P1293" i="1"/>
  <c r="R1293" i="1"/>
  <c r="Q1292" i="1"/>
  <c r="P1292" i="1"/>
  <c r="R1292" i="1"/>
  <c r="Q1291" i="1"/>
  <c r="P1291" i="1"/>
  <c r="O523" i="1"/>
  <c r="O208" i="1"/>
  <c r="R1291" i="1"/>
  <c r="Q1290" i="1"/>
  <c r="P1290" i="1"/>
  <c r="O771" i="1"/>
  <c r="R1290" i="1"/>
  <c r="Q1289" i="1"/>
  <c r="P1289" i="1"/>
  <c r="R1289" i="1"/>
  <c r="Q1288" i="1"/>
  <c r="P1288" i="1"/>
  <c r="R1288" i="1"/>
  <c r="Q1287" i="1"/>
  <c r="P1287" i="1"/>
  <c r="R1287" i="1"/>
  <c r="Q1286" i="1"/>
  <c r="P1286" i="1"/>
  <c r="R1286" i="1"/>
  <c r="Q1285" i="1"/>
  <c r="P1285" i="1"/>
  <c r="R1285" i="1"/>
  <c r="Q1284" i="1"/>
  <c r="P1284" i="1"/>
  <c r="R1284" i="1"/>
  <c r="Q1283" i="1"/>
  <c r="P1283" i="1"/>
  <c r="R1283" i="1"/>
  <c r="Q1282" i="1"/>
  <c r="P1282" i="1"/>
  <c r="R1282" i="1"/>
  <c r="R1281" i="1"/>
  <c r="Q1281" i="1"/>
  <c r="P1281" i="1"/>
  <c r="Q1280" i="1"/>
  <c r="P1280" i="1"/>
  <c r="R1280" i="1"/>
  <c r="Q1279" i="1"/>
  <c r="P1279" i="1"/>
  <c r="R1279" i="1"/>
  <c r="Q1278" i="1"/>
  <c r="P1278" i="1"/>
  <c r="R1278" i="1"/>
  <c r="Q1277" i="1"/>
  <c r="P1277" i="1"/>
  <c r="R1277" i="1"/>
  <c r="Q1276" i="1"/>
  <c r="P1276" i="1"/>
  <c r="R1276" i="1"/>
  <c r="Q1275" i="1"/>
  <c r="P1275" i="1"/>
  <c r="R1275" i="1"/>
  <c r="Q1274" i="1"/>
  <c r="P1274" i="1"/>
  <c r="R1274" i="1"/>
  <c r="Q1273" i="1"/>
  <c r="P1273" i="1"/>
  <c r="O1273" i="1"/>
  <c r="R1273" i="1"/>
  <c r="Q1272" i="1"/>
  <c r="P1272" i="1"/>
  <c r="R1272" i="1"/>
  <c r="Q1271" i="1"/>
  <c r="P1271" i="1"/>
  <c r="R1271" i="1"/>
  <c r="Q1270" i="1"/>
  <c r="P1270" i="1"/>
  <c r="R1270" i="1"/>
  <c r="Q1269" i="1"/>
  <c r="P1269" i="1"/>
  <c r="R1269" i="1"/>
  <c r="Q1268" i="1"/>
  <c r="P1268" i="1"/>
  <c r="R1268" i="1"/>
  <c r="Q1267" i="1"/>
  <c r="P1267" i="1"/>
  <c r="R1267" i="1"/>
  <c r="Q1266" i="1"/>
  <c r="P1266" i="1"/>
  <c r="R1266" i="1"/>
  <c r="Q1265" i="1"/>
  <c r="P1265" i="1"/>
  <c r="R1265" i="1"/>
  <c r="Q1264" i="1"/>
  <c r="P1264" i="1"/>
  <c r="R1264" i="1"/>
  <c r="Q1263" i="1"/>
  <c r="P1263" i="1"/>
  <c r="R1263" i="1"/>
  <c r="Q1262" i="1"/>
  <c r="P1262" i="1"/>
  <c r="R1262" i="1"/>
  <c r="Q1261" i="1"/>
  <c r="P1261" i="1"/>
  <c r="R1261" i="1"/>
  <c r="Q1260" i="1"/>
  <c r="P1260" i="1"/>
  <c r="R1260" i="1"/>
  <c r="Q1259" i="1"/>
  <c r="P1259" i="1"/>
  <c r="R1259" i="1"/>
  <c r="R1258" i="1"/>
  <c r="Q1258" i="1"/>
  <c r="P1258" i="1"/>
  <c r="Q1257" i="1"/>
  <c r="P1257" i="1"/>
  <c r="R1257" i="1"/>
  <c r="Q1256" i="1"/>
  <c r="P1256" i="1"/>
  <c r="R1256" i="1"/>
  <c r="Q1255" i="1"/>
  <c r="P1255" i="1"/>
  <c r="R1255" i="1"/>
  <c r="Q1254" i="1"/>
  <c r="P1254" i="1"/>
  <c r="R1254" i="1"/>
  <c r="Q1253" i="1"/>
  <c r="P1253" i="1"/>
  <c r="R1253" i="1"/>
  <c r="Q1252" i="1"/>
  <c r="P1252" i="1"/>
  <c r="R1252" i="1"/>
  <c r="Q1251" i="1"/>
  <c r="P1251" i="1"/>
  <c r="R1251" i="1"/>
  <c r="Q1250" i="1"/>
  <c r="P1250" i="1"/>
  <c r="R1250" i="1"/>
  <c r="R1249" i="1"/>
  <c r="Q1249" i="1"/>
  <c r="P1249" i="1"/>
  <c r="R1248" i="1"/>
  <c r="Q1248" i="1"/>
  <c r="P1248" i="1"/>
  <c r="Q1247" i="1"/>
  <c r="P1247" i="1"/>
  <c r="R1247" i="1"/>
  <c r="Q1246" i="1"/>
  <c r="P1246" i="1"/>
  <c r="R1246" i="1"/>
  <c r="Q1245" i="1"/>
  <c r="P1245" i="1"/>
  <c r="R1245" i="1"/>
  <c r="Q1244" i="1"/>
  <c r="P1244" i="1"/>
  <c r="R1244" i="1"/>
  <c r="Q1243" i="1"/>
  <c r="P1243" i="1"/>
  <c r="R1243" i="1"/>
  <c r="Q1242" i="1"/>
  <c r="P1242" i="1"/>
  <c r="R1242" i="1"/>
  <c r="Q1241" i="1"/>
  <c r="P1241" i="1"/>
  <c r="R1241" i="1"/>
  <c r="Q1240" i="1"/>
  <c r="P1240" i="1"/>
  <c r="R1240" i="1"/>
  <c r="Q1239" i="1"/>
  <c r="P1239" i="1"/>
  <c r="R1239" i="1"/>
  <c r="Q1238" i="1"/>
  <c r="P1238" i="1"/>
  <c r="R1238" i="1"/>
  <c r="Q1237" i="1"/>
  <c r="P1237" i="1"/>
  <c r="R1237" i="1"/>
  <c r="Q1236" i="1"/>
  <c r="P1236" i="1"/>
  <c r="R1236" i="1"/>
  <c r="Q1235" i="1"/>
  <c r="P1235" i="1"/>
  <c r="R1235" i="1"/>
  <c r="Q1234" i="1"/>
  <c r="P1234" i="1"/>
  <c r="R1234" i="1"/>
  <c r="Q1233" i="1"/>
  <c r="P1233" i="1"/>
  <c r="R1233" i="1"/>
  <c r="R1232" i="1"/>
  <c r="Q1232" i="1"/>
  <c r="P1232" i="1"/>
  <c r="Q1231" i="1"/>
  <c r="P1231" i="1"/>
  <c r="R1231" i="1"/>
  <c r="Q1230" i="1"/>
  <c r="P1230" i="1"/>
  <c r="R1230" i="1"/>
  <c r="Q1229" i="1"/>
  <c r="P1229" i="1"/>
  <c r="R1229" i="1"/>
  <c r="Q1228" i="1"/>
  <c r="P1228" i="1"/>
  <c r="R1228" i="1"/>
  <c r="Q1227" i="1"/>
  <c r="P1227" i="1"/>
  <c r="R1227" i="1"/>
  <c r="Q1226" i="1"/>
  <c r="P1226" i="1"/>
  <c r="R1226" i="1"/>
  <c r="Q1225" i="1"/>
  <c r="P1225" i="1"/>
  <c r="O346" i="1"/>
  <c r="R1225" i="1"/>
  <c r="Q1224" i="1"/>
  <c r="P1224" i="1"/>
  <c r="O926" i="1"/>
  <c r="R1224" i="1"/>
  <c r="Q1223" i="1"/>
  <c r="P1223" i="1"/>
  <c r="O284" i="1"/>
  <c r="O1223" i="1"/>
  <c r="R1223" i="1"/>
  <c r="Q1222" i="1"/>
  <c r="P1222" i="1"/>
  <c r="R1222" i="1"/>
  <c r="Q1221" i="1"/>
  <c r="P1221" i="1"/>
  <c r="O381" i="1"/>
  <c r="R1221" i="1"/>
  <c r="Q1220" i="1"/>
  <c r="P1220" i="1"/>
  <c r="R1220" i="1"/>
  <c r="Q1219" i="1"/>
  <c r="P1219" i="1"/>
  <c r="R1219" i="1"/>
  <c r="Q1218" i="1"/>
  <c r="P1218" i="1"/>
  <c r="O1218" i="1"/>
  <c r="R1218" i="1"/>
  <c r="Q1217" i="1"/>
  <c r="P1217" i="1"/>
  <c r="R1217" i="1"/>
  <c r="Q1216" i="1"/>
  <c r="P1216" i="1"/>
  <c r="R1216" i="1"/>
  <c r="Q1215" i="1"/>
  <c r="P1215" i="1"/>
  <c r="O169" i="1"/>
  <c r="R1215" i="1"/>
  <c r="Q1214" i="1"/>
  <c r="P1214" i="1"/>
  <c r="O1214" i="1"/>
  <c r="R1214" i="1"/>
  <c r="Q1213" i="1"/>
  <c r="P1213" i="1"/>
  <c r="R1213" i="1"/>
  <c r="Q1212" i="1"/>
  <c r="P1212" i="1"/>
  <c r="O1212" i="1"/>
  <c r="R1212" i="1"/>
  <c r="Q1211" i="1"/>
  <c r="P1211" i="1"/>
  <c r="O102" i="1"/>
  <c r="R1211" i="1"/>
  <c r="Q1210" i="1"/>
  <c r="P1210" i="1"/>
  <c r="O992" i="1"/>
  <c r="R1210" i="1"/>
  <c r="Q1209" i="1"/>
  <c r="P1209" i="1"/>
  <c r="R1209" i="1"/>
  <c r="Q1208" i="1"/>
  <c r="P1208" i="1"/>
  <c r="R1208" i="1"/>
  <c r="Q1207" i="1"/>
  <c r="P1207" i="1"/>
  <c r="R1207" i="1"/>
  <c r="Q1206" i="1"/>
  <c r="P1206" i="1"/>
  <c r="R1206" i="1"/>
  <c r="Q1205" i="1"/>
  <c r="P1205" i="1"/>
  <c r="R1205" i="1"/>
  <c r="Q1204" i="1"/>
  <c r="P1204" i="1"/>
  <c r="R1204" i="1"/>
  <c r="Q1203" i="1"/>
  <c r="P1203" i="1"/>
  <c r="R1203" i="1"/>
  <c r="Q1202" i="1"/>
  <c r="P1202" i="1"/>
  <c r="R1202" i="1"/>
  <c r="Q1201" i="1"/>
  <c r="P1201" i="1"/>
  <c r="O1201" i="1"/>
  <c r="R1201" i="1"/>
  <c r="Q1200" i="1"/>
  <c r="P1200" i="1"/>
  <c r="O1172" i="1"/>
  <c r="O1200" i="1"/>
  <c r="R1200" i="1"/>
  <c r="Q1199" i="1"/>
  <c r="P1199" i="1"/>
  <c r="O199" i="1"/>
  <c r="O705" i="1"/>
  <c r="R1199" i="1"/>
  <c r="Q1198" i="1"/>
  <c r="P1198" i="1"/>
  <c r="O1192" i="1"/>
  <c r="R1198" i="1"/>
  <c r="Q1197" i="1"/>
  <c r="P1197" i="1"/>
  <c r="R1197" i="1"/>
  <c r="Q1196" i="1"/>
  <c r="P1196" i="1"/>
  <c r="R1196" i="1"/>
  <c r="Q1195" i="1"/>
  <c r="P1195" i="1"/>
  <c r="O997" i="1"/>
  <c r="R1195" i="1"/>
  <c r="Q1194" i="1"/>
  <c r="P1194" i="1"/>
  <c r="O395" i="1"/>
  <c r="R1194" i="1"/>
  <c r="Q1193" i="1"/>
  <c r="P1193" i="1"/>
  <c r="O1097" i="1"/>
  <c r="R1193" i="1"/>
  <c r="Q1192" i="1"/>
  <c r="P1192" i="1"/>
  <c r="R1192" i="1"/>
  <c r="Q1191" i="1"/>
  <c r="P1191" i="1"/>
  <c r="O622" i="1"/>
  <c r="R1191" i="1"/>
  <c r="Q1190" i="1"/>
  <c r="P1190" i="1"/>
  <c r="O202" i="1"/>
  <c r="O1190" i="1"/>
  <c r="R1190" i="1"/>
  <c r="Q1189" i="1"/>
  <c r="P1189" i="1"/>
  <c r="R1189" i="1"/>
  <c r="Q1188" i="1"/>
  <c r="P1188" i="1"/>
  <c r="R1188" i="1"/>
  <c r="Q1187" i="1"/>
  <c r="P1187" i="1"/>
  <c r="R1187" i="1"/>
  <c r="Q1186" i="1"/>
  <c r="P1186" i="1"/>
  <c r="O149" i="1"/>
  <c r="R1186" i="1"/>
  <c r="Q1185" i="1"/>
  <c r="P1185" i="1"/>
  <c r="R1185" i="1"/>
  <c r="Q1184" i="1"/>
  <c r="P1184" i="1"/>
  <c r="R1184" i="1"/>
  <c r="Q1183" i="1"/>
  <c r="P1183" i="1"/>
  <c r="R1183" i="1"/>
  <c r="Q1182" i="1"/>
  <c r="P1182" i="1"/>
  <c r="R1182" i="1"/>
  <c r="Q1181" i="1"/>
  <c r="P1181" i="1"/>
  <c r="R1181" i="1"/>
  <c r="Q1180" i="1"/>
  <c r="P1180" i="1"/>
  <c r="R1180" i="1"/>
  <c r="Q1179" i="1"/>
  <c r="P1179" i="1"/>
  <c r="R1179" i="1"/>
  <c r="Q1178" i="1"/>
  <c r="P1178" i="1"/>
  <c r="O137" i="1"/>
  <c r="R1178" i="1"/>
  <c r="Q1177" i="1"/>
  <c r="P1177" i="1"/>
  <c r="R1177" i="1"/>
  <c r="Q1176" i="1"/>
  <c r="P1176" i="1"/>
  <c r="O801" i="1"/>
  <c r="R1176" i="1"/>
  <c r="Q1175" i="1"/>
  <c r="P1175" i="1"/>
  <c r="R1175" i="1"/>
  <c r="Q1174" i="1"/>
  <c r="P1174" i="1"/>
  <c r="R1174" i="1"/>
  <c r="Q1173" i="1"/>
  <c r="P1173" i="1"/>
  <c r="R1173" i="1"/>
  <c r="Q1172" i="1"/>
  <c r="P1172" i="1"/>
  <c r="R1172" i="1"/>
  <c r="Q1171" i="1"/>
  <c r="P1171" i="1"/>
  <c r="R1171" i="1"/>
  <c r="Q1170" i="1"/>
  <c r="P1170" i="1"/>
  <c r="O451" i="1"/>
  <c r="R1170" i="1"/>
  <c r="Q1169" i="1"/>
  <c r="P1169" i="1"/>
  <c r="R1169" i="1"/>
  <c r="R1168" i="1"/>
  <c r="Q1168" i="1"/>
  <c r="P1168" i="1"/>
  <c r="Q1167" i="1"/>
  <c r="P1167" i="1"/>
  <c r="R1167" i="1"/>
  <c r="Q1166" i="1"/>
  <c r="P1166" i="1"/>
  <c r="O62" i="1"/>
  <c r="R1166" i="1"/>
  <c r="Q1165" i="1"/>
  <c r="P1165" i="1"/>
  <c r="R1165" i="1"/>
  <c r="Q1164" i="1"/>
  <c r="P1164" i="1"/>
  <c r="R1164" i="1"/>
  <c r="Q1163" i="1"/>
  <c r="P1163" i="1"/>
  <c r="R1163" i="1"/>
  <c r="Q1162" i="1"/>
  <c r="P1162" i="1"/>
  <c r="R1162" i="1"/>
  <c r="Q1161" i="1"/>
  <c r="P1161" i="1"/>
  <c r="R1161" i="1"/>
  <c r="Q1160" i="1"/>
  <c r="P1160" i="1"/>
  <c r="R1160" i="1"/>
  <c r="Q1159" i="1"/>
  <c r="P1159" i="1"/>
  <c r="R1159" i="1"/>
  <c r="Q1158" i="1"/>
  <c r="P1158" i="1"/>
  <c r="R1158" i="1"/>
  <c r="Q1157" i="1"/>
  <c r="P1157" i="1"/>
  <c r="R1157" i="1"/>
  <c r="Q1156" i="1"/>
  <c r="P1156" i="1"/>
  <c r="R1156" i="1"/>
  <c r="Q1155" i="1"/>
  <c r="P1155" i="1"/>
  <c r="R1155" i="1"/>
  <c r="Q1154" i="1"/>
  <c r="P1154" i="1"/>
  <c r="R1154" i="1"/>
  <c r="Q1153" i="1"/>
  <c r="P1153" i="1"/>
  <c r="R1153" i="1"/>
  <c r="Q1152" i="1"/>
  <c r="P1152" i="1"/>
  <c r="R1152" i="1"/>
  <c r="Q1151" i="1"/>
  <c r="P1151" i="1"/>
  <c r="R1151" i="1"/>
  <c r="Q1150" i="1"/>
  <c r="P1150" i="1"/>
  <c r="R1150" i="1"/>
  <c r="Q1149" i="1"/>
  <c r="P1149" i="1"/>
  <c r="R1149" i="1"/>
  <c r="Q1148" i="1"/>
  <c r="P1148" i="1"/>
  <c r="R1148" i="1"/>
  <c r="Q1147" i="1"/>
  <c r="P1147" i="1"/>
  <c r="R1147" i="1"/>
  <c r="Q1146" i="1"/>
  <c r="P1146" i="1"/>
  <c r="R1146" i="1"/>
  <c r="Q1145" i="1"/>
  <c r="P1145" i="1"/>
  <c r="R1145" i="1"/>
  <c r="Q1144" i="1"/>
  <c r="P1144" i="1"/>
  <c r="R1144" i="1"/>
  <c r="Q1143" i="1"/>
  <c r="P1143" i="1"/>
  <c r="R1143" i="1"/>
  <c r="Q1142" i="1"/>
  <c r="P1142" i="1"/>
  <c r="R1142" i="1"/>
  <c r="Q1141" i="1"/>
  <c r="P1141" i="1"/>
  <c r="R1141" i="1"/>
  <c r="Q1140" i="1"/>
  <c r="P1140" i="1"/>
  <c r="R1140" i="1"/>
  <c r="Q1139" i="1"/>
  <c r="P1139" i="1"/>
  <c r="R1139" i="1"/>
  <c r="Q1138" i="1"/>
  <c r="P1138" i="1"/>
  <c r="R1138" i="1"/>
  <c r="Q1137" i="1"/>
  <c r="P1137" i="1"/>
  <c r="R1137" i="1"/>
  <c r="Q1136" i="1"/>
  <c r="P1136" i="1"/>
  <c r="R1136" i="1"/>
  <c r="Q1135" i="1"/>
  <c r="P1135" i="1"/>
  <c r="R1135" i="1"/>
  <c r="Q1134" i="1"/>
  <c r="P1134" i="1"/>
  <c r="O216" i="1"/>
  <c r="R1134" i="1"/>
  <c r="Q1133" i="1"/>
  <c r="P1133" i="1"/>
  <c r="R1133" i="1"/>
  <c r="Q1132" i="1"/>
  <c r="P1132" i="1"/>
  <c r="R1132" i="1"/>
  <c r="Q1131" i="1"/>
  <c r="P1131" i="1"/>
  <c r="O730" i="1"/>
  <c r="O1131" i="1"/>
  <c r="R1131" i="1"/>
  <c r="Q1130" i="1"/>
  <c r="P1130" i="1"/>
  <c r="R1130" i="1"/>
  <c r="Q1129" i="1"/>
  <c r="P1129" i="1"/>
  <c r="O1129" i="1"/>
  <c r="R1129" i="1"/>
  <c r="Q1128" i="1"/>
  <c r="P1128" i="1"/>
  <c r="R1128" i="1"/>
  <c r="Q1127" i="1"/>
  <c r="P1127" i="1"/>
  <c r="R1127" i="1"/>
  <c r="Q1126" i="1"/>
  <c r="P1126" i="1"/>
  <c r="R1126" i="1"/>
  <c r="Q1125" i="1"/>
  <c r="P1125" i="1"/>
  <c r="R1125" i="1"/>
  <c r="Q1124" i="1"/>
  <c r="P1124" i="1"/>
  <c r="R1124" i="1"/>
  <c r="Q1123" i="1"/>
  <c r="P1123" i="1"/>
  <c r="R1123" i="1"/>
  <c r="Q1122" i="1"/>
  <c r="P1122" i="1"/>
  <c r="R1122" i="1"/>
  <c r="Q1121" i="1"/>
  <c r="P1121" i="1"/>
  <c r="R1121" i="1"/>
  <c r="Q1120" i="1"/>
  <c r="P1120" i="1"/>
  <c r="R1120" i="1"/>
  <c r="Q1119" i="1"/>
  <c r="P1119" i="1"/>
  <c r="R1119" i="1"/>
  <c r="Q1118" i="1"/>
  <c r="P1118" i="1"/>
  <c r="R1118" i="1"/>
  <c r="Q1117" i="1"/>
  <c r="P1117" i="1"/>
  <c r="R1117" i="1"/>
  <c r="Q1116" i="1"/>
  <c r="P1116" i="1"/>
  <c r="R1116" i="1"/>
  <c r="Q1115" i="1"/>
  <c r="P1115" i="1"/>
  <c r="R1115" i="1"/>
  <c r="Q1114" i="1"/>
  <c r="P1114" i="1"/>
  <c r="R1114" i="1"/>
  <c r="Q1113" i="1"/>
  <c r="P1113" i="1"/>
  <c r="R1113" i="1"/>
  <c r="Q1112" i="1"/>
  <c r="P1112" i="1"/>
  <c r="R1112" i="1"/>
  <c r="Q1111" i="1"/>
  <c r="P1111" i="1"/>
  <c r="O238" i="1"/>
  <c r="O325" i="1"/>
  <c r="R1111" i="1"/>
  <c r="Q1110" i="1"/>
  <c r="P1110" i="1"/>
  <c r="R1110" i="1"/>
  <c r="Q1109" i="1"/>
  <c r="P1109" i="1"/>
  <c r="R1109" i="1"/>
  <c r="Q1108" i="1"/>
  <c r="P1108" i="1"/>
  <c r="R1108" i="1"/>
  <c r="Q1107" i="1"/>
  <c r="P1107" i="1"/>
  <c r="R1107" i="1"/>
  <c r="Q1106" i="1"/>
  <c r="P1106" i="1"/>
  <c r="R1106" i="1"/>
  <c r="Q1105" i="1"/>
  <c r="P1105" i="1"/>
  <c r="R1105" i="1"/>
  <c r="Q1104" i="1"/>
  <c r="P1104" i="1"/>
  <c r="R1104" i="1"/>
  <c r="Q1103" i="1"/>
  <c r="P1103" i="1"/>
  <c r="R1103" i="1"/>
  <c r="Q1102" i="1"/>
  <c r="P1102" i="1"/>
  <c r="R1102" i="1"/>
  <c r="Q1101" i="1"/>
  <c r="P1101" i="1"/>
  <c r="R1101" i="1"/>
  <c r="Q1100" i="1"/>
  <c r="P1100" i="1"/>
  <c r="R1100" i="1"/>
  <c r="Q1099" i="1"/>
  <c r="P1099" i="1"/>
  <c r="R1099" i="1"/>
  <c r="Q1098" i="1"/>
  <c r="P1098" i="1"/>
  <c r="R1098" i="1"/>
  <c r="Q1097" i="1"/>
  <c r="P1097" i="1"/>
  <c r="R1097" i="1"/>
  <c r="Q1096" i="1"/>
  <c r="P1096" i="1"/>
  <c r="R1096" i="1"/>
  <c r="Q1095" i="1"/>
  <c r="P1095" i="1"/>
  <c r="R1095" i="1"/>
  <c r="Q1094" i="1"/>
  <c r="P1094" i="1"/>
  <c r="R1094" i="1"/>
  <c r="Q1093" i="1"/>
  <c r="P1093" i="1"/>
  <c r="R1093" i="1"/>
  <c r="Q1092" i="1"/>
  <c r="P1092" i="1"/>
  <c r="R1092" i="1"/>
  <c r="Q1091" i="1"/>
  <c r="P1091" i="1"/>
  <c r="R1091" i="1"/>
  <c r="Q1090" i="1"/>
  <c r="P1090" i="1"/>
  <c r="R1090" i="1"/>
  <c r="Q1089" i="1"/>
  <c r="P1089" i="1"/>
  <c r="R1089" i="1"/>
  <c r="Q1088" i="1"/>
  <c r="P1088" i="1"/>
  <c r="R1088" i="1"/>
  <c r="Q1087" i="1"/>
  <c r="P1087" i="1"/>
  <c r="O504" i="1"/>
  <c r="O985" i="1"/>
  <c r="R1087" i="1"/>
  <c r="Q1086" i="1"/>
  <c r="P1086" i="1"/>
  <c r="O1086" i="1"/>
  <c r="R1086" i="1"/>
  <c r="Q1085" i="1"/>
  <c r="P1085" i="1"/>
  <c r="R1085" i="1"/>
  <c r="Q1084" i="1"/>
  <c r="P1084" i="1"/>
  <c r="R1084" i="1"/>
  <c r="Q1083" i="1"/>
  <c r="P1083" i="1"/>
  <c r="R1083" i="1"/>
  <c r="Q1082" i="1"/>
  <c r="P1082" i="1"/>
  <c r="R1082" i="1"/>
  <c r="Q1081" i="1"/>
  <c r="P1081" i="1"/>
  <c r="R1081" i="1"/>
  <c r="Q1080" i="1"/>
  <c r="P1080" i="1"/>
  <c r="R1080" i="1"/>
  <c r="Q1079" i="1"/>
  <c r="P1079" i="1"/>
  <c r="R1079" i="1"/>
  <c r="Q1078" i="1"/>
  <c r="P1078" i="1"/>
  <c r="R1078" i="1"/>
  <c r="Q1077" i="1"/>
  <c r="P1077" i="1"/>
  <c r="R1077" i="1"/>
  <c r="Q1076" i="1"/>
  <c r="P1076" i="1"/>
  <c r="R1076" i="1"/>
  <c r="Q1075" i="1"/>
  <c r="P1075" i="1"/>
  <c r="R1075" i="1"/>
  <c r="Q1074" i="1"/>
  <c r="P1074" i="1"/>
  <c r="R1074" i="1"/>
  <c r="Q1073" i="1"/>
  <c r="P1073" i="1"/>
  <c r="R1073" i="1"/>
  <c r="Q1072" i="1"/>
  <c r="P1072" i="1"/>
  <c r="R1072" i="1"/>
  <c r="Q1071" i="1"/>
  <c r="P1071" i="1"/>
  <c r="R1071" i="1"/>
  <c r="Q1070" i="1"/>
  <c r="P1070" i="1"/>
  <c r="R1070" i="1"/>
  <c r="Q1069" i="1"/>
  <c r="P1069" i="1"/>
  <c r="R1069" i="1"/>
  <c r="Q1068" i="1"/>
  <c r="P1068" i="1"/>
  <c r="R1068" i="1"/>
  <c r="Q1067" i="1"/>
  <c r="P1067" i="1"/>
  <c r="O1067" i="1"/>
  <c r="R1067" i="1"/>
  <c r="Q1066" i="1"/>
  <c r="P1066" i="1"/>
  <c r="R1066" i="1"/>
  <c r="Q1065" i="1"/>
  <c r="P1065" i="1"/>
  <c r="O469" i="1"/>
  <c r="O494" i="1"/>
  <c r="R1065" i="1"/>
  <c r="Q1064" i="1"/>
  <c r="P1064" i="1"/>
  <c r="O637" i="1"/>
  <c r="R1064" i="1"/>
  <c r="Q1063" i="1"/>
  <c r="P1063" i="1"/>
  <c r="R1063" i="1"/>
  <c r="Q1062" i="1"/>
  <c r="P1062" i="1"/>
  <c r="R1062" i="1"/>
  <c r="Q1061" i="1"/>
  <c r="P1061" i="1"/>
  <c r="R1061" i="1"/>
  <c r="Q1060" i="1"/>
  <c r="P1060" i="1"/>
  <c r="R1060" i="1"/>
  <c r="Q1059" i="1"/>
  <c r="P1059" i="1"/>
  <c r="O287" i="1"/>
  <c r="R1059" i="1"/>
  <c r="Q1058" i="1"/>
  <c r="P1058" i="1"/>
  <c r="R1058" i="1"/>
  <c r="Q1057" i="1"/>
  <c r="P1057" i="1"/>
  <c r="O57" i="1"/>
  <c r="R1057" i="1"/>
  <c r="Q1056" i="1"/>
  <c r="P1056" i="1"/>
  <c r="R1056" i="1"/>
  <c r="Q1055" i="1"/>
  <c r="P1055" i="1"/>
  <c r="R1055" i="1"/>
  <c r="Q1054" i="1"/>
  <c r="P1054" i="1"/>
  <c r="O767" i="1"/>
  <c r="R1054" i="1"/>
  <c r="Q1053" i="1"/>
  <c r="P1053" i="1"/>
  <c r="R1053" i="1"/>
  <c r="Q1052" i="1"/>
  <c r="P1052" i="1"/>
  <c r="R1052" i="1"/>
  <c r="Q1051" i="1"/>
  <c r="P1051" i="1"/>
  <c r="O1051" i="1"/>
  <c r="R1051" i="1"/>
  <c r="Q1050" i="1"/>
  <c r="P1050" i="1"/>
  <c r="O465" i="1"/>
  <c r="R1050" i="1"/>
  <c r="Q1049" i="1"/>
  <c r="P1049" i="1"/>
  <c r="R1049" i="1"/>
  <c r="Q1048" i="1"/>
  <c r="P1048" i="1"/>
  <c r="R1048" i="1"/>
  <c r="Q1047" i="1"/>
  <c r="P1047" i="1"/>
  <c r="R1047" i="1"/>
  <c r="Q1046" i="1"/>
  <c r="P1046" i="1"/>
  <c r="R1046" i="1"/>
  <c r="Q1045" i="1"/>
  <c r="P1045" i="1"/>
  <c r="R1045" i="1"/>
  <c r="Q1044" i="1"/>
  <c r="P1044" i="1"/>
  <c r="R1044" i="1"/>
  <c r="Q1043" i="1"/>
  <c r="P1043" i="1"/>
  <c r="O1043" i="1"/>
  <c r="R1043" i="1"/>
  <c r="Q1042" i="1"/>
  <c r="P1042" i="1"/>
  <c r="R1042" i="1"/>
  <c r="Q1041" i="1"/>
  <c r="P1041" i="1"/>
  <c r="R1041" i="1"/>
  <c r="Q1040" i="1"/>
  <c r="P1040" i="1"/>
  <c r="O373" i="1"/>
  <c r="R1040" i="1"/>
  <c r="Q1039" i="1"/>
  <c r="P1039" i="1"/>
  <c r="R1039" i="1"/>
  <c r="Q1038" i="1"/>
  <c r="P1038" i="1"/>
  <c r="R1038" i="1"/>
  <c r="Q1037" i="1"/>
  <c r="P1037" i="1"/>
  <c r="R1037" i="1"/>
  <c r="Q1036" i="1"/>
  <c r="P1036" i="1"/>
  <c r="R1036" i="1"/>
  <c r="Q1035" i="1"/>
  <c r="P1035" i="1"/>
  <c r="R1035" i="1"/>
  <c r="Q1034" i="1"/>
  <c r="P1034" i="1"/>
  <c r="O668" i="1"/>
  <c r="R1034" i="1"/>
  <c r="Q1033" i="1"/>
  <c r="P1033" i="1"/>
  <c r="R1033" i="1"/>
  <c r="Q1032" i="1"/>
  <c r="P1032" i="1"/>
  <c r="O479" i="1"/>
  <c r="O439" i="1"/>
  <c r="R1032" i="1"/>
  <c r="Q1031" i="1"/>
  <c r="P1031" i="1"/>
  <c r="R1031" i="1"/>
  <c r="Q1030" i="1"/>
  <c r="P1030" i="1"/>
  <c r="R1030" i="1"/>
  <c r="Q1029" i="1"/>
  <c r="P1029" i="1"/>
  <c r="R1029" i="1"/>
  <c r="Q1028" i="1"/>
  <c r="P1028" i="1"/>
  <c r="R1028" i="1"/>
  <c r="Q1027" i="1"/>
  <c r="P1027" i="1"/>
  <c r="R1027" i="1"/>
  <c r="Q1026" i="1"/>
  <c r="P1026" i="1"/>
  <c r="R1026" i="1"/>
  <c r="Q1025" i="1"/>
  <c r="P1025" i="1"/>
  <c r="R1025" i="1"/>
  <c r="Q1024" i="1"/>
  <c r="P1024" i="1"/>
  <c r="R1024" i="1"/>
  <c r="Q1023" i="1"/>
  <c r="P1023" i="1"/>
  <c r="R1023" i="1"/>
  <c r="Q1022" i="1"/>
  <c r="P1022" i="1"/>
  <c r="R1022" i="1"/>
  <c r="Q1021" i="1"/>
  <c r="P1021" i="1"/>
  <c r="R1021" i="1"/>
  <c r="Q1020" i="1"/>
  <c r="P1020" i="1"/>
  <c r="R1020" i="1"/>
  <c r="Q1019" i="1"/>
  <c r="P1019" i="1"/>
  <c r="R1019" i="1"/>
  <c r="Q1018" i="1"/>
  <c r="P1018" i="1"/>
  <c r="R1018" i="1"/>
  <c r="Q1017" i="1"/>
  <c r="P1017" i="1"/>
  <c r="R1017" i="1"/>
  <c r="Q1016" i="1"/>
  <c r="P1016" i="1"/>
  <c r="R1016" i="1"/>
  <c r="Q1015" i="1"/>
  <c r="P1015" i="1"/>
  <c r="R1015" i="1"/>
  <c r="Q1014" i="1"/>
  <c r="P1014" i="1"/>
  <c r="O631" i="1"/>
  <c r="R1014" i="1"/>
  <c r="Q1013" i="1"/>
  <c r="P1013" i="1"/>
  <c r="R1013" i="1"/>
  <c r="Q1012" i="1"/>
  <c r="P1012" i="1"/>
  <c r="O297" i="1"/>
  <c r="O533" i="1"/>
  <c r="R1012" i="1"/>
  <c r="Q1011" i="1"/>
  <c r="P1011" i="1"/>
  <c r="O547" i="1"/>
  <c r="R1011" i="1"/>
  <c r="Q1010" i="1"/>
  <c r="P1010" i="1"/>
  <c r="R1010" i="1"/>
  <c r="Q1009" i="1"/>
  <c r="P1009" i="1"/>
  <c r="R1009" i="1"/>
  <c r="Q1008" i="1"/>
  <c r="P1008" i="1"/>
  <c r="R1008" i="1"/>
  <c r="Q1007" i="1"/>
  <c r="P1007" i="1"/>
  <c r="R1007" i="1"/>
  <c r="Q1006" i="1"/>
  <c r="P1006" i="1"/>
  <c r="R1006" i="1"/>
  <c r="Q1005" i="1"/>
  <c r="P1005" i="1"/>
  <c r="O726" i="1"/>
  <c r="R1005" i="1"/>
  <c r="Q1004" i="1"/>
  <c r="P1004" i="1"/>
  <c r="R1004" i="1"/>
  <c r="Q1003" i="1"/>
  <c r="P1003" i="1"/>
  <c r="R1003" i="1"/>
  <c r="Q1002" i="1"/>
  <c r="P1002" i="1"/>
  <c r="R1002" i="1"/>
  <c r="Q1001" i="1"/>
  <c r="P1001" i="1"/>
  <c r="R1001" i="1"/>
  <c r="Q1000" i="1"/>
  <c r="P1000" i="1"/>
  <c r="R1000" i="1"/>
  <c r="Q999" i="1"/>
  <c r="P999" i="1"/>
  <c r="R999" i="1"/>
  <c r="Q998" i="1"/>
  <c r="P998" i="1"/>
  <c r="R998" i="1"/>
  <c r="Q997" i="1"/>
  <c r="P997" i="1"/>
  <c r="R997" i="1"/>
  <c r="Q996" i="1"/>
  <c r="P996" i="1"/>
  <c r="R996" i="1"/>
  <c r="Q995" i="1"/>
  <c r="P995" i="1"/>
  <c r="R995" i="1"/>
  <c r="Q994" i="1"/>
  <c r="P994" i="1"/>
  <c r="R994" i="1"/>
  <c r="R993" i="1"/>
  <c r="Q993" i="1"/>
  <c r="P993" i="1"/>
  <c r="Q992" i="1"/>
  <c r="P992" i="1"/>
  <c r="R992" i="1"/>
  <c r="Q991" i="1"/>
  <c r="P991" i="1"/>
  <c r="R991" i="1"/>
  <c r="Q990" i="1"/>
  <c r="P990" i="1"/>
  <c r="O426" i="1"/>
  <c r="R990" i="1"/>
  <c r="Q989" i="1"/>
  <c r="P989" i="1"/>
  <c r="R989" i="1"/>
  <c r="Q988" i="1"/>
  <c r="P988" i="1"/>
  <c r="R988" i="1"/>
  <c r="Q987" i="1"/>
  <c r="P987" i="1"/>
  <c r="R987" i="1"/>
  <c r="Q986" i="1"/>
  <c r="P986" i="1"/>
  <c r="R986" i="1"/>
  <c r="Q985" i="1"/>
  <c r="P985" i="1"/>
  <c r="R985" i="1"/>
  <c r="Q984" i="1"/>
  <c r="P984" i="1"/>
  <c r="R984" i="1"/>
  <c r="Q983" i="1"/>
  <c r="P983" i="1"/>
  <c r="R983" i="1"/>
  <c r="Q982" i="1"/>
  <c r="P982" i="1"/>
  <c r="R982" i="1"/>
  <c r="Q981" i="1"/>
  <c r="P981" i="1"/>
  <c r="R981" i="1"/>
  <c r="Q980" i="1"/>
  <c r="P980" i="1"/>
  <c r="R980" i="1"/>
  <c r="Q979" i="1"/>
  <c r="P979" i="1"/>
  <c r="O979" i="1"/>
  <c r="R979" i="1"/>
  <c r="Q978" i="1"/>
  <c r="P978" i="1"/>
  <c r="R978" i="1"/>
  <c r="R977" i="1"/>
  <c r="Q977" i="1"/>
  <c r="P977" i="1"/>
  <c r="O372" i="1"/>
  <c r="Q976" i="1"/>
  <c r="P976" i="1"/>
  <c r="O165" i="1"/>
  <c r="R976" i="1"/>
  <c r="Q975" i="1"/>
  <c r="P975" i="1"/>
  <c r="O975" i="1"/>
  <c r="R975" i="1"/>
  <c r="Q974" i="1"/>
  <c r="P974" i="1"/>
  <c r="R974" i="1"/>
  <c r="Q973" i="1"/>
  <c r="P973" i="1"/>
  <c r="R973" i="1"/>
  <c r="Q972" i="1"/>
  <c r="P972" i="1"/>
  <c r="R972" i="1"/>
  <c r="Q971" i="1"/>
  <c r="P971" i="1"/>
  <c r="O541" i="1"/>
  <c r="R971" i="1"/>
  <c r="Q970" i="1"/>
  <c r="P970" i="1"/>
  <c r="R970" i="1"/>
  <c r="Q969" i="1"/>
  <c r="P969" i="1"/>
  <c r="O484" i="1"/>
  <c r="O957" i="1"/>
  <c r="R969" i="1"/>
  <c r="Q968" i="1"/>
  <c r="P968" i="1"/>
  <c r="R968" i="1"/>
  <c r="R967" i="1"/>
  <c r="Q967" i="1"/>
  <c r="P967" i="1"/>
  <c r="Q966" i="1"/>
  <c r="P966" i="1"/>
  <c r="R966" i="1"/>
  <c r="Q965" i="1"/>
  <c r="P965" i="1"/>
  <c r="R965" i="1"/>
  <c r="Q964" i="1"/>
  <c r="P964" i="1"/>
  <c r="R964" i="1"/>
  <c r="Q963" i="1"/>
  <c r="P963" i="1"/>
  <c r="R963" i="1"/>
  <c r="Q962" i="1"/>
  <c r="P962" i="1"/>
  <c r="O183" i="1"/>
  <c r="R962" i="1"/>
  <c r="Q961" i="1"/>
  <c r="P961" i="1"/>
  <c r="R961" i="1"/>
  <c r="Q960" i="1"/>
  <c r="P960" i="1"/>
  <c r="R960" i="1"/>
  <c r="Q959" i="1"/>
  <c r="P959" i="1"/>
  <c r="O691" i="1"/>
  <c r="R959" i="1"/>
  <c r="Q958" i="1"/>
  <c r="P958" i="1"/>
  <c r="R958" i="1"/>
  <c r="Q957" i="1"/>
  <c r="P957" i="1"/>
  <c r="O869" i="1"/>
  <c r="R957" i="1"/>
  <c r="Q956" i="1"/>
  <c r="P956" i="1"/>
  <c r="R956" i="1"/>
  <c r="Q955" i="1"/>
  <c r="P955" i="1"/>
  <c r="R955" i="1"/>
  <c r="Q954" i="1"/>
  <c r="P954" i="1"/>
  <c r="R954" i="1"/>
  <c r="Q953" i="1"/>
  <c r="P953" i="1"/>
  <c r="R953" i="1"/>
  <c r="Q952" i="1"/>
  <c r="P952" i="1"/>
  <c r="R952" i="1"/>
  <c r="Q951" i="1"/>
  <c r="P951" i="1"/>
  <c r="R951" i="1"/>
  <c r="Q950" i="1"/>
  <c r="P950" i="1"/>
  <c r="R950" i="1"/>
  <c r="Q949" i="1"/>
  <c r="P949" i="1"/>
  <c r="O162" i="1"/>
  <c r="O751" i="1"/>
  <c r="O949" i="1"/>
  <c r="R949" i="1"/>
  <c r="Q948" i="1"/>
  <c r="P948" i="1"/>
  <c r="O121" i="1"/>
  <c r="R948" i="1"/>
  <c r="Q947" i="1"/>
  <c r="P947" i="1"/>
  <c r="R947" i="1"/>
  <c r="Q946" i="1"/>
  <c r="P946" i="1"/>
  <c r="O884" i="1"/>
  <c r="R946" i="1"/>
  <c r="Q945" i="1"/>
  <c r="P945" i="1"/>
  <c r="R945" i="1"/>
  <c r="Q944" i="1"/>
  <c r="P944" i="1"/>
  <c r="R944" i="1"/>
  <c r="Q943" i="1"/>
  <c r="P943" i="1"/>
  <c r="O750" i="1"/>
  <c r="R943" i="1"/>
  <c r="Q942" i="1"/>
  <c r="P942" i="1"/>
  <c r="R942" i="1"/>
  <c r="Q941" i="1"/>
  <c r="P941" i="1"/>
  <c r="R941" i="1"/>
  <c r="Q940" i="1"/>
  <c r="P940" i="1"/>
  <c r="R940" i="1"/>
  <c r="Q939" i="1"/>
  <c r="P939" i="1"/>
  <c r="R939" i="1"/>
  <c r="Q938" i="1"/>
  <c r="P938" i="1"/>
  <c r="R938" i="1"/>
  <c r="Q937" i="1"/>
  <c r="P937" i="1"/>
  <c r="R937" i="1"/>
  <c r="Q936" i="1"/>
  <c r="P936" i="1"/>
  <c r="R936" i="1"/>
  <c r="Q935" i="1"/>
  <c r="P935" i="1"/>
  <c r="R935" i="1"/>
  <c r="Q934" i="1"/>
  <c r="P934" i="1"/>
  <c r="R934" i="1"/>
  <c r="Q933" i="1"/>
  <c r="P933" i="1"/>
  <c r="R933" i="1"/>
  <c r="Q932" i="1"/>
  <c r="P932" i="1"/>
  <c r="R932" i="1"/>
  <c r="Q931" i="1"/>
  <c r="P931" i="1"/>
  <c r="R931" i="1"/>
  <c r="Q930" i="1"/>
  <c r="P930" i="1"/>
  <c r="R930" i="1"/>
  <c r="R929" i="1"/>
  <c r="Q929" i="1"/>
  <c r="P929" i="1"/>
  <c r="Q928" i="1"/>
  <c r="P928" i="1"/>
  <c r="R928" i="1"/>
  <c r="Q927" i="1"/>
  <c r="P927" i="1"/>
  <c r="R927" i="1"/>
  <c r="Q926" i="1"/>
  <c r="P926" i="1"/>
  <c r="R926" i="1"/>
  <c r="Q925" i="1"/>
  <c r="P925" i="1"/>
  <c r="R925" i="1"/>
  <c r="Q924" i="1"/>
  <c r="P924" i="1"/>
  <c r="R924" i="1"/>
  <c r="Q923" i="1"/>
  <c r="P923" i="1"/>
  <c r="R923" i="1"/>
  <c r="Q922" i="1"/>
  <c r="P922" i="1"/>
  <c r="R922" i="1"/>
  <c r="Q921" i="1"/>
  <c r="P921" i="1"/>
  <c r="R921" i="1"/>
  <c r="Q920" i="1"/>
  <c r="P920" i="1"/>
  <c r="R920" i="1"/>
  <c r="Q919" i="1"/>
  <c r="P919" i="1"/>
  <c r="R919" i="1"/>
  <c r="Q918" i="1"/>
  <c r="P918" i="1"/>
  <c r="R918" i="1"/>
  <c r="Q917" i="1"/>
  <c r="P917" i="1"/>
  <c r="R917" i="1"/>
  <c r="Q916" i="1"/>
  <c r="P916" i="1"/>
  <c r="R916" i="1"/>
  <c r="Q915" i="1"/>
  <c r="P915" i="1"/>
  <c r="R915" i="1"/>
  <c r="Q914" i="1"/>
  <c r="P914" i="1"/>
  <c r="R914" i="1"/>
  <c r="Q913" i="1"/>
  <c r="P913" i="1"/>
  <c r="R913" i="1"/>
  <c r="O156" i="1"/>
  <c r="R912" i="1"/>
  <c r="Q912" i="1"/>
  <c r="P912" i="1"/>
  <c r="Q911" i="1"/>
  <c r="P911" i="1"/>
  <c r="R911" i="1"/>
  <c r="Q910" i="1"/>
  <c r="P910" i="1"/>
  <c r="R910" i="1"/>
  <c r="Q909" i="1"/>
  <c r="P909" i="1"/>
  <c r="R909" i="1"/>
  <c r="Q908" i="1"/>
  <c r="P908" i="1"/>
  <c r="R908" i="1"/>
  <c r="Q907" i="1"/>
  <c r="P907" i="1"/>
  <c r="R907" i="1"/>
  <c r="Q906" i="1"/>
  <c r="P906" i="1"/>
  <c r="R906" i="1"/>
  <c r="Q905" i="1"/>
  <c r="P905" i="1"/>
  <c r="R905" i="1"/>
  <c r="Q904" i="1"/>
  <c r="P904" i="1"/>
  <c r="R904" i="1"/>
  <c r="Q903" i="1"/>
  <c r="P903" i="1"/>
  <c r="R903" i="1"/>
  <c r="Q902" i="1"/>
  <c r="P902" i="1"/>
  <c r="R902" i="1"/>
  <c r="Q901" i="1"/>
  <c r="P901" i="1"/>
  <c r="R901" i="1"/>
  <c r="Q900" i="1"/>
  <c r="P900" i="1"/>
  <c r="R900" i="1"/>
  <c r="Q899" i="1"/>
  <c r="P899" i="1"/>
  <c r="R899" i="1"/>
  <c r="Q898" i="1"/>
  <c r="P898" i="1"/>
  <c r="R898" i="1"/>
  <c r="Q897" i="1"/>
  <c r="P897" i="1"/>
  <c r="R897" i="1"/>
  <c r="Q896" i="1"/>
  <c r="P896" i="1"/>
  <c r="O725" i="1"/>
  <c r="R896" i="1"/>
  <c r="Q895" i="1"/>
  <c r="P895" i="1"/>
  <c r="R895" i="1"/>
  <c r="Q894" i="1"/>
  <c r="P894" i="1"/>
  <c r="R894" i="1"/>
  <c r="Q893" i="1"/>
  <c r="P893" i="1"/>
  <c r="R893" i="1"/>
  <c r="Q892" i="1"/>
  <c r="P892" i="1"/>
  <c r="R892" i="1"/>
  <c r="Q891" i="1"/>
  <c r="P891" i="1"/>
  <c r="R891" i="1"/>
  <c r="R890" i="1"/>
  <c r="Q890" i="1"/>
  <c r="P890" i="1"/>
  <c r="Q889" i="1"/>
  <c r="P889" i="1"/>
  <c r="R889" i="1"/>
  <c r="Q888" i="1"/>
  <c r="P888" i="1"/>
  <c r="R888" i="1"/>
  <c r="Q887" i="1"/>
  <c r="P887" i="1"/>
  <c r="R887" i="1"/>
  <c r="Q886" i="1"/>
  <c r="P886" i="1"/>
  <c r="R886" i="1"/>
  <c r="Q885" i="1"/>
  <c r="P885" i="1"/>
  <c r="R885" i="1"/>
  <c r="Q884" i="1"/>
  <c r="P884" i="1"/>
  <c r="R884" i="1"/>
  <c r="Q883" i="1"/>
  <c r="P883" i="1"/>
  <c r="R883" i="1"/>
  <c r="Q882" i="1"/>
  <c r="P882" i="1"/>
  <c r="R882" i="1"/>
  <c r="Q881" i="1"/>
  <c r="P881" i="1"/>
  <c r="R881" i="1"/>
  <c r="Q880" i="1"/>
  <c r="P880" i="1"/>
  <c r="R880" i="1"/>
  <c r="Q879" i="1"/>
  <c r="P879" i="1"/>
  <c r="R879" i="1"/>
  <c r="Q878" i="1"/>
  <c r="P878" i="1"/>
  <c r="R878" i="1"/>
  <c r="Q877" i="1"/>
  <c r="P877" i="1"/>
  <c r="R877" i="1"/>
  <c r="Q876" i="1"/>
  <c r="P876" i="1"/>
  <c r="R876" i="1"/>
  <c r="Q875" i="1"/>
  <c r="P875" i="1"/>
  <c r="R875" i="1"/>
  <c r="R874" i="1"/>
  <c r="Q874" i="1"/>
  <c r="P874" i="1"/>
  <c r="Q873" i="1"/>
  <c r="P873" i="1"/>
  <c r="R873" i="1"/>
  <c r="Q872" i="1"/>
  <c r="P872" i="1"/>
  <c r="R872" i="1"/>
  <c r="Q871" i="1"/>
  <c r="P871" i="1"/>
  <c r="R871" i="1"/>
  <c r="Q870" i="1"/>
  <c r="P870" i="1"/>
  <c r="R870" i="1"/>
  <c r="Q869" i="1"/>
  <c r="P869" i="1"/>
  <c r="R869" i="1"/>
  <c r="Q868" i="1"/>
  <c r="P868" i="1"/>
  <c r="R868" i="1"/>
  <c r="Q867" i="1"/>
  <c r="P867" i="1"/>
  <c r="R867" i="1"/>
  <c r="Q866" i="1"/>
  <c r="P866" i="1"/>
  <c r="R866" i="1"/>
  <c r="Q865" i="1"/>
  <c r="P865" i="1"/>
  <c r="R865" i="1"/>
  <c r="R864" i="1"/>
  <c r="Q864" i="1"/>
  <c r="P864" i="1"/>
  <c r="Q863" i="1"/>
  <c r="P863" i="1"/>
  <c r="R863" i="1"/>
  <c r="Q862" i="1"/>
  <c r="P862" i="1"/>
  <c r="R862" i="1"/>
  <c r="Q861" i="1"/>
  <c r="P861" i="1"/>
  <c r="R861" i="1"/>
  <c r="Q860" i="1"/>
  <c r="P860" i="1"/>
  <c r="R860" i="1"/>
  <c r="Q859" i="1"/>
  <c r="P859" i="1"/>
  <c r="R859" i="1"/>
  <c r="Q858" i="1"/>
  <c r="P858" i="1"/>
  <c r="R858" i="1"/>
  <c r="Q857" i="1"/>
  <c r="P857" i="1"/>
  <c r="R857" i="1"/>
  <c r="Q856" i="1"/>
  <c r="P856" i="1"/>
  <c r="R856" i="1"/>
  <c r="Q855" i="1"/>
  <c r="P855" i="1"/>
  <c r="R855" i="1"/>
  <c r="Q854" i="1"/>
  <c r="P854" i="1"/>
  <c r="O338" i="1"/>
  <c r="R854" i="1"/>
  <c r="Q853" i="1"/>
  <c r="P853" i="1"/>
  <c r="R853" i="1"/>
  <c r="Q852" i="1"/>
  <c r="P852" i="1"/>
  <c r="R852" i="1"/>
  <c r="Q851" i="1"/>
  <c r="P851" i="1"/>
  <c r="R851" i="1"/>
  <c r="Q850" i="1"/>
  <c r="P850" i="1"/>
  <c r="R850" i="1"/>
  <c r="Q849" i="1"/>
  <c r="P849" i="1"/>
  <c r="R849" i="1"/>
  <c r="Q848" i="1"/>
  <c r="P848" i="1"/>
  <c r="R848" i="1"/>
  <c r="Q847" i="1"/>
  <c r="P847" i="1"/>
  <c r="R847" i="1"/>
  <c r="Q846" i="1"/>
  <c r="P846" i="1"/>
  <c r="R846" i="1"/>
  <c r="Q845" i="1"/>
  <c r="P845" i="1"/>
  <c r="R845" i="1"/>
  <c r="Q844" i="1"/>
  <c r="P844" i="1"/>
  <c r="R844" i="1"/>
  <c r="Q843" i="1"/>
  <c r="P843" i="1"/>
  <c r="R843" i="1"/>
  <c r="Q842" i="1"/>
  <c r="P842" i="1"/>
  <c r="R842" i="1"/>
  <c r="Q841" i="1"/>
  <c r="P841" i="1"/>
  <c r="R841" i="1"/>
  <c r="Q840" i="1"/>
  <c r="P840" i="1"/>
  <c r="R840" i="1"/>
  <c r="Q839" i="1"/>
  <c r="P839" i="1"/>
  <c r="R839" i="1"/>
  <c r="Q838" i="1"/>
  <c r="P838" i="1"/>
  <c r="R838" i="1"/>
  <c r="Q837" i="1"/>
  <c r="P837" i="1"/>
  <c r="R837" i="1"/>
  <c r="Q836" i="1"/>
  <c r="P836" i="1"/>
  <c r="R836" i="1"/>
  <c r="Q835" i="1"/>
  <c r="P835" i="1"/>
  <c r="R835" i="1"/>
  <c r="Q834" i="1"/>
  <c r="P834" i="1"/>
  <c r="R834" i="1"/>
  <c r="Q833" i="1"/>
  <c r="P833" i="1"/>
  <c r="R833" i="1"/>
  <c r="Q832" i="1"/>
  <c r="P832" i="1"/>
  <c r="R832" i="1"/>
  <c r="Q831" i="1"/>
  <c r="P831" i="1"/>
  <c r="O191" i="1"/>
  <c r="R831" i="1"/>
  <c r="Q830" i="1"/>
  <c r="P830" i="1"/>
  <c r="R830" i="1"/>
  <c r="Q829" i="1"/>
  <c r="P829" i="1"/>
  <c r="R829" i="1"/>
  <c r="Q828" i="1"/>
  <c r="P828" i="1"/>
  <c r="R828" i="1"/>
  <c r="Q827" i="1"/>
  <c r="P827" i="1"/>
  <c r="R827" i="1"/>
  <c r="R826" i="1"/>
  <c r="Q826" i="1"/>
  <c r="P826" i="1"/>
  <c r="Q825" i="1"/>
  <c r="P825" i="1"/>
  <c r="R825" i="1"/>
  <c r="Q824" i="1"/>
  <c r="P824" i="1"/>
  <c r="R824" i="1"/>
  <c r="Q823" i="1"/>
  <c r="P823" i="1"/>
  <c r="R823" i="1"/>
  <c r="Q822" i="1"/>
  <c r="P822" i="1"/>
  <c r="R822" i="1"/>
  <c r="Q821" i="1"/>
  <c r="P821" i="1"/>
  <c r="R821" i="1"/>
  <c r="Q820" i="1"/>
  <c r="P820" i="1"/>
  <c r="R820" i="1"/>
  <c r="Q819" i="1"/>
  <c r="P819" i="1"/>
  <c r="R819" i="1"/>
  <c r="Q818" i="1"/>
  <c r="P818" i="1"/>
  <c r="R818" i="1"/>
  <c r="Q817" i="1"/>
  <c r="P817" i="1"/>
  <c r="R817" i="1"/>
  <c r="Q816" i="1"/>
  <c r="P816" i="1"/>
  <c r="R816" i="1"/>
  <c r="Q815" i="1"/>
  <c r="P815" i="1"/>
  <c r="R815" i="1"/>
  <c r="Q814" i="1"/>
  <c r="P814" i="1"/>
  <c r="R814" i="1"/>
  <c r="Q813" i="1"/>
  <c r="P813" i="1"/>
  <c r="R813" i="1"/>
  <c r="Q812" i="1"/>
  <c r="P812" i="1"/>
  <c r="R812" i="1"/>
  <c r="Q811" i="1"/>
  <c r="P811" i="1"/>
  <c r="R811" i="1"/>
  <c r="R810" i="1"/>
  <c r="Q810" i="1"/>
  <c r="P810" i="1"/>
  <c r="Q809" i="1"/>
  <c r="P809" i="1"/>
  <c r="O763" i="1"/>
  <c r="R809" i="1"/>
  <c r="Q808" i="1"/>
  <c r="P808" i="1"/>
  <c r="R808" i="1"/>
  <c r="Q807" i="1"/>
  <c r="P807" i="1"/>
  <c r="R807" i="1"/>
  <c r="Q806" i="1"/>
  <c r="P806" i="1"/>
  <c r="R806" i="1"/>
  <c r="Q805" i="1"/>
  <c r="P805" i="1"/>
  <c r="R805" i="1"/>
  <c r="Q804" i="1"/>
  <c r="P804" i="1"/>
  <c r="R804" i="1"/>
  <c r="Q803" i="1"/>
  <c r="P803" i="1"/>
  <c r="R803" i="1"/>
  <c r="Q802" i="1"/>
  <c r="P802" i="1"/>
  <c r="R802" i="1"/>
  <c r="Q801" i="1"/>
  <c r="P801" i="1"/>
  <c r="R801" i="1"/>
  <c r="R800" i="1"/>
  <c r="Q800" i="1"/>
  <c r="P800" i="1"/>
  <c r="Q799" i="1"/>
  <c r="P799" i="1"/>
  <c r="R799" i="1"/>
  <c r="Q798" i="1"/>
  <c r="P798" i="1"/>
  <c r="R798" i="1"/>
  <c r="Q797" i="1"/>
  <c r="P797" i="1"/>
  <c r="R797" i="1"/>
  <c r="Q796" i="1"/>
  <c r="P796" i="1"/>
  <c r="R796" i="1"/>
  <c r="Q795" i="1"/>
  <c r="P795" i="1"/>
  <c r="R795" i="1"/>
  <c r="Q794" i="1"/>
  <c r="P794" i="1"/>
  <c r="R794" i="1"/>
  <c r="Q793" i="1"/>
  <c r="P793" i="1"/>
  <c r="R793" i="1"/>
  <c r="Q792" i="1"/>
  <c r="P792" i="1"/>
  <c r="R792" i="1"/>
  <c r="Q791" i="1"/>
  <c r="P791" i="1"/>
  <c r="R791" i="1"/>
  <c r="Q790" i="1"/>
  <c r="P790" i="1"/>
  <c r="R790" i="1"/>
  <c r="Q789" i="1"/>
  <c r="P789" i="1"/>
  <c r="O789" i="1"/>
  <c r="R789" i="1"/>
  <c r="Q788" i="1"/>
  <c r="P788" i="1"/>
  <c r="R788" i="1"/>
  <c r="Q787" i="1"/>
  <c r="P787" i="1"/>
  <c r="R787" i="1"/>
  <c r="Q786" i="1"/>
  <c r="P786" i="1"/>
  <c r="R786" i="1"/>
  <c r="Q785" i="1"/>
  <c r="P785" i="1"/>
  <c r="R785" i="1"/>
  <c r="Q784" i="1"/>
  <c r="P784" i="1"/>
  <c r="R784" i="1"/>
  <c r="Q783" i="1"/>
  <c r="P783" i="1"/>
  <c r="R783" i="1"/>
  <c r="Q782" i="1"/>
  <c r="P782" i="1"/>
  <c r="R782" i="1"/>
  <c r="Q781" i="1"/>
  <c r="P781" i="1"/>
  <c r="R781" i="1"/>
  <c r="Q780" i="1"/>
  <c r="P780" i="1"/>
  <c r="R780" i="1"/>
  <c r="Q779" i="1"/>
  <c r="P779" i="1"/>
  <c r="R779" i="1"/>
  <c r="Q778" i="1"/>
  <c r="P778" i="1"/>
  <c r="R778" i="1"/>
  <c r="Q777" i="1"/>
  <c r="P777" i="1"/>
  <c r="R777" i="1"/>
  <c r="Q776" i="1"/>
  <c r="P776" i="1"/>
  <c r="R776" i="1"/>
  <c r="Q775" i="1"/>
  <c r="P775" i="1"/>
  <c r="R775" i="1"/>
  <c r="Q774" i="1"/>
  <c r="P774" i="1"/>
  <c r="R774" i="1"/>
  <c r="Q773" i="1"/>
  <c r="P773" i="1"/>
  <c r="R773" i="1"/>
  <c r="Q772" i="1"/>
  <c r="P772" i="1"/>
  <c r="R772" i="1"/>
  <c r="Q771" i="1"/>
  <c r="P771" i="1"/>
  <c r="R771" i="1"/>
  <c r="Q770" i="1"/>
  <c r="P770" i="1"/>
  <c r="R770" i="1"/>
  <c r="R769" i="1"/>
  <c r="Q769" i="1"/>
  <c r="P769" i="1"/>
  <c r="Q768" i="1"/>
  <c r="P768" i="1"/>
  <c r="R768" i="1"/>
  <c r="Q767" i="1"/>
  <c r="P767" i="1"/>
  <c r="R767" i="1"/>
  <c r="Q766" i="1"/>
  <c r="P766" i="1"/>
  <c r="R766" i="1"/>
  <c r="Q765" i="1"/>
  <c r="P765" i="1"/>
  <c r="R765" i="1"/>
  <c r="Q764" i="1"/>
  <c r="P764" i="1"/>
  <c r="R764" i="1"/>
  <c r="Q763" i="1"/>
  <c r="P763" i="1"/>
  <c r="R763" i="1"/>
  <c r="Q762" i="1"/>
  <c r="P762" i="1"/>
  <c r="R762" i="1"/>
  <c r="Q761" i="1"/>
  <c r="P761" i="1"/>
  <c r="R761" i="1"/>
  <c r="Q760" i="1"/>
  <c r="P760" i="1"/>
  <c r="R760" i="1"/>
  <c r="Q759" i="1"/>
  <c r="P759" i="1"/>
  <c r="R759" i="1"/>
  <c r="Q758" i="1"/>
  <c r="P758" i="1"/>
  <c r="R758" i="1"/>
  <c r="Q757" i="1"/>
  <c r="P757" i="1"/>
  <c r="R757" i="1"/>
  <c r="Q756" i="1"/>
  <c r="P756" i="1"/>
  <c r="R756" i="1"/>
  <c r="Q755" i="1"/>
  <c r="P755" i="1"/>
  <c r="R755" i="1"/>
  <c r="Q754" i="1"/>
  <c r="P754" i="1"/>
  <c r="O200" i="1"/>
  <c r="R754" i="1"/>
  <c r="Q753" i="1"/>
  <c r="P753" i="1"/>
  <c r="R753" i="1"/>
  <c r="Q752" i="1"/>
  <c r="P752" i="1"/>
  <c r="R752" i="1"/>
  <c r="Q751" i="1"/>
  <c r="P751" i="1"/>
  <c r="R751" i="1"/>
  <c r="Q750" i="1"/>
  <c r="P750" i="1"/>
  <c r="R750" i="1"/>
  <c r="Q749" i="1"/>
  <c r="P749" i="1"/>
  <c r="R749" i="1"/>
  <c r="Q748" i="1"/>
  <c r="P748" i="1"/>
  <c r="R748" i="1"/>
  <c r="Q747" i="1"/>
  <c r="P747" i="1"/>
  <c r="R747" i="1"/>
  <c r="R746" i="1"/>
  <c r="Q746" i="1"/>
  <c r="P746" i="1"/>
  <c r="Q745" i="1"/>
  <c r="P745" i="1"/>
  <c r="R745" i="1"/>
  <c r="Q744" i="1"/>
  <c r="P744" i="1"/>
  <c r="R744" i="1"/>
  <c r="Q743" i="1"/>
  <c r="P743" i="1"/>
  <c r="R743" i="1"/>
  <c r="Q742" i="1"/>
  <c r="P742" i="1"/>
  <c r="R742" i="1"/>
  <c r="Q741" i="1"/>
  <c r="P741" i="1"/>
  <c r="R741" i="1"/>
  <c r="Q740" i="1"/>
  <c r="P740" i="1"/>
  <c r="R740" i="1"/>
  <c r="Q739" i="1"/>
  <c r="P739" i="1"/>
  <c r="R739" i="1"/>
  <c r="Q738" i="1"/>
  <c r="P738" i="1"/>
  <c r="R738" i="1"/>
  <c r="Q737" i="1"/>
  <c r="P737" i="1"/>
  <c r="R737" i="1"/>
  <c r="Q736" i="1"/>
  <c r="P736" i="1"/>
  <c r="R736" i="1"/>
  <c r="Q735" i="1"/>
  <c r="P735" i="1"/>
  <c r="R735" i="1"/>
  <c r="Q734" i="1"/>
  <c r="P734" i="1"/>
  <c r="R734" i="1"/>
  <c r="Q733" i="1"/>
  <c r="P733" i="1"/>
  <c r="R733" i="1"/>
  <c r="Q732" i="1"/>
  <c r="P732" i="1"/>
  <c r="R732" i="1"/>
  <c r="Q731" i="1"/>
  <c r="P731" i="1"/>
  <c r="R731" i="1"/>
  <c r="Q730" i="1"/>
  <c r="P730" i="1"/>
  <c r="R730" i="1"/>
  <c r="Q729" i="1"/>
  <c r="P729" i="1"/>
  <c r="R729" i="1"/>
  <c r="Q728" i="1"/>
  <c r="P728" i="1"/>
  <c r="R728" i="1"/>
  <c r="Q727" i="1"/>
  <c r="P727" i="1"/>
  <c r="R727" i="1"/>
  <c r="Q726" i="1"/>
  <c r="P726" i="1"/>
  <c r="R726" i="1"/>
  <c r="Q725" i="1"/>
  <c r="P725" i="1"/>
  <c r="R725" i="1"/>
  <c r="Q724" i="1"/>
  <c r="P724" i="1"/>
  <c r="R724" i="1"/>
  <c r="Q723" i="1"/>
  <c r="P723" i="1"/>
  <c r="R723" i="1"/>
  <c r="Q722" i="1"/>
  <c r="P722" i="1"/>
  <c r="R722" i="1"/>
  <c r="Q721" i="1"/>
  <c r="P721" i="1"/>
  <c r="R721" i="1"/>
  <c r="Q720" i="1"/>
  <c r="P720" i="1"/>
  <c r="R720" i="1"/>
  <c r="Q719" i="1"/>
  <c r="P719" i="1"/>
  <c r="R719" i="1"/>
  <c r="Q718" i="1"/>
  <c r="P718" i="1"/>
  <c r="R718" i="1"/>
  <c r="Q717" i="1"/>
  <c r="P717" i="1"/>
  <c r="R717" i="1"/>
  <c r="Q716" i="1"/>
  <c r="P716" i="1"/>
  <c r="O669" i="1"/>
  <c r="R716" i="1"/>
  <c r="Q715" i="1"/>
  <c r="P715" i="1"/>
  <c r="R715" i="1"/>
  <c r="Q714" i="1"/>
  <c r="P714" i="1"/>
  <c r="R714" i="1"/>
  <c r="Q713" i="1"/>
  <c r="P713" i="1"/>
  <c r="R713" i="1"/>
  <c r="Q712" i="1"/>
  <c r="P712" i="1"/>
  <c r="R712" i="1"/>
  <c r="Q711" i="1"/>
  <c r="P711" i="1"/>
  <c r="R711" i="1"/>
  <c r="Q710" i="1"/>
  <c r="P710" i="1"/>
  <c r="R710" i="1"/>
  <c r="Q709" i="1"/>
  <c r="P709" i="1"/>
  <c r="R709" i="1"/>
  <c r="Q708" i="1"/>
  <c r="P708" i="1"/>
  <c r="O292" i="1"/>
  <c r="R708" i="1"/>
  <c r="Q707" i="1"/>
  <c r="P707" i="1"/>
  <c r="R707" i="1"/>
  <c r="Q706" i="1"/>
  <c r="P706" i="1"/>
  <c r="R706" i="1"/>
  <c r="Q705" i="1"/>
  <c r="P705" i="1"/>
  <c r="O147" i="1"/>
  <c r="R705" i="1"/>
  <c r="Q704" i="1"/>
  <c r="P704" i="1"/>
  <c r="R704" i="1"/>
  <c r="Q703" i="1"/>
  <c r="P703" i="1"/>
  <c r="R703" i="1"/>
  <c r="Q702" i="1"/>
  <c r="P702" i="1"/>
  <c r="O548" i="1"/>
  <c r="R702" i="1"/>
  <c r="Q701" i="1"/>
  <c r="P701" i="1"/>
  <c r="R701" i="1"/>
  <c r="Q700" i="1"/>
  <c r="P700" i="1"/>
  <c r="R700" i="1"/>
  <c r="Q699" i="1"/>
  <c r="P699" i="1"/>
  <c r="R699" i="1"/>
  <c r="R698" i="1"/>
  <c r="Q698" i="1"/>
  <c r="P698" i="1"/>
  <c r="Q697" i="1"/>
  <c r="P697" i="1"/>
  <c r="R697" i="1"/>
  <c r="Q696" i="1"/>
  <c r="P696" i="1"/>
  <c r="R696" i="1"/>
  <c r="Q695" i="1"/>
  <c r="P695" i="1"/>
  <c r="R695" i="1"/>
  <c r="Q694" i="1"/>
  <c r="P694" i="1"/>
  <c r="R694" i="1"/>
  <c r="Q693" i="1"/>
  <c r="P693" i="1"/>
  <c r="R693" i="1"/>
  <c r="Q692" i="1"/>
  <c r="P692" i="1"/>
  <c r="O497" i="1"/>
  <c r="R692" i="1"/>
  <c r="Q691" i="1"/>
  <c r="P691" i="1"/>
  <c r="O301" i="1"/>
  <c r="R691" i="1"/>
  <c r="Q690" i="1"/>
  <c r="P690" i="1"/>
  <c r="R690" i="1"/>
  <c r="Q689" i="1"/>
  <c r="P689" i="1"/>
  <c r="O492" i="1"/>
  <c r="O201" i="1"/>
  <c r="O689" i="1"/>
  <c r="R689" i="1"/>
  <c r="Q688" i="1"/>
  <c r="P688" i="1"/>
  <c r="R688" i="1"/>
  <c r="Q687" i="1"/>
  <c r="P687" i="1"/>
  <c r="R687" i="1"/>
  <c r="Q686" i="1"/>
  <c r="P686" i="1"/>
  <c r="R686" i="1"/>
  <c r="Q685" i="1"/>
  <c r="P685" i="1"/>
  <c r="R685" i="1"/>
  <c r="Q684" i="1"/>
  <c r="P684" i="1"/>
  <c r="R684" i="1"/>
  <c r="Q683" i="1"/>
  <c r="P683" i="1"/>
  <c r="R683" i="1"/>
  <c r="Q682" i="1"/>
  <c r="P682" i="1"/>
  <c r="R682" i="1"/>
  <c r="Q681" i="1"/>
  <c r="P681" i="1"/>
  <c r="R681" i="1"/>
  <c r="Q680" i="1"/>
  <c r="P680" i="1"/>
  <c r="R680" i="1"/>
  <c r="Q679" i="1"/>
  <c r="P679" i="1"/>
  <c r="R679" i="1"/>
  <c r="Q678" i="1"/>
  <c r="P678" i="1"/>
  <c r="R678" i="1"/>
  <c r="R677" i="1"/>
  <c r="Q677" i="1"/>
  <c r="P677" i="1"/>
  <c r="Q676" i="1"/>
  <c r="P676" i="1"/>
  <c r="R676" i="1"/>
  <c r="Q675" i="1"/>
  <c r="P675" i="1"/>
  <c r="R675" i="1"/>
  <c r="Q674" i="1"/>
  <c r="P674" i="1"/>
  <c r="R674" i="1"/>
  <c r="Q673" i="1"/>
  <c r="P673" i="1"/>
  <c r="R673" i="1"/>
  <c r="R672" i="1"/>
  <c r="Q672" i="1"/>
  <c r="P672" i="1"/>
  <c r="Q671" i="1"/>
  <c r="P671" i="1"/>
  <c r="R671" i="1"/>
  <c r="Q670" i="1"/>
  <c r="P670" i="1"/>
  <c r="R670" i="1"/>
  <c r="Q669" i="1"/>
  <c r="P669" i="1"/>
  <c r="O384" i="1"/>
  <c r="R669" i="1"/>
  <c r="Q668" i="1"/>
  <c r="P668" i="1"/>
  <c r="R668" i="1"/>
  <c r="Q667" i="1"/>
  <c r="P667" i="1"/>
  <c r="R667" i="1"/>
  <c r="Q666" i="1"/>
  <c r="P666" i="1"/>
  <c r="O666" i="1"/>
  <c r="R666" i="1"/>
  <c r="Q665" i="1"/>
  <c r="P665" i="1"/>
  <c r="R665" i="1"/>
  <c r="Q664" i="1"/>
  <c r="P664" i="1"/>
  <c r="R664" i="1"/>
  <c r="Q663" i="1"/>
  <c r="P663" i="1"/>
  <c r="R663" i="1"/>
  <c r="Q662" i="1"/>
  <c r="P662" i="1"/>
  <c r="R662" i="1"/>
  <c r="Q661" i="1"/>
  <c r="P661" i="1"/>
  <c r="R661" i="1"/>
  <c r="Q660" i="1"/>
  <c r="P660" i="1"/>
  <c r="R660" i="1"/>
  <c r="Q659" i="1"/>
  <c r="P659" i="1"/>
  <c r="R659" i="1"/>
  <c r="Q658" i="1"/>
  <c r="P658" i="1"/>
  <c r="R658" i="1"/>
  <c r="Q657" i="1"/>
  <c r="P657" i="1"/>
  <c r="R657" i="1"/>
  <c r="Q656" i="1"/>
  <c r="P656" i="1"/>
  <c r="R656" i="1"/>
  <c r="Q655" i="1"/>
  <c r="P655" i="1"/>
  <c r="R655" i="1"/>
  <c r="Q654" i="1"/>
  <c r="P654" i="1"/>
  <c r="R654" i="1"/>
  <c r="Q653" i="1"/>
  <c r="P653" i="1"/>
  <c r="R653" i="1"/>
  <c r="Q652" i="1"/>
  <c r="P652" i="1"/>
  <c r="R652" i="1"/>
  <c r="Q651" i="1"/>
  <c r="P651" i="1"/>
  <c r="R651" i="1"/>
  <c r="Q650" i="1"/>
  <c r="P650" i="1"/>
  <c r="R650" i="1"/>
  <c r="Q649" i="1"/>
  <c r="P649" i="1"/>
  <c r="R649" i="1"/>
  <c r="Q648" i="1"/>
  <c r="P648" i="1"/>
  <c r="R648" i="1"/>
  <c r="Q647" i="1"/>
  <c r="P647" i="1"/>
  <c r="O177" i="1"/>
  <c r="R647" i="1"/>
  <c r="Q646" i="1"/>
  <c r="P646" i="1"/>
  <c r="R646" i="1"/>
  <c r="Q645" i="1"/>
  <c r="P645" i="1"/>
  <c r="R645" i="1"/>
  <c r="Q644" i="1"/>
  <c r="P644" i="1"/>
  <c r="R644" i="1"/>
  <c r="Q643" i="1"/>
  <c r="P643" i="1"/>
  <c r="R643" i="1"/>
  <c r="Q642" i="1"/>
  <c r="P642" i="1"/>
  <c r="R642" i="1"/>
  <c r="R641" i="1"/>
  <c r="Q641" i="1"/>
  <c r="P641" i="1"/>
  <c r="Q640" i="1"/>
  <c r="P640" i="1"/>
  <c r="R640" i="1"/>
  <c r="Q639" i="1"/>
  <c r="P639" i="1"/>
  <c r="R639" i="1"/>
  <c r="Q638" i="1"/>
  <c r="P638" i="1"/>
  <c r="R638" i="1"/>
  <c r="Q637" i="1"/>
  <c r="P637" i="1"/>
  <c r="R637" i="1"/>
  <c r="Q636" i="1"/>
  <c r="P636" i="1"/>
  <c r="R636" i="1"/>
  <c r="Q635" i="1"/>
  <c r="P635" i="1"/>
  <c r="R635" i="1"/>
  <c r="Q634" i="1"/>
  <c r="P634" i="1"/>
  <c r="R634" i="1"/>
  <c r="Q633" i="1"/>
  <c r="P633" i="1"/>
  <c r="R633" i="1"/>
  <c r="Q632" i="1"/>
  <c r="P632" i="1"/>
  <c r="R632" i="1"/>
  <c r="Q631" i="1"/>
  <c r="P631" i="1"/>
  <c r="R631" i="1"/>
  <c r="Q630" i="1"/>
  <c r="P630" i="1"/>
  <c r="R630" i="1"/>
  <c r="Q629" i="1"/>
  <c r="P629" i="1"/>
  <c r="R629" i="1"/>
  <c r="Q628" i="1"/>
  <c r="P628" i="1"/>
  <c r="R628" i="1"/>
  <c r="Q627" i="1"/>
  <c r="P627" i="1"/>
  <c r="O38" i="1"/>
  <c r="R627" i="1"/>
  <c r="Q626" i="1"/>
  <c r="P626" i="1"/>
  <c r="R626" i="1"/>
  <c r="Q625" i="1"/>
  <c r="P625" i="1"/>
  <c r="R625" i="1"/>
  <c r="Q624" i="1"/>
  <c r="P624" i="1"/>
  <c r="R624" i="1"/>
  <c r="Q623" i="1"/>
  <c r="P623" i="1"/>
  <c r="R623" i="1"/>
  <c r="Q622" i="1"/>
  <c r="P622" i="1"/>
  <c r="R622" i="1"/>
  <c r="Q621" i="1"/>
  <c r="P621" i="1"/>
  <c r="R621" i="1"/>
  <c r="Q620" i="1"/>
  <c r="P620" i="1"/>
  <c r="R620" i="1"/>
  <c r="Q619" i="1"/>
  <c r="P619" i="1"/>
  <c r="R619" i="1"/>
  <c r="Q618" i="1"/>
  <c r="P618" i="1"/>
  <c r="R618" i="1"/>
  <c r="Q617" i="1"/>
  <c r="P617" i="1"/>
  <c r="R617" i="1"/>
  <c r="Q616" i="1"/>
  <c r="P616" i="1"/>
  <c r="R616" i="1"/>
  <c r="Q615" i="1"/>
  <c r="P615" i="1"/>
  <c r="R615" i="1"/>
  <c r="Q614" i="1"/>
  <c r="P614" i="1"/>
  <c r="O315" i="1"/>
  <c r="R614" i="1"/>
  <c r="Q613" i="1"/>
  <c r="P613" i="1"/>
  <c r="R613" i="1"/>
  <c r="Q612" i="1"/>
  <c r="P612" i="1"/>
  <c r="R612" i="1"/>
  <c r="Q611" i="1"/>
  <c r="P611" i="1"/>
  <c r="R611" i="1"/>
  <c r="Q610" i="1"/>
  <c r="P610" i="1"/>
  <c r="R610" i="1"/>
  <c r="Q609" i="1"/>
  <c r="P609" i="1"/>
  <c r="R609" i="1"/>
  <c r="O608" i="1"/>
  <c r="R608" i="1"/>
  <c r="Q608" i="1"/>
  <c r="P608" i="1"/>
  <c r="Q607" i="1"/>
  <c r="P607" i="1"/>
  <c r="R607" i="1"/>
  <c r="Q606" i="1"/>
  <c r="P606" i="1"/>
  <c r="R606" i="1"/>
  <c r="Q605" i="1"/>
  <c r="P605" i="1"/>
  <c r="R605" i="1"/>
  <c r="Q604" i="1"/>
  <c r="P604" i="1"/>
  <c r="R604" i="1"/>
  <c r="Q603" i="1"/>
  <c r="P603" i="1"/>
  <c r="R603" i="1"/>
  <c r="Q602" i="1"/>
  <c r="P602" i="1"/>
  <c r="R602" i="1"/>
  <c r="Q601" i="1"/>
  <c r="P601" i="1"/>
  <c r="R601" i="1"/>
  <c r="Q600" i="1"/>
  <c r="P600" i="1"/>
  <c r="R600" i="1"/>
  <c r="Q599" i="1"/>
  <c r="P599" i="1"/>
  <c r="R599" i="1"/>
  <c r="Q598" i="1"/>
  <c r="P598" i="1"/>
  <c r="R598" i="1"/>
  <c r="Q597" i="1"/>
  <c r="P597" i="1"/>
  <c r="R597" i="1"/>
  <c r="Q596" i="1"/>
  <c r="P596" i="1"/>
  <c r="R596" i="1"/>
  <c r="Q595" i="1"/>
  <c r="P595" i="1"/>
  <c r="R595" i="1"/>
  <c r="Q594" i="1"/>
  <c r="P594" i="1"/>
  <c r="R594" i="1"/>
  <c r="Q593" i="1"/>
  <c r="P593" i="1"/>
  <c r="R593" i="1"/>
  <c r="Q592" i="1"/>
  <c r="P592" i="1"/>
  <c r="O592" i="1"/>
  <c r="R592" i="1"/>
  <c r="Q591" i="1"/>
  <c r="P591" i="1"/>
  <c r="R591" i="1"/>
  <c r="Q590" i="1"/>
  <c r="P590" i="1"/>
  <c r="R590" i="1"/>
  <c r="Q589" i="1"/>
  <c r="P589" i="1"/>
  <c r="R589" i="1"/>
  <c r="Q588" i="1"/>
  <c r="P588" i="1"/>
  <c r="R588" i="1"/>
  <c r="Q587" i="1"/>
  <c r="P587" i="1"/>
  <c r="R587" i="1"/>
  <c r="Q586" i="1"/>
  <c r="P586" i="1"/>
  <c r="R586" i="1"/>
  <c r="Q585" i="1"/>
  <c r="P585" i="1"/>
  <c r="R585" i="1"/>
  <c r="Q584" i="1"/>
  <c r="P584" i="1"/>
  <c r="R584" i="1"/>
  <c r="Q583" i="1"/>
  <c r="P583" i="1"/>
  <c r="R583" i="1"/>
  <c r="Q582" i="1"/>
  <c r="P582" i="1"/>
  <c r="R582" i="1"/>
  <c r="Q581" i="1"/>
  <c r="P581" i="1"/>
  <c r="R581" i="1"/>
  <c r="Q580" i="1"/>
  <c r="P580" i="1"/>
  <c r="R580" i="1"/>
  <c r="Q579" i="1"/>
  <c r="P579" i="1"/>
  <c r="R579" i="1"/>
  <c r="Q578" i="1"/>
  <c r="P578" i="1"/>
  <c r="R578" i="1"/>
  <c r="R577" i="1"/>
  <c r="Q577" i="1"/>
  <c r="P577" i="1"/>
  <c r="Q576" i="1"/>
  <c r="P576" i="1"/>
  <c r="R576" i="1"/>
  <c r="Q575" i="1"/>
  <c r="P575" i="1"/>
  <c r="R575" i="1"/>
  <c r="Q574" i="1"/>
  <c r="P574" i="1"/>
  <c r="R574" i="1"/>
  <c r="Q573" i="1"/>
  <c r="P573" i="1"/>
  <c r="R573" i="1"/>
  <c r="Q572" i="1"/>
  <c r="P572" i="1"/>
  <c r="R572" i="1"/>
  <c r="Q571" i="1"/>
  <c r="P571" i="1"/>
  <c r="R571" i="1"/>
  <c r="Q570" i="1"/>
  <c r="P570" i="1"/>
  <c r="R570" i="1"/>
  <c r="Q569" i="1"/>
  <c r="P569" i="1"/>
  <c r="R569" i="1"/>
  <c r="Q568" i="1"/>
  <c r="P568" i="1"/>
  <c r="R568" i="1"/>
  <c r="Q567" i="1"/>
  <c r="P567" i="1"/>
  <c r="R567" i="1"/>
  <c r="Q566" i="1"/>
  <c r="P566" i="1"/>
  <c r="R566" i="1"/>
  <c r="Q565" i="1"/>
  <c r="P565" i="1"/>
  <c r="R565" i="1"/>
  <c r="Q564" i="1"/>
  <c r="P564" i="1"/>
  <c r="R564" i="1"/>
  <c r="Q563" i="1"/>
  <c r="P563" i="1"/>
  <c r="R563" i="1"/>
  <c r="Q562" i="1"/>
  <c r="P562" i="1"/>
  <c r="R562" i="1"/>
  <c r="Q561" i="1"/>
  <c r="P561" i="1"/>
  <c r="R561" i="1"/>
  <c r="Q560" i="1"/>
  <c r="P560" i="1"/>
  <c r="R560" i="1"/>
  <c r="Q559" i="1"/>
  <c r="P559" i="1"/>
  <c r="R559" i="1"/>
  <c r="Q558" i="1"/>
  <c r="P558" i="1"/>
  <c r="R558" i="1"/>
  <c r="Q557" i="1"/>
  <c r="P557" i="1"/>
  <c r="R557" i="1"/>
  <c r="Q556" i="1"/>
  <c r="P556" i="1"/>
  <c r="R556" i="1"/>
  <c r="Q555" i="1"/>
  <c r="P555" i="1"/>
  <c r="R555" i="1"/>
  <c r="Q554" i="1"/>
  <c r="P554" i="1"/>
  <c r="R554" i="1"/>
  <c r="Q553" i="1"/>
  <c r="P553" i="1"/>
  <c r="R553" i="1"/>
  <c r="Q552" i="1"/>
  <c r="P552" i="1"/>
  <c r="R552" i="1"/>
  <c r="Q551" i="1"/>
  <c r="P551" i="1"/>
  <c r="R551" i="1"/>
  <c r="Q550" i="1"/>
  <c r="P550" i="1"/>
  <c r="O550" i="1"/>
  <c r="R550" i="1"/>
  <c r="Q549" i="1"/>
  <c r="P549" i="1"/>
  <c r="R549" i="1"/>
  <c r="Q548" i="1"/>
  <c r="P548" i="1"/>
  <c r="R548" i="1"/>
  <c r="Q547" i="1"/>
  <c r="P547" i="1"/>
  <c r="R547" i="1"/>
  <c r="Q546" i="1"/>
  <c r="P546" i="1"/>
  <c r="R546" i="1"/>
  <c r="Q545" i="1"/>
  <c r="P545" i="1"/>
  <c r="R545" i="1"/>
  <c r="Q544" i="1"/>
  <c r="P544" i="1"/>
  <c r="R544" i="1"/>
  <c r="Q543" i="1"/>
  <c r="P543" i="1"/>
  <c r="R543" i="1"/>
  <c r="Q542" i="1"/>
  <c r="P542" i="1"/>
  <c r="R542" i="1"/>
  <c r="Q541" i="1"/>
  <c r="P541" i="1"/>
  <c r="R541" i="1"/>
  <c r="Q540" i="1"/>
  <c r="P540" i="1"/>
  <c r="R540" i="1"/>
  <c r="Q539" i="1"/>
  <c r="P539" i="1"/>
  <c r="R539" i="1"/>
  <c r="Q538" i="1"/>
  <c r="P538" i="1"/>
  <c r="R538" i="1"/>
  <c r="Q537" i="1"/>
  <c r="P537" i="1"/>
  <c r="R537" i="1"/>
  <c r="Q536" i="1"/>
  <c r="P536" i="1"/>
  <c r="R536" i="1"/>
  <c r="Q535" i="1"/>
  <c r="P535" i="1"/>
  <c r="R535" i="1"/>
  <c r="Q534" i="1"/>
  <c r="P534" i="1"/>
  <c r="R534" i="1"/>
  <c r="Q533" i="1"/>
  <c r="P533" i="1"/>
  <c r="R533" i="1"/>
  <c r="Q532" i="1"/>
  <c r="P532" i="1"/>
  <c r="R532" i="1"/>
  <c r="Q531" i="1"/>
  <c r="P531" i="1"/>
  <c r="R531" i="1"/>
  <c r="Q530" i="1"/>
  <c r="P530" i="1"/>
  <c r="R530" i="1"/>
  <c r="Q529" i="1"/>
  <c r="P529" i="1"/>
  <c r="O417" i="1"/>
  <c r="R529" i="1"/>
  <c r="Q528" i="1"/>
  <c r="P528" i="1"/>
  <c r="R528" i="1"/>
  <c r="Q527" i="1"/>
  <c r="P527" i="1"/>
  <c r="R527" i="1"/>
  <c r="Q526" i="1"/>
  <c r="P526" i="1"/>
  <c r="R526" i="1"/>
  <c r="Q525" i="1"/>
  <c r="P525" i="1"/>
  <c r="R525" i="1"/>
  <c r="Q524" i="1"/>
  <c r="P524" i="1"/>
  <c r="R524" i="1"/>
  <c r="Q523" i="1"/>
  <c r="P523" i="1"/>
  <c r="O360" i="1"/>
  <c r="R523" i="1"/>
  <c r="Q522" i="1"/>
  <c r="P522" i="1"/>
  <c r="R522" i="1"/>
  <c r="Q521" i="1"/>
  <c r="P521" i="1"/>
  <c r="R521" i="1"/>
  <c r="Q520" i="1"/>
  <c r="P520" i="1"/>
  <c r="R520" i="1"/>
  <c r="Q519" i="1"/>
  <c r="P519" i="1"/>
  <c r="R519" i="1"/>
  <c r="Q518" i="1"/>
  <c r="P518" i="1"/>
  <c r="R518" i="1"/>
  <c r="Q517" i="1"/>
  <c r="P517" i="1"/>
  <c r="R517" i="1"/>
  <c r="Q516" i="1"/>
  <c r="P516" i="1"/>
  <c r="R516" i="1"/>
  <c r="Q515" i="1"/>
  <c r="P515" i="1"/>
  <c r="R515" i="1"/>
  <c r="Q514" i="1"/>
  <c r="P514" i="1"/>
  <c r="O104" i="1"/>
  <c r="R514" i="1"/>
  <c r="Q513" i="1"/>
  <c r="P513" i="1"/>
  <c r="R513" i="1"/>
  <c r="Q512" i="1"/>
  <c r="P512" i="1"/>
  <c r="R512" i="1"/>
  <c r="Q511" i="1"/>
  <c r="P511" i="1"/>
  <c r="R511" i="1"/>
  <c r="Q510" i="1"/>
  <c r="P510" i="1"/>
  <c r="R510" i="1"/>
  <c r="Q509" i="1"/>
  <c r="P509" i="1"/>
  <c r="R509" i="1"/>
  <c r="Q508" i="1"/>
  <c r="P508" i="1"/>
  <c r="R508" i="1"/>
  <c r="Q507" i="1"/>
  <c r="P507" i="1"/>
  <c r="R507" i="1"/>
  <c r="Q506" i="1"/>
  <c r="P506" i="1"/>
  <c r="R506" i="1"/>
  <c r="Q505" i="1"/>
  <c r="P505" i="1"/>
  <c r="R505" i="1"/>
  <c r="Q504" i="1"/>
  <c r="P504" i="1"/>
  <c r="R504" i="1"/>
  <c r="Q503" i="1"/>
  <c r="P503" i="1"/>
  <c r="R503" i="1"/>
  <c r="Q502" i="1"/>
  <c r="P502" i="1"/>
  <c r="R502" i="1"/>
  <c r="Q501" i="1"/>
  <c r="P501" i="1"/>
  <c r="R501" i="1"/>
  <c r="Q500" i="1"/>
  <c r="P500" i="1"/>
  <c r="R500" i="1"/>
  <c r="Q499" i="1"/>
  <c r="P499" i="1"/>
  <c r="R499" i="1"/>
  <c r="Q498" i="1"/>
  <c r="P498" i="1"/>
  <c r="R498" i="1"/>
  <c r="Q497" i="1"/>
  <c r="P497" i="1"/>
  <c r="R497" i="1"/>
  <c r="Q496" i="1"/>
  <c r="P496" i="1"/>
  <c r="R496" i="1"/>
  <c r="Q495" i="1"/>
  <c r="P495" i="1"/>
  <c r="R495" i="1"/>
  <c r="Q494" i="1"/>
  <c r="P494" i="1"/>
  <c r="R494" i="1"/>
  <c r="Q493" i="1"/>
  <c r="P493" i="1"/>
  <c r="R493" i="1"/>
  <c r="Q492" i="1"/>
  <c r="P492" i="1"/>
  <c r="R492" i="1"/>
  <c r="Q491" i="1"/>
  <c r="P491" i="1"/>
  <c r="R491" i="1"/>
  <c r="Q490" i="1"/>
  <c r="P490" i="1"/>
  <c r="R490" i="1"/>
  <c r="Q489" i="1"/>
  <c r="P489" i="1"/>
  <c r="R489" i="1"/>
  <c r="Q488" i="1"/>
  <c r="P488" i="1"/>
  <c r="R488" i="1"/>
  <c r="Q487" i="1"/>
  <c r="P487" i="1"/>
  <c r="R487" i="1"/>
  <c r="Q486" i="1"/>
  <c r="P486" i="1"/>
  <c r="R486" i="1"/>
  <c r="Q485" i="1"/>
  <c r="P485" i="1"/>
  <c r="R485" i="1"/>
  <c r="Q484" i="1"/>
  <c r="P484" i="1"/>
  <c r="R484" i="1"/>
  <c r="Q483" i="1"/>
  <c r="P483" i="1"/>
  <c r="R483" i="1"/>
  <c r="Q482" i="1"/>
  <c r="P482" i="1"/>
  <c r="R482" i="1"/>
  <c r="R481" i="1"/>
  <c r="Q481" i="1"/>
  <c r="P481" i="1"/>
  <c r="Q480" i="1"/>
  <c r="P480" i="1"/>
  <c r="R480" i="1"/>
  <c r="Q479" i="1"/>
  <c r="P479" i="1"/>
  <c r="R479" i="1"/>
  <c r="Q478" i="1"/>
  <c r="P478" i="1"/>
  <c r="R478" i="1"/>
  <c r="Q477" i="1"/>
  <c r="P477" i="1"/>
  <c r="R477" i="1"/>
  <c r="Q476" i="1"/>
  <c r="P476" i="1"/>
  <c r="R476" i="1"/>
  <c r="Q475" i="1"/>
  <c r="P475" i="1"/>
  <c r="R475" i="1"/>
  <c r="Q474" i="1"/>
  <c r="P474" i="1"/>
  <c r="R474" i="1"/>
  <c r="Q473" i="1"/>
  <c r="P473" i="1"/>
  <c r="R473" i="1"/>
  <c r="Q472" i="1"/>
  <c r="P472" i="1"/>
  <c r="R472" i="1"/>
  <c r="Q471" i="1"/>
  <c r="P471" i="1"/>
  <c r="R471" i="1"/>
  <c r="Q470" i="1"/>
  <c r="P470" i="1"/>
  <c r="R470" i="1"/>
  <c r="Q469" i="1"/>
  <c r="P469" i="1"/>
  <c r="R469" i="1"/>
  <c r="Q468" i="1"/>
  <c r="P468" i="1"/>
  <c r="R468" i="1"/>
  <c r="Q467" i="1"/>
  <c r="P467" i="1"/>
  <c r="R467" i="1"/>
  <c r="Q466" i="1"/>
  <c r="P466" i="1"/>
  <c r="R466" i="1"/>
  <c r="Q465" i="1"/>
  <c r="P465" i="1"/>
  <c r="R465" i="1"/>
  <c r="Q464" i="1"/>
  <c r="P464" i="1"/>
  <c r="R464" i="1"/>
  <c r="Q463" i="1"/>
  <c r="P463" i="1"/>
  <c r="R463" i="1"/>
  <c r="Q462" i="1"/>
  <c r="P462" i="1"/>
  <c r="R462" i="1"/>
  <c r="Q461" i="1"/>
  <c r="P461" i="1"/>
  <c r="R461" i="1"/>
  <c r="Q460" i="1"/>
  <c r="P460" i="1"/>
  <c r="R460" i="1"/>
  <c r="Q459" i="1"/>
  <c r="P459" i="1"/>
  <c r="R459" i="1"/>
  <c r="Q458" i="1"/>
  <c r="P458" i="1"/>
  <c r="R458" i="1"/>
  <c r="Q457" i="1"/>
  <c r="P457" i="1"/>
  <c r="R457" i="1"/>
  <c r="Q456" i="1"/>
  <c r="P456" i="1"/>
  <c r="R456" i="1"/>
  <c r="Q455" i="1"/>
  <c r="P455" i="1"/>
  <c r="R455" i="1"/>
  <c r="Q454" i="1"/>
  <c r="P454" i="1"/>
  <c r="R454" i="1"/>
  <c r="R453" i="1"/>
  <c r="Q453" i="1"/>
  <c r="P453" i="1"/>
  <c r="Q452" i="1"/>
  <c r="P452" i="1"/>
  <c r="R452" i="1"/>
  <c r="Q451" i="1"/>
  <c r="P451" i="1"/>
  <c r="R451" i="1"/>
  <c r="Q450" i="1"/>
  <c r="P450" i="1"/>
  <c r="R450" i="1"/>
  <c r="Q449" i="1"/>
  <c r="P449" i="1"/>
  <c r="R449" i="1"/>
  <c r="Q448" i="1"/>
  <c r="P448" i="1"/>
  <c r="R448" i="1"/>
  <c r="Q447" i="1"/>
  <c r="P447" i="1"/>
  <c r="R447" i="1"/>
  <c r="Q446" i="1"/>
  <c r="P446" i="1"/>
  <c r="R446" i="1"/>
  <c r="Q445" i="1"/>
  <c r="P445" i="1"/>
  <c r="R445" i="1"/>
  <c r="Q444" i="1"/>
  <c r="P444" i="1"/>
  <c r="R444" i="1"/>
  <c r="Q443" i="1"/>
  <c r="P443" i="1"/>
  <c r="R443" i="1"/>
  <c r="Q442" i="1"/>
  <c r="P442" i="1"/>
  <c r="R442" i="1"/>
  <c r="Q441" i="1"/>
  <c r="P441" i="1"/>
  <c r="R441" i="1"/>
  <c r="Q440" i="1"/>
  <c r="P440" i="1"/>
  <c r="R440" i="1"/>
  <c r="Q439" i="1"/>
  <c r="P439" i="1"/>
  <c r="R439" i="1"/>
  <c r="Q438" i="1"/>
  <c r="P438" i="1"/>
  <c r="R438" i="1"/>
  <c r="Q437" i="1"/>
  <c r="P437" i="1"/>
  <c r="R437" i="1"/>
  <c r="Q436" i="1"/>
  <c r="P436" i="1"/>
  <c r="R436" i="1"/>
  <c r="Q435" i="1"/>
  <c r="P435" i="1"/>
  <c r="R435" i="1"/>
  <c r="Q434" i="1"/>
  <c r="P434" i="1"/>
  <c r="R434" i="1"/>
  <c r="Q433" i="1"/>
  <c r="P433" i="1"/>
  <c r="R433" i="1"/>
  <c r="Q432" i="1"/>
  <c r="P432" i="1"/>
  <c r="R432" i="1"/>
  <c r="Q431" i="1"/>
  <c r="P431" i="1"/>
  <c r="R431" i="1"/>
  <c r="Q430" i="1"/>
  <c r="P430" i="1"/>
  <c r="R430" i="1"/>
  <c r="Q429" i="1"/>
  <c r="P429" i="1"/>
  <c r="R429" i="1"/>
  <c r="Q428" i="1"/>
  <c r="P428" i="1"/>
  <c r="R428" i="1"/>
  <c r="Q427" i="1"/>
  <c r="P427" i="1"/>
  <c r="R427" i="1"/>
  <c r="Q426" i="1"/>
  <c r="P426" i="1"/>
  <c r="R426" i="1"/>
  <c r="Q425" i="1"/>
  <c r="P425" i="1"/>
  <c r="R425" i="1"/>
  <c r="Q424" i="1"/>
  <c r="P424" i="1"/>
  <c r="R424" i="1"/>
  <c r="Q423" i="1"/>
  <c r="P423" i="1"/>
  <c r="R423" i="1"/>
  <c r="Q422" i="1"/>
  <c r="P422" i="1"/>
  <c r="R422" i="1"/>
  <c r="Q421" i="1"/>
  <c r="P421" i="1"/>
  <c r="R421" i="1"/>
  <c r="Q420" i="1"/>
  <c r="P420" i="1"/>
  <c r="R420" i="1"/>
  <c r="Q419" i="1"/>
  <c r="P419" i="1"/>
  <c r="R419" i="1"/>
  <c r="Q418" i="1"/>
  <c r="P418" i="1"/>
  <c r="R418" i="1"/>
  <c r="Q417" i="1"/>
  <c r="P417" i="1"/>
  <c r="R417" i="1"/>
  <c r="Q416" i="1"/>
  <c r="P416" i="1"/>
  <c r="R416" i="1"/>
  <c r="Q415" i="1"/>
  <c r="P415" i="1"/>
  <c r="R415" i="1"/>
  <c r="Q414" i="1"/>
  <c r="P414" i="1"/>
  <c r="R414" i="1"/>
  <c r="Q413" i="1"/>
  <c r="P413" i="1"/>
  <c r="R413" i="1"/>
  <c r="Q412" i="1"/>
  <c r="P412" i="1"/>
  <c r="R412" i="1"/>
  <c r="Q411" i="1"/>
  <c r="P411" i="1"/>
  <c r="R411" i="1"/>
  <c r="Q410" i="1"/>
  <c r="P410" i="1"/>
  <c r="R410" i="1"/>
  <c r="Q409" i="1"/>
  <c r="P409" i="1"/>
  <c r="R409" i="1"/>
  <c r="Q408" i="1"/>
  <c r="P408" i="1"/>
  <c r="R408" i="1"/>
  <c r="Q407" i="1"/>
  <c r="P407" i="1"/>
  <c r="R407" i="1"/>
  <c r="Q406" i="1"/>
  <c r="P406" i="1"/>
  <c r="R406" i="1"/>
  <c r="Q405" i="1"/>
  <c r="P405" i="1"/>
  <c r="R405" i="1"/>
  <c r="Q404" i="1"/>
  <c r="P404" i="1"/>
  <c r="R404" i="1"/>
  <c r="Q403" i="1"/>
  <c r="P403" i="1"/>
  <c r="R403" i="1"/>
  <c r="Q402" i="1"/>
  <c r="P402" i="1"/>
  <c r="R402" i="1"/>
  <c r="Q401" i="1"/>
  <c r="P401" i="1"/>
  <c r="R401" i="1"/>
  <c r="Q400" i="1"/>
  <c r="P400" i="1"/>
  <c r="R400" i="1"/>
  <c r="Q399" i="1"/>
  <c r="P399" i="1"/>
  <c r="R399" i="1"/>
  <c r="R398" i="1"/>
  <c r="Q398" i="1"/>
  <c r="P398" i="1"/>
  <c r="Q397" i="1"/>
  <c r="P397" i="1"/>
  <c r="R397" i="1"/>
  <c r="Q396" i="1"/>
  <c r="P396" i="1"/>
  <c r="R396" i="1"/>
  <c r="Q395" i="1"/>
  <c r="P395" i="1"/>
  <c r="R395" i="1"/>
  <c r="Q394" i="1"/>
  <c r="P394" i="1"/>
  <c r="R394" i="1"/>
  <c r="Q393" i="1"/>
  <c r="P393" i="1"/>
  <c r="R393" i="1"/>
  <c r="Q392" i="1"/>
  <c r="P392" i="1"/>
  <c r="R392" i="1"/>
  <c r="Q391" i="1"/>
  <c r="P391" i="1"/>
  <c r="R391" i="1"/>
  <c r="Q390" i="1"/>
  <c r="P390" i="1"/>
  <c r="R390" i="1"/>
  <c r="Q389" i="1"/>
  <c r="P389" i="1"/>
  <c r="R389" i="1"/>
  <c r="Q388" i="1"/>
  <c r="P388" i="1"/>
  <c r="R388" i="1"/>
  <c r="Q387" i="1"/>
  <c r="P387" i="1"/>
  <c r="R387" i="1"/>
  <c r="Q386" i="1"/>
  <c r="P386" i="1"/>
  <c r="R386" i="1"/>
  <c r="Q385" i="1"/>
  <c r="P385" i="1"/>
  <c r="R385" i="1"/>
  <c r="Q384" i="1"/>
  <c r="P384" i="1"/>
  <c r="R384" i="1"/>
  <c r="Q383" i="1"/>
  <c r="P383" i="1"/>
  <c r="R383" i="1"/>
  <c r="Q382" i="1"/>
  <c r="P382" i="1"/>
  <c r="R382" i="1"/>
  <c r="Q381" i="1"/>
  <c r="P381" i="1"/>
  <c r="R381" i="1"/>
  <c r="Q380" i="1"/>
  <c r="P380" i="1"/>
  <c r="R380" i="1"/>
  <c r="Q379" i="1"/>
  <c r="P379" i="1"/>
  <c r="R379" i="1"/>
  <c r="Q378" i="1"/>
  <c r="P378" i="1"/>
  <c r="R378" i="1"/>
  <c r="Q377" i="1"/>
  <c r="P377" i="1"/>
  <c r="R377" i="1"/>
  <c r="Q376" i="1"/>
  <c r="P376" i="1"/>
  <c r="R376" i="1"/>
  <c r="Q375" i="1"/>
  <c r="P375" i="1"/>
  <c r="R375" i="1"/>
  <c r="Q374" i="1"/>
  <c r="P374" i="1"/>
  <c r="R374" i="1"/>
  <c r="Q373" i="1"/>
  <c r="P373" i="1"/>
  <c r="R373" i="1"/>
  <c r="Q372" i="1"/>
  <c r="P372" i="1"/>
  <c r="R372" i="1"/>
  <c r="Q371" i="1"/>
  <c r="P371" i="1"/>
  <c r="R371" i="1"/>
  <c r="Q370" i="1"/>
  <c r="P370" i="1"/>
  <c r="R370" i="1"/>
  <c r="Q369" i="1"/>
  <c r="P369" i="1"/>
  <c r="R369" i="1"/>
  <c r="Q368" i="1"/>
  <c r="P368" i="1"/>
  <c r="R368" i="1"/>
  <c r="Q367" i="1"/>
  <c r="P367" i="1"/>
  <c r="R367" i="1"/>
  <c r="Q366" i="1"/>
  <c r="P366" i="1"/>
  <c r="R366" i="1"/>
  <c r="Q365" i="1"/>
  <c r="P365" i="1"/>
  <c r="R365" i="1"/>
  <c r="Q364" i="1"/>
  <c r="P364" i="1"/>
  <c r="R364" i="1"/>
  <c r="Q363" i="1"/>
  <c r="P363" i="1"/>
  <c r="R363" i="1"/>
  <c r="Q362" i="1"/>
  <c r="P362" i="1"/>
  <c r="R362" i="1"/>
  <c r="Q361" i="1"/>
  <c r="P361" i="1"/>
  <c r="R361" i="1"/>
  <c r="Q360" i="1"/>
  <c r="P360" i="1"/>
  <c r="R360" i="1"/>
  <c r="Q359" i="1"/>
  <c r="P359" i="1"/>
  <c r="R359" i="1"/>
  <c r="Q358" i="1"/>
  <c r="P358" i="1"/>
  <c r="R358" i="1"/>
  <c r="Q357" i="1"/>
  <c r="P357" i="1"/>
  <c r="R357" i="1"/>
  <c r="Q356" i="1"/>
  <c r="P356" i="1"/>
  <c r="R356" i="1"/>
  <c r="Q355" i="1"/>
  <c r="P355" i="1"/>
  <c r="R355" i="1"/>
  <c r="Q354" i="1"/>
  <c r="P354" i="1"/>
  <c r="R354" i="1"/>
  <c r="Q353" i="1"/>
  <c r="P353" i="1"/>
  <c r="R353" i="1"/>
  <c r="Q352" i="1"/>
  <c r="P352" i="1"/>
  <c r="R352" i="1"/>
  <c r="Q351" i="1"/>
  <c r="P351" i="1"/>
  <c r="R351" i="1"/>
  <c r="Q350" i="1"/>
  <c r="P350" i="1"/>
  <c r="R350" i="1"/>
  <c r="Q349" i="1"/>
  <c r="P349" i="1"/>
  <c r="R349" i="1"/>
  <c r="Q348" i="1"/>
  <c r="P348" i="1"/>
  <c r="R348" i="1"/>
  <c r="Q347" i="1"/>
  <c r="P347" i="1"/>
  <c r="R347" i="1"/>
  <c r="Q346" i="1"/>
  <c r="P346" i="1"/>
  <c r="R346" i="1"/>
  <c r="Q345" i="1"/>
  <c r="P345" i="1"/>
  <c r="R345" i="1"/>
  <c r="Q344" i="1"/>
  <c r="P344" i="1"/>
  <c r="R344" i="1"/>
  <c r="Q343" i="1"/>
  <c r="P343" i="1"/>
  <c r="R343" i="1"/>
  <c r="Q342" i="1"/>
  <c r="P342" i="1"/>
  <c r="R342" i="1"/>
  <c r="Q341" i="1"/>
  <c r="P341" i="1"/>
  <c r="R341" i="1"/>
  <c r="Q340" i="1"/>
  <c r="P340" i="1"/>
  <c r="R340" i="1"/>
  <c r="Q339" i="1"/>
  <c r="P339" i="1"/>
  <c r="R339" i="1"/>
  <c r="Q338" i="1"/>
  <c r="P338" i="1"/>
  <c r="R338" i="1"/>
  <c r="Q337" i="1"/>
  <c r="P337" i="1"/>
  <c r="R337" i="1"/>
  <c r="Q336" i="1"/>
  <c r="P336" i="1"/>
  <c r="R336" i="1"/>
  <c r="Q335" i="1"/>
  <c r="P335" i="1"/>
  <c r="R335" i="1"/>
  <c r="Q334" i="1"/>
  <c r="P334" i="1"/>
  <c r="R334" i="1"/>
  <c r="Q333" i="1"/>
  <c r="P333" i="1"/>
  <c r="R333" i="1"/>
  <c r="Q332" i="1"/>
  <c r="P332" i="1"/>
  <c r="R332" i="1"/>
  <c r="Q331" i="1"/>
  <c r="P331" i="1"/>
  <c r="R331" i="1"/>
  <c r="Q330" i="1"/>
  <c r="P330" i="1"/>
  <c r="R330" i="1"/>
  <c r="Q329" i="1"/>
  <c r="P329" i="1"/>
  <c r="R329" i="1"/>
  <c r="Q328" i="1"/>
  <c r="P328" i="1"/>
  <c r="R328" i="1"/>
  <c r="Q327" i="1"/>
  <c r="P327" i="1"/>
  <c r="R327" i="1"/>
  <c r="Q326" i="1"/>
  <c r="P326" i="1"/>
  <c r="R326" i="1"/>
  <c r="Q325" i="1"/>
  <c r="P325" i="1"/>
  <c r="R325" i="1"/>
  <c r="Q324" i="1"/>
  <c r="P324" i="1"/>
  <c r="R324" i="1"/>
  <c r="Q323" i="1"/>
  <c r="P323" i="1"/>
  <c r="R323" i="1"/>
  <c r="Q322" i="1"/>
  <c r="P322" i="1"/>
  <c r="R322" i="1"/>
  <c r="Q321" i="1"/>
  <c r="P321" i="1"/>
  <c r="R321" i="1"/>
  <c r="Q320" i="1"/>
  <c r="P320" i="1"/>
  <c r="R320" i="1"/>
  <c r="Q319" i="1"/>
  <c r="P319" i="1"/>
  <c r="R319" i="1"/>
  <c r="Q318" i="1"/>
  <c r="P318" i="1"/>
  <c r="R318" i="1"/>
  <c r="Q317" i="1"/>
  <c r="P317" i="1"/>
  <c r="R317" i="1"/>
  <c r="Q316" i="1"/>
  <c r="P316" i="1"/>
  <c r="R316" i="1"/>
  <c r="Q315" i="1"/>
  <c r="P315" i="1"/>
  <c r="R315" i="1"/>
  <c r="Q314" i="1"/>
  <c r="P314" i="1"/>
  <c r="R314" i="1"/>
  <c r="Q313" i="1"/>
  <c r="P313" i="1"/>
  <c r="R313" i="1"/>
  <c r="Q312" i="1"/>
  <c r="P312" i="1"/>
  <c r="R312" i="1"/>
  <c r="Q311" i="1"/>
  <c r="P311" i="1"/>
  <c r="R311" i="1"/>
  <c r="Q310" i="1"/>
  <c r="P310" i="1"/>
  <c r="R310" i="1"/>
  <c r="Q309" i="1"/>
  <c r="P309" i="1"/>
  <c r="R309" i="1"/>
  <c r="Q308" i="1"/>
  <c r="P308" i="1"/>
  <c r="R308" i="1"/>
  <c r="Q307" i="1"/>
  <c r="P307" i="1"/>
  <c r="R307" i="1"/>
  <c r="Q306" i="1"/>
  <c r="P306" i="1"/>
  <c r="R306" i="1"/>
  <c r="Q305" i="1"/>
  <c r="P305" i="1"/>
  <c r="R305" i="1"/>
  <c r="Q304" i="1"/>
  <c r="P304" i="1"/>
  <c r="R304" i="1"/>
  <c r="Q303" i="1"/>
  <c r="P303" i="1"/>
  <c r="R303" i="1"/>
  <c r="Q302" i="1"/>
  <c r="P302" i="1"/>
  <c r="R302" i="1"/>
  <c r="Q301" i="1"/>
  <c r="P301" i="1"/>
  <c r="R301" i="1"/>
  <c r="Q300" i="1"/>
  <c r="P300" i="1"/>
  <c r="R300" i="1"/>
  <c r="Q299" i="1"/>
  <c r="P299" i="1"/>
  <c r="R299" i="1"/>
  <c r="Q298" i="1"/>
  <c r="P298" i="1"/>
  <c r="R298" i="1"/>
  <c r="Q297" i="1"/>
  <c r="P297" i="1"/>
  <c r="R297" i="1"/>
  <c r="Q296" i="1"/>
  <c r="P296" i="1"/>
  <c r="R296" i="1"/>
  <c r="Q295" i="1"/>
  <c r="P295" i="1"/>
  <c r="R295" i="1"/>
  <c r="Q294" i="1"/>
  <c r="P294" i="1"/>
  <c r="R294" i="1"/>
  <c r="Q293" i="1"/>
  <c r="P293" i="1"/>
  <c r="R293" i="1"/>
  <c r="Q292" i="1"/>
  <c r="P292" i="1"/>
  <c r="R292" i="1"/>
  <c r="Q291" i="1"/>
  <c r="P291" i="1"/>
  <c r="R291" i="1"/>
  <c r="Q290" i="1"/>
  <c r="P290" i="1"/>
  <c r="R290" i="1"/>
  <c r="Q289" i="1"/>
  <c r="P289" i="1"/>
  <c r="R289" i="1"/>
  <c r="Q288" i="1"/>
  <c r="P288" i="1"/>
  <c r="R288" i="1"/>
  <c r="Q287" i="1"/>
  <c r="P287" i="1"/>
  <c r="R287" i="1"/>
  <c r="R286" i="1"/>
  <c r="Q286" i="1"/>
  <c r="P286" i="1"/>
  <c r="Q285" i="1"/>
  <c r="P285" i="1"/>
  <c r="R285" i="1"/>
  <c r="Q284" i="1"/>
  <c r="P284" i="1"/>
  <c r="R284" i="1"/>
  <c r="Q283" i="1"/>
  <c r="P283" i="1"/>
  <c r="R283" i="1"/>
  <c r="Q282" i="1"/>
  <c r="P282" i="1"/>
  <c r="R282" i="1"/>
  <c r="Q281" i="1"/>
  <c r="P281" i="1"/>
  <c r="R281" i="1"/>
  <c r="Q280" i="1"/>
  <c r="P280" i="1"/>
  <c r="R280" i="1"/>
  <c r="Q279" i="1"/>
  <c r="P279" i="1"/>
  <c r="R279" i="1"/>
  <c r="Q278" i="1"/>
  <c r="P278" i="1"/>
  <c r="R278" i="1"/>
  <c r="Q277" i="1"/>
  <c r="P277" i="1"/>
  <c r="R277" i="1"/>
  <c r="Q276" i="1"/>
  <c r="P276" i="1"/>
  <c r="R276" i="1"/>
  <c r="Q275" i="1"/>
  <c r="P275" i="1"/>
  <c r="R275" i="1"/>
  <c r="Q274" i="1"/>
  <c r="P274" i="1"/>
  <c r="R274" i="1"/>
  <c r="Q273" i="1"/>
  <c r="P273" i="1"/>
  <c r="R273" i="1"/>
  <c r="Q272" i="1"/>
  <c r="P272" i="1"/>
  <c r="R272" i="1"/>
  <c r="Q271" i="1"/>
  <c r="P271" i="1"/>
  <c r="R271" i="1"/>
  <c r="Q270" i="1"/>
  <c r="P270" i="1"/>
  <c r="R270" i="1"/>
  <c r="Q269" i="1"/>
  <c r="P269" i="1"/>
  <c r="R269" i="1"/>
  <c r="Q268" i="1"/>
  <c r="P268" i="1"/>
  <c r="R268" i="1"/>
  <c r="Q267" i="1"/>
  <c r="P267" i="1"/>
  <c r="R267" i="1"/>
  <c r="Q266" i="1"/>
  <c r="P266" i="1"/>
  <c r="R266" i="1"/>
  <c r="Q265" i="1"/>
  <c r="P265" i="1"/>
  <c r="R265" i="1"/>
  <c r="Q264" i="1"/>
  <c r="P264" i="1"/>
  <c r="R264" i="1"/>
  <c r="Q263" i="1"/>
  <c r="P263" i="1"/>
  <c r="R263" i="1"/>
  <c r="Q262" i="1"/>
  <c r="P262" i="1"/>
  <c r="R262" i="1"/>
  <c r="Q261" i="1"/>
  <c r="P261" i="1"/>
  <c r="R261" i="1"/>
  <c r="Q260" i="1"/>
  <c r="P260" i="1"/>
  <c r="R260" i="1"/>
  <c r="Q259" i="1"/>
  <c r="P259" i="1"/>
  <c r="R259" i="1"/>
  <c r="Q258" i="1"/>
  <c r="P258" i="1"/>
  <c r="R258" i="1"/>
  <c r="Q257" i="1"/>
  <c r="P257" i="1"/>
  <c r="R257" i="1"/>
  <c r="Q256" i="1"/>
  <c r="P256" i="1"/>
  <c r="R256" i="1"/>
  <c r="Q255" i="1"/>
  <c r="P255" i="1"/>
  <c r="R255" i="1"/>
  <c r="Q254" i="1"/>
  <c r="P254" i="1"/>
  <c r="R254" i="1"/>
  <c r="Q253" i="1"/>
  <c r="P253" i="1"/>
  <c r="R253" i="1"/>
  <c r="Q252" i="1"/>
  <c r="P252" i="1"/>
  <c r="R252" i="1"/>
  <c r="Q251" i="1"/>
  <c r="P251" i="1"/>
  <c r="R251" i="1"/>
  <c r="Q250" i="1"/>
  <c r="P250" i="1"/>
  <c r="R250" i="1"/>
  <c r="Q249" i="1"/>
  <c r="P249" i="1"/>
  <c r="R249" i="1"/>
  <c r="Q248" i="1"/>
  <c r="P248" i="1"/>
  <c r="R248" i="1"/>
  <c r="Q247" i="1"/>
  <c r="P247" i="1"/>
  <c r="R247" i="1"/>
  <c r="Q246" i="1"/>
  <c r="P246" i="1"/>
  <c r="R246" i="1"/>
  <c r="Q245" i="1"/>
  <c r="P245" i="1"/>
  <c r="R245" i="1"/>
  <c r="Q244" i="1"/>
  <c r="P244" i="1"/>
  <c r="R244" i="1"/>
  <c r="Q243" i="1"/>
  <c r="P243" i="1"/>
  <c r="R243" i="1"/>
  <c r="Q242" i="1"/>
  <c r="P242" i="1"/>
  <c r="R242" i="1"/>
  <c r="Q241" i="1"/>
  <c r="P241" i="1"/>
  <c r="R241" i="1"/>
  <c r="Q240" i="1"/>
  <c r="P240" i="1"/>
  <c r="R240" i="1"/>
  <c r="Q239" i="1"/>
  <c r="P239" i="1"/>
  <c r="R239" i="1"/>
  <c r="Q238" i="1"/>
  <c r="P238" i="1"/>
  <c r="R238" i="1"/>
  <c r="Q237" i="1"/>
  <c r="P237" i="1"/>
  <c r="R237" i="1"/>
  <c r="Q236" i="1"/>
  <c r="P236" i="1"/>
  <c r="R236" i="1"/>
  <c r="Q235" i="1"/>
  <c r="P235" i="1"/>
  <c r="R235" i="1"/>
  <c r="Q234" i="1"/>
  <c r="P234" i="1"/>
  <c r="R234" i="1"/>
  <c r="Q233" i="1"/>
  <c r="P233" i="1"/>
  <c r="R233" i="1"/>
  <c r="Q232" i="1"/>
  <c r="P232" i="1"/>
  <c r="R232" i="1"/>
  <c r="Q231" i="1"/>
  <c r="P231" i="1"/>
  <c r="R231" i="1"/>
  <c r="Q230" i="1"/>
  <c r="P230" i="1"/>
  <c r="R230" i="1"/>
  <c r="Q229" i="1"/>
  <c r="P229" i="1"/>
  <c r="R229" i="1"/>
  <c r="Q228" i="1"/>
  <c r="P228" i="1"/>
  <c r="R228" i="1"/>
  <c r="Q227" i="1"/>
  <c r="P227" i="1"/>
  <c r="R227" i="1"/>
  <c r="Q226" i="1"/>
  <c r="P226" i="1"/>
  <c r="R226" i="1"/>
  <c r="Q225" i="1"/>
  <c r="P225" i="1"/>
  <c r="R225" i="1"/>
  <c r="Q224" i="1"/>
  <c r="P224" i="1"/>
  <c r="R224" i="1"/>
  <c r="Q223" i="1"/>
  <c r="P223" i="1"/>
  <c r="R223" i="1"/>
  <c r="Q222" i="1"/>
  <c r="P222" i="1"/>
  <c r="R222" i="1"/>
  <c r="Q221" i="1"/>
  <c r="P221" i="1"/>
  <c r="R221" i="1"/>
  <c r="Q220" i="1"/>
  <c r="P220" i="1"/>
  <c r="R220" i="1"/>
  <c r="Q219" i="1"/>
  <c r="P219" i="1"/>
  <c r="R219" i="1"/>
  <c r="Q218" i="1"/>
  <c r="P218" i="1"/>
  <c r="R218" i="1"/>
  <c r="Q217" i="1"/>
  <c r="P217" i="1"/>
  <c r="R217" i="1"/>
  <c r="R216" i="1"/>
  <c r="Q216" i="1"/>
  <c r="P216" i="1"/>
  <c r="Q215" i="1"/>
  <c r="P215" i="1"/>
  <c r="R215" i="1"/>
  <c r="Q214" i="1"/>
  <c r="P214" i="1"/>
  <c r="R214" i="1"/>
  <c r="Q213" i="1"/>
  <c r="P213" i="1"/>
  <c r="R213" i="1"/>
  <c r="Q212" i="1"/>
  <c r="P212" i="1"/>
  <c r="R212" i="1"/>
  <c r="Q211" i="1"/>
  <c r="P211" i="1"/>
  <c r="R211" i="1"/>
  <c r="Q210" i="1"/>
  <c r="P210" i="1"/>
  <c r="R210" i="1"/>
  <c r="Q209" i="1"/>
  <c r="P209" i="1"/>
  <c r="R209" i="1"/>
  <c r="Q208" i="1"/>
  <c r="P208" i="1"/>
  <c r="R208" i="1"/>
  <c r="Q207" i="1"/>
  <c r="P207" i="1"/>
  <c r="R207" i="1"/>
  <c r="Q206" i="1"/>
  <c r="P206" i="1"/>
  <c r="R206" i="1"/>
  <c r="Q205" i="1"/>
  <c r="P205" i="1"/>
  <c r="R205" i="1"/>
  <c r="Q204" i="1"/>
  <c r="P204" i="1"/>
  <c r="R204" i="1"/>
  <c r="Q203" i="1"/>
  <c r="P203" i="1"/>
  <c r="R203" i="1"/>
  <c r="Q202" i="1"/>
  <c r="P202" i="1"/>
  <c r="R202" i="1"/>
  <c r="Q201" i="1"/>
  <c r="P201" i="1"/>
  <c r="R201" i="1"/>
  <c r="Q200" i="1"/>
  <c r="P200" i="1"/>
  <c r="R200" i="1"/>
  <c r="Q199" i="1"/>
  <c r="P199" i="1"/>
  <c r="R199" i="1"/>
  <c r="Q198" i="1"/>
  <c r="P198" i="1"/>
  <c r="O198" i="1"/>
  <c r="R198" i="1"/>
  <c r="Q197" i="1"/>
  <c r="P197" i="1"/>
  <c r="R197" i="1"/>
  <c r="Q196" i="1"/>
  <c r="P196" i="1"/>
  <c r="R196" i="1"/>
  <c r="Q195" i="1"/>
  <c r="P195" i="1"/>
  <c r="R195" i="1"/>
  <c r="Q194" i="1"/>
  <c r="P194" i="1"/>
  <c r="R194" i="1"/>
  <c r="Q193" i="1"/>
  <c r="P193" i="1"/>
  <c r="R193" i="1"/>
  <c r="Q192" i="1"/>
  <c r="P192" i="1"/>
  <c r="R192" i="1"/>
  <c r="Q191" i="1"/>
  <c r="P191" i="1"/>
  <c r="R191" i="1"/>
  <c r="Q190" i="1"/>
  <c r="P190" i="1"/>
  <c r="R190" i="1"/>
  <c r="Q189" i="1"/>
  <c r="P189" i="1"/>
  <c r="R189" i="1"/>
  <c r="Q188" i="1"/>
  <c r="P188" i="1"/>
  <c r="R188" i="1"/>
  <c r="Q187" i="1"/>
  <c r="P187" i="1"/>
  <c r="R187" i="1"/>
  <c r="Q186" i="1"/>
  <c r="P186" i="1"/>
  <c r="R186" i="1"/>
  <c r="Q185" i="1"/>
  <c r="P185" i="1"/>
  <c r="R185" i="1"/>
  <c r="Q184" i="1"/>
  <c r="P184" i="1"/>
  <c r="R184" i="1"/>
  <c r="Q183" i="1"/>
  <c r="P183" i="1"/>
  <c r="R183" i="1"/>
  <c r="Q182" i="1"/>
  <c r="P182" i="1"/>
  <c r="R182" i="1"/>
  <c r="Q181" i="1"/>
  <c r="P181" i="1"/>
  <c r="R181" i="1"/>
  <c r="Q180" i="1"/>
  <c r="P180" i="1"/>
  <c r="R180" i="1"/>
  <c r="Q179" i="1"/>
  <c r="P179" i="1"/>
  <c r="R179" i="1"/>
  <c r="Q178" i="1"/>
  <c r="P178" i="1"/>
  <c r="R178" i="1"/>
  <c r="Q177" i="1"/>
  <c r="P177" i="1"/>
  <c r="R177" i="1"/>
  <c r="Q176" i="1"/>
  <c r="P176" i="1"/>
  <c r="R176" i="1"/>
  <c r="Q175" i="1"/>
  <c r="P175" i="1"/>
  <c r="R175" i="1"/>
  <c r="Q174" i="1"/>
  <c r="P174" i="1"/>
  <c r="R174" i="1"/>
  <c r="Q173" i="1"/>
  <c r="P173" i="1"/>
  <c r="R173" i="1"/>
  <c r="Q172" i="1"/>
  <c r="P172" i="1"/>
  <c r="R172" i="1"/>
  <c r="Q171" i="1"/>
  <c r="P171" i="1"/>
  <c r="R171" i="1"/>
  <c r="Q170" i="1"/>
  <c r="P170" i="1"/>
  <c r="R170" i="1"/>
  <c r="Q169" i="1"/>
  <c r="P169" i="1"/>
  <c r="R169" i="1"/>
  <c r="Q168" i="1"/>
  <c r="P168" i="1"/>
  <c r="R168" i="1"/>
  <c r="Q167" i="1"/>
  <c r="P167" i="1"/>
  <c r="R167" i="1"/>
  <c r="Q166" i="1"/>
  <c r="P166" i="1"/>
  <c r="R166" i="1"/>
  <c r="Q165" i="1"/>
  <c r="P165" i="1"/>
  <c r="R165" i="1"/>
  <c r="Q164" i="1"/>
  <c r="P164" i="1"/>
  <c r="R164" i="1"/>
  <c r="Q163" i="1"/>
  <c r="P163" i="1"/>
  <c r="R163" i="1"/>
  <c r="Q162" i="1"/>
  <c r="P162" i="1"/>
  <c r="R162" i="1"/>
  <c r="Q161" i="1"/>
  <c r="P161" i="1"/>
  <c r="R161" i="1"/>
  <c r="Q160" i="1"/>
  <c r="P160" i="1"/>
  <c r="R160" i="1"/>
  <c r="Q159" i="1"/>
  <c r="P159" i="1"/>
  <c r="R159" i="1"/>
  <c r="Q158" i="1"/>
  <c r="P158" i="1"/>
  <c r="R158" i="1"/>
  <c r="Q157" i="1"/>
  <c r="P157" i="1"/>
  <c r="R157" i="1"/>
  <c r="Q156" i="1"/>
  <c r="P156" i="1"/>
  <c r="R156" i="1"/>
  <c r="Q155" i="1"/>
  <c r="P155" i="1"/>
  <c r="R155" i="1"/>
  <c r="Q154" i="1"/>
  <c r="P154" i="1"/>
  <c r="R154" i="1"/>
  <c r="Q153" i="1"/>
  <c r="P153" i="1"/>
  <c r="R153" i="1"/>
  <c r="Q152" i="1"/>
  <c r="P152" i="1"/>
  <c r="R152" i="1"/>
  <c r="Q151" i="1"/>
  <c r="P151" i="1"/>
  <c r="R151" i="1"/>
  <c r="Q150" i="1"/>
  <c r="P150" i="1"/>
  <c r="R150" i="1"/>
  <c r="Q149" i="1"/>
  <c r="P149" i="1"/>
  <c r="R149" i="1"/>
  <c r="Q148" i="1"/>
  <c r="P148" i="1"/>
  <c r="R148" i="1"/>
  <c r="Q147" i="1"/>
  <c r="P147" i="1"/>
  <c r="R147" i="1"/>
  <c r="Q146" i="1"/>
  <c r="P146" i="1"/>
  <c r="R146" i="1"/>
  <c r="Q145" i="1"/>
  <c r="P145" i="1"/>
  <c r="R145" i="1"/>
  <c r="Q144" i="1"/>
  <c r="P144" i="1"/>
  <c r="R144" i="1"/>
  <c r="Q143" i="1"/>
  <c r="P143" i="1"/>
  <c r="R143" i="1"/>
  <c r="Q142" i="1"/>
  <c r="P142" i="1"/>
  <c r="R142" i="1"/>
  <c r="Q141" i="1"/>
  <c r="P141" i="1"/>
  <c r="R141" i="1"/>
  <c r="Q140" i="1"/>
  <c r="P140" i="1"/>
  <c r="R140" i="1"/>
  <c r="Q139" i="1"/>
  <c r="P139" i="1"/>
  <c r="R139" i="1"/>
  <c r="Q138" i="1"/>
  <c r="P138" i="1"/>
  <c r="R138" i="1"/>
  <c r="Q137" i="1"/>
  <c r="P137" i="1"/>
  <c r="R137" i="1"/>
  <c r="Q136" i="1"/>
  <c r="P136" i="1"/>
  <c r="R136" i="1"/>
  <c r="Q135" i="1"/>
  <c r="P135" i="1"/>
  <c r="R135" i="1"/>
  <c r="Q134" i="1"/>
  <c r="P134" i="1"/>
  <c r="R134" i="1"/>
  <c r="Q133" i="1"/>
  <c r="P133" i="1"/>
  <c r="R133" i="1"/>
  <c r="Q132" i="1"/>
  <c r="P132" i="1"/>
  <c r="R132" i="1"/>
  <c r="Q131" i="1"/>
  <c r="P131" i="1"/>
  <c r="R131" i="1"/>
  <c r="Q130" i="1"/>
  <c r="P130" i="1"/>
  <c r="R130" i="1"/>
  <c r="Q129" i="1"/>
  <c r="P129" i="1"/>
  <c r="R129" i="1"/>
  <c r="Q128" i="1"/>
  <c r="P128" i="1"/>
  <c r="R128" i="1"/>
  <c r="Q127" i="1"/>
  <c r="P127" i="1"/>
  <c r="R127" i="1"/>
  <c r="Q126" i="1"/>
  <c r="P126" i="1"/>
  <c r="R126" i="1"/>
  <c r="Q125" i="1"/>
  <c r="P125" i="1"/>
  <c r="R125" i="1"/>
  <c r="Q124" i="1"/>
  <c r="P124" i="1"/>
  <c r="R124" i="1"/>
  <c r="Q123" i="1"/>
  <c r="P123" i="1"/>
  <c r="R123" i="1"/>
  <c r="Q122" i="1"/>
  <c r="P122" i="1"/>
  <c r="R122" i="1"/>
  <c r="Q121" i="1"/>
  <c r="P121" i="1"/>
  <c r="R121" i="1"/>
  <c r="Q120" i="1"/>
  <c r="P120" i="1"/>
  <c r="R120" i="1"/>
  <c r="Q119" i="1"/>
  <c r="P119" i="1"/>
  <c r="R119" i="1"/>
  <c r="Q118" i="1"/>
  <c r="P118" i="1"/>
  <c r="R118" i="1"/>
  <c r="Q117" i="1"/>
  <c r="P117" i="1"/>
  <c r="R117" i="1"/>
  <c r="Q116" i="1"/>
  <c r="P116" i="1"/>
  <c r="R116" i="1"/>
  <c r="Q115" i="1"/>
  <c r="P115" i="1"/>
  <c r="R115" i="1"/>
  <c r="Q114" i="1"/>
  <c r="P114" i="1"/>
  <c r="R114" i="1"/>
  <c r="Q113" i="1"/>
  <c r="P113" i="1"/>
  <c r="R113" i="1"/>
  <c r="Q112" i="1"/>
  <c r="P112" i="1"/>
  <c r="R112" i="1"/>
  <c r="Q111" i="1"/>
  <c r="P111" i="1"/>
  <c r="R111" i="1"/>
  <c r="Q110" i="1"/>
  <c r="P110" i="1"/>
  <c r="R110" i="1"/>
  <c r="Q109" i="1"/>
  <c r="P109" i="1"/>
  <c r="R109" i="1"/>
  <c r="Q108" i="1"/>
  <c r="P108" i="1"/>
  <c r="R108" i="1"/>
  <c r="Q107" i="1"/>
  <c r="P107" i="1"/>
  <c r="R107" i="1"/>
  <c r="Q106" i="1"/>
  <c r="P106" i="1"/>
  <c r="R106" i="1"/>
  <c r="Q105" i="1"/>
  <c r="P105" i="1"/>
  <c r="R105" i="1"/>
  <c r="Q104" i="1"/>
  <c r="P104" i="1"/>
  <c r="R104" i="1"/>
  <c r="Q103" i="1"/>
  <c r="P103" i="1"/>
  <c r="R103" i="1"/>
  <c r="Q102" i="1"/>
  <c r="P102" i="1"/>
  <c r="R102" i="1"/>
  <c r="Q101" i="1"/>
  <c r="P101" i="1"/>
  <c r="R101" i="1"/>
  <c r="Q100" i="1"/>
  <c r="P100" i="1"/>
  <c r="R100" i="1"/>
  <c r="Q99" i="1"/>
  <c r="P99" i="1"/>
  <c r="R99" i="1"/>
  <c r="Q98" i="1"/>
  <c r="P98" i="1"/>
  <c r="R98" i="1"/>
  <c r="Q97" i="1"/>
  <c r="P97" i="1"/>
  <c r="R97" i="1"/>
  <c r="Q96" i="1"/>
  <c r="P96" i="1"/>
  <c r="R96" i="1"/>
  <c r="Q95" i="1"/>
  <c r="P95" i="1"/>
  <c r="R95" i="1"/>
  <c r="Q94" i="1"/>
  <c r="P94" i="1"/>
  <c r="R94" i="1"/>
  <c r="Q93" i="1"/>
  <c r="P93" i="1"/>
  <c r="R93" i="1"/>
  <c r="Q92" i="1"/>
  <c r="P92" i="1"/>
  <c r="R92" i="1"/>
  <c r="Q91" i="1"/>
  <c r="P91" i="1"/>
  <c r="R91" i="1"/>
  <c r="Q90" i="1"/>
  <c r="P90" i="1"/>
  <c r="R90" i="1"/>
  <c r="Q89" i="1"/>
  <c r="P89" i="1"/>
  <c r="R89" i="1"/>
  <c r="Q88" i="1"/>
  <c r="P88" i="1"/>
  <c r="R88" i="1"/>
  <c r="Q87" i="1"/>
  <c r="P87" i="1"/>
  <c r="R87" i="1"/>
  <c r="Q86" i="1"/>
  <c r="P86" i="1"/>
  <c r="R86" i="1"/>
  <c r="Q85" i="1"/>
  <c r="P85" i="1"/>
  <c r="R85" i="1"/>
  <c r="Q84" i="1"/>
  <c r="P84" i="1"/>
  <c r="R84" i="1"/>
  <c r="Q83" i="1"/>
  <c r="P83" i="1"/>
  <c r="R83" i="1"/>
  <c r="Q82" i="1"/>
  <c r="P82" i="1"/>
  <c r="R82" i="1"/>
  <c r="Q81" i="1"/>
  <c r="P81" i="1"/>
  <c r="R81" i="1"/>
  <c r="Q80" i="1"/>
  <c r="P80" i="1"/>
  <c r="R80" i="1"/>
  <c r="Q79" i="1"/>
  <c r="P79" i="1"/>
  <c r="R79" i="1"/>
  <c r="Q78" i="1"/>
  <c r="P78" i="1"/>
  <c r="R78" i="1"/>
  <c r="Q77" i="1"/>
  <c r="P77" i="1"/>
  <c r="R77" i="1"/>
  <c r="Q76" i="1"/>
  <c r="P76" i="1"/>
  <c r="R76" i="1"/>
  <c r="Q75" i="1"/>
  <c r="P75" i="1"/>
  <c r="R75" i="1"/>
  <c r="Q74" i="1"/>
  <c r="P74" i="1"/>
  <c r="R74" i="1"/>
  <c r="Q73" i="1"/>
  <c r="P73" i="1"/>
  <c r="R73" i="1"/>
  <c r="Q72" i="1"/>
  <c r="P72" i="1"/>
  <c r="R72" i="1"/>
  <c r="Q71" i="1"/>
  <c r="P71" i="1"/>
  <c r="R71" i="1"/>
  <c r="Q70" i="1"/>
  <c r="P70" i="1"/>
  <c r="R70" i="1"/>
  <c r="Q69" i="1"/>
  <c r="P69" i="1"/>
  <c r="R69" i="1"/>
  <c r="Q68" i="1"/>
  <c r="P68" i="1"/>
  <c r="R68" i="1"/>
  <c r="Q67" i="1"/>
  <c r="P67" i="1"/>
  <c r="R67" i="1"/>
  <c r="Q66" i="1"/>
  <c r="P66" i="1"/>
  <c r="R66" i="1"/>
  <c r="Q65" i="1"/>
  <c r="P65" i="1"/>
  <c r="R65" i="1"/>
  <c r="Q64" i="1"/>
  <c r="P64" i="1"/>
  <c r="R64" i="1"/>
  <c r="Q63" i="1"/>
  <c r="P63" i="1"/>
  <c r="R63" i="1"/>
  <c r="Q62" i="1"/>
  <c r="P62" i="1"/>
  <c r="R62" i="1"/>
  <c r="Q61" i="1"/>
  <c r="P61" i="1"/>
  <c r="R61" i="1"/>
  <c r="Q60" i="1"/>
  <c r="P60" i="1"/>
  <c r="R60" i="1"/>
  <c r="Q59" i="1"/>
  <c r="P59" i="1"/>
  <c r="R59" i="1"/>
  <c r="Q58" i="1"/>
  <c r="P58" i="1"/>
  <c r="R58" i="1"/>
  <c r="Q57" i="1"/>
  <c r="P57" i="1"/>
  <c r="R57" i="1"/>
  <c r="Q56" i="1"/>
  <c r="P56" i="1"/>
  <c r="R56" i="1"/>
  <c r="Q55" i="1"/>
  <c r="P55" i="1"/>
  <c r="R55" i="1"/>
  <c r="Q54" i="1"/>
  <c r="P54" i="1"/>
  <c r="R54" i="1"/>
  <c r="Q53" i="1"/>
  <c r="P53" i="1"/>
  <c r="R53" i="1"/>
  <c r="Q52" i="1"/>
  <c r="P52" i="1"/>
  <c r="R52" i="1"/>
  <c r="Q51" i="1"/>
  <c r="P51" i="1"/>
  <c r="R51" i="1"/>
  <c r="Q50" i="1"/>
  <c r="P50" i="1"/>
  <c r="R50" i="1"/>
  <c r="Q49" i="1"/>
  <c r="P49" i="1"/>
  <c r="R49" i="1"/>
  <c r="Q48" i="1"/>
  <c r="P48" i="1"/>
  <c r="R48" i="1"/>
  <c r="Q47" i="1"/>
  <c r="P47" i="1"/>
  <c r="R47" i="1"/>
  <c r="Q46" i="1"/>
  <c r="P46" i="1"/>
  <c r="R46" i="1"/>
  <c r="Q45" i="1"/>
  <c r="P45" i="1"/>
  <c r="R45" i="1"/>
  <c r="Q44" i="1"/>
  <c r="P44" i="1"/>
  <c r="R44" i="1"/>
  <c r="Q43" i="1"/>
  <c r="P43" i="1"/>
  <c r="R43" i="1"/>
  <c r="Q42" i="1"/>
  <c r="P42" i="1"/>
  <c r="R42" i="1"/>
  <c r="Q41" i="1"/>
  <c r="P41" i="1"/>
  <c r="R41" i="1"/>
  <c r="Q40" i="1"/>
  <c r="P40" i="1"/>
  <c r="R40" i="1"/>
  <c r="Q39" i="1"/>
  <c r="P39" i="1"/>
  <c r="R39" i="1"/>
  <c r="Q38" i="1"/>
  <c r="P38" i="1"/>
  <c r="R38" i="1"/>
  <c r="Q37" i="1"/>
  <c r="P37" i="1"/>
  <c r="R37" i="1"/>
  <c r="Q36" i="1"/>
  <c r="P36" i="1"/>
  <c r="R36" i="1"/>
  <c r="Q35" i="1"/>
  <c r="P35" i="1"/>
  <c r="R35" i="1"/>
  <c r="Q34" i="1"/>
  <c r="P34" i="1"/>
  <c r="R34" i="1"/>
  <c r="Q33" i="1"/>
  <c r="P33" i="1"/>
  <c r="R33" i="1"/>
  <c r="Q32" i="1"/>
  <c r="P32" i="1"/>
  <c r="R32" i="1"/>
  <c r="Q31" i="1"/>
  <c r="P31" i="1"/>
  <c r="R31" i="1"/>
  <c r="Q30" i="1"/>
  <c r="P30" i="1"/>
  <c r="R30" i="1"/>
  <c r="Q29" i="1"/>
  <c r="P29" i="1"/>
  <c r="R29" i="1"/>
  <c r="Q28" i="1"/>
  <c r="P28" i="1"/>
  <c r="R28" i="1"/>
  <c r="Q27" i="1"/>
  <c r="P27" i="1"/>
  <c r="R27" i="1"/>
  <c r="Q26" i="1"/>
  <c r="P26" i="1"/>
  <c r="R26" i="1"/>
  <c r="Q25" i="1"/>
  <c r="P25" i="1"/>
  <c r="R25" i="1"/>
  <c r="Q24" i="1"/>
  <c r="P24" i="1"/>
  <c r="R24" i="1"/>
  <c r="Q23" i="1"/>
  <c r="P23" i="1"/>
  <c r="Q22" i="1"/>
  <c r="P22" i="1"/>
  <c r="R22" i="1"/>
  <c r="Q21" i="1"/>
  <c r="P21" i="1"/>
  <c r="R21" i="1"/>
  <c r="Q20" i="1"/>
  <c r="P20" i="1"/>
  <c r="R20" i="1"/>
  <c r="Q19" i="1"/>
  <c r="P19" i="1"/>
  <c r="R19" i="1"/>
  <c r="Q18" i="1"/>
  <c r="P18" i="1"/>
  <c r="R18" i="1"/>
  <c r="Q17" i="1"/>
  <c r="P17" i="1"/>
  <c r="R17" i="1"/>
  <c r="Q16" i="1"/>
  <c r="P16" i="1"/>
  <c r="R16" i="1"/>
  <c r="Q15" i="1"/>
  <c r="P15" i="1"/>
  <c r="R15" i="1"/>
  <c r="Q14" i="1"/>
  <c r="P14" i="1"/>
  <c r="R14" i="1"/>
  <c r="Q13" i="1"/>
  <c r="P13" i="1"/>
  <c r="R13" i="1"/>
  <c r="Q12" i="1"/>
  <c r="P12" i="1"/>
  <c r="R12" i="1"/>
  <c r="Q11" i="1"/>
  <c r="P11" i="1"/>
  <c r="R11" i="1"/>
  <c r="Q10" i="1"/>
  <c r="P10" i="1"/>
  <c r="R10" i="1"/>
  <c r="Q9" i="1"/>
  <c r="P9" i="1"/>
  <c r="R9" i="1"/>
  <c r="Q8" i="1"/>
  <c r="P8" i="1"/>
  <c r="R8" i="1"/>
  <c r="Q7" i="1"/>
  <c r="P7" i="1"/>
  <c r="R7" i="1"/>
  <c r="Q6" i="1"/>
  <c r="P6" i="1"/>
  <c r="Q5" i="1"/>
  <c r="P5" i="1"/>
  <c r="R5" i="1"/>
  <c r="Q4" i="1"/>
  <c r="P4" i="1"/>
  <c r="R4" i="1"/>
  <c r="Q3" i="1"/>
  <c r="P3" i="1"/>
  <c r="R3" i="1"/>
  <c r="Q2" i="1"/>
  <c r="P2" i="1"/>
</calcChain>
</file>

<file path=xl/sharedStrings.xml><?xml version="1.0" encoding="utf-8"?>
<sst xmlns="http://schemas.openxmlformats.org/spreadsheetml/2006/main" count="24746" uniqueCount="8348">
  <si>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</si>
  <si>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</si>
  <si>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</si>
  <si>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</si>
  <si>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</si>
  <si>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</si>
  <si>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</si>
  <si>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</si>
  <si>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</si>
  <si>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</si>
  <si>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</si>
  <si>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</si>
  <si>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</si>
  <si>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</si>
  <si>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</si>
  <si>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</si>
  <si>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</si>
  <si>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</si>
  <si>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</si>
  <si>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</si>
  <si>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</si>
  <si>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</si>
  <si>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</si>
  <si>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</si>
  <si>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</si>
  <si>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</si>
  <si>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</si>
  <si>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</si>
  <si>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</si>
  <si>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</si>
  <si>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</si>
  <si>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</si>
  <si>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</si>
  <si>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</si>
  <si>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</si>
  <si>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</si>
  <si>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</si>
  <si>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</si>
  <si>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</si>
  <si>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</si>
  <si>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</si>
  <si>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</si>
  <si>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</si>
  <si>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</si>
  <si>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</si>
  <si>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</si>
  <si>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</si>
  <si>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</si>
  <si>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</si>
  <si>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</si>
  <si>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</si>
  <si>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</si>
  <si>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</si>
  <si>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</si>
  <si>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</si>
  <si>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</si>
  <si>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</si>
  <si>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</si>
  <si>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</si>
  <si>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</si>
  <si>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</si>
  <si>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</si>
  <si>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</si>
  <si>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</si>
  <si>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</si>
  <si>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</si>
  <si>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</si>
  <si>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</si>
  <si>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</si>
  <si>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</si>
  <si>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</si>
  <si>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</si>
  <si>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</si>
  <si>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</si>
  <si>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</si>
  <si>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</si>
  <si>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</si>
  <si>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</si>
  <si>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</si>
  <si>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</si>
  <si>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</si>
  <si>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</si>
  <si>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</si>
  <si>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</si>
  <si>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</si>
  <si>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</si>
  <si>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</si>
  <si>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</si>
  <si>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</si>
  <si>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</si>
  <si>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</si>
  <si>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</si>
  <si>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</si>
  <si>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</si>
  <si>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</si>
  <si>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</si>
  <si>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</si>
  <si>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</si>
  <si>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</si>
  <si>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</si>
  <si>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</si>
  <si>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</si>
  <si>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</si>
  <si>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</si>
  <si>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</si>
  <si>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</si>
  <si>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</si>
  <si>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</si>
  <si>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</si>
  <si>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</si>
  <si>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</si>
  <si>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</si>
  <si>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</si>
  <si>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</si>
  <si>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</si>
  <si>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</si>
  <si>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</si>
  <si>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</si>
  <si>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</si>
  <si>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</si>
  <si>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</si>
  <si>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</si>
  <si>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</si>
  <si>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</si>
  <si>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</si>
  <si>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</si>
  <si>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</si>
  <si>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</si>
  <si>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</si>
  <si>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</si>
  <si>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</si>
  <si>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</si>
  <si>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</si>
  <si>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</si>
  <si>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</si>
  <si>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</si>
  <si>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</si>
  <si>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</si>
  <si>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</si>
  <si>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</si>
  <si>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</si>
  <si>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</si>
  <si>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</si>
  <si>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</si>
  <si>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</si>
  <si>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</si>
  <si>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</si>
  <si>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</si>
  <si>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</si>
  <si>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</si>
  <si>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</si>
  <si>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</si>
  <si>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</si>
  <si>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</si>
  <si>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</si>
  <si>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</si>
  <si>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</si>
  <si>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</si>
  <si>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</si>
  <si>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</si>
  <si>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</si>
  <si>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</si>
  <si>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</si>
  <si>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</si>
  <si>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</si>
  <si>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</si>
  <si>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</si>
  <si>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</si>
  <si>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</si>
  <si>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</si>
  <si>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</si>
  <si>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</si>
  <si>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</si>
  <si>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</si>
  <si>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</si>
  <si>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</si>
  <si>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</si>
  <si>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</si>
  <si>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</si>
  <si>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</si>
  <si>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</si>
  <si>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</si>
  <si>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</si>
  <si>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</si>
  <si>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</si>
  <si>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</si>
  <si>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</si>
  <si>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</si>
  <si>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</si>
  <si>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</si>
  <si>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</si>
  <si>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</si>
  <si>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</si>
  <si>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</si>
  <si>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</si>
  <si>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</si>
  <si>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</si>
  <si>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</si>
  <si>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</si>
  <si>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</si>
  <si>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</si>
  <si>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</si>
  <si>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</si>
  <si>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</si>
  <si>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</si>
  <si>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</si>
  <si>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</si>
  <si>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</si>
  <si>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</si>
  <si>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</si>
  <si>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</si>
  <si>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</si>
  <si>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</si>
  <si>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</si>
  <si>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</si>
  <si>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</si>
  <si>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</si>
  <si>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</si>
  <si>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</si>
  <si>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</si>
  <si>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</si>
  <si>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</si>
  <si>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</si>
  <si>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</si>
  <si>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</si>
  <si>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</si>
  <si>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</si>
  <si>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</si>
  <si>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</si>
  <si>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</si>
  <si>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</si>
  <si>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</si>
  <si>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</si>
  <si>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</si>
  <si>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</si>
  <si>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</si>
  <si>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</si>
  <si>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</si>
  <si>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</si>
  <si>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</si>
  <si>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</si>
  <si>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</si>
  <si>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</si>
  <si>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</si>
  <si>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</si>
  <si>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</si>
  <si>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</si>
  <si>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</si>
  <si>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</si>
  <si>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</si>
  <si>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</si>
  <si>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</si>
  <si>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</si>
  <si>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</si>
  <si>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</si>
  <si>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</si>
  <si>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</si>
  <si>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</si>
  <si>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</si>
  <si>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</si>
  <si>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</si>
  <si>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</si>
  <si>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</si>
  <si>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</si>
  <si>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</si>
  <si>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</si>
  <si>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</si>
  <si>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</si>
  <si>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</si>
  <si>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</si>
  <si>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</si>
  <si>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</si>
  <si>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</si>
  <si>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</si>
  <si>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</si>
  <si>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</si>
  <si>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</si>
  <si>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</si>
  <si>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</si>
  <si>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</si>
  <si>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</si>
  <si>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</si>
  <si>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</si>
  <si>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</si>
  <si>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</si>
  <si>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</si>
  <si>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</si>
  <si>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</si>
  <si>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</si>
  <si>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</si>
  <si>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</si>
  <si>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</si>
  <si>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</si>
  <si>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</si>
  <si>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</si>
  <si>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</si>
  <si>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</si>
  <si>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</si>
  <si>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</si>
  <si>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</si>
  <si>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</si>
  <si>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</si>
  <si>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</si>
  <si>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</si>
  <si>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</si>
  <si>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</si>
  <si>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</si>
  <si>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</si>
  <si>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</si>
  <si>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</si>
  <si>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</si>
  <si>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</si>
  <si>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</si>
  <si>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</si>
  <si>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</si>
  <si>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</si>
  <si>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</si>
  <si>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</si>
  <si>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</si>
  <si>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</si>
  <si>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</si>
  <si>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</si>
  <si>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</si>
  <si>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</si>
  <si>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</si>
  <si>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</si>
  <si>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</si>
  <si>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</si>
  <si>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</si>
  <si>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</si>
  <si>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</si>
  <si>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</si>
  <si>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</si>
  <si>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</si>
  <si>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</si>
  <si>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</si>
  <si>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</si>
  <si>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</si>
  <si>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</si>
  <si>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</si>
  <si>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</si>
  <si>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</si>
  <si>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</si>
  <si>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</si>
  <si>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</si>
  <si>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</si>
  <si>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</si>
  <si>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</si>
  <si>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</si>
  <si>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</si>
  <si>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</si>
  <si>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</si>
  <si>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</si>
  <si>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</si>
  <si>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</si>
  <si>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</si>
  <si>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</si>
  <si>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</si>
  <si>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</si>
  <si>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</si>
  <si>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</si>
  <si>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</si>
  <si>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</si>
  <si>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</si>
  <si>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</si>
  <si>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</si>
  <si>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</si>
  <si>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</si>
  <si>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</si>
  <si>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</si>
  <si>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</si>
  <si>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</si>
  <si>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</si>
  <si>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</si>
  <si>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</si>
  <si>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</si>
  <si>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</si>
  <si>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</si>
  <si>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</si>
  <si>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</si>
  <si>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</si>
  <si>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</si>
  <si>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</si>
  <si>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</si>
  <si>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</si>
  <si>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</si>
  <si>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</si>
  <si>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</si>
  <si>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</si>
  <si>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</si>
  <si>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</si>
  <si>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</si>
  <si>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</si>
  <si>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</si>
  <si>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</si>
  <si>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</si>
  <si>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</si>
  <si>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</si>
  <si>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</si>
  <si>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</si>
  <si>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</si>
  <si>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</si>
  <si>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</si>
  <si>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</si>
  <si>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</si>
  <si>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</si>
  <si>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</si>
  <si>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</si>
  <si>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</si>
  <si>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</si>
  <si>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</si>
  <si>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</si>
  <si>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</si>
  <si>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</si>
  <si>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</si>
  <si>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</si>
  <si>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</si>
  <si>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</si>
  <si>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</si>
  <si>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</si>
  <si>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</si>
  <si>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</si>
  <si>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</si>
  <si>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</si>
  <si>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</si>
  <si>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</si>
  <si>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</si>
  <si>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</si>
  <si>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</si>
  <si>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</si>
  <si>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</si>
  <si>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</si>
  <si>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</si>
  <si>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</si>
  <si>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</si>
  <si>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</si>
  <si>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</si>
  <si>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</si>
  <si>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</si>
  <si>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</si>
  <si>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</si>
  <si>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</si>
  <si>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</si>
  <si>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</si>
  <si>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</si>
  <si>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</si>
  <si>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</si>
  <si>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</si>
  <si>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</si>
  <si>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</si>
  <si>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</si>
  <si>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</si>
  <si>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</si>
  <si>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</si>
  <si>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</si>
  <si>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</si>
  <si>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</si>
  <si>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</si>
  <si>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</si>
  <si>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</si>
  <si>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</si>
  <si>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</si>
  <si>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</si>
  <si>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</si>
  <si>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</si>
  <si>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</si>
  <si>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</si>
  <si>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</si>
  <si>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</si>
  <si>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</si>
  <si>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</si>
  <si>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</si>
  <si>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</si>
  <si>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</si>
  <si>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</si>
  <si>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</si>
  <si>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</si>
  <si>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</si>
  <si>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</si>
  <si>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</si>
  <si>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</si>
  <si>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</si>
  <si>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</si>
  <si>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</si>
  <si>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</si>
  <si>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</si>
  <si>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</si>
  <si>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</si>
  <si>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</si>
  <si>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</si>
  <si>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</si>
  <si>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</si>
  <si>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</si>
  <si>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</si>
  <si>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</si>
  <si>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</si>
  <si>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</si>
  <si>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</si>
  <si>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</si>
  <si>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</si>
  <si>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</si>
  <si>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</si>
  <si>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</si>
  <si>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</si>
  <si>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</si>
  <si>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</si>
  <si>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</si>
  <si>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</si>
  <si>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</si>
  <si>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</si>
  <si>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</si>
  <si>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</si>
  <si>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</si>
  <si>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</si>
  <si>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</si>
  <si>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</si>
  <si>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</si>
  <si>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</si>
  <si>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</si>
  <si>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</si>
  <si>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</si>
  <si>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</si>
  <si>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</si>
  <si>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</si>
  <si>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</si>
  <si>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</si>
  <si>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</si>
  <si>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</si>
  <si>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</si>
  <si>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</si>
  <si>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</si>
  <si>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</si>
  <si>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</si>
  <si>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</si>
  <si>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</si>
  <si>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</si>
  <si>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</si>
  <si>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</si>
  <si>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</si>
  <si>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</si>
  <si>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</si>
  <si>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</si>
  <si>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</si>
  <si>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</si>
  <si>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</si>
  <si>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</si>
  <si>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</si>
  <si>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</si>
  <si>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</si>
  <si>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</si>
  <si>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</si>
  <si>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</si>
  <si>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</si>
  <si>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</si>
  <si>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</si>
  <si>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</si>
  <si>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</si>
  <si>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</si>
  <si>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</si>
  <si>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</si>
  <si>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</si>
  <si>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</si>
  <si>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</si>
  <si>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</si>
  <si>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</si>
  <si>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</si>
  <si>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</si>
  <si>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</si>
  <si>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</si>
  <si>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</si>
  <si>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</si>
  <si>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</si>
  <si>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</si>
  <si>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</si>
  <si>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</si>
  <si>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</si>
  <si>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</si>
  <si>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</si>
  <si>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</si>
  <si>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</si>
  <si>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</si>
  <si>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</si>
  <si>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</si>
  <si>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</si>
  <si>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</si>
  <si>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</si>
  <si>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</si>
  <si>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</si>
  <si>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</si>
  <si>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</si>
  <si>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</si>
  <si>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</si>
  <si>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</si>
  <si>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</si>
  <si>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</si>
  <si>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</si>
  <si>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</si>
  <si>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</si>
  <si>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</si>
  <si>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</si>
  <si>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</si>
  <si>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</si>
  <si>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</si>
  <si>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</si>
  <si>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</si>
  <si>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</si>
  <si>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</si>
  <si>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</si>
  <si>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</si>
  <si>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</si>
  <si>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</si>
  <si>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</si>
  <si>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</si>
  <si>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</si>
  <si>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</si>
  <si>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</si>
  <si>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</si>
  <si>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</si>
  <si>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</si>
  <si>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</si>
  <si>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</si>
  <si>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</si>
  <si>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</si>
  <si>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</si>
  <si>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</si>
  <si>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</si>
  <si>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</si>
  <si>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</si>
  <si>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</si>
  <si>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</si>
  <si>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</si>
  <si>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</si>
  <si>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</si>
  <si>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</si>
  <si>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</si>
  <si>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</si>
  <si>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</si>
  <si>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</si>
  <si>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</si>
  <si>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</si>
  <si>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</si>
  <si>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</si>
  <si>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</si>
  <si>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</si>
  <si>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</si>
  <si>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</si>
  <si>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</si>
  <si>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</si>
  <si>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</si>
  <si>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</si>
  <si>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</si>
  <si>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</si>
  <si>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</si>
  <si>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</si>
  <si>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</si>
  <si>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</si>
  <si>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</si>
  <si>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</si>
  <si>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</si>
  <si>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</si>
  <si>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</si>
  <si>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</si>
  <si>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</si>
  <si>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</si>
  <si>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</si>
  <si>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</si>
  <si>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</si>
  <si>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</si>
  <si>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</si>
  <si>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</si>
  <si>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</si>
  <si>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</si>
  <si>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</si>
  <si>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</si>
  <si>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</si>
  <si>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</si>
  <si>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</si>
  <si>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</si>
  <si>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</si>
  <si>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</si>
  <si>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</si>
  <si>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</si>
  <si>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</si>
  <si>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</si>
  <si>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</si>
  <si>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</si>
  <si>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</si>
  <si>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</si>
  <si>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</si>
  <si>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</si>
  <si>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</si>
  <si>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</si>
  <si>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</si>
  <si>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</si>
  <si>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</si>
  <si>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</si>
  <si>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</si>
  <si>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</si>
  <si>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</si>
  <si>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</si>
  <si>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</si>
  <si>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</si>
  <si>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</si>
  <si>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</si>
  <si>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</si>
  <si>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</si>
  <si>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</si>
  <si>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</si>
  <si>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</si>
  <si>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</si>
  <si>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</si>
  <si>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</si>
  <si>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</si>
  <si>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</si>
  <si>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</si>
  <si>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</si>
  <si>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</si>
  <si>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</si>
  <si>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</si>
  <si>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</si>
  <si>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</si>
  <si>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</si>
  <si>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</si>
  <si>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</si>
  <si>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</si>
  <si>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</si>
  <si>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</si>
  <si>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</si>
  <si>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</si>
  <si>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</si>
  <si>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</si>
  <si>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</si>
  <si>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</si>
  <si>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</si>
  <si>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</si>
  <si>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</si>
  <si>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</si>
  <si>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</si>
  <si>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</si>
  <si>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</si>
  <si>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</si>
  <si>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</si>
  <si>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</si>
  <si>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</si>
  <si>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</si>
  <si>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</si>
  <si>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</si>
  <si>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</si>
  <si>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</si>
  <si>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</si>
  <si>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</si>
  <si>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</si>
  <si>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</si>
  <si>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</si>
  <si>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</si>
  <si>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</si>
  <si>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</si>
  <si>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</si>
  <si>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</si>
  <si>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</si>
  <si>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</si>
  <si>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</si>
  <si>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</si>
  <si>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</si>
  <si>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</si>
  <si>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</si>
  <si>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</si>
  <si>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</si>
  <si>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</si>
  <si>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</si>
  <si>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</si>
  <si>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</si>
  <si>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</si>
  <si>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</si>
  <si>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</si>
  <si>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</si>
  <si>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</si>
  <si>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</si>
  <si>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</si>
  <si>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</si>
  <si>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</si>
  <si>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</si>
  <si>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</si>
  <si>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</si>
  <si>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</si>
  <si>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</si>
  <si>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</si>
  <si>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</si>
  <si>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</si>
  <si>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</si>
  <si>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</si>
  <si>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</si>
  <si>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</si>
  <si>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</si>
  <si>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</si>
  <si>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</si>
  <si>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</si>
  <si>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</si>
  <si>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</si>
  <si>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</si>
  <si>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</si>
  <si>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</si>
  <si>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</si>
  <si>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</si>
  <si>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</si>
  <si>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</si>
  <si>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</si>
  <si>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</si>
  <si>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</si>
  <si>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</si>
  <si>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</si>
  <si>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</si>
  <si>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</si>
  <si>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</si>
  <si>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</si>
  <si>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</si>
  <si>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</si>
  <si>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</si>
  <si>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</si>
  <si>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</si>
  <si>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</si>
  <si>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</si>
  <si>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</si>
  <si>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</si>
  <si>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</si>
  <si>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</si>
  <si>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</si>
  <si>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</si>
  <si>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</si>
  <si>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</si>
  <si>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</si>
  <si>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</si>
  <si>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</si>
  <si>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</si>
  <si>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</si>
  <si>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</si>
  <si>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</si>
  <si>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</si>
  <si>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</si>
  <si>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</si>
  <si>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</si>
  <si>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</si>
  <si>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</si>
  <si>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</si>
  <si>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</si>
  <si>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</si>
  <si>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</si>
  <si>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</si>
  <si>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</si>
  <si>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</si>
  <si>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</si>
  <si>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</si>
  <si>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</si>
  <si>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</si>
  <si>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</si>
  <si>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</si>
  <si>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</si>
  <si>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</si>
  <si>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</si>
  <si>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</si>
  <si>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</si>
  <si>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</si>
  <si>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</si>
  <si>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</si>
  <si>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</si>
  <si>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</si>
  <si>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</si>
  <si>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</si>
  <si>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</si>
  <si>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</si>
  <si>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</si>
  <si>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</si>
  <si>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</si>
  <si>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</si>
  <si>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</si>
  <si>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</si>
  <si>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</si>
  <si>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</si>
  <si>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</si>
  <si>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</si>
  <si>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</si>
  <si>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</si>
  <si>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</si>
  <si>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</si>
  <si>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</si>
  <si>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</si>
  <si>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</si>
  <si>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</si>
  <si>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</si>
  <si>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</si>
  <si>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</si>
  <si>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</si>
  <si>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</si>
  <si>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</si>
  <si>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</si>
  <si>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</si>
  <si>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</si>
  <si>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</si>
  <si>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</si>
  <si>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</si>
  <si>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</si>
  <si>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</si>
  <si>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</si>
  <si>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</si>
  <si>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</si>
  <si>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</si>
  <si>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</si>
  <si>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</si>
  <si>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</si>
  <si>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</si>
  <si>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</si>
  <si>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</si>
  <si>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</si>
  <si>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</si>
  <si>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</si>
  <si>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</si>
  <si>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</si>
  <si>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</si>
  <si>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</si>
  <si>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</si>
  <si>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</si>
  <si>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</si>
  <si>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</si>
  <si>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</si>
  <si>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</si>
  <si>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</si>
  <si>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</si>
  <si>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</si>
  <si>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</si>
  <si>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</si>
  <si>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</si>
  <si>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</si>
  <si>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</si>
  <si>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</si>
  <si>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</si>
  <si>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</si>
  <si>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</si>
  <si>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</si>
  <si>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</si>
  <si>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</si>
  <si>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</si>
  <si>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</si>
  <si>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</si>
  <si>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</si>
  <si>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</si>
  <si>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</si>
  <si>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</si>
  <si>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</si>
  <si>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</si>
  <si>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</si>
  <si>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</si>
  <si>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</si>
  <si>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</si>
  <si>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</si>
  <si>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</si>
  <si>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</si>
  <si>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</si>
  <si>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</si>
  <si>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</si>
  <si>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</si>
  <si>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</si>
  <si>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</si>
  <si>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</si>
  <si>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</si>
  <si>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</si>
  <si>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</si>
  <si>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</si>
  <si>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</si>
  <si>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</si>
  <si>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</si>
  <si>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</si>
  <si>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</si>
  <si>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</si>
  <si>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</si>
  <si>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</si>
  <si>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</si>
  <si>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</si>
  <si>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</si>
  <si>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</si>
  <si>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</si>
  <si>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</si>
  <si>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</si>
  <si>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</si>
  <si>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</si>
  <si>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</si>
  <si>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</si>
  <si>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</si>
  <si>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</si>
  <si>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</si>
  <si>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</si>
  <si>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</si>
  <si>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</si>
  <si>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</si>
  <si>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</si>
  <si>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</si>
  <si>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</si>
  <si>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</si>
  <si>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</si>
  <si>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</si>
  <si>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</si>
  <si>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</si>
  <si>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</si>
  <si>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</si>
  <si>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</si>
  <si>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</si>
  <si>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</si>
  <si>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</si>
  <si>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</si>
  <si>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</si>
  <si>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</si>
  <si>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</si>
  <si>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</si>
  <si>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</si>
  <si>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</si>
  <si>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</si>
  <si>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</si>
  <si>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</si>
  <si>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</si>
  <si>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</si>
  <si>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</si>
  <si>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</si>
  <si>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</si>
  <si>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</si>
  <si>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</si>
  <si>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</si>
  <si>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</si>
  <si>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</si>
  <si>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</si>
  <si>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</si>
  <si>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</si>
  <si>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</si>
  <si>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</si>
  <si>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</si>
  <si>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</si>
  <si>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</si>
  <si>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</si>
  <si>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</si>
  <si>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</si>
  <si>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</si>
  <si>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</si>
  <si>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</si>
  <si>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</si>
  <si>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</si>
  <si>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</si>
  <si>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</si>
  <si>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</si>
  <si>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</si>
  <si>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</si>
  <si>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</si>
  <si>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</si>
  <si>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</si>
  <si>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</si>
  <si>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</si>
  <si>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</si>
  <si>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</si>
  <si>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</si>
  <si>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</si>
  <si>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</si>
  <si>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</si>
  <si>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</si>
  <si>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</si>
  <si>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</si>
  <si>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</si>
  <si>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</si>
  <si>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</si>
  <si>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</si>
  <si>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</si>
  <si>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</si>
  <si>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</si>
  <si>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</si>
  <si>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</si>
  <si>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</si>
  <si>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</si>
  <si>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</si>
  <si>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</si>
  <si>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</si>
  <si>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</si>
  <si>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</si>
  <si>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</si>
  <si>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</si>
  <si>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</si>
  <si>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</si>
  <si>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</si>
  <si>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</si>
  <si>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</si>
  <si>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</si>
  <si>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</si>
  <si>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</si>
  <si>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</si>
  <si>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</si>
  <si>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</si>
  <si>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</si>
  <si>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</si>
  <si>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</si>
  <si>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</si>
  <si>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</si>
  <si>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</si>
  <si>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</si>
  <si>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</si>
  <si>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</si>
  <si>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</si>
  <si>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</si>
  <si>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</si>
  <si>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</si>
  <si>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</si>
  <si>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</si>
  <si>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</si>
  <si>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</si>
  <si>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</si>
  <si>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</si>
  <si>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</si>
  <si>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</si>
  <si>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</si>
  <si>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</si>
  <si>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</si>
  <si>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</si>
  <si>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</si>
  <si>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</si>
  <si>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</si>
  <si>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</si>
  <si>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</si>
  <si>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</si>
  <si>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</si>
  <si>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</si>
  <si>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</si>
  <si>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</si>
  <si>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</si>
  <si>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</si>
  <si>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</si>
  <si>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</si>
  <si>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</si>
  <si>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</si>
  <si>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</si>
  <si>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</si>
  <si>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</si>
  <si>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</si>
  <si>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</si>
  <si>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</si>
  <si>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</si>
  <si>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</si>
  <si>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</si>
  <si>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</si>
  <si>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</si>
  <si>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</si>
  <si>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</si>
  <si>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</si>
  <si>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</si>
  <si>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</si>
  <si>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</si>
  <si>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</si>
  <si>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</si>
  <si>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</si>
  <si>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</si>
  <si>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</si>
  <si>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</si>
  <si>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</si>
  <si>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</si>
  <si>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</si>
  <si>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</si>
  <si>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</si>
  <si>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</si>
  <si>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</si>
  <si>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</si>
  <si>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</si>
  <si>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</si>
  <si>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</si>
  <si>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</si>
  <si>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</si>
  <si>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</si>
  <si>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</si>
  <si>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</si>
  <si>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</si>
  <si>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</si>
  <si>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</si>
  <si>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</si>
  <si>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</si>
  <si>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</si>
  <si>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</si>
  <si>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</si>
  <si>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</si>
  <si>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</si>
  <si>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</si>
  <si>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</si>
  <si>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</si>
  <si>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</si>
  <si>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</si>
  <si>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</si>
  <si>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</si>
  <si>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</si>
  <si>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</si>
  <si>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</si>
  <si>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</si>
  <si>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</si>
  <si>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</si>
  <si>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</si>
  <si>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</si>
  <si>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</si>
  <si>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</si>
  <si>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</si>
  <si>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</si>
  <si>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</si>
  <si>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</si>
  <si>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</si>
  <si>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</si>
  <si>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</si>
  <si>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</si>
  <si>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</si>
  <si>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</si>
  <si>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</si>
  <si>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</si>
  <si>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</si>
  <si>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</si>
  <si>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</si>
  <si>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</si>
  <si>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</si>
  <si>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</si>
  <si>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</si>
  <si>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</si>
  <si>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</si>
  <si>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</si>
  <si>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</si>
  <si>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</si>
  <si>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</si>
  <si>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</si>
  <si>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</si>
  <si>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</si>
  <si>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</si>
  <si>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</si>
  <si>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</si>
  <si>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</si>
  <si>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</si>
  <si>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</si>
  <si>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</si>
  <si>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</si>
  <si>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</si>
  <si>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</si>
  <si>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</si>
  <si>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</si>
  <si>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</si>
  <si>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</si>
  <si>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</si>
  <si>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</si>
  <si>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</si>
  <si>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</si>
  <si>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</si>
  <si>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</si>
  <si>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</si>
  <si>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</si>
  <si>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</si>
  <si>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</si>
  <si>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</si>
  <si>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</si>
  <si>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</si>
  <si>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</si>
  <si>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</si>
  <si>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</si>
  <si>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</si>
  <si>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</si>
  <si>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</si>
  <si>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</si>
  <si>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</si>
  <si>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</si>
  <si>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</si>
  <si>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</si>
  <si>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</si>
  <si>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</si>
  <si>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</si>
  <si>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</si>
  <si>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</si>
  <si>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</si>
  <si>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</si>
  <si>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</si>
  <si>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</si>
  <si>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</si>
  <si>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</si>
  <si>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</si>
  <si>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</si>
  <si>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</si>
  <si>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</si>
  <si>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</si>
  <si>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</si>
  <si>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</si>
  <si>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</si>
  <si>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</si>
  <si>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</si>
  <si>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</si>
  <si>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</si>
  <si>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</si>
  <si>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</si>
  <si>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</si>
  <si>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</si>
  <si>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</si>
  <si>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</si>
  <si>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</si>
  <si>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</si>
  <si>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</si>
  <si>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</si>
  <si>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</si>
  <si>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</si>
  <si>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</si>
  <si>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</si>
  <si>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</si>
  <si>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</si>
  <si>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</si>
  <si>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</si>
  <si>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</si>
  <si>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</si>
  <si>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</si>
  <si>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</si>
  <si>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</si>
  <si>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</si>
  <si>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</si>
  <si>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</si>
  <si>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</si>
  <si>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</si>
  <si>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</si>
  <si>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</si>
  <si>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</si>
  <si>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</si>
  <si>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</si>
  <si>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</si>
  <si>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</si>
  <si>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</si>
  <si>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</si>
  <si>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</si>
  <si>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</si>
  <si>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</si>
  <si>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</si>
  <si>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</si>
  <si>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</si>
  <si>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</si>
  <si>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</si>
  <si>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</si>
  <si>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</si>
  <si>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</si>
  <si>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</si>
  <si>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</si>
  <si>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</si>
  <si>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</si>
  <si>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</si>
  <si>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</si>
  <si>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</si>
  <si>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</si>
  <si>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</si>
  <si>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</si>
  <si>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</si>
  <si>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</si>
  <si>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</si>
  <si>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</si>
  <si>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</si>
  <si>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</si>
  <si>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</si>
  <si>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</si>
  <si>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</si>
  <si>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</si>
  <si>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</si>
  <si>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</si>
  <si>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</si>
  <si>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</si>
  <si>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</si>
  <si>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</si>
  <si>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</si>
  <si>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</si>
  <si>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</si>
  <si>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</si>
  <si>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</si>
  <si>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</si>
  <si>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</si>
  <si>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</si>
  <si>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</si>
  <si>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</si>
  <si>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</si>
  <si>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</si>
  <si>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</si>
  <si>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</si>
  <si>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</si>
  <si>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</si>
  <si>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</si>
  <si>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</si>
  <si>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</si>
  <si>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</si>
  <si>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</si>
  <si>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</si>
  <si>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</si>
  <si>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</si>
  <si>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</si>
  <si>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</si>
  <si>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</si>
  <si>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</si>
  <si>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</si>
  <si>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</si>
  <si>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</si>
  <si>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</si>
  <si>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</si>
  <si>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</si>
  <si>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</si>
  <si>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</si>
  <si>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</si>
  <si>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</si>
  <si>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</si>
  <si>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</si>
  <si>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</si>
  <si>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</si>
  <si>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</si>
  <si>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</si>
  <si>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</si>
  <si>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</si>
  <si>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</si>
  <si>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</si>
  <si>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</si>
  <si>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</si>
  <si>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</si>
  <si>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</si>
  <si>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</si>
  <si>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</si>
  <si>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</si>
  <si>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</si>
  <si>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</si>
  <si>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</si>
  <si>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</si>
  <si>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</si>
  <si>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</si>
  <si>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</si>
  <si>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</si>
  <si>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</si>
  <si>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</si>
  <si>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</si>
  <si>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</si>
  <si>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</si>
  <si>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</si>
  <si>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</si>
  <si>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</si>
  <si>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</si>
  <si>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</si>
  <si>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</si>
  <si>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</si>
  <si>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</si>
  <si>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</si>
  <si>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</si>
  <si>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</si>
  <si>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</si>
  <si>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</si>
  <si>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</si>
  <si>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</si>
  <si>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</si>
  <si>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</si>
  <si>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</si>
  <si>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</si>
  <si>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</si>
  <si>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</si>
  <si>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</si>
  <si>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</si>
  <si>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</si>
  <si>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</si>
  <si>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</si>
  <si>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</si>
  <si>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</si>
  <si>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</si>
  <si>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</si>
  <si>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</si>
  <si>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</si>
  <si>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</si>
  <si>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</si>
  <si>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</si>
  <si>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</si>
  <si>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</si>
  <si>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</si>
  <si>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</si>
  <si>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</si>
  <si>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</si>
  <si>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</si>
  <si>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</si>
  <si>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</si>
  <si>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</si>
  <si>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</si>
  <si>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</si>
  <si>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</si>
  <si>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</si>
  <si>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</si>
  <si>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</si>
  <si>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</si>
  <si>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</si>
  <si>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</si>
  <si>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</si>
  <si>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</si>
  <si>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</si>
  <si>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</si>
  <si>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</si>
  <si>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</si>
  <si>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</si>
  <si>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</si>
  <si>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</si>
  <si>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</si>
  <si>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</si>
  <si>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</si>
  <si>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</si>
  <si>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</si>
  <si>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</si>
  <si>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</si>
  <si>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</si>
  <si>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</si>
  <si>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</si>
  <si>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</si>
  <si>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</si>
  <si>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</si>
  <si>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</si>
  <si>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</si>
  <si>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</si>
  <si>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</si>
  <si>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</si>
  <si>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</si>
  <si>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</si>
  <si>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</si>
  <si>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</si>
  <si>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</si>
  <si>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</si>
  <si>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</si>
  <si>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</si>
  <si>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</si>
  <si>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</si>
  <si>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</si>
  <si>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</si>
  <si>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</si>
  <si>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</si>
  <si>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</si>
  <si>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</si>
  <si>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</si>
  <si>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</si>
  <si>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</si>
  <si>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</si>
  <si>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</si>
  <si>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</si>
  <si>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</si>
  <si>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</si>
  <si>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</si>
  <si>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</si>
  <si>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</si>
  <si>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</si>
  <si>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</si>
  <si>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</si>
  <si>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</si>
  <si>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</si>
  <si>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</si>
  <si>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</si>
  <si>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</si>
  <si>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</si>
  <si>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</si>
  <si>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</si>
  <si>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</si>
  <si>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</si>
  <si>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</si>
  <si>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</si>
  <si>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</si>
  <si>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</si>
  <si>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</si>
  <si>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</si>
  <si>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</si>
  <si>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</si>
  <si>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</si>
  <si>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</si>
  <si>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</si>
  <si>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</si>
  <si>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</si>
  <si>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</si>
  <si>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</si>
  <si>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</si>
  <si>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</si>
  <si>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</si>
  <si>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</si>
  <si>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</si>
  <si>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</si>
  <si>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</si>
  <si>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</si>
  <si>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</si>
  <si>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</si>
  <si>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</si>
  <si>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</si>
  <si>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</si>
  <si>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</si>
  <si>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</si>
  <si>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</si>
  <si>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</si>
  <si>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</si>
  <si>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</si>
  <si>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</si>
  <si>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</si>
  <si>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</si>
  <si>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</si>
  <si>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</si>
  <si>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</si>
  <si>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</si>
  <si>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</si>
  <si>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</si>
  <si>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</si>
  <si>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</si>
  <si>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</si>
  <si>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</si>
  <si>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</si>
  <si>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</si>
  <si>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</si>
  <si>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</si>
  <si>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</si>
  <si>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</si>
  <si>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</si>
  <si>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</si>
  <si>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</si>
  <si>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</si>
  <si>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</si>
  <si>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</si>
  <si>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</si>
  <si>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</si>
  <si>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</si>
  <si>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</si>
  <si>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</si>
  <si>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</si>
  <si>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</si>
  <si>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</si>
  <si>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</si>
  <si>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</si>
  <si>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</si>
  <si>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</si>
  <si>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</si>
  <si>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</si>
  <si>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</si>
  <si>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</si>
  <si>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</si>
  <si>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</si>
  <si>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</si>
  <si>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</si>
  <si>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</si>
  <si>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</si>
  <si>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</si>
  <si>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</si>
  <si>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</si>
  <si>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</si>
  <si>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</si>
  <si>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</si>
  <si>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</si>
  <si>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</si>
  <si>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</si>
  <si>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</si>
  <si>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</si>
  <si>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</si>
  <si>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</si>
  <si>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</si>
  <si>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</si>
  <si>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</si>
  <si>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</si>
  <si>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</si>
  <si>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</si>
  <si>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</si>
  <si>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</si>
  <si>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</si>
  <si>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</si>
  <si>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</si>
  <si>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</si>
  <si>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</si>
  <si>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</si>
  <si>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</si>
  <si>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</si>
  <si>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</si>
  <si>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</si>
  <si>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</si>
  <si>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</si>
  <si>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</si>
  <si>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</si>
  <si>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</si>
  <si>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</si>
  <si>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</si>
  <si>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</si>
  <si>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</si>
  <si>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</si>
  <si>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</si>
  <si>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</si>
  <si>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</si>
  <si>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</si>
  <si>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</si>
  <si>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</si>
  <si>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</si>
  <si>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</si>
  <si>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</si>
  <si>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</si>
  <si>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</si>
  <si>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</si>
  <si>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</si>
  <si>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</si>
  <si>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</si>
  <si>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</si>
  <si>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</si>
  <si>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</si>
  <si>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</si>
  <si>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</si>
  <si>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</si>
  <si>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</si>
  <si>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</si>
  <si>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</si>
  <si>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</si>
  <si>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</si>
  <si>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</si>
  <si>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</si>
  <si>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</si>
  <si>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</si>
  <si>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</si>
  <si>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</si>
  <si>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</si>
  <si>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</si>
  <si>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</si>
  <si>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</si>
  <si>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</si>
  <si>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</si>
  <si>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</si>
  <si>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</si>
  <si>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</si>
  <si>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</si>
  <si>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</si>
  <si>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</si>
  <si>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</si>
  <si>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</si>
  <si>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</si>
  <si>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</si>
  <si>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</si>
  <si>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</si>
  <si>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</si>
  <si>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</si>
  <si>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</si>
  <si>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</si>
  <si>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</si>
  <si>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</si>
  <si>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</si>
  <si>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</si>
  <si>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</si>
  <si>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</si>
  <si>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</si>
  <si>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</si>
  <si>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</si>
  <si>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</si>
  <si>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</si>
  <si>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</si>
  <si>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</si>
  <si>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</si>
  <si>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</si>
  <si>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</si>
  <si>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</si>
  <si>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</si>
  <si>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</si>
  <si>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</si>
  <si>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</si>
  <si>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</si>
  <si>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</si>
  <si>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</si>
  <si>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</si>
  <si>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</si>
  <si>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</si>
  <si>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</si>
  <si>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</si>
  <si>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</si>
  <si>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</si>
  <si>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</si>
  <si>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</si>
  <si>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</si>
  <si>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</si>
  <si>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</si>
  <si>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</si>
  <si>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</si>
  <si>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</si>
  <si>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</si>
  <si>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</si>
  <si>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</si>
  <si>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</si>
  <si>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</si>
  <si>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</si>
  <si>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</si>
  <si>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</si>
  <si>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</si>
  <si>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</si>
  <si>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</si>
  <si>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</si>
  <si>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</si>
  <si>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</si>
  <si>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</si>
  <si>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</si>
  <si>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</si>
  <si>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</si>
  <si>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</si>
  <si>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</si>
  <si>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</si>
  <si>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</si>
  <si>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</si>
  <si>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</si>
  <si>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</si>
  <si>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</si>
  <si>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</si>
  <si>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</si>
  <si>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</si>
  <si>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</si>
  <si>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</si>
  <si>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</si>
  <si>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</si>
  <si>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</si>
  <si>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</si>
  <si>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</si>
  <si>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</si>
  <si>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</si>
  <si>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</si>
  <si>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</si>
  <si>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</si>
  <si>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</si>
  <si>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</si>
  <si>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</si>
  <si>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</si>
  <si>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</si>
  <si>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</si>
  <si>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</si>
  <si>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</si>
  <si>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</si>
  <si>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</si>
  <si>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</si>
  <si>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</si>
  <si>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</si>
  <si>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</si>
  <si>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</si>
  <si>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</si>
  <si>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</si>
  <si>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</si>
  <si>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</si>
  <si>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</si>
  <si>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</si>
  <si>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</si>
  <si>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</si>
  <si>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</si>
  <si>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</si>
  <si>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</si>
  <si>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</si>
  <si>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</si>
  <si>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</si>
  <si>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</si>
  <si>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</si>
  <si>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</si>
  <si>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</si>
  <si>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</si>
  <si>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</si>
  <si>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</si>
  <si>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</si>
  <si>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</si>
  <si>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</si>
  <si>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</si>
  <si>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</si>
  <si>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</si>
  <si>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</si>
  <si>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</si>
  <si>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</si>
  <si>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</si>
  <si>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</si>
  <si>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</si>
  <si>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</si>
  <si>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</si>
  <si>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</si>
  <si>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</si>
  <si>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</si>
  <si>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</si>
  <si>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</si>
  <si>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</si>
  <si>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</si>
  <si>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</si>
  <si>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</si>
  <si>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</si>
  <si>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</si>
  <si>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</si>
  <si>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</si>
  <si>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</si>
  <si>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</si>
  <si>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</si>
  <si>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</si>
  <si>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</si>
  <si>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</si>
  <si>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</si>
  <si>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</si>
  <si>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</si>
  <si>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</si>
  <si>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</si>
  <si>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</si>
  <si>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</si>
  <si>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</si>
  <si>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</si>
  <si>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</si>
  <si>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</si>
  <si>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</si>
  <si>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</si>
  <si>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</si>
  <si>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</si>
  <si>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</si>
  <si>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</si>
  <si>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</si>
  <si>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</si>
  <si>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</si>
  <si>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</si>
  <si>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</si>
  <si>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</si>
  <si>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</si>
  <si>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</si>
  <si>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</si>
  <si>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</si>
  <si>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</si>
  <si>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</si>
  <si>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</si>
  <si>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</si>
  <si>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</si>
  <si>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</si>
  <si>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</si>
  <si>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</si>
  <si>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</si>
  <si>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</si>
  <si>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</si>
  <si>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</si>
  <si>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</si>
  <si>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</si>
  <si>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</si>
  <si>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</si>
  <si>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</si>
  <si>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</si>
  <si>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</si>
  <si>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</si>
  <si>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</si>
  <si>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</si>
  <si>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</si>
  <si>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</si>
  <si>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</si>
  <si>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</si>
  <si>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</si>
  <si>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</si>
  <si>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</si>
  <si>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</si>
  <si>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</si>
  <si>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</si>
  <si>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</si>
  <si>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</si>
  <si>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</si>
  <si>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</si>
  <si>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</si>
  <si>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</si>
  <si>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</si>
  <si>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</si>
  <si>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</si>
  <si>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</si>
  <si>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</si>
  <si>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</si>
  <si>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</si>
  <si>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</si>
  <si>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</si>
  <si>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</si>
  <si>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</si>
  <si>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</si>
  <si>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</si>
  <si>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</si>
  <si>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</si>
  <si>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</si>
  <si>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</si>
  <si>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</si>
  <si>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</si>
  <si>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</si>
  <si>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</si>
  <si>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</si>
  <si>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</si>
  <si>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</si>
  <si>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</si>
  <si>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</si>
  <si>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</si>
  <si>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</si>
  <si>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</si>
  <si>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</si>
  <si>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</si>
  <si>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</si>
  <si>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</si>
  <si>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</si>
  <si>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</si>
  <si>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</si>
  <si>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</si>
  <si>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</si>
  <si>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</si>
  <si>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</si>
  <si>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</si>
  <si>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</si>
  <si>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</si>
  <si>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</si>
  <si>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</si>
  <si>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</si>
  <si>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</si>
  <si>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</si>
  <si>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</si>
  <si>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</si>
  <si>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</si>
  <si>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</si>
  <si>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</si>
  <si>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</si>
  <si>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</si>
  <si>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</si>
  <si>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</si>
  <si>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</si>
  <si>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</si>
  <si>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</si>
  <si>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</si>
  <si>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</si>
  <si>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</si>
  <si>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</si>
  <si>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</si>
  <si>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</si>
  <si>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</si>
  <si>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</si>
  <si>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</si>
  <si>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</si>
  <si>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</si>
  <si>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</si>
  <si>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</si>
  <si>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</si>
  <si>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</si>
  <si>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</si>
  <si>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</si>
  <si>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</si>
  <si>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</si>
  <si>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</si>
  <si>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</si>
  <si>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</si>
  <si>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</si>
  <si>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</si>
  <si>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</si>
  <si>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</si>
  <si>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</si>
  <si>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</si>
  <si>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</si>
  <si>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</si>
  <si>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</si>
  <si>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</si>
  <si>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</si>
  <si>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</si>
  <si>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</si>
  <si>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</si>
  <si>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</si>
  <si>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</si>
  <si>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</si>
  <si>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</si>
  <si>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</si>
  <si>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</si>
  <si>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</si>
  <si>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</si>
  <si>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</si>
  <si>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</si>
  <si>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</si>
  <si>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</si>
  <si>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</si>
  <si>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</si>
  <si>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</si>
  <si>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</si>
  <si>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</si>
  <si>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</si>
  <si>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</si>
  <si>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</si>
  <si>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</si>
  <si>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</si>
  <si>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</si>
  <si>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</si>
  <si>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</si>
  <si>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</si>
  <si>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</si>
  <si>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</si>
  <si>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</si>
  <si>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</si>
  <si>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</si>
  <si>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</si>
  <si>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</si>
  <si>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</si>
  <si>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</si>
  <si>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</si>
  <si>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</si>
  <si>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</si>
  <si>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</si>
  <si>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</si>
  <si>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</si>
  <si>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</si>
  <si>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</si>
  <si>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</si>
  <si>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</si>
  <si>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</si>
  <si>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</si>
  <si>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</si>
  <si>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</si>
  <si>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</si>
  <si>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</si>
  <si>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</si>
  <si>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</si>
  <si>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</si>
  <si>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</si>
  <si>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</si>
  <si>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</si>
  <si>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</si>
  <si>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</si>
  <si>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</si>
  <si>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</si>
  <si>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</si>
  <si>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</si>
  <si>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</si>
  <si>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</si>
  <si>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</si>
  <si>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</si>
  <si>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</si>
  <si>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</si>
  <si>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</si>
  <si>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</si>
  <si>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</si>
  <si>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</si>
  <si>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</si>
  <si>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</si>
  <si>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</si>
  <si>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</si>
  <si>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</si>
  <si>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</si>
  <si>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</si>
  <si>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</si>
  <si>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</si>
  <si>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</si>
  <si>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</si>
  <si>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</si>
  <si>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</si>
  <si>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</si>
  <si>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</si>
  <si>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</si>
  <si>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</si>
  <si>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</si>
  <si>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</si>
  <si>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</si>
  <si>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</si>
  <si>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</si>
  <si>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</si>
  <si>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</si>
  <si>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</si>
  <si>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</si>
  <si>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</si>
  <si>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</si>
  <si>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</si>
  <si>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</si>
  <si>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</si>
  <si>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</si>
  <si>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</si>
  <si>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</si>
  <si>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</si>
  <si>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</si>
  <si>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</si>
  <si>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</si>
  <si>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</si>
  <si>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</si>
  <si>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</si>
  <si>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</si>
  <si>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</si>
  <si>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</si>
  <si>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</si>
  <si>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</si>
  <si>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</si>
  <si>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</si>
  <si>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</si>
  <si>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</si>
  <si>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</si>
  <si>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</si>
  <si>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</si>
  <si>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</si>
  <si>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</si>
  <si>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</si>
  <si>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</si>
  <si>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</si>
  <si>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</si>
  <si>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</si>
  <si>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</si>
  <si>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</si>
  <si>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</si>
  <si>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</si>
  <si>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</si>
  <si>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</si>
  <si>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</si>
  <si>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</si>
  <si>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</si>
  <si>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</si>
  <si>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</si>
  <si>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</si>
  <si>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</si>
  <si>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</si>
  <si>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</si>
  <si>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</si>
  <si>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</si>
  <si>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</si>
  <si>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</si>
  <si>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</si>
  <si>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</si>
  <si>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</si>
  <si>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</si>
  <si>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</si>
  <si>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</si>
  <si>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</si>
  <si>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</si>
  <si>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</si>
  <si>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</si>
  <si>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</si>
  <si>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</si>
  <si>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</si>
  <si>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</si>
  <si>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</si>
  <si>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</si>
  <si>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</si>
  <si>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</si>
  <si>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</si>
  <si>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</si>
  <si>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</si>
  <si>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</si>
  <si>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</si>
  <si>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</si>
  <si>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</si>
  <si>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</si>
  <si>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</si>
  <si>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</si>
  <si>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</si>
  <si>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</si>
  <si>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</si>
  <si>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</si>
  <si>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</si>
  <si>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</si>
  <si>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</si>
  <si>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</si>
  <si>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</si>
  <si>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</si>
  <si>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</si>
  <si>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</si>
  <si>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</si>
  <si>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</si>
  <si>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</si>
  <si>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</si>
  <si>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</si>
  <si>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</si>
  <si>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</si>
  <si>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</si>
  <si>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</si>
  <si>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</si>
  <si>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</si>
  <si>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</si>
  <si>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</si>
  <si>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</si>
  <si>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</si>
  <si>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</si>
  <si>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</si>
  <si>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</si>
  <si>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</si>
  <si>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</si>
  <si>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</si>
  <si>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</si>
  <si>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</si>
  <si>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</si>
  <si>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</si>
  <si>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</si>
  <si>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</si>
  <si>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</si>
  <si>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</si>
  <si>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</si>
  <si>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</si>
  <si>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</si>
  <si>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</si>
  <si>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</si>
  <si>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</si>
  <si>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</si>
  <si>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</si>
  <si>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</si>
  <si>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</si>
  <si>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</si>
  <si>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</si>
  <si>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</si>
  <si>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</si>
  <si>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</si>
  <si>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</si>
  <si>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</si>
  <si>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</si>
  <si>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</si>
  <si>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</si>
  <si>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</si>
  <si>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</si>
  <si>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</si>
  <si>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</si>
  <si>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</si>
  <si>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</si>
  <si>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</si>
  <si>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</si>
  <si>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</si>
  <si>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</si>
  <si>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</si>
  <si>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</si>
  <si>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</si>
  <si>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</si>
  <si>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</si>
  <si>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</si>
  <si>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</si>
  <si>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</si>
  <si>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</si>
  <si>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</si>
  <si>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</si>
  <si>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</si>
  <si>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</si>
  <si>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</si>
  <si>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</si>
  <si>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</si>
  <si>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</si>
  <si>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</si>
  <si>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</si>
  <si>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</si>
  <si>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</si>
  <si>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</si>
  <si>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</si>
  <si>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</si>
  <si>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</si>
  <si>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</si>
  <si>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</si>
  <si>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</si>
  <si>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</si>
  <si>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</si>
  <si>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</si>
  <si>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</si>
  <si>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</si>
  <si>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</si>
  <si>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</si>
  <si>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</si>
  <si>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</si>
  <si>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</si>
  <si>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</si>
  <si>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</si>
  <si>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</si>
  <si>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</si>
  <si>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</si>
  <si>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</si>
  <si>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</si>
  <si>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</si>
  <si>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</si>
  <si>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</si>
  <si>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</si>
  <si>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</si>
  <si>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</si>
  <si>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</si>
  <si>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</si>
  <si>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</si>
  <si>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</si>
  <si>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</si>
  <si>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</si>
  <si>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</si>
  <si>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</si>
  <si>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</si>
  <si>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</si>
  <si>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</si>
  <si>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</si>
  <si>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</si>
  <si>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</si>
  <si>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</si>
  <si>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</si>
  <si>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</si>
  <si>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</si>
  <si>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</si>
  <si>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</si>
  <si>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</si>
  <si>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</si>
  <si>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</si>
  <si>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</si>
  <si>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</si>
  <si>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</si>
  <si>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</si>
  <si>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</si>
  <si>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</si>
  <si>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</si>
  <si>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</si>
  <si>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</si>
  <si>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</si>
  <si>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</si>
  <si>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</si>
  <si>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</si>
  <si>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</si>
  <si>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</si>
  <si>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</si>
  <si>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</si>
  <si>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</si>
  <si>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</si>
  <si>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</si>
  <si>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</si>
  <si>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</si>
  <si>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</si>
  <si>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</si>
  <si>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</si>
  <si>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</si>
  <si>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</si>
  <si>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</si>
  <si>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</si>
  <si>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</si>
  <si>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</si>
  <si>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</si>
  <si>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</si>
  <si>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</si>
  <si>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</si>
  <si>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</si>
  <si>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</si>
  <si>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</si>
  <si>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</si>
  <si>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</si>
  <si>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</si>
  <si>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</si>
  <si>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</si>
  <si>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</si>
  <si>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</si>
  <si>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</si>
  <si>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</si>
  <si>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</si>
  <si>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</si>
  <si>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</si>
  <si>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</si>
  <si>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</si>
  <si>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</si>
  <si>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</si>
  <si>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</si>
  <si>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</si>
  <si>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</si>
  <si>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</si>
  <si>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</si>
  <si>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</si>
  <si>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</si>
  <si>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</si>
  <si>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</si>
  <si>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</si>
  <si>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</si>
  <si>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</si>
  <si>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</si>
  <si>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</si>
  <si>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</si>
  <si>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</si>
  <si>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</si>
  <si>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</si>
  <si>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</si>
  <si>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</si>
  <si>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</si>
  <si>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</si>
  <si>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</si>
  <si>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</si>
  <si>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</si>
  <si>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</si>
  <si>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</si>
  <si>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</si>
  <si>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</si>
  <si>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</si>
  <si>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</si>
  <si>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</si>
  <si>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</si>
  <si>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</si>
  <si>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</si>
  <si>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</si>
  <si>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</si>
  <si>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</si>
  <si>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</si>
  <si>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</si>
  <si>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</si>
  <si>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</si>
  <si>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</si>
  <si>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</si>
  <si>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</si>
  <si>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</si>
  <si>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</si>
  <si>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</si>
  <si>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</si>
  <si>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</si>
  <si>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</si>
  <si>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</si>
  <si>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</si>
  <si>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</si>
  <si>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</si>
  <si>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</si>
  <si>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</si>
  <si>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</si>
  <si>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</si>
  <si>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</si>
  <si>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</si>
  <si>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</si>
  <si>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</si>
  <si>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</si>
  <si>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</si>
  <si>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</si>
  <si>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</si>
  <si>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</si>
  <si>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</si>
  <si>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</si>
  <si>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</si>
  <si>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</si>
  <si>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</si>
  <si>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</si>
  <si>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</si>
  <si>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</si>
  <si>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</si>
  <si>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</si>
  <si>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</si>
  <si>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</si>
  <si>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</si>
  <si>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</si>
  <si>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</si>
  <si>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</si>
  <si>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</si>
  <si>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</si>
  <si>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</si>
  <si>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</si>
  <si>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</si>
  <si>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</si>
  <si>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</si>
  <si>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</si>
  <si>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</si>
  <si>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</si>
  <si>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</si>
  <si>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</si>
  <si>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</si>
  <si>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</si>
  <si>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</si>
  <si>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</si>
  <si>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</si>
  <si>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</si>
  <si>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</si>
  <si>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</si>
  <si>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</si>
  <si>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</si>
  <si>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</si>
  <si>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</si>
  <si>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</si>
  <si>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</si>
  <si>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</si>
  <si>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</si>
  <si>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</si>
  <si>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</si>
  <si>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</si>
  <si>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</si>
  <si>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</si>
  <si>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</si>
  <si>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</si>
  <si>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</si>
  <si>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</si>
  <si>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</si>
  <si>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</si>
  <si>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</si>
  <si>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</si>
  <si>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</si>
  <si>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</si>
  <si>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</si>
  <si>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</si>
  <si>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</si>
  <si>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</si>
  <si>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</si>
  <si>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</si>
  <si>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</si>
  <si>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</si>
  <si>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</si>
  <si>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</si>
  <si>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</si>
  <si>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</si>
  <si>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</si>
  <si>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</si>
  <si>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</si>
  <si>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</si>
  <si>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</si>
  <si>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</si>
  <si>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</si>
  <si>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</si>
  <si>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</si>
  <si>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</si>
  <si>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</si>
  <si>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</si>
  <si>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</si>
  <si>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</si>
  <si>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</si>
  <si>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</si>
  <si>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</si>
  <si>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</si>
  <si>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</si>
  <si>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</si>
  <si>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</si>
  <si>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</si>
  <si>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</si>
  <si>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</si>
  <si>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</si>
  <si>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</si>
  <si>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</si>
  <si>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</si>
  <si>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</si>
  <si>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</si>
  <si>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</si>
  <si>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</si>
  <si>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</si>
  <si>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</si>
  <si>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</si>
  <si>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</si>
  <si>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</si>
  <si>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</si>
  <si>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</si>
  <si>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</si>
  <si>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</si>
  <si>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</si>
  <si>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</si>
  <si>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</si>
  <si>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</si>
  <si>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</si>
  <si>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</si>
  <si>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</si>
  <si>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</si>
  <si>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</si>
  <si>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</si>
  <si>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</si>
  <si>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</si>
  <si>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</si>
  <si>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</si>
  <si>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</si>
  <si>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</si>
  <si>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</si>
  <si>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</si>
  <si>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</si>
  <si>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</si>
  <si>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</si>
  <si>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</si>
  <si>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</si>
  <si>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</si>
  <si>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</si>
  <si>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</si>
  <si>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</si>
  <si>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</si>
  <si>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</si>
  <si>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</si>
  <si>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</si>
  <si>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</si>
  <si>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</si>
  <si>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</si>
  <si>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</si>
  <si>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</si>
  <si>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</si>
  <si>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</si>
  <si>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</si>
  <si>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</si>
  <si>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</si>
  <si>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</si>
  <si>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</si>
  <si>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</si>
  <si>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</si>
  <si>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</si>
  <si>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</si>
  <si>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</si>
  <si>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</si>
  <si>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</si>
  <si>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</si>
  <si>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</si>
  <si>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</si>
  <si>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</si>
  <si>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</si>
  <si>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</si>
  <si>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</si>
  <si>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</si>
  <si>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</si>
  <si>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</si>
  <si>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</si>
  <si>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</si>
  <si>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</si>
  <si>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</si>
  <si>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</si>
  <si>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</si>
  <si>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</si>
  <si>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</si>
  <si>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</si>
  <si>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</si>
  <si>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</si>
  <si>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</si>
  <si>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</si>
  <si>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</si>
  <si>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</si>
  <si>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</si>
  <si>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</si>
  <si>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</si>
  <si>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</si>
  <si>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</si>
  <si>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</si>
  <si>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</si>
  <si>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</si>
  <si>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</si>
  <si>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</si>
  <si>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</si>
  <si>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</si>
  <si>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</si>
  <si>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</si>
  <si>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</si>
  <si>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</si>
  <si>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</si>
  <si>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</si>
  <si>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</si>
  <si>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</si>
  <si>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</si>
  <si>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</si>
  <si>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</si>
  <si>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</si>
  <si>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</si>
  <si>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</si>
  <si>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</si>
  <si>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</si>
  <si>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</si>
  <si>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</si>
  <si>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</si>
  <si>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</si>
  <si>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</si>
  <si>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</si>
  <si>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</si>
  <si>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</si>
  <si>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</si>
  <si>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</si>
  <si>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</si>
  <si>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</si>
  <si>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</si>
  <si>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</si>
  <si>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</si>
  <si>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</si>
  <si>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</si>
  <si>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</si>
  <si>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</si>
  <si>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</si>
  <si>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</si>
  <si>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</si>
  <si>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</si>
  <si>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</si>
  <si>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</si>
  <si>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</si>
  <si>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</si>
  <si>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</si>
  <si>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</si>
  <si>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</si>
  <si>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</si>
  <si>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</si>
  <si>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</si>
  <si>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</si>
  <si>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</si>
  <si>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</si>
  <si>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</si>
  <si>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</si>
  <si>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</si>
  <si>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</si>
  <si>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</si>
  <si>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</si>
  <si>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</si>
  <si>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</si>
  <si>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</si>
  <si>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</si>
  <si>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</si>
  <si>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</si>
  <si>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</si>
  <si>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</si>
  <si>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</si>
  <si>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</si>
  <si>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</si>
  <si>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</si>
  <si>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</si>
  <si>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</si>
  <si>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</si>
  <si>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</si>
  <si>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</si>
  <si>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</si>
  <si>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</si>
  <si>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</si>
  <si>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</si>
  <si>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</si>
  <si>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</si>
  <si>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</si>
  <si>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</si>
  <si>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</si>
  <si>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</si>
  <si>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</si>
  <si>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</si>
  <si>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</si>
  <si>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</si>
  <si>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</si>
  <si>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</si>
  <si>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</si>
  <si>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</si>
  <si>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</si>
  <si>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</si>
  <si>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</si>
  <si>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</si>
  <si>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</si>
  <si>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</si>
  <si>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</si>
  <si>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</si>
  <si>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</si>
  <si>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</si>
  <si>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</si>
  <si>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</si>
  <si>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</si>
  <si>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</si>
  <si>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</si>
  <si>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</si>
  <si>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</si>
  <si>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</si>
  <si>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</si>
  <si>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</si>
  <si>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</si>
  <si>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</si>
  <si>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</si>
  <si>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</si>
  <si>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</si>
  <si>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</si>
  <si>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</si>
  <si>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</si>
  <si>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</si>
  <si>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</si>
  <si>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</si>
  <si>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</si>
  <si>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</si>
  <si>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</si>
  <si>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</si>
  <si>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</si>
  <si>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</si>
  <si>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</si>
  <si>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</si>
  <si>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</si>
  <si>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</si>
  <si>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</si>
  <si>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</si>
  <si>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</si>
  <si>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</si>
  <si>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</si>
  <si>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</si>
  <si>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</si>
  <si>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</si>
  <si>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</si>
  <si>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</si>
  <si>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</si>
  <si>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</si>
  <si>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</si>
  <si>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</si>
  <si>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</si>
  <si>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</si>
  <si>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</si>
  <si>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</si>
  <si>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</si>
  <si>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</si>
  <si>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</si>
  <si>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</si>
  <si>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</si>
  <si>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</si>
  <si>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</si>
  <si>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</si>
  <si>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</si>
  <si>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</si>
  <si>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</si>
  <si>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</si>
  <si>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</si>
  <si>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</si>
  <si>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</si>
  <si>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</si>
  <si>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</si>
  <si>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</si>
  <si>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</si>
  <si>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</si>
  <si>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</si>
  <si>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</si>
  <si>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</si>
  <si>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</si>
  <si>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</si>
  <si>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</si>
  <si>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</si>
  <si>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</si>
  <si>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</si>
  <si>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</si>
  <si>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</si>
  <si>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</si>
  <si>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</si>
  <si>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</si>
  <si>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</si>
  <si>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</si>
  <si>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</si>
  <si>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</si>
  <si>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</si>
  <si>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</si>
  <si>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</si>
  <si>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</si>
  <si>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</si>
  <si>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</si>
  <si>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</si>
  <si>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</si>
  <si>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</si>
  <si>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</si>
  <si>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</si>
  <si>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</si>
  <si>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</si>
  <si>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</si>
  <si>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</si>
  <si>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</si>
  <si>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</si>
  <si>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</si>
  <si>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</si>
  <si>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</si>
  <si>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</si>
  <si>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</si>
  <si>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</si>
  <si>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</si>
  <si>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</si>
  <si>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</si>
  <si>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</si>
  <si>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</si>
  <si>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</si>
  <si>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</si>
  <si>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</si>
  <si>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</si>
  <si>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</si>
  <si>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</si>
  <si>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</si>
  <si>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</si>
  <si>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</si>
  <si>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</si>
  <si>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</si>
  <si>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</si>
  <si>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</si>
  <si>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</si>
  <si>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</si>
  <si>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</si>
  <si>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</si>
  <si>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</si>
  <si>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</si>
  <si>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</si>
  <si>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</si>
  <si>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</si>
  <si>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</si>
  <si>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</si>
  <si>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</si>
  <si>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</si>
  <si>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</si>
  <si>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</si>
  <si>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</si>
  <si>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</si>
  <si>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</si>
  <si>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</si>
  <si>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</si>
  <si>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</si>
  <si>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</si>
  <si>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</si>
  <si>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</si>
  <si>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</si>
  <si>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</si>
  <si>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</si>
  <si>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</si>
  <si>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</si>
  <si>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</si>
  <si>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</si>
  <si>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</si>
  <si>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</si>
  <si>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</si>
  <si>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</si>
  <si>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</si>
  <si>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</si>
  <si>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</si>
  <si>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</si>
  <si>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</si>
  <si>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</si>
  <si>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</si>
  <si>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</si>
  <si>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</si>
  <si>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</si>
  <si>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</si>
  <si>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</si>
  <si>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</si>
  <si>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</si>
  <si>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</si>
  <si>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</si>
  <si>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</si>
  <si>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</si>
  <si>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</si>
  <si>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</si>
  <si>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</si>
  <si>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</si>
  <si>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</si>
  <si>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</si>
  <si>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</si>
  <si>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</si>
  <si>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</si>
  <si>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</si>
  <si>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</si>
  <si>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</si>
  <si>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</si>
  <si>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</si>
  <si>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</si>
  <si>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</si>
  <si>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</si>
  <si>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</si>
  <si>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</si>
  <si>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</si>
  <si>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</si>
  <si>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</si>
  <si>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</si>
  <si>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</si>
  <si>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</si>
  <si>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</si>
  <si>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</si>
  <si>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</si>
  <si>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</si>
  <si>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</si>
  <si>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</si>
  <si>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</si>
  <si>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</si>
  <si>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</si>
  <si>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</si>
  <si>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</si>
  <si>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</si>
  <si>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</si>
  <si>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</si>
  <si>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</si>
  <si>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</si>
  <si>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</si>
  <si>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</si>
  <si>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</si>
  <si>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</si>
  <si>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</si>
  <si>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</si>
  <si>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</si>
  <si>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</si>
  <si>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</si>
  <si>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</si>
  <si>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</si>
  <si>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</si>
  <si>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</si>
  <si>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</si>
  <si>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</si>
  <si>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</si>
  <si>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</si>
  <si>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</si>
  <si>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</si>
  <si>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</si>
  <si>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</si>
  <si>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</si>
  <si>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</si>
  <si>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</si>
  <si>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</si>
  <si>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</si>
  <si>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</si>
  <si>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</si>
  <si>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</si>
  <si>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</si>
  <si>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</si>
  <si>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</si>
  <si>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</si>
  <si>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</si>
  <si>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</si>
  <si>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</si>
  <si>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</si>
  <si>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</si>
  <si>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</si>
  <si>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</si>
  <si>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</si>
  <si>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</si>
  <si>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</si>
  <si>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</si>
  <si>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</si>
  <si>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</si>
  <si>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</si>
  <si>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</si>
  <si>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</si>
  <si>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</si>
  <si>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</si>
  <si>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</si>
  <si>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</si>
  <si>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</si>
  <si>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</si>
  <si>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</si>
  <si>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</si>
  <si>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</si>
  <si>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</si>
  <si>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</si>
  <si>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</si>
  <si>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</si>
  <si>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</si>
  <si>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</si>
  <si>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</si>
  <si>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</si>
  <si>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</si>
  <si>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</si>
  <si>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</si>
  <si>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</si>
  <si>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</si>
  <si>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</si>
  <si>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</si>
  <si>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</si>
  <si>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</si>
  <si>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</si>
  <si>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</si>
  <si>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</si>
  <si>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</si>
  <si>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</si>
  <si>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</si>
  <si>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</si>
  <si>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</si>
  <si>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</si>
  <si>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</si>
  <si>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</si>
  <si>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</si>
  <si>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</si>
  <si>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</si>
  <si>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</si>
  <si>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</si>
  <si>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</si>
  <si>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</si>
  <si>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</si>
  <si>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</si>
  <si>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</si>
  <si>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</si>
  <si>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</si>
  <si>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</si>
  <si>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</si>
  <si>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</si>
  <si>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</si>
  <si>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</si>
  <si>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</si>
  <si>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</si>
  <si>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</si>
  <si>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</si>
  <si>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</si>
  <si>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</si>
  <si>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</si>
  <si>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</si>
  <si>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</si>
  <si>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</si>
  <si>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</si>
  <si>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</si>
  <si>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</si>
  <si>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</si>
  <si>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</si>
  <si>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</si>
  <si>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</si>
  <si>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</si>
  <si>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</si>
  <si>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</si>
  <si>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</si>
  <si>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</si>
  <si>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</si>
  <si>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</si>
  <si>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</si>
  <si>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</si>
  <si>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</si>
  <si>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</si>
  <si>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</si>
  <si>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</si>
  <si>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</si>
  <si>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</si>
  <si>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</si>
  <si>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</si>
  <si>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</si>
  <si>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</si>
  <si>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</si>
  <si>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</si>
  <si>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</si>
  <si>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</si>
  <si>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</si>
  <si>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</si>
  <si>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</si>
  <si>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</si>
  <si>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</si>
  <si>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</si>
  <si>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</si>
  <si>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</si>
  <si>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</si>
  <si>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</si>
  <si>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</si>
  <si>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</si>
  <si>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</si>
  <si>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</si>
  <si>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</si>
  <si>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</si>
  <si>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</si>
  <si>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</si>
  <si>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</si>
  <si>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</si>
  <si>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</si>
  <si>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</si>
  <si>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</si>
  <si>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</si>
  <si>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</si>
  <si>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</si>
  <si>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</si>
  <si>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</si>
  <si>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</si>
  <si>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</si>
  <si>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</si>
  <si>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</si>
  <si>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</si>
  <si>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</si>
  <si>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</si>
  <si>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</si>
  <si>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</si>
  <si>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</si>
  <si>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</si>
  <si>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</si>
  <si>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</si>
  <si>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</si>
  <si>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</si>
  <si>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</si>
  <si>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</si>
  <si>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</si>
  <si>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</si>
  <si>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</si>
  <si>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</si>
  <si>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</si>
  <si>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</si>
  <si>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</si>
  <si>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</si>
  <si>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</si>
  <si>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</si>
  <si>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</si>
  <si>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</si>
  <si>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</si>
  <si>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</si>
  <si>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</si>
  <si>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</si>
  <si>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</si>
  <si>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</si>
  <si>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</si>
  <si>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</si>
  <si>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</si>
  <si>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</si>
  <si>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</si>
  <si>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</si>
  <si>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</si>
  <si>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</si>
  <si>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</si>
  <si>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</si>
  <si>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</si>
  <si>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</si>
  <si>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</si>
  <si>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</si>
  <si>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</si>
  <si>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</si>
  <si>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</si>
  <si>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</si>
  <si>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</si>
  <si>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</si>
  <si>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</si>
  <si>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</si>
  <si>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</si>
  <si>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</si>
  <si>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</si>
  <si>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</si>
  <si>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</si>
  <si>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</si>
  <si>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</si>
  <si>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</si>
  <si>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</si>
  <si>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</si>
  <si>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</si>
  <si>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</si>
  <si>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</si>
  <si>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</si>
  <si>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</si>
  <si>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</si>
  <si>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</si>
  <si>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</si>
  <si>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</si>
  <si>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</si>
  <si>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</si>
  <si>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</si>
  <si>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</si>
  <si>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</si>
  <si>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</si>
  <si>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</si>
  <si>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</si>
  <si>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</si>
  <si>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</si>
  <si>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</si>
  <si>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</si>
  <si>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</si>
  <si>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</si>
  <si>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</si>
  <si>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</si>
  <si>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</si>
  <si>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</si>
  <si>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</si>
  <si>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</si>
  <si>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</si>
  <si>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</si>
  <si>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</si>
  <si>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</si>
  <si>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</si>
  <si>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</si>
  <si>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</si>
  <si>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</si>
  <si>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</si>
  <si>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</si>
  <si>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</si>
  <si>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</si>
  <si>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</si>
  <si>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</si>
  <si>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</si>
  <si>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</si>
  <si>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</si>
  <si>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</si>
  <si>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</si>
  <si>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</si>
  <si>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</si>
  <si>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</si>
  <si>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</si>
  <si>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</si>
  <si>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</si>
  <si>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</si>
  <si>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</si>
  <si>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</si>
  <si>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</si>
  <si>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</si>
  <si>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</si>
  <si>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</si>
  <si>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</si>
  <si>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</si>
  <si>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</si>
  <si>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</si>
  <si>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</si>
  <si>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</si>
  <si>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</si>
  <si>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</si>
  <si>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</si>
  <si>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</si>
  <si>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</si>
  <si>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</si>
  <si>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</si>
  <si>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</si>
  <si>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</si>
  <si>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</si>
  <si>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</si>
  <si>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</si>
  <si>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</si>
  <si>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</si>
  <si>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</si>
  <si>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</si>
  <si>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</si>
  <si>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</si>
  <si>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</si>
  <si>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</si>
  <si>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</si>
  <si>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</si>
  <si>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</si>
  <si>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</si>
  <si>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</si>
  <si>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</si>
  <si>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</si>
  <si>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</si>
  <si>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</si>
  <si>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</si>
  <si>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</si>
  <si>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</si>
  <si>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</si>
  <si>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</si>
  <si>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</si>
  <si>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</si>
  <si>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</si>
  <si>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</si>
  <si>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</si>
  <si>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</si>
  <si>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</si>
  <si>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</si>
  <si>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</si>
  <si>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</si>
  <si>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</si>
  <si>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</si>
  <si>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</si>
  <si>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</si>
  <si>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</si>
  <si>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</si>
  <si>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</si>
  <si>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</si>
  <si>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</si>
  <si>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</si>
  <si>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</si>
  <si>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</si>
  <si>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</si>
  <si>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</si>
  <si>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</si>
  <si>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</si>
  <si>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</si>
  <si>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</si>
  <si>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</si>
  <si>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</si>
  <si>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</si>
  <si>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</si>
  <si>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</si>
  <si>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</si>
  <si>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</si>
  <si>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</si>
  <si>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</si>
  <si>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</si>
  <si>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</si>
  <si>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</si>
  <si>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</si>
  <si>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</si>
  <si>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</si>
  <si>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</si>
  <si>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</si>
  <si>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</si>
  <si>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</si>
  <si>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</si>
  <si>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</si>
  <si>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</si>
  <si>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</si>
  <si>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</si>
  <si>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</si>
  <si>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</si>
  <si>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</si>
  <si>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</si>
  <si>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</si>
  <si>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</si>
  <si>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</si>
  <si>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</si>
  <si>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</si>
  <si>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</si>
  <si>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</si>
  <si>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</si>
  <si>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</si>
  <si>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</si>
  <si>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</si>
  <si>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</si>
  <si>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</si>
  <si>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</si>
  <si>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</si>
  <si>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</si>
  <si>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</si>
  <si>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</si>
  <si>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</si>
  <si>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</si>
  <si>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</si>
  <si>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</si>
  <si>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</si>
  <si>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</si>
  <si>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</si>
  <si>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</si>
  <si>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</si>
  <si>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</si>
  <si>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</si>
  <si>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</si>
  <si>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</si>
  <si>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</si>
  <si>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</si>
  <si>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</si>
  <si>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</si>
  <si>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</si>
  <si>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</si>
  <si>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</si>
  <si>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</si>
  <si>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</si>
  <si>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</si>
  <si>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</si>
  <si>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</si>
  <si>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</si>
  <si>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</si>
  <si>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</si>
  <si>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</si>
  <si>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</si>
  <si>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</si>
  <si>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</si>
  <si>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</si>
  <si>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</si>
  <si>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</si>
  <si>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</si>
  <si>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</si>
  <si>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</si>
  <si>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</si>
  <si>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</si>
  <si>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</si>
  <si>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</si>
  <si>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</si>
  <si>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</si>
  <si>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</si>
  <si>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</si>
  <si>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</si>
  <si>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</si>
  <si>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</si>
  <si>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</si>
  <si>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</si>
  <si>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</si>
  <si>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</si>
  <si>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</si>
  <si>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</si>
  <si>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</si>
  <si>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</si>
  <si>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</si>
  <si>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</si>
  <si>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</si>
  <si>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</si>
  <si>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</si>
  <si>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</si>
  <si>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</si>
  <si>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</si>
  <si>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</si>
  <si>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</si>
  <si>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</si>
  <si>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</si>
  <si>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</si>
  <si>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</si>
  <si>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</si>
  <si>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</si>
  <si>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</si>
  <si>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</si>
  <si>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</si>
  <si>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</si>
  <si>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</si>
  <si>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</si>
  <si>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</si>
  <si>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</si>
  <si>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</si>
  <si>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</si>
  <si>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</si>
  <si>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</si>
  <si>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</si>
  <si>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</si>
  <si>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</si>
  <si>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</si>
  <si>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</si>
  <si>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</si>
  <si>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</si>
  <si>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</si>
  <si>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</si>
  <si>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</si>
  <si>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</si>
  <si>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</si>
  <si>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</si>
  <si>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</si>
  <si>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</si>
  <si>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</si>
  <si>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</si>
  <si>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</si>
  <si>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</si>
  <si>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</si>
  <si>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</si>
  <si>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</si>
  <si>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</si>
  <si>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</si>
  <si>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</si>
  <si>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</si>
  <si>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</si>
  <si>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</si>
  <si>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</si>
  <si>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</si>
  <si>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</si>
  <si>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</si>
  <si>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</si>
  <si>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</si>
  <si>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</si>
  <si>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</si>
  <si>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</si>
  <si>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</si>
  <si>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</si>
  <si>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</si>
  <si>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</si>
  <si>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</si>
  <si>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</si>
  <si>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</si>
  <si>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</si>
  <si>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</si>
  <si>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</si>
  <si>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</si>
  <si>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</si>
  <si>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</si>
  <si>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</si>
  <si>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</si>
  <si>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</si>
  <si>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</si>
  <si>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</si>
  <si>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</si>
  <si>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</si>
  <si>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</si>
  <si>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</si>
  <si>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</si>
  <si>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</si>
  <si>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</si>
  <si>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</si>
  <si>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</si>
  <si>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</si>
  <si>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</si>
  <si>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</si>
  <si>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</si>
  <si>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</si>
  <si>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</si>
  <si>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</si>
  <si>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</si>
  <si>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</si>
  <si>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</si>
  <si>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</si>
  <si>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</si>
  <si>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</si>
  <si>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</si>
  <si>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</si>
  <si>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</si>
  <si>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</si>
  <si>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</si>
  <si>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</si>
  <si>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</si>
  <si>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</si>
  <si>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</si>
  <si>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</si>
  <si>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</si>
  <si>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</si>
  <si>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</si>
  <si>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</si>
  <si>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</si>
  <si>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</si>
  <si>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</si>
  <si>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</si>
  <si>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</si>
  <si>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</si>
  <si>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</si>
  <si>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</si>
  <si>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</si>
  <si>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</si>
  <si>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</si>
  <si>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</si>
  <si>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</si>
  <si>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</si>
  <si>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</si>
  <si>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</si>
  <si>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</si>
  <si>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</si>
  <si>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</si>
  <si>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</si>
  <si>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</si>
  <si>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</si>
  <si>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</si>
  <si>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</si>
  <si>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</si>
  <si>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</si>
  <si>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</si>
  <si>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</si>
  <si>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</si>
  <si>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</si>
  <si>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</si>
  <si>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</si>
  <si>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</si>
  <si>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</si>
  <si>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</si>
  <si>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</si>
  <si>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</si>
  <si>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</si>
  <si>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</si>
  <si>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</si>
  <si>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</si>
  <si>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</si>
  <si>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</si>
  <si>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</si>
  <si>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</si>
  <si>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</si>
  <si>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</si>
  <si>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</si>
  <si>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</si>
  <si>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</si>
  <si>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</si>
  <si>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</si>
  <si>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</si>
  <si>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</si>
  <si>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</si>
  <si>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</si>
  <si>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</si>
  <si>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</si>
  <si>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</si>
  <si>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</si>
  <si>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</si>
  <si>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</si>
  <si>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</si>
  <si>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</si>
  <si>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</si>
  <si>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</si>
  <si>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</si>
  <si>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</si>
  <si>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</si>
  <si>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</si>
  <si>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</si>
  <si>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</si>
  <si>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</si>
  <si>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</si>
  <si>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</si>
  <si>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</si>
  <si>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</si>
  <si>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</si>
  <si>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</si>
  <si>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</si>
  <si>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</si>
  <si>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</si>
  <si>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</si>
  <si>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</si>
  <si>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</si>
  <si>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</si>
  <si>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</si>
  <si>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</si>
  <si>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</si>
  <si>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</si>
  <si>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</si>
  <si>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</si>
  <si>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</si>
  <si>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</si>
  <si>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</si>
  <si>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</si>
  <si>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</si>
  <si>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</si>
  <si>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</si>
  <si>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</si>
  <si>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</si>
  <si>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</si>
  <si>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</si>
  <si>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</si>
  <si>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</si>
  <si>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</si>
  <si>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</si>
  <si>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</si>
  <si>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</si>
  <si>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</si>
  <si>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</si>
  <si>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</si>
  <si>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</si>
  <si>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</si>
  <si>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</si>
  <si>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</si>
  <si>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</si>
  <si>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</si>
  <si>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</si>
  <si>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</si>
  <si>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</si>
  <si>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</si>
  <si>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</si>
  <si>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</si>
  <si>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</si>
  <si>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</si>
  <si>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</si>
  <si>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</si>
  <si>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</si>
  <si>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</si>
  <si>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</si>
  <si>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</si>
  <si>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</si>
  <si>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</si>
  <si>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</si>
  <si>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</si>
  <si>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</si>
  <si>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</si>
  <si>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</si>
  <si>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</si>
  <si>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</si>
  <si>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</si>
  <si>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</si>
  <si>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</si>
  <si>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</si>
  <si>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</si>
  <si>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</si>
  <si>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</si>
  <si>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</si>
  <si>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</si>
  <si>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</si>
  <si>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</si>
  <si>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</si>
  <si>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</si>
  <si>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</si>
  <si>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</si>
  <si>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</si>
  <si>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</si>
  <si>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</si>
  <si>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</si>
  <si>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</si>
  <si>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</si>
  <si>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</si>
  <si>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</si>
  <si>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</si>
  <si>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</si>
  <si>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</si>
  <si>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</si>
  <si>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</si>
  <si>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</si>
  <si>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</si>
  <si>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</si>
  <si>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</si>
  <si>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</si>
  <si>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</si>
  <si>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</si>
  <si>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</si>
  <si>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</si>
  <si>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</si>
  <si>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</si>
  <si>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</si>
  <si>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</si>
  <si>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</si>
  <si>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</si>
  <si>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</si>
  <si>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</si>
  <si>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</si>
  <si>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</si>
  <si>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</si>
  <si>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</si>
  <si>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</si>
  <si>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</si>
  <si>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</si>
  <si>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</si>
  <si>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</si>
  <si>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</si>
  <si>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</si>
  <si>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</si>
  <si>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</si>
  <si>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</si>
  <si>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</si>
  <si>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</si>
  <si>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</si>
  <si>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</si>
  <si>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</si>
  <si>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</si>
  <si>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</si>
  <si>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</si>
  <si>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</si>
  <si>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</si>
  <si>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</si>
  <si>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</si>
  <si>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</si>
  <si>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</si>
  <si>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</si>
  <si>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</si>
  <si>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</si>
  <si>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</si>
  <si>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</si>
  <si>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</si>
  <si>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</si>
  <si>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</si>
  <si>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</si>
  <si>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</si>
  <si>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</si>
  <si>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</si>
  <si>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</si>
  <si>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</si>
  <si>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</si>
  <si>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</si>
  <si>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</si>
  <si>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</si>
  <si>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</si>
  <si>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</si>
  <si>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</si>
  <si>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</si>
  <si>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</si>
  <si>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</si>
  <si>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</si>
  <si>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</si>
  <si>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</si>
  <si>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</si>
  <si>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</si>
  <si>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</si>
  <si>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</si>
  <si>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</si>
  <si>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</si>
  <si>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</si>
  <si>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</si>
  <si>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</si>
  <si>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</si>
  <si>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</si>
  <si>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</si>
  <si>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</si>
  <si>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</si>
  <si>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</si>
  <si>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</si>
  <si>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</si>
  <si>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</si>
  <si>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</si>
  <si>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</si>
  <si>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</si>
  <si>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</si>
  <si>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</si>
  <si>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</si>
  <si>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</si>
  <si>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</si>
  <si>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</si>
  <si>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</si>
  <si>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</si>
  <si>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</si>
  <si>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</si>
  <si>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</si>
  <si>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</si>
  <si>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</si>
  <si>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</si>
  <si>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</si>
  <si>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</si>
  <si>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</si>
  <si>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</si>
  <si>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</si>
  <si>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</si>
  <si>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</si>
  <si>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</si>
  <si>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</si>
  <si>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</si>
  <si>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</si>
  <si>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</si>
  <si>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</si>
  <si>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</si>
  <si>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</si>
  <si>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</si>
  <si>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</si>
  <si>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</si>
  <si>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</si>
  <si>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</si>
  <si>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</si>
  <si>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</si>
  <si>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</si>
  <si>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</si>
  <si>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</si>
  <si>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</si>
  <si>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</si>
  <si>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</si>
  <si>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</si>
  <si>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</si>
  <si>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</si>
  <si>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</si>
  <si>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</si>
  <si>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</si>
  <si>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</si>
  <si>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</si>
  <si>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</si>
  <si>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</si>
  <si>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</si>
  <si>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</si>
  <si>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</si>
  <si>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</si>
  <si>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</si>
  <si>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</si>
  <si>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</si>
  <si>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</si>
  <si>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</si>
  <si>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</si>
  <si>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</si>
  <si>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</si>
  <si>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</si>
  <si>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</si>
  <si>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</si>
  <si>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</si>
  <si>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</si>
  <si>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</si>
  <si>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</si>
  <si>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</si>
  <si>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</si>
  <si>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</si>
  <si>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</si>
  <si>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</si>
  <si>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</si>
  <si>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</si>
  <si>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</si>
  <si>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</si>
  <si>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</si>
  <si>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</si>
  <si>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</si>
  <si>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</si>
  <si>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</si>
  <si>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</si>
  <si>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</si>
  <si>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</si>
  <si>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</si>
  <si>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</si>
  <si>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</si>
  <si>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</si>
  <si>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</si>
  <si>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</si>
  <si>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</si>
  <si>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</si>
  <si>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</si>
  <si>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</si>
  <si>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</si>
  <si>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</si>
  <si>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</si>
  <si>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</si>
  <si>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</si>
  <si>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</si>
  <si>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</si>
  <si>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</si>
  <si>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</si>
  <si>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</si>
  <si>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</si>
  <si>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</si>
  <si>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</si>
  <si>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</si>
  <si>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</si>
  <si>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</si>
  <si>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</si>
  <si>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</si>
  <si>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</si>
  <si>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</si>
  <si>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</si>
  <si>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</si>
  <si>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</si>
  <si>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</si>
  <si>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</si>
  <si>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</si>
  <si>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</si>
  <si>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</si>
  <si>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</si>
  <si>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</si>
  <si>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</si>
  <si>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</si>
  <si>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</si>
  <si>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</si>
  <si>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</si>
  <si>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</si>
  <si>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</si>
  <si>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</si>
  <si>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</si>
  <si>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</si>
  <si>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</si>
  <si>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</si>
  <si>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</si>
  <si>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</si>
  <si>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</si>
  <si>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</si>
  <si>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</si>
  <si>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</si>
  <si>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</si>
  <si>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</si>
  <si>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</si>
  <si>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</si>
  <si>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</si>
  <si>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</si>
  <si>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</si>
  <si>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</si>
  <si>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</si>
  <si>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</si>
  <si>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</si>
  <si>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</si>
  <si>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</si>
  <si>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</si>
  <si>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</si>
  <si>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</si>
  <si>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</si>
  <si>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</si>
  <si>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</si>
  <si>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</si>
  <si>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</si>
  <si>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</si>
  <si>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</si>
  <si>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</si>
  <si>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</si>
  <si>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</si>
  <si>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</si>
  <si>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</si>
  <si>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</si>
  <si>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</si>
  <si>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</si>
  <si>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</si>
  <si>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</si>
  <si>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</si>
  <si>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</si>
  <si>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</si>
  <si>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</si>
  <si>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</si>
  <si>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</si>
  <si>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</si>
  <si>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</si>
  <si>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</si>
  <si>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</si>
  <si>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</si>
  <si>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</si>
  <si>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</si>
  <si>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</si>
  <si>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</si>
  <si>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</si>
  <si>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</si>
  <si>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</si>
  <si>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</si>
  <si>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</si>
  <si>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</si>
  <si>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</si>
  <si>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</si>
  <si>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</si>
  <si>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</si>
  <si>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</si>
  <si>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</si>
  <si>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</si>
  <si>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</si>
  <si>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</si>
  <si>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</si>
  <si>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</si>
  <si>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</si>
  <si>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</si>
  <si>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</si>
  <si>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</si>
  <si>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</si>
  <si>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</si>
  <si>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</si>
  <si>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</si>
  <si>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</si>
  <si>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</si>
  <si>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</si>
  <si>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</si>
  <si>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</si>
  <si>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</si>
  <si>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</si>
  <si>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</si>
  <si>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</si>
  <si>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</si>
  <si>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</si>
  <si>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</si>
  <si>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</si>
  <si>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</si>
  <si>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</si>
  <si>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</si>
  <si>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</si>
  <si>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</si>
  <si>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</si>
  <si>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</si>
  <si>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</si>
  <si>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</si>
  <si>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</si>
  <si>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</si>
  <si>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</si>
  <si>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</si>
  <si>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</si>
  <si>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</si>
  <si>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</si>
  <si>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</si>
  <si>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</si>
  <si>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</si>
  <si>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</si>
  <si>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</si>
  <si>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</si>
  <si>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</si>
  <si>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</si>
  <si>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</si>
  <si>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</si>
  <si>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</si>
  <si>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</si>
  <si>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</si>
  <si>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</si>
  <si>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</si>
  <si>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</si>
  <si>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</si>
  <si>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</si>
  <si>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</si>
  <si>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</si>
  <si>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</si>
  <si>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</si>
  <si>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</si>
  <si>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</si>
  <si>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</si>
  <si>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</si>
  <si>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</si>
  <si>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</si>
  <si>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</si>
  <si>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</si>
  <si>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</si>
  <si>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</si>
  <si>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</si>
  <si>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</si>
  <si>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</si>
  <si>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</si>
  <si>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</si>
  <si>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</si>
  <si>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</si>
  <si>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</si>
  <si>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</si>
  <si>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</si>
  <si>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</si>
  <si>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</si>
  <si>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</si>
  <si>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</si>
  <si>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</si>
  <si>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</si>
  <si>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</si>
  <si>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</si>
  <si>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</si>
  <si>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</si>
  <si>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</si>
  <si>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</si>
  <si>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</si>
  <si>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</si>
  <si>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</si>
  <si>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</si>
  <si>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</si>
  <si>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</si>
  <si>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</si>
  <si>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</si>
  <si>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</si>
  <si>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</si>
  <si>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</si>
  <si>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</si>
  <si>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</si>
  <si>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</si>
  <si>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</si>
  <si>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</si>
  <si>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</si>
  <si>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</si>
  <si>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</si>
  <si>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</si>
  <si>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</si>
  <si>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</si>
  <si>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</si>
  <si>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</si>
  <si>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</si>
  <si>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</si>
  <si>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</si>
  <si>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</si>
  <si>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</si>
  <si>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</si>
  <si>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</si>
  <si>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</si>
  <si>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</si>
  <si>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</si>
  <si>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</si>
  <si>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</si>
  <si>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</si>
  <si>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</si>
  <si>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</si>
  <si>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</si>
  <si>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</si>
  <si>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</si>
  <si>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</si>
  <si>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</si>
  <si>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</si>
  <si>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</si>
  <si>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</si>
  <si>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</si>
  <si>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</si>
  <si>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</si>
  <si>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</si>
  <si>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</si>
  <si>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</si>
  <si>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</si>
  <si>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</si>
  <si>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</si>
  <si>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</si>
  <si>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</si>
  <si>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</si>
  <si>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</si>
  <si>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</si>
  <si>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</si>
  <si>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</si>
  <si>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</si>
  <si>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</si>
  <si>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</si>
  <si>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</si>
  <si>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</si>
  <si>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</si>
  <si>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</si>
  <si>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</si>
  <si>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</si>
  <si>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</si>
  <si>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</si>
  <si>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</si>
  <si>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</si>
  <si>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</si>
  <si>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</si>
  <si>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</si>
  <si>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</si>
  <si>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</si>
  <si>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</si>
  <si>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</si>
  <si>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</si>
  <si>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</si>
  <si>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</si>
  <si>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</si>
  <si>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</si>
  <si>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</si>
  <si>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</si>
  <si>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</si>
  <si>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</si>
  <si>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</si>
  <si>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</si>
  <si>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</si>
  <si>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</si>
  <si>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</si>
  <si>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</si>
  <si>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</si>
  <si>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</si>
  <si>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</si>
  <si>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</si>
  <si>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</si>
  <si>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</si>
  <si>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</si>
  <si>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</si>
  <si>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</si>
  <si>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</si>
  <si>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</si>
  <si>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</si>
  <si>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</si>
  <si>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</si>
  <si>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</si>
  <si>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</si>
  <si>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</si>
  <si>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</si>
  <si>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</si>
  <si>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</si>
  <si>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</si>
  <si>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</si>
  <si>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</si>
  <si>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</si>
  <si>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</si>
  <si>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</si>
  <si>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</si>
  <si>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</si>
  <si>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</si>
  <si>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</si>
  <si>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</si>
  <si>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</si>
  <si>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</si>
  <si>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</si>
  <si>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</si>
  <si>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</si>
  <si>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</si>
  <si>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</si>
  <si>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</si>
  <si>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</si>
  <si>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</si>
  <si>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</si>
  <si>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</si>
  <si>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</si>
  <si>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</si>
  <si>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</si>
  <si>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</si>
  <si>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</si>
  <si>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</si>
  <si>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</si>
  <si>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</si>
  <si>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</si>
  <si>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</si>
  <si>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</si>
  <si>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</si>
  <si>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</si>
  <si>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</si>
  <si>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</si>
  <si>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</si>
  <si>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</si>
  <si>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</si>
  <si>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</si>
  <si>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</si>
  <si>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</si>
  <si>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</si>
  <si>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</si>
  <si>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</si>
  <si>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</si>
  <si>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</si>
  <si>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</si>
  <si>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</si>
  <si>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</si>
  <si>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</si>
  <si>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</si>
  <si>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</si>
  <si>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</si>
  <si>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</si>
  <si>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</si>
  <si>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</si>
  <si>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</si>
  <si>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</si>
  <si>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</si>
  <si>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</si>
  <si>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</si>
  <si>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</si>
  <si>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</si>
  <si>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</si>
  <si>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</si>
  <si>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</si>
  <si>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</si>
  <si>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</si>
  <si>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</si>
  <si>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</si>
  <si>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</si>
  <si>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</si>
  <si>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</si>
  <si>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</si>
  <si>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</si>
  <si>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</si>
  <si>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</si>
  <si>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</si>
  <si>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</si>
  <si>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</si>
  <si>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</si>
  <si>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</si>
  <si>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</si>
  <si>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</si>
  <si>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</si>
  <si>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</si>
  <si>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</si>
  <si>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</si>
  <si>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</si>
  <si>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</si>
  <si>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</si>
  <si>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</si>
  <si>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</si>
  <si>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</si>
  <si>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</si>
  <si>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</si>
  <si>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</si>
  <si>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</si>
  <si>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</si>
  <si>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</si>
  <si>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</si>
  <si>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</si>
  <si>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</si>
  <si>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</si>
  <si>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</si>
  <si>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</si>
  <si>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</si>
  <si>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</si>
  <si>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</si>
  <si>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</si>
  <si>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</si>
  <si>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</si>
  <si>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</si>
  <si>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</si>
  <si>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</si>
  <si>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</si>
  <si>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</si>
  <si>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</si>
  <si>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</si>
  <si>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</si>
  <si>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</si>
  <si>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</si>
  <si>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</si>
  <si>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</si>
  <si>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</si>
  <si>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</si>
  <si>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</si>
  <si>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</si>
  <si>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</si>
  <si>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</si>
  <si>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</si>
  <si>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</si>
  <si>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</si>
  <si>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</si>
  <si>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</si>
  <si>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</si>
  <si>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</si>
  <si>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</si>
  <si>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</si>
  <si>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</si>
  <si>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</si>
  <si>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</si>
  <si>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</si>
  <si>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</si>
  <si>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</si>
  <si>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</si>
  <si>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</si>
  <si>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</si>
  <si>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</si>
  <si>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</si>
  <si>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</si>
  <si>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</si>
  <si>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</si>
  <si>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</si>
  <si>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</si>
  <si>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</si>
  <si>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</si>
  <si>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</si>
  <si>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</si>
  <si>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</si>
  <si>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</si>
  <si>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</si>
  <si>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</si>
  <si>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</si>
  <si>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</si>
  <si>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</si>
  <si>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</si>
  <si>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</si>
  <si>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</si>
  <si>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</si>
  <si>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</si>
  <si>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</si>
  <si>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</si>
  <si>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</si>
  <si>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</si>
  <si>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</si>
  <si>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</si>
  <si>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</si>
  <si>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</si>
  <si>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</si>
  <si>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</si>
  <si>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</si>
  <si>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</si>
  <si>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</si>
  <si>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</si>
  <si>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</si>
  <si>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</si>
  <si>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</si>
  <si>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</si>
  <si>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</si>
  <si>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</si>
  <si>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</si>
  <si>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</si>
  <si>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</si>
  <si>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</si>
  <si>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</si>
  <si>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</si>
  <si>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</si>
  <si>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</si>
  <si>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</si>
  <si>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</si>
  <si>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</si>
  <si>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</si>
  <si>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</si>
  <si>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</si>
  <si>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</si>
  <si>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</si>
  <si>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</si>
  <si>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</si>
  <si>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</si>
  <si>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</si>
  <si>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</si>
  <si>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</si>
  <si>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</si>
  <si>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</si>
  <si>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</si>
  <si>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</si>
  <si>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</si>
  <si>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</si>
  <si>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</si>
  <si>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</si>
  <si>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</si>
  <si>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</si>
  <si>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</si>
  <si>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</si>
  <si>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</si>
  <si>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</si>
  <si>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</si>
  <si>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</si>
  <si>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</si>
  <si>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</si>
  <si>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</si>
  <si>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</si>
  <si>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</si>
  <si>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</si>
  <si>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</si>
  <si>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</si>
  <si>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</si>
  <si>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</si>
  <si>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</si>
  <si>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</si>
  <si>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</si>
  <si>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</si>
  <si>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</si>
  <si>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</si>
  <si>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</si>
  <si>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</si>
  <si>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</si>
  <si>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</si>
  <si>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</si>
  <si>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</si>
  <si>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</si>
  <si>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</si>
  <si>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</si>
  <si>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</si>
  <si>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</si>
  <si>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</si>
  <si>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</si>
  <si>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</si>
  <si>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</si>
  <si>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</si>
  <si>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</si>
  <si>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</si>
  <si>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</si>
  <si>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</si>
  <si>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</si>
  <si>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</si>
  <si>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</si>
  <si>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</si>
  <si>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</si>
  <si>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</si>
  <si>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</si>
  <si>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</si>
  <si>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</si>
  <si>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</si>
  <si>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</si>
  <si>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</si>
  <si>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</si>
  <si>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</si>
  <si>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</si>
  <si>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</si>
  <si>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</si>
  <si>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</si>
  <si>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</si>
  <si>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</si>
  <si>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</si>
  <si>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</si>
  <si>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</si>
  <si>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</si>
  <si>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</si>
  <si>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</si>
  <si>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</si>
  <si>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</si>
  <si>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</si>
  <si>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</si>
  <si>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</si>
  <si>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</si>
  <si>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</si>
  <si>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</si>
  <si>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</si>
  <si>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</si>
  <si>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</si>
  <si>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</si>
  <si>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</si>
  <si>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</si>
  <si>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</si>
  <si>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</si>
  <si>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</si>
  <si>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</si>
  <si>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</si>
  <si>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</si>
  <si>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</si>
  <si>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</si>
  <si>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</si>
  <si>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</si>
  <si>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</si>
  <si>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</si>
  <si>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</si>
  <si>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</si>
  <si>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</si>
  <si>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</si>
  <si>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</si>
  <si>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</si>
  <si>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</si>
  <si>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</si>
  <si>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</si>
  <si>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</si>
  <si>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</si>
  <si>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</si>
  <si>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</si>
  <si>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</si>
  <si>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</si>
  <si>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</si>
  <si>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</si>
  <si>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</si>
  <si>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</si>
  <si>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</si>
  <si>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</si>
  <si>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</si>
  <si>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</si>
  <si>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</si>
  <si>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</si>
  <si>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</si>
  <si>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</si>
  <si>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</si>
  <si>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</si>
  <si>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</si>
  <si>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</si>
  <si>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</si>
  <si>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</si>
  <si>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</si>
  <si>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</si>
  <si>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</si>
  <si>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</si>
  <si>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</si>
  <si>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</si>
  <si>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</si>
  <si>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</si>
  <si>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</si>
  <si>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</si>
  <si>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</si>
  <si>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</si>
  <si>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</si>
  <si>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</si>
  <si>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</si>
  <si>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</si>
  <si>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</si>
  <si>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</si>
  <si>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</si>
  <si>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</si>
  <si>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</si>
  <si>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</si>
  <si>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</si>
  <si>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</si>
  <si>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</si>
  <si>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</si>
  <si>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</si>
  <si>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</si>
  <si>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</si>
  <si>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</si>
  <si>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</si>
  <si>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</si>
  <si>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</si>
  <si>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</si>
  <si>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</si>
  <si>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</si>
  <si>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</si>
  <si>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</si>
  <si>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</si>
  <si>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</si>
  <si>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</si>
  <si>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</si>
  <si>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</si>
  <si>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</si>
  <si>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</si>
  <si>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</si>
  <si>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</si>
  <si>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</si>
  <si>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</si>
  <si>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</si>
  <si>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</si>
  <si>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</si>
  <si>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</si>
  <si>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</si>
  <si>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</si>
  <si>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</si>
  <si>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</si>
  <si>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</si>
  <si>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</si>
  <si>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</si>
  <si>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</si>
  <si>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</si>
  <si>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</si>
  <si>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</si>
  <si>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</si>
  <si>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</si>
  <si>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</si>
  <si>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</si>
  <si>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</si>
  <si>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</si>
  <si>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</si>
  <si>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</si>
  <si>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</si>
  <si>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</si>
  <si>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</si>
  <si>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</si>
  <si>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</si>
  <si>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</si>
  <si>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</si>
  <si>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</si>
  <si>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</si>
  <si>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</si>
  <si>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</si>
  <si>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</si>
  <si>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</si>
  <si>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</si>
  <si>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</si>
  <si>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</si>
  <si>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</si>
  <si>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</si>
  <si>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</si>
  <si>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</si>
  <si>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</si>
  <si>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</si>
  <si>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</si>
  <si>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</si>
  <si>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</si>
  <si>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</si>
  <si>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</si>
  <si>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</si>
  <si>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</si>
  <si>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</si>
  <si>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</si>
  <si>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</si>
  <si>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</si>
  <si>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</si>
  <si>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</si>
  <si>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</si>
  <si>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</si>
  <si>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</si>
  <si>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</si>
  <si>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</si>
  <si>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</si>
  <si>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</si>
  <si>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</si>
  <si>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</si>
  <si>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</si>
  <si>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</si>
  <si>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</si>
  <si>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</si>
  <si>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</si>
  <si>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</si>
  <si>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</si>
  <si>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</si>
  <si>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</si>
  <si>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</si>
  <si>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</si>
  <si>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</si>
  <si>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</si>
  <si>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</si>
  <si>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</si>
  <si>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</si>
  <si>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</si>
  <si>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</si>
  <si>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</si>
  <si>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</si>
  <si>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</si>
  <si>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</si>
  <si>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</si>
  <si>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</si>
  <si>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</si>
  <si>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</si>
  <si>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</si>
  <si>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</si>
  <si>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</si>
  <si>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</si>
  <si>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</si>
  <si>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</si>
  <si>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</si>
  <si>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</si>
  <si>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</si>
  <si>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</si>
  <si>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</si>
  <si>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</si>
  <si>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</si>
  <si>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</si>
  <si>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</si>
  <si>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</si>
  <si>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</si>
  <si>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</si>
  <si>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</si>
  <si>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</si>
  <si>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</si>
  <si>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</si>
  <si>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</si>
  <si>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</si>
  <si>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</si>
  <si>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</si>
  <si>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</si>
  <si>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</si>
  <si>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</si>
  <si>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</si>
  <si>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</si>
  <si>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</si>
  <si>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</si>
  <si>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</si>
  <si>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</si>
  <si>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</si>
  <si>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</si>
  <si>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</si>
  <si>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</si>
  <si>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</si>
  <si>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</si>
  <si>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</si>
  <si>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</si>
  <si>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</si>
  <si>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</si>
  <si>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</si>
  <si>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</si>
  <si>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</si>
  <si>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</si>
  <si>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</si>
  <si>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</si>
  <si>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</si>
  <si>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</si>
  <si>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</si>
  <si>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</si>
  <si>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</si>
  <si>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</si>
  <si>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</si>
  <si>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</si>
  <si>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</si>
  <si>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</si>
  <si>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</si>
  <si>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</si>
  <si>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</si>
  <si>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</si>
  <si>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</si>
  <si>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</si>
  <si>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</si>
  <si>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</si>
  <si>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</si>
  <si>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</si>
  <si>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</si>
  <si>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</si>
  <si>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</si>
  <si>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</si>
  <si>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</si>
  <si>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</si>
  <si>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</si>
  <si>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</si>
  <si>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</si>
  <si>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</si>
  <si>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</si>
  <si>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</si>
  <si>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</si>
  <si>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</si>
  <si>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</si>
  <si>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</si>
  <si>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</si>
  <si>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</si>
  <si>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</si>
  <si>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</si>
  <si>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</si>
  <si>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</si>
  <si>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</si>
  <si>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</si>
  <si>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</si>
  <si>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</si>
  <si>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</si>
  <si>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</si>
  <si>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</si>
  <si>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</si>
  <si>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</si>
  <si>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</si>
  <si>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</si>
  <si>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</si>
  <si>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</si>
  <si>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</si>
  <si>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</si>
  <si>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</si>
  <si>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</si>
  <si>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</si>
  <si>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</si>
  <si>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</si>
  <si>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</si>
  <si>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</si>
  <si>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</si>
  <si>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</si>
  <si>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</si>
  <si>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</si>
  <si>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</si>
  <si>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</si>
  <si>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</si>
  <si>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</si>
  <si>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</si>
  <si>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</si>
  <si>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</si>
  <si>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</si>
  <si>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</si>
  <si>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</si>
  <si>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</si>
  <si>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</si>
  <si>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</si>
  <si>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</si>
  <si>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</si>
  <si>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</si>
  <si>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</si>
  <si>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</si>
  <si>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</si>
  <si>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</si>
  <si>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</si>
  <si>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</si>
  <si>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</si>
  <si>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</si>
  <si>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</si>
  <si>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</si>
  <si>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</si>
  <si>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</si>
  <si>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</si>
  <si>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</si>
  <si>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</si>
  <si>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</si>
  <si>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</si>
  <si>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</si>
  <si>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</si>
  <si>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</si>
  <si>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</si>
  <si>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</si>
  <si>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</si>
  <si>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</si>
  <si>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</si>
  <si>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</si>
  <si>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</si>
  <si>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</si>
  <si>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</si>
  <si>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</si>
  <si>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</si>
  <si>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</si>
  <si>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</si>
  <si>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</si>
  <si>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</si>
  <si>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</si>
  <si>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</si>
  <si>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</si>
  <si>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</si>
  <si>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</si>
  <si>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</si>
  <si>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</si>
  <si>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</si>
  <si>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</si>
  <si>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</si>
  <si>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</si>
  <si>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</si>
  <si>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</si>
  <si>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</si>
  <si>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</si>
  <si>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</si>
  <si>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</si>
  <si>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</si>
  <si>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</si>
  <si>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</si>
  <si>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</si>
  <si>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</si>
  <si>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</si>
  <si>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</si>
  <si>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</si>
  <si>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</si>
  <si>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</si>
  <si>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</si>
  <si>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</si>
  <si>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</si>
  <si>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</si>
  <si>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</si>
  <si>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</si>
  <si>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</si>
  <si>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</si>
  <si>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</si>
  <si>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</si>
  <si>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</si>
  <si>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</si>
  <si>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</si>
  <si>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</si>
  <si>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</si>
  <si>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</si>
  <si>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</si>
  <si>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</si>
  <si>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</si>
  <si>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</si>
  <si>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</si>
  <si>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</si>
  <si>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</si>
  <si>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</si>
  <si>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</si>
  <si>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</si>
  <si>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</si>
  <si>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</si>
  <si>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</si>
  <si>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</si>
  <si>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</si>
  <si>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</si>
  <si>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</si>
  <si>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</si>
  <si>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</si>
  <si>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</si>
  <si>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</si>
  <si>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</si>
  <si>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</si>
  <si>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</si>
  <si>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</si>
  <si>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</si>
  <si>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</si>
  <si>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</si>
  <si>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</si>
  <si>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</si>
  <si>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</si>
  <si>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</si>
  <si>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</si>
  <si>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</si>
  <si>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</si>
  <si>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</si>
  <si>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</si>
  <si>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</si>
  <si>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</si>
  <si>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</si>
  <si>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</si>
  <si>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</si>
  <si>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</si>
  <si>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</si>
  <si>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</si>
  <si>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</si>
  <si>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</si>
  <si>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</si>
  <si>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</si>
  <si>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</si>
  <si>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</si>
  <si>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</si>
  <si>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</si>
  <si>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</si>
  <si>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</si>
  <si>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</si>
  <si>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</si>
  <si>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</si>
  <si>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</si>
  <si>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</si>
  <si>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</si>
  <si>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</si>
  <si>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</si>
  <si>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</si>
  <si>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</si>
  <si>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</si>
  <si>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</si>
  <si>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</si>
  <si>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</si>
  <si>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</si>
  <si>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</si>
  <si>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</si>
  <si>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</si>
  <si>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</si>
  <si>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</si>
  <si>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</si>
  <si>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</si>
  <si>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</si>
  <si>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</si>
  <si>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</si>
  <si>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</si>
  <si>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</si>
  <si>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</si>
  <si>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</si>
  <si>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</si>
  <si>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</si>
  <si>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</si>
  <si>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</si>
  <si>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</si>
  <si>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</si>
  <si>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</si>
  <si>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</si>
  <si>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</si>
  <si>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</si>
  <si>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</si>
  <si>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</si>
  <si>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</si>
  <si>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</si>
  <si>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</si>
  <si>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</si>
  <si>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</si>
  <si>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</si>
  <si>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</si>
  <si>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</si>
  <si>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</si>
  <si>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</si>
  <si>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</si>
  <si>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</si>
  <si>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</si>
  <si>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</si>
  <si>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</si>
  <si>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</si>
  <si>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</si>
  <si>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</si>
  <si>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</si>
  <si>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</si>
  <si>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</si>
  <si>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</si>
  <si>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</si>
  <si>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</si>
  <si>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</si>
  <si>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</si>
  <si>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</si>
  <si>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</si>
  <si>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</si>
  <si>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</si>
  <si>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</si>
  <si>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</si>
  <si>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</si>
  <si>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</si>
  <si>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</si>
  <si>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</si>
  <si>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</si>
  <si>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</si>
  <si>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</si>
  <si>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</si>
  <si>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</si>
  <si>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</si>
  <si>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</si>
  <si>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</si>
  <si>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</si>
  <si>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</si>
  <si>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</si>
  <si>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</si>
  <si>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</si>
  <si>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</si>
  <si>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</si>
  <si>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</si>
  <si>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</si>
  <si>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</si>
  <si>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</si>
  <si>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</si>
  <si>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</si>
  <si>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</si>
  <si>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</si>
  <si>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</si>
  <si>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</si>
  <si>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</si>
  <si>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</si>
  <si>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</si>
  <si>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</si>
  <si>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</si>
  <si>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</si>
  <si>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</si>
  <si>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</si>
  <si>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</si>
  <si>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</si>
  <si>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</si>
  <si>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</si>
  <si>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</si>
  <si>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</si>
  <si>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</si>
  <si>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</si>
  <si>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</si>
  <si>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</si>
  <si>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</si>
  <si>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</si>
  <si>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</si>
  <si>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</si>
  <si>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</si>
  <si>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</si>
  <si>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</si>
  <si>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</si>
  <si>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</si>
  <si>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</si>
  <si>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</si>
  <si>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</si>
  <si>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</si>
  <si>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</si>
  <si>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</si>
  <si>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</si>
  <si>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</si>
  <si>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</si>
  <si>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</si>
  <si>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</si>
  <si>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</si>
  <si>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</si>
  <si>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</si>
  <si>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</si>
  <si>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</si>
  <si>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</si>
  <si>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</si>
  <si>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</si>
  <si>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</si>
  <si>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</si>
  <si>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</si>
  <si>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</si>
  <si>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</si>
  <si>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</si>
  <si>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</si>
  <si>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</si>
  <si>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</si>
  <si>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</si>
  <si>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</si>
  <si>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</si>
  <si>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</si>
  <si>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</si>
  <si>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</si>
  <si>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</si>
  <si>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</si>
  <si>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</si>
  <si>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</si>
  <si>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</si>
  <si>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</si>
  <si>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</si>
  <si>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</si>
  <si>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</si>
  <si>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</si>
  <si>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</si>
  <si>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</si>
  <si>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</si>
  <si>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</si>
  <si>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</si>
  <si>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</si>
  <si>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</si>
  <si>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</si>
  <si>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</si>
  <si>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</si>
  <si>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</si>
  <si>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</si>
  <si>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</si>
  <si>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</si>
  <si>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</si>
  <si>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</si>
  <si>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</si>
  <si>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</si>
  <si>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</si>
  <si>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</si>
  <si>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</si>
  <si>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</si>
  <si>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</si>
  <si>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</si>
  <si>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</si>
  <si>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</si>
  <si>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</si>
  <si>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</si>
  <si>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</si>
  <si>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</si>
  <si>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</si>
  <si>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</si>
  <si>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</si>
  <si>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</si>
  <si>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</si>
  <si>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</si>
  <si>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</si>
  <si>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</si>
  <si>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</si>
  <si>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</si>
  <si>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</si>
  <si>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</si>
  <si>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</si>
  <si>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</si>
  <si>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</si>
  <si>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</si>
  <si>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</si>
  <si>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</si>
  <si>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</si>
  <si>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</si>
  <si>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</si>
  <si>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</si>
  <si>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</si>
  <si>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</si>
  <si>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</si>
  <si>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</si>
  <si>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</si>
  <si>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</si>
  <si>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</si>
  <si>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</si>
  <si>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</si>
  <si>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</si>
  <si>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</si>
  <si>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</si>
  <si>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</si>
  <si>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</si>
  <si>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</si>
  <si>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</si>
  <si>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</si>
  <si>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</si>
  <si>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</si>
  <si>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</si>
  <si>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</si>
  <si>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</si>
  <si>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</si>
  <si>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</si>
  <si>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</si>
  <si>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</si>
  <si>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</si>
  <si>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</si>
  <si>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</si>
  <si>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</si>
  <si>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</si>
  <si>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</si>
  <si>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</si>
  <si>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</si>
  <si>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</si>
  <si>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</si>
  <si>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</si>
  <si>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</si>
  <si>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</si>
  <si>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</si>
  <si>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</si>
  <si>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</si>
  <si>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</si>
  <si>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</si>
  <si>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</si>
  <si>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</si>
  <si>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</si>
  <si>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</si>
  <si>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</si>
  <si>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</si>
  <si>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</si>
  <si>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</si>
  <si>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</si>
  <si>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</si>
  <si>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</si>
  <si>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</si>
  <si>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</si>
  <si>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</si>
  <si>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</si>
  <si>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</si>
  <si>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</si>
  <si>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</si>
  <si>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</si>
  <si>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</si>
  <si>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</si>
  <si>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</si>
  <si>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</si>
  <si>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</si>
  <si>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</si>
  <si>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</si>
  <si>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</si>
  <si>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</si>
  <si>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</si>
  <si>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</si>
  <si>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</si>
  <si>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</si>
  <si>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</si>
  <si>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</si>
  <si>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</si>
  <si>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</si>
  <si>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</si>
  <si>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</si>
  <si>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</si>
  <si>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</si>
  <si>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</si>
  <si>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</si>
  <si>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</si>
  <si>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</si>
  <si>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</si>
  <si>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</si>
  <si>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</si>
  <si>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</si>
  <si>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</si>
  <si>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</si>
  <si>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</si>
  <si>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</si>
  <si>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</si>
  <si>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</si>
  <si>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</si>
  <si>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</si>
  <si>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</si>
  <si>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</si>
  <si>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</si>
  <si>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</si>
  <si>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</si>
  <si>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</si>
  <si>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</si>
  <si>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</si>
  <si>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</si>
  <si>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</si>
  <si>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</si>
  <si>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</si>
  <si>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</si>
  <si>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</si>
  <si>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</si>
  <si>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</si>
  <si>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</si>
  <si>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</si>
  <si>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</si>
  <si>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</si>
  <si>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</si>
  <si>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</si>
  <si>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</si>
  <si>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</si>
  <si>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</si>
  <si>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</si>
  <si>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</si>
  <si>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</si>
  <si>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</si>
  <si>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</si>
  <si>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</si>
  <si>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</si>
  <si>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</si>
  <si>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</si>
  <si>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</si>
  <si>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</si>
  <si>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</si>
  <si>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</si>
  <si>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</si>
  <si>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</si>
  <si>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</si>
  <si>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</si>
  <si>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</si>
  <si>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</si>
  <si>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</si>
  <si>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</si>
  <si>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</si>
  <si>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</si>
  <si>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</si>
  <si>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</si>
  <si>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</si>
  <si>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</si>
  <si>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</si>
  <si>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</si>
  <si>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</si>
  <si>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</si>
  <si>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</si>
  <si>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</si>
  <si>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</si>
  <si>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</si>
  <si>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</si>
  <si>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</si>
  <si>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</si>
  <si>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</si>
  <si>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</si>
  <si>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</si>
  <si>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</si>
  <si>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</si>
  <si>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</si>
  <si>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</si>
  <si>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</si>
  <si>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</si>
  <si>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</si>
  <si>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</si>
  <si>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</si>
  <si>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</si>
  <si>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</si>
  <si>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</si>
  <si>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</si>
  <si>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</si>
  <si>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</si>
  <si>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</si>
  <si>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</si>
  <si>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</si>
  <si>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</si>
  <si>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</si>
  <si>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</si>
  <si>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</si>
  <si>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</si>
  <si>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</si>
  <si>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</si>
  <si>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</si>
  <si>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</si>
  <si>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</si>
  <si>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</si>
  <si>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</si>
  <si>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</si>
  <si>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</si>
  <si>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</si>
  <si>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</si>
  <si>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</si>
  <si>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</si>
  <si>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</si>
  <si>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</si>
  <si>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</si>
  <si>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</si>
  <si>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</si>
  <si>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</si>
  <si>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</si>
  <si>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</si>
  <si>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</si>
  <si>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</si>
  <si>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</si>
  <si>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</si>
  <si>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</si>
  <si>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</si>
  <si>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</si>
  <si>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</si>
  <si>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</si>
  <si>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</si>
  <si>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</si>
  <si>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</si>
  <si>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</si>
  <si>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</si>
  <si>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</si>
  <si>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</si>
  <si>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</si>
  <si>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</si>
  <si>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</si>
  <si>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</si>
  <si>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</si>
  <si>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</si>
  <si>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</si>
  <si>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</si>
  <si>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</si>
  <si>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</si>
  <si>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</si>
  <si>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</si>
  <si>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</si>
  <si>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</si>
  <si>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</si>
  <si>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</si>
  <si>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</si>
  <si>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</si>
  <si>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</si>
  <si>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</si>
  <si>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</si>
  <si>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</si>
  <si>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</si>
  <si>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</si>
  <si>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</si>
  <si>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</si>
  <si>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</si>
  <si>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</si>
  <si>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</si>
  <si>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</si>
  <si>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</si>
  <si>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</si>
  <si>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</si>
  <si>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</si>
  <si>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</si>
  <si>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</si>
  <si>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</si>
  <si>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</si>
  <si>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</si>
  <si>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</si>
  <si>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</si>
  <si>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</si>
  <si>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</si>
  <si>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</si>
  <si>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</si>
  <si>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</si>
  <si>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</si>
  <si>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</si>
  <si>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</si>
  <si>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</si>
  <si>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</si>
  <si>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</si>
  <si>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</si>
  <si>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</si>
  <si>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</si>
  <si>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</si>
  <si>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</si>
  <si>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</si>
  <si>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</si>
  <si>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</si>
  <si>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</si>
  <si>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</si>
  <si>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</si>
  <si>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</si>
  <si>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</si>
  <si>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</si>
  <si>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</si>
  <si>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</si>
  <si>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</si>
  <si>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</si>
  <si>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</si>
  <si>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</si>
  <si>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</si>
  <si>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</si>
  <si>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</si>
  <si>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</si>
  <si>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</si>
  <si>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</si>
  <si>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</si>
  <si>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</si>
  <si>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</si>
  <si>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</si>
  <si>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</si>
  <si>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</si>
  <si>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</si>
  <si>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</si>
  <si>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</si>
  <si>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</si>
  <si>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</si>
  <si>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</si>
  <si>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</si>
  <si>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</si>
  <si>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</si>
  <si>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</si>
  <si>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</si>
  <si>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</si>
  <si>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</si>
  <si>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</si>
  <si>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</si>
  <si>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</si>
  <si>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</si>
  <si>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</si>
  <si>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</si>
  <si>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</si>
  <si>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</si>
  <si>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</si>
  <si>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</si>
  <si>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</si>
  <si>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</si>
  <si>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</si>
  <si>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</si>
  <si>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</si>
  <si>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</si>
  <si>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</si>
  <si>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</si>
  <si>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</si>
  <si>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</si>
  <si>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</si>
  <si>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</si>
  <si>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</si>
  <si>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</si>
  <si>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</si>
  <si>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</si>
  <si>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</si>
  <si>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</si>
  <si>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</si>
  <si>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</si>
  <si>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</si>
  <si>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</si>
  <si>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</si>
  <si>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</si>
  <si>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</si>
  <si>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</si>
  <si>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</si>
  <si>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</si>
  <si>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</si>
  <si>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</si>
  <si>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</si>
  <si>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</si>
  <si>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</si>
  <si>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</si>
  <si>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</si>
  <si>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</si>
  <si>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</si>
  <si>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</si>
  <si>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</si>
  <si>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</si>
  <si>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</si>
  <si>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</si>
  <si>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</si>
  <si>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</si>
  <si>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</si>
  <si>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</si>
  <si>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</si>
  <si>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</si>
  <si>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</si>
  <si>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</si>
  <si>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</si>
  <si>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</si>
  <si>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</si>
  <si>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</si>
  <si>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</si>
  <si>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</si>
  <si>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</si>
  <si>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</si>
  <si>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</si>
  <si>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</si>
  <si>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</si>
  <si>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</si>
  <si>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</si>
  <si>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</si>
  <si>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</si>
  <si>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</si>
  <si>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</si>
  <si>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</si>
  <si>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</si>
  <si>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</si>
  <si>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</si>
  <si>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</si>
  <si>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</si>
  <si>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</si>
  <si>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</si>
  <si>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</si>
  <si>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</si>
  <si>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</si>
  <si>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</si>
  <si>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</si>
  <si>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</si>
  <si>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</si>
  <si>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</si>
  <si>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</si>
  <si>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</si>
  <si>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</si>
  <si>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</si>
  <si>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</si>
  <si>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</si>
  <si>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</si>
  <si>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</si>
  <si>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</si>
  <si>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</si>
  <si>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</si>
  <si>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</si>
  <si>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</si>
  <si>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</si>
  <si>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</si>
  <si>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</si>
  <si>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</si>
  <si>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</si>
  <si>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</si>
  <si>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</si>
  <si>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</si>
  <si>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</si>
  <si>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</si>
  <si>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</si>
  <si>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</si>
  <si>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</si>
  <si>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</si>
  <si>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</si>
  <si>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</si>
  <si>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</si>
  <si>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</si>
  <si>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</si>
  <si>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</si>
  <si>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</si>
  <si>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</si>
  <si>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</si>
  <si>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</si>
  <si>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</si>
  <si>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</si>
  <si>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</si>
  <si>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</si>
  <si>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</si>
  <si>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</si>
  <si>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</si>
  <si>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</si>
  <si>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</si>
  <si>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</si>
  <si>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</si>
  <si>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</si>
  <si>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</si>
  <si>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</si>
  <si>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</si>
  <si>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</si>
  <si>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</si>
  <si>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</si>
  <si>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</si>
  <si>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</si>
  <si>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</si>
  <si>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</si>
  <si>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</si>
  <si>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</si>
  <si>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</si>
  <si>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</si>
  <si>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</si>
  <si>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</si>
  <si>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</si>
  <si>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</si>
  <si>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</si>
  <si>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</si>
  <si>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</si>
  <si>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</si>
  <si>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</si>
  <si>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</si>
  <si>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</si>
  <si>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</si>
  <si>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</si>
  <si>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</si>
  <si>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</si>
  <si>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</si>
  <si>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</si>
  <si>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</si>
  <si>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</si>
  <si>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</si>
  <si>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</si>
  <si>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</si>
  <si>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</si>
  <si>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</si>
  <si>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</si>
  <si>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</si>
  <si>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</si>
  <si>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</si>
  <si>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</si>
  <si>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</si>
  <si>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</si>
  <si>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</si>
  <si>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</si>
  <si>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</si>
  <si>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</si>
  <si>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</si>
  <si>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</si>
  <si>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</si>
  <si>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</si>
  <si>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</si>
  <si>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</si>
  <si>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</si>
  <si>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</si>
  <si>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</si>
  <si>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</si>
  <si>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</si>
  <si>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</si>
  <si>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</si>
  <si>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</si>
  <si>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</si>
  <si>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</si>
  <si>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</si>
  <si>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</si>
  <si>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</si>
  <si>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</si>
  <si>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</si>
  <si>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</si>
  <si>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</si>
  <si>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</si>
  <si>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</si>
  <si>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</si>
  <si>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</si>
  <si>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</si>
  <si>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</si>
  <si>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</si>
  <si>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</si>
  <si>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</si>
  <si>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</si>
  <si>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</si>
  <si>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</si>
  <si>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</si>
  <si>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</si>
  <si>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</si>
  <si>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</si>
  <si>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</si>
  <si>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</si>
  <si>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</si>
  <si>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</si>
  <si>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</si>
  <si>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</si>
  <si>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</si>
  <si>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</si>
  <si>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</si>
  <si>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</si>
  <si>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</si>
  <si>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</si>
  <si>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</si>
  <si>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</si>
  <si>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</si>
  <si>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</si>
  <si>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</si>
  <si>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</si>
  <si>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</si>
  <si>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</si>
  <si>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</si>
  <si>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</si>
  <si>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</si>
  <si>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</si>
  <si>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</si>
  <si>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</si>
  <si>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</si>
  <si>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</si>
  <si>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</si>
  <si>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</si>
  <si>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</si>
  <si>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</si>
  <si>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</si>
  <si>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</si>
  <si>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</si>
  <si>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</si>
  <si>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</si>
  <si>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</si>
  <si>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</si>
  <si>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</si>
  <si>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</si>
  <si>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</si>
  <si>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</si>
  <si>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</si>
  <si>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</si>
  <si>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</si>
  <si>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</si>
  <si>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</si>
  <si>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</si>
  <si>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</si>
  <si>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</si>
  <si>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</si>
  <si>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</si>
  <si>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</si>
  <si>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</si>
  <si>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</si>
  <si>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</si>
  <si>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</si>
  <si>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</si>
  <si>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</si>
  <si>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</si>
  <si>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</si>
  <si>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</si>
  <si>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</si>
  <si>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</si>
  <si>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</si>
  <si>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</si>
  <si>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</si>
  <si>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</si>
  <si>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</si>
  <si>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</si>
  <si>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</si>
  <si>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</si>
  <si>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</si>
  <si>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</si>
  <si>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</si>
  <si>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</si>
  <si>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</si>
  <si>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</si>
  <si>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</si>
  <si>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</si>
  <si>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</si>
  <si>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</si>
  <si>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</si>
  <si>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</si>
  <si>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</si>
  <si>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</si>
  <si>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</si>
  <si>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</si>
  <si>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</si>
  <si>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</si>
  <si>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</si>
  <si>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</si>
  <si>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</si>
  <si>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</si>
  <si>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</si>
  <si>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</si>
  <si>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</si>
  <si>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</si>
  <si>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</si>
  <si>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</si>
  <si>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</si>
  <si>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</si>
  <si>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</si>
  <si>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</si>
  <si>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</si>
  <si>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</si>
  <si>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</si>
  <si>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</si>
  <si>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</si>
  <si>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</si>
  <si>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</si>
  <si>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</si>
  <si>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</si>
  <si>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</si>
  <si>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</si>
  <si>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</si>
  <si>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</si>
  <si>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</si>
  <si>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</si>
  <si>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</si>
  <si>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</si>
  <si>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</si>
  <si>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</si>
  <si>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</si>
  <si>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</si>
  <si>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</si>
  <si>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</si>
  <si>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</si>
  <si>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</si>
  <si>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</si>
  <si>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</si>
  <si>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</si>
  <si>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</si>
  <si>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</si>
  <si>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</si>
  <si>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</si>
  <si>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</si>
  <si>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</si>
  <si>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</si>
  <si>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</si>
  <si>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</si>
  <si>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</si>
  <si>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</si>
  <si>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</si>
  <si>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</si>
  <si>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</si>
  <si>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</si>
  <si>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</si>
  <si>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</si>
  <si>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</si>
  <si>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</si>
  <si>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</si>
  <si>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</si>
  <si>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</si>
  <si>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</si>
  <si>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</si>
  <si>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</si>
  <si>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</si>
  <si>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</si>
  <si>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</si>
  <si>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</si>
  <si>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</si>
  <si>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</si>
  <si>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</si>
  <si>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</si>
  <si>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</si>
  <si>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</si>
  <si>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</si>
  <si>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</si>
  <si>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</si>
  <si>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</si>
  <si>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</si>
  <si>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</si>
  <si>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</si>
  <si>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</si>
  <si>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</si>
  <si>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</si>
  <si>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</si>
  <si>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</si>
  <si>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</si>
  <si>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</si>
  <si>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</si>
  <si>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</si>
  <si>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</si>
  <si>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</si>
  <si>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</si>
  <si>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</si>
  <si>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</si>
  <si>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</si>
  <si>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</si>
  <si>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</si>
  <si>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</si>
  <si>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</si>
  <si>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</si>
  <si>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</si>
  <si>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</si>
  <si>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</si>
  <si>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</si>
  <si>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</si>
  <si>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</si>
  <si>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</si>
  <si>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</si>
  <si>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</si>
  <si>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</si>
  <si>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</si>
  <si>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</si>
  <si>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</si>
  <si>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</si>
  <si>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</si>
  <si>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</si>
  <si>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</si>
  <si>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</si>
  <si>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</si>
  <si>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</si>
  <si>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</si>
  <si>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</si>
  <si>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</si>
  <si>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</si>
  <si>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</si>
  <si>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</si>
  <si>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</si>
  <si>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</si>
  <si>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</si>
  <si>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</si>
  <si>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</si>
  <si>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</si>
  <si>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</si>
  <si>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</si>
  <si>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</si>
  <si>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</si>
  <si>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</si>
  <si>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</si>
  <si>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</si>
  <si>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</si>
  <si>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</si>
  <si>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</si>
  <si>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</si>
  <si>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</si>
  <si>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</si>
  <si>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</si>
  <si>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</si>
  <si>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</si>
  <si>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</si>
  <si>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</si>
  <si>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</si>
  <si>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</si>
  <si>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</si>
  <si>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</si>
  <si>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</si>
  <si>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</si>
  <si>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</si>
  <si>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</si>
  <si>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</si>
  <si>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</si>
  <si>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</si>
  <si>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</si>
  <si>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</si>
  <si>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</si>
  <si>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</si>
  <si>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</si>
  <si>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</si>
  <si>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</si>
  <si>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</si>
  <si>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</si>
  <si>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</si>
  <si>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</si>
  <si>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</si>
  <si>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</si>
  <si>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</si>
  <si>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</si>
  <si>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</si>
  <si>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</si>
  <si>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</si>
  <si>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</si>
  <si>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</si>
  <si>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</si>
  <si>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</si>
  <si>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</si>
  <si>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</si>
  <si>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</si>
  <si>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</si>
  <si>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</si>
  <si>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</si>
  <si>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</si>
  <si>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</si>
  <si>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</si>
  <si>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</si>
  <si>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</si>
  <si>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</si>
  <si>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</si>
  <si>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</si>
  <si>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</si>
  <si>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</si>
  <si>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</si>
  <si>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</si>
  <si>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</si>
  <si>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</si>
  <si>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</si>
  <si>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</si>
  <si>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</si>
  <si>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</si>
  <si>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</si>
  <si>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</si>
  <si>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</si>
  <si>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</si>
  <si>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</si>
  <si>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</si>
  <si>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</si>
  <si>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</si>
  <si>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</si>
  <si>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</si>
  <si>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</si>
  <si>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</si>
  <si>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</si>
  <si>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</si>
  <si>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</si>
  <si>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</si>
  <si>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</si>
  <si>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</si>
  <si>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</si>
  <si>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</si>
  <si>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</si>
  <si>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</si>
  <si>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</si>
  <si>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</si>
  <si>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</si>
  <si>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</si>
  <si>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</si>
  <si>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</si>
  <si>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</si>
  <si>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</si>
  <si>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</si>
  <si>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</si>
  <si>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</si>
  <si>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</si>
  <si>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</si>
  <si>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</si>
  <si>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</si>
  <si>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</si>
  <si>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</si>
  <si>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</si>
  <si>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</si>
  <si>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</si>
  <si>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</si>
  <si>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</si>
  <si>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</si>
  <si>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</si>
  <si>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</si>
  <si>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</si>
  <si>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</si>
  <si>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</si>
  <si>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</si>
  <si>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</si>
  <si>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</si>
  <si>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</si>
  <si>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</si>
  <si>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</si>
  <si>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</si>
  <si>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</si>
  <si>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</si>
  <si>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</si>
  <si>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</si>
  <si>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</si>
  <si>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</si>
  <si>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</si>
  <si>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</si>
  <si>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</si>
  <si>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</si>
  <si>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</si>
  <si>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</si>
  <si>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</si>
  <si>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</si>
  <si>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</si>
  <si>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</si>
  <si>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</si>
  <si>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</si>
  <si>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</si>
  <si>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</si>
  <si>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</si>
  <si>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</si>
  <si>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</si>
  <si>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</si>
  <si>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</si>
  <si>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</si>
  <si>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</si>
  <si>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</si>
  <si>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</si>
  <si>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</si>
  <si>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</si>
  <si>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</si>
  <si>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</si>
  <si>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</si>
  <si>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</si>
  <si>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</si>
  <si>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</si>
  <si>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</si>
  <si>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</si>
  <si>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</si>
  <si>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</si>
  <si>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</si>
  <si>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</si>
  <si>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</si>
  <si>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</si>
  <si>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</si>
  <si>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</si>
  <si>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</si>
  <si>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</si>
  <si>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</si>
  <si>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</si>
  <si>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</si>
  <si>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</si>
  <si>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</si>
  <si>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</si>
  <si>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</si>
  <si>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</si>
  <si>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</si>
  <si>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</si>
  <si>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</si>
  <si>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</si>
  <si>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</si>
  <si>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</si>
  <si>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</si>
  <si>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</si>
  <si>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</si>
  <si>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</si>
  <si>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</si>
  <si>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</si>
  <si>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</si>
  <si>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</si>
  <si>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</si>
  <si>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</si>
  <si>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</si>
  <si>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</si>
  <si>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</si>
  <si>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</si>
  <si>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</si>
  <si>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</si>
  <si>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</si>
  <si>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</si>
  <si>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</si>
  <si>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</si>
  <si>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</si>
  <si>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</si>
  <si>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</si>
  <si>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</si>
  <si>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</si>
  <si>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</si>
  <si>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</si>
  <si>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</si>
  <si>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</si>
  <si>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</si>
  <si>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</si>
  <si>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</si>
  <si>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</si>
  <si>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</si>
  <si>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</si>
  <si>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</si>
  <si>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</si>
  <si>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</si>
  <si>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</si>
  <si>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</si>
  <si>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</si>
  <si>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</si>
  <si>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</si>
  <si>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</si>
  <si>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</si>
  <si>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</si>
  <si>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</si>
  <si>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</si>
  <si>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</si>
  <si>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</si>
  <si>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</si>
  <si>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</si>
  <si>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</si>
  <si>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</si>
  <si>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</si>
  <si>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</si>
  <si>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</si>
  <si>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</si>
  <si>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</si>
  <si>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</si>
  <si>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</si>
  <si>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</si>
  <si>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</si>
  <si>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</si>
  <si>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</si>
  <si>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</si>
  <si>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</si>
  <si>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</si>
  <si>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</si>
  <si>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</si>
  <si>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</si>
  <si>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</si>
  <si>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</si>
  <si>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</si>
  <si>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</si>
  <si>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</si>
  <si>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</si>
  <si>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</si>
  <si>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</si>
  <si>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</si>
  <si>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</si>
  <si>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</si>
  <si>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</si>
  <si>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</si>
  <si>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</si>
  <si>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</si>
  <si>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</si>
  <si>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</si>
  <si>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</si>
  <si>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</si>
  <si>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</si>
  <si>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</si>
  <si>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</si>
  <si>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</si>
  <si>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</si>
  <si>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</si>
  <si>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</si>
  <si>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</si>
  <si>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</si>
  <si>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</si>
  <si>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</si>
  <si>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</si>
  <si>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</si>
  <si>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</si>
  <si>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</si>
  <si>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</si>
  <si>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</si>
  <si>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</si>
  <si>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</si>
  <si>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</si>
  <si>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</si>
  <si>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</si>
  <si>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</si>
  <si>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</si>
  <si>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</si>
  <si>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</si>
  <si>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</si>
  <si>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</si>
  <si>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</si>
  <si>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</si>
  <si>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</si>
  <si>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</si>
  <si>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</si>
  <si>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</si>
  <si>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</si>
  <si>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</si>
  <si>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</si>
  <si>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</si>
  <si>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</si>
  <si>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</si>
  <si>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</si>
  <si>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</si>
  <si>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</si>
  <si>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</si>
  <si>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</si>
  <si>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</si>
  <si>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</si>
  <si>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</si>
  <si>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</si>
  <si>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</si>
  <si>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</si>
  <si>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</si>
  <si>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</si>
  <si>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</si>
  <si>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</si>
  <si>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</si>
  <si>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</si>
  <si>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</si>
  <si>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</si>
  <si>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</si>
  <si>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</si>
  <si>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</si>
  <si>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</si>
  <si>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</si>
  <si>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</si>
  <si>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</si>
  <si>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</si>
  <si>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</si>
  <si>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</si>
  <si>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</si>
  <si>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</si>
  <si>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</si>
  <si>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</si>
  <si>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</si>
  <si>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</si>
  <si>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</si>
  <si>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</si>
  <si>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</si>
  <si>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</si>
  <si>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</si>
  <si>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</si>
  <si>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</si>
  <si>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</si>
  <si>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</si>
  <si>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</si>
  <si>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</si>
  <si>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</si>
  <si>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</si>
  <si>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</si>
  <si>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</si>
  <si>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</si>
  <si>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</si>
  <si>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</si>
  <si>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</si>
  <si>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</si>
  <si>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</si>
  <si>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</si>
  <si>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</si>
  <si>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</si>
  <si>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</si>
  <si>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</si>
  <si>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</si>
  <si>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</si>
  <si>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</si>
  <si>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</si>
  <si>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</si>
  <si>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</si>
  <si>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</si>
  <si>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</si>
  <si>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</si>
  <si>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</si>
  <si>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</si>
  <si>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</si>
  <si>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</si>
  <si>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</si>
  <si>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</si>
  <si>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</si>
  <si>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</si>
  <si>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</si>
  <si>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</si>
  <si>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</si>
  <si>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</si>
  <si>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</si>
  <si>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</si>
  <si>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</si>
  <si>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</si>
  <si>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</si>
  <si>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</si>
  <si>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</si>
  <si>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</si>
  <si>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</si>
  <si>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</si>
  <si>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</si>
  <si>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</si>
  <si>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</si>
  <si>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</si>
  <si>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</si>
  <si>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</si>
  <si>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</si>
  <si>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</si>
  <si>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</si>
  <si>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</si>
  <si>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</si>
  <si>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</si>
  <si>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</si>
  <si>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</si>
  <si>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</si>
  <si>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</si>
  <si>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</si>
  <si>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</si>
  <si>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</si>
  <si>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</si>
  <si>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</si>
  <si>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</si>
  <si>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</si>
  <si>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</si>
  <si>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</si>
  <si>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</si>
  <si>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</si>
  <si>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</si>
  <si>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</si>
  <si>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</si>
  <si>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</si>
  <si>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</si>
  <si>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</si>
  <si>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</si>
  <si>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</si>
  <si>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</si>
  <si>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</si>
  <si>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</si>
  <si>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</si>
  <si>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</si>
  <si>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</si>
  <si>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</si>
  <si>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</si>
  <si>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</si>
  <si>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</si>
  <si>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</si>
  <si>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</si>
  <si>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</si>
  <si>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</si>
  <si>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</si>
  <si>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</si>
  <si>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</si>
  <si>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</si>
  <si>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</si>
  <si>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</si>
  <si>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</si>
  <si>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</si>
  <si>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</si>
  <si>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</si>
  <si>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</si>
  <si>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</si>
  <si>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</si>
  <si>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</si>
  <si>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</si>
  <si>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</si>
  <si>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</si>
  <si>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</si>
  <si>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</si>
  <si>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</si>
  <si>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</si>
  <si>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</si>
  <si>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</si>
  <si>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</si>
  <si>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</si>
  <si>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</si>
  <si>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</si>
  <si>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</si>
  <si>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</si>
  <si>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</si>
  <si>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</si>
  <si>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</si>
  <si>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</si>
  <si>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</si>
  <si>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</si>
  <si>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</si>
  <si>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</si>
  <si>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</si>
  <si>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</si>
  <si>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</si>
  <si>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</si>
  <si>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</si>
  <si>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</si>
  <si>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</si>
  <si>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</si>
  <si>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</si>
  <si>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</si>
  <si>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</si>
  <si>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</si>
  <si>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</si>
  <si>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</si>
  <si>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</si>
  <si>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</si>
  <si>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</si>
  <si>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</si>
  <si>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</si>
  <si>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</si>
  <si>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</si>
  <si>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</si>
  <si>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</si>
  <si>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</si>
  <si>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</si>
  <si>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</si>
  <si>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</si>
  <si>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</si>
  <si>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</si>
  <si>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</si>
  <si>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</si>
  <si>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</si>
  <si>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</si>
  <si>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</si>
  <si>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</si>
  <si>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</si>
  <si>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</si>
  <si>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</si>
  <si>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</si>
  <si>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</si>
  <si>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</si>
  <si>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</si>
  <si>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</si>
  <si>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</si>
  <si>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</si>
  <si>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</si>
  <si>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</si>
  <si>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</si>
  <si>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</si>
  <si>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</si>
  <si>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</si>
  <si>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</si>
  <si>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</si>
  <si>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</si>
  <si>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</si>
  <si>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</si>
  <si>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</si>
  <si>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</si>
  <si>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</si>
  <si>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</si>
  <si>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</si>
  <si>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</si>
  <si>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</si>
  <si>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</si>
  <si>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</si>
  <si>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</si>
  <si>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</si>
  <si>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</si>
  <si>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</si>
  <si>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</si>
  <si>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</si>
  <si>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</si>
  <si>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</si>
  <si>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</si>
  <si>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</si>
  <si>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</si>
  <si>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</si>
  <si>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</si>
  <si>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</si>
  <si>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</si>
  <si>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</si>
  <si>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</si>
  <si>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</si>
  <si>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</si>
  <si>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</si>
  <si>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</si>
  <si>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</si>
  <si>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</si>
  <si>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</si>
  <si>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</si>
  <si>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</si>
  <si>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</si>
  <si>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</si>
  <si>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</si>
  <si>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</si>
  <si>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</si>
  <si>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</si>
  <si>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</si>
  <si>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</si>
  <si>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</si>
  <si>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</si>
  <si>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</si>
  <si>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</si>
  <si>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</si>
  <si>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</si>
  <si>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</si>
  <si>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</si>
  <si>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</si>
  <si>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</si>
  <si>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</si>
  <si>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</si>
  <si>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</si>
  <si>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</si>
  <si>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</si>
  <si>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</si>
  <si>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</si>
  <si>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</si>
  <si>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</si>
  <si>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</si>
  <si>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</si>
  <si>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</si>
  <si>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</si>
  <si>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</si>
  <si>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</si>
  <si>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</si>
  <si>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</si>
  <si>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</si>
  <si>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</si>
  <si>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</si>
  <si>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</si>
  <si>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</si>
  <si>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</si>
  <si>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</si>
  <si>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</si>
  <si>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</si>
  <si>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</si>
  <si>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</si>
  <si>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</si>
  <si>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</si>
  <si>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</si>
  <si>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</si>
  <si>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</si>
  <si>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</si>
  <si>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</si>
  <si>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</si>
  <si>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</si>
  <si>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</si>
  <si>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</si>
  <si>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</si>
  <si>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</si>
  <si>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</si>
  <si>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</si>
  <si>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</si>
  <si>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</si>
  <si>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</si>
  <si>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</si>
  <si>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</si>
  <si>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</si>
  <si>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</si>
  <si>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</si>
  <si>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</si>
  <si>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</si>
  <si>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</si>
  <si>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</si>
  <si>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</si>
  <si>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</si>
  <si>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</si>
  <si>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</si>
  <si>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</si>
  <si>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</si>
  <si>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</si>
  <si>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</si>
  <si>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</si>
  <si>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</si>
  <si>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</si>
  <si>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</si>
  <si>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</si>
  <si>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</si>
  <si>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</si>
  <si>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</si>
  <si>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</si>
  <si>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</si>
  <si>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</si>
  <si>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</si>
  <si>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</si>
  <si>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</si>
  <si>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</si>
  <si>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</si>
  <si>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</si>
  <si>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</si>
  <si>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</si>
  <si>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</si>
  <si>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</si>
  <si>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</si>
  <si>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</si>
  <si>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</si>
  <si>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</si>
  <si>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</si>
  <si>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</si>
  <si>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</si>
  <si>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</si>
  <si>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</si>
  <si>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</si>
  <si>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</si>
  <si>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</si>
  <si>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</si>
  <si>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</si>
  <si>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</si>
  <si>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</si>
  <si>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</si>
  <si>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</si>
  <si>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</si>
  <si>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</si>
  <si>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</si>
  <si>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</si>
  <si>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</si>
  <si>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</si>
  <si>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</si>
  <si>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</si>
  <si>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</si>
  <si>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</si>
  <si>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</si>
  <si>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</si>
  <si>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</si>
  <si>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</si>
  <si>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</si>
  <si>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</si>
  <si>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</si>
  <si>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</si>
  <si>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</si>
  <si>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</si>
  <si>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</si>
  <si>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</si>
  <si>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</si>
  <si>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</si>
  <si>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</si>
  <si>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</si>
  <si>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</si>
  <si>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</si>
  <si>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</si>
  <si>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</si>
  <si>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</si>
  <si>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</si>
  <si>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</si>
  <si>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</si>
  <si>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</si>
  <si>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</si>
  <si>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</si>
  <si>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</si>
  <si>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</si>
  <si>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</si>
  <si>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</si>
  <si>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</si>
  <si>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</si>
  <si>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</si>
  <si>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</si>
  <si>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</si>
  <si>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</si>
  <si>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</si>
  <si>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</si>
  <si>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</si>
  <si>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</si>
  <si>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</si>
  <si>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</si>
  <si>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</si>
  <si>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</si>
  <si>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</si>
  <si>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</si>
  <si>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</si>
  <si>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</si>
  <si>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</si>
  <si>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</si>
  <si>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</si>
  <si>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</si>
  <si>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</si>
  <si>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</si>
  <si>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</si>
  <si>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</si>
  <si>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</si>
  <si>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</si>
  <si>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</si>
  <si>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</si>
  <si>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</si>
  <si>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</si>
  <si>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</si>
  <si>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</si>
  <si>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</si>
  <si>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</si>
  <si>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</si>
  <si>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</si>
  <si>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</si>
  <si>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</si>
  <si>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</si>
  <si>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</si>
  <si>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</si>
  <si>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</si>
  <si>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</si>
  <si>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</si>
  <si>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</si>
  <si>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</si>
  <si>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</si>
  <si>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</si>
  <si>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</si>
  <si>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</si>
  <si>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</si>
  <si>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</si>
  <si>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</si>
  <si>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</si>
  <si>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</si>
  <si>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</si>
  <si>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</si>
  <si>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</si>
  <si>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</si>
  <si>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</si>
  <si>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</si>
  <si>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</si>
  <si>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</si>
  <si>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</si>
  <si>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</si>
  <si>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</si>
  <si>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</si>
  <si>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</si>
  <si>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</si>
  <si>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</si>
  <si>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</si>
  <si>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</si>
  <si>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</si>
  <si>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</si>
  <si>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</si>
  <si>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</si>
  <si>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</si>
  <si>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</si>
  <si>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</si>
  <si>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</si>
  <si>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</si>
  <si>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</si>
  <si>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</si>
  <si>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</si>
  <si>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</si>
  <si>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</si>
  <si>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</si>
  <si>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</si>
  <si>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</si>
  <si>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</si>
  <si>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</si>
  <si>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</si>
  <si>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</si>
  <si>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</si>
  <si>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</si>
  <si>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</si>
  <si>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</si>
  <si>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</si>
  <si>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</si>
  <si>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</si>
  <si>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</si>
  <si>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</si>
  <si>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</si>
  <si>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</si>
  <si>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</si>
  <si>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</si>
  <si>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</si>
  <si>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</si>
  <si>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</si>
  <si>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</si>
  <si>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</si>
  <si>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</si>
  <si>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</si>
  <si>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</si>
  <si>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</si>
  <si>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</si>
  <si>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</si>
  <si>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</si>
  <si>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</si>
  <si>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</si>
  <si>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</si>
  <si>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</si>
  <si>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</si>
  <si>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</si>
  <si>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</si>
  <si>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</si>
  <si>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</si>
  <si>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</si>
  <si>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</si>
  <si>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</si>
  <si>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</si>
  <si>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</si>
  <si>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</si>
  <si>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</si>
  <si>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</si>
  <si>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</si>
  <si>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</si>
  <si>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</si>
  <si>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</si>
  <si>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</si>
  <si>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</si>
  <si>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</si>
  <si>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</si>
  <si>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</si>
  <si>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</si>
  <si>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</si>
  <si>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</si>
  <si>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</si>
  <si>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</si>
  <si>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</si>
  <si>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</si>
  <si>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</si>
  <si>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</si>
  <si>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</si>
  <si>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</si>
  <si>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</si>
  <si>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</si>
  <si>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</si>
  <si>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</si>
  <si>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</si>
  <si>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</si>
  <si>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</si>
  <si>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</si>
  <si>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</si>
  <si>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</si>
  <si>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</si>
  <si>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</si>
  <si>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</si>
  <si>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</si>
  <si>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</si>
  <si>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</si>
  <si>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</si>
  <si>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</si>
  <si>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</si>
  <si>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</si>
  <si>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</si>
  <si>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</si>
  <si>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</si>
  <si>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</si>
  <si>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</si>
  <si>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</si>
  <si>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</si>
  <si>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</si>
  <si>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</si>
  <si>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</si>
  <si>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</si>
  <si>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</si>
  <si>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</si>
  <si>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</si>
  <si>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</si>
  <si>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</si>
  <si>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</si>
  <si>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</si>
  <si>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</si>
  <si>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</si>
  <si>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</si>
  <si>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</si>
  <si>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</si>
  <si>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</si>
  <si>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</si>
  <si>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</si>
  <si>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</si>
  <si>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</si>
  <si>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</si>
  <si>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</si>
  <si>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</si>
  <si>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</si>
  <si>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</si>
  <si>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</si>
  <si>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</si>
  <si>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</si>
  <si>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</si>
  <si>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</si>
  <si>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</si>
  <si>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</si>
  <si>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</si>
  <si>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</si>
  <si>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</si>
  <si>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</si>
  <si>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</si>
  <si>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</si>
  <si>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</si>
  <si>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</si>
  <si>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</si>
  <si>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</si>
  <si>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</si>
  <si>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</si>
  <si>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</si>
  <si>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</si>
  <si>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</si>
  <si>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</si>
  <si>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</si>
  <si>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</si>
  <si>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</si>
  <si>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</si>
  <si>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</si>
  <si>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</si>
  <si>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</si>
  <si>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</si>
  <si>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</si>
  <si>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</si>
  <si>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</si>
  <si>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</si>
  <si>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</si>
  <si>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</si>
  <si>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</si>
  <si>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</si>
  <si>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</si>
  <si>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</si>
  <si>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</si>
  <si>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</si>
  <si>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</si>
  <si>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</si>
  <si>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</si>
  <si>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</si>
  <si>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</si>
  <si>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</si>
  <si>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</si>
  <si>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</si>
  <si>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</si>
  <si>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</si>
  <si>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</si>
  <si>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</si>
  <si>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</si>
  <si>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</si>
  <si>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</si>
  <si>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</si>
  <si>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</si>
  <si>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</si>
  <si>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</si>
  <si>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</si>
  <si>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</si>
  <si>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</si>
  <si>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</si>
  <si>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</si>
  <si>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</si>
  <si>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</si>
  <si>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</si>
  <si>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</si>
  <si>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</si>
  <si>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</si>
  <si>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</si>
  <si>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</si>
  <si>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</si>
  <si>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</si>
  <si>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</si>
  <si>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</si>
  <si>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</si>
  <si>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</si>
  <si>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</si>
  <si>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</si>
  <si>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</si>
  <si>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</si>
  <si>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</si>
  <si>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</si>
  <si>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</si>
  <si>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</si>
  <si>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</si>
  <si>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</si>
  <si>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</si>
  <si>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</si>
  <si>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</si>
  <si>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</si>
  <si>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</si>
  <si>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</si>
  <si>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</si>
  <si>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</si>
  <si>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</si>
  <si>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</si>
  <si>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</si>
  <si>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</si>
  <si>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</si>
  <si>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</si>
  <si>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</si>
  <si>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</si>
  <si>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</si>
  <si>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</si>
  <si>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</si>
  <si>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</si>
  <si>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</si>
  <si>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</si>
  <si>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</si>
  <si>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</si>
  <si>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</si>
  <si>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</si>
  <si>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</si>
  <si>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</si>
  <si>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</si>
  <si>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</si>
  <si>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</si>
  <si>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</si>
  <si>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</si>
  <si>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</si>
  <si>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</si>
  <si>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</si>
  <si>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</si>
  <si>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</si>
  <si>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</si>
  <si>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</si>
  <si>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</si>
  <si>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</si>
  <si>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</si>
  <si>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</si>
  <si>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</si>
  <si>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</si>
  <si>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</si>
  <si>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</si>
  <si>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</si>
  <si>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</si>
  <si>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</si>
  <si>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</si>
  <si>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</si>
  <si>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</si>
  <si>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</si>
  <si>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</si>
  <si>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</si>
  <si>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</si>
  <si>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</si>
  <si>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</si>
  <si>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</si>
  <si>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</si>
  <si>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</si>
  <si>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</si>
  <si>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</si>
  <si>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</si>
  <si>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</si>
  <si>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</si>
  <si>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</si>
  <si>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</si>
  <si>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</si>
  <si>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</si>
  <si>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</si>
  <si>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</si>
  <si>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</si>
  <si>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</si>
  <si>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</si>
  <si>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</si>
  <si>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</si>
  <si>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</si>
  <si>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</si>
  <si>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</si>
  <si>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</si>
  <si>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</si>
  <si>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</si>
  <si>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</si>
  <si>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</si>
  <si>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</si>
  <si>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</si>
  <si>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</si>
  <si>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</si>
  <si>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</si>
  <si>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</si>
  <si>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</si>
  <si>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</si>
  <si>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</si>
  <si>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</si>
  <si>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</si>
  <si>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</si>
  <si>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</si>
  <si>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</si>
  <si>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</si>
  <si>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</si>
  <si>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</si>
  <si>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</si>
  <si>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</si>
  <si>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</si>
  <si>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</si>
  <si>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</si>
  <si>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</si>
  <si>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</si>
  <si>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</si>
  <si>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</si>
  <si>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</si>
  <si>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</si>
  <si>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</si>
  <si>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</si>
  <si>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</si>
  <si>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</si>
  <si>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</si>
  <si>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</si>
  <si>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</si>
  <si>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</si>
  <si>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</si>
  <si>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</si>
  <si>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</si>
  <si>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</si>
  <si>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</si>
  <si>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</si>
  <si>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</si>
  <si>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</si>
  <si>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</si>
  <si>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</si>
  <si>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</si>
  <si>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</si>
  <si>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</si>
  <si>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</si>
  <si>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</si>
  <si>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</si>
  <si>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</si>
  <si>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</si>
  <si>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</si>
  <si>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</si>
  <si>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</si>
  <si>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</si>
  <si>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</si>
  <si>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</si>
  <si>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</si>
  <si>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</si>
  <si>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</si>
  <si>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</si>
  <si>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</si>
  <si>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</si>
  <si>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</si>
  <si>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</si>
  <si>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</si>
  <si>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</si>
  <si>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</si>
  <si>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</si>
  <si>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</si>
  <si>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</si>
  <si>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</si>
  <si>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</si>
  <si>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</si>
  <si>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</si>
  <si>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</si>
  <si>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</si>
  <si>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</si>
  <si>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</si>
  <si>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</si>
  <si>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</si>
  <si>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</si>
  <si>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</si>
  <si>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</si>
  <si>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</si>
  <si>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</si>
  <si>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</si>
  <si>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</si>
  <si>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</si>
  <si>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</si>
  <si>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</si>
  <si>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</si>
  <si>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</si>
  <si>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</si>
  <si>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</si>
  <si>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</si>
  <si>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</si>
  <si>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</si>
  <si>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</si>
  <si>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</si>
  <si>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</si>
  <si>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</si>
  <si>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</si>
  <si>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</si>
  <si>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</si>
  <si>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</si>
  <si>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</si>
  <si>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</si>
  <si>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</si>
  <si>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</si>
  <si>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</si>
  <si>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</si>
  <si>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</si>
  <si>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</si>
  <si>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</si>
  <si>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</si>
  <si>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</si>
  <si>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</si>
  <si>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</si>
  <si>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</si>
  <si>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</si>
  <si>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</si>
  <si>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</si>
  <si>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</si>
  <si>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</si>
  <si>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</si>
  <si>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</si>
  <si>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</si>
  <si>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</si>
  <si>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</si>
  <si>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</si>
  <si>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</si>
  <si>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</si>
  <si>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</si>
  <si>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</si>
  <si>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</si>
  <si>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</si>
  <si>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</si>
  <si>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</si>
  <si>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</si>
  <si>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</si>
  <si>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</si>
  <si>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</si>
  <si>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</si>
  <si>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</si>
  <si>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</si>
  <si>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</si>
  <si>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</si>
  <si>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</si>
  <si>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</si>
  <si>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</si>
  <si>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</si>
  <si>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</si>
  <si>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</si>
  <si>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</si>
  <si>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</si>
  <si>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</si>
  <si>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</si>
  <si>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</si>
  <si>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</si>
  <si>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</si>
  <si>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</si>
  <si>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</si>
  <si>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</si>
  <si>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</si>
  <si>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</si>
  <si>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</si>
  <si>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</si>
  <si>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</si>
  <si>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</si>
  <si>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</si>
  <si>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</si>
  <si>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</si>
  <si>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</si>
  <si>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</si>
  <si>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</si>
  <si>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</si>
  <si>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</si>
  <si>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</si>
  <si>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</si>
  <si>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</si>
  <si>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</si>
  <si>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</si>
  <si>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</si>
  <si>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</si>
  <si>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</si>
  <si>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</si>
  <si>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</si>
  <si>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</si>
  <si>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</si>
  <si>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</si>
  <si>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</si>
  <si>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</si>
  <si>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</si>
  <si>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</si>
  <si>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</si>
  <si>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</si>
  <si>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</si>
  <si>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</si>
  <si>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</si>
  <si>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</si>
  <si>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</si>
  <si>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</si>
  <si>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</si>
  <si>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</si>
  <si>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</si>
  <si>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</si>
  <si>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</si>
  <si>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</si>
  <si>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</si>
  <si>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</si>
  <si>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</si>
  <si>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</si>
  <si>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</si>
  <si>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</si>
  <si>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</si>
  <si>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</si>
  <si>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</si>
  <si>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</si>
  <si>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</si>
  <si>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</si>
  <si>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</si>
  <si>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</si>
  <si>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</si>
  <si>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</si>
  <si>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</si>
  <si>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</si>
  <si>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</si>
  <si>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</si>
  <si>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</si>
  <si>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</si>
  <si>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</si>
  <si>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</si>
  <si>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</si>
  <si>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</si>
  <si>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</si>
  <si>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</si>
  <si>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</si>
  <si>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</si>
  <si>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</si>
  <si>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</si>
  <si>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</si>
  <si>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</si>
  <si>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</si>
  <si>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</si>
  <si>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</si>
  <si>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</si>
  <si>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</si>
  <si>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</si>
  <si>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</si>
  <si>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</si>
  <si>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</si>
  <si>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</si>
  <si>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</si>
  <si>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</si>
  <si>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</si>
  <si>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</si>
  <si>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</si>
  <si>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</si>
  <si>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</si>
  <si>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</si>
  <si>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</si>
  <si>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</si>
  <si>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</si>
  <si>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</si>
  <si>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</si>
  <si>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</si>
  <si>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</si>
  <si>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</si>
  <si>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</si>
  <si>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</si>
  <si>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</si>
  <si>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</si>
  <si>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</si>
  <si>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</si>
  <si>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</si>
  <si>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</si>
  <si>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</si>
  <si>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</si>
  <si>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</si>
  <si>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</si>
  <si>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</si>
  <si>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</si>
  <si>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</si>
  <si>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</si>
  <si>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</si>
  <si>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</si>
  <si>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</si>
  <si>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</si>
  <si>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</si>
  <si>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</si>
  <si>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</si>
  <si>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</si>
  <si>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</si>
  <si>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</si>
  <si>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</si>
  <si>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</si>
  <si>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</si>
  <si>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</si>
  <si>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</si>
  <si>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</si>
  <si>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</si>
  <si>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</si>
  <si>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</si>
  <si>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</si>
  <si>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</si>
  <si>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</si>
  <si>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</si>
  <si>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</si>
  <si>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</si>
  <si>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</si>
  <si>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</si>
  <si>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</si>
  <si>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</si>
  <si>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</si>
  <si>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</si>
  <si>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</si>
  <si>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</si>
  <si>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</si>
  <si>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</si>
  <si>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</si>
  <si>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</si>
  <si>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</si>
  <si>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</si>
  <si>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</si>
  <si>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</si>
  <si>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</si>
  <si>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</si>
  <si>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</si>
  <si>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</si>
  <si>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</si>
  <si>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</si>
  <si>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</si>
  <si>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</si>
  <si>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</si>
  <si>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</si>
  <si>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</si>
  <si>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</si>
  <si>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</si>
  <si>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</si>
  <si>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</si>
  <si>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</si>
  <si>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</si>
  <si>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</si>
  <si>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</si>
  <si>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</si>
  <si>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</si>
  <si>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</si>
  <si>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</si>
  <si>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</si>
  <si>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</si>
  <si>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</si>
  <si>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</si>
  <si>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</si>
  <si>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</si>
  <si>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</si>
  <si>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</si>
  <si>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</si>
  <si>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</si>
  <si>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</si>
  <si>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</si>
  <si>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</si>
  <si>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</si>
  <si>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</si>
  <si>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</si>
  <si>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</si>
  <si>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</si>
  <si>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</si>
  <si>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</si>
  <si>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</si>
  <si>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</si>
  <si>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</si>
  <si>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</si>
  <si>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</si>
  <si>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</si>
  <si>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</si>
  <si>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</si>
  <si>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</si>
  <si>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</si>
  <si>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</si>
  <si>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</si>
  <si>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</si>
  <si>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</si>
  <si>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</si>
  <si>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</si>
  <si>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</si>
  <si>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</si>
  <si>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</si>
  <si>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</si>
  <si>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</si>
  <si>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</si>
  <si>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</si>
  <si>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</si>
  <si>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</si>
  <si>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</si>
  <si>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</si>
  <si>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</si>
  <si>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</si>
  <si>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</si>
  <si>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</si>
  <si>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</si>
  <si>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</si>
  <si>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</si>
  <si>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</si>
  <si>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</si>
  <si>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</si>
  <si>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</si>
  <si>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</si>
  <si>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</si>
  <si>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</si>
  <si>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</si>
  <si>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</si>
  <si>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</si>
  <si>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</si>
  <si>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</si>
  <si>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</si>
  <si>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</si>
  <si>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</si>
  <si>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</si>
  <si>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</si>
  <si>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</si>
  <si>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</si>
  <si>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</si>
  <si>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</si>
  <si>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</si>
  <si>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</si>
  <si>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</si>
  <si>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</si>
  <si>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</si>
  <si>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</si>
  <si>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</si>
  <si>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</si>
  <si>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</si>
  <si>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</si>
  <si>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</si>
  <si>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</si>
  <si>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</si>
  <si>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</si>
  <si>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</si>
  <si>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</si>
  <si>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</si>
  <si>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</si>
  <si>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</si>
  <si>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</si>
  <si>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</si>
  <si>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</si>
  <si>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</si>
  <si>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</si>
  <si>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</si>
  <si>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</si>
  <si>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</si>
  <si>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</si>
  <si>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</si>
  <si>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</si>
  <si>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</si>
  <si>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</si>
  <si>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</si>
  <si>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</si>
  <si>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</si>
  <si>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</si>
  <si>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</si>
  <si>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</si>
  <si>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</si>
  <si>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</si>
  <si>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</si>
  <si>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</si>
  <si>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</si>
  <si>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</si>
  <si>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</si>
  <si>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</si>
  <si>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</si>
  <si>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</si>
  <si>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</si>
  <si>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</si>
  <si>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</si>
  <si>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</si>
  <si>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</si>
  <si>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</si>
  <si>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</si>
  <si>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</si>
  <si>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</si>
  <si>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</si>
  <si>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</si>
  <si>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</si>
  <si>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</si>
  <si>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</si>
  <si>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</si>
  <si>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</si>
  <si>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</si>
  <si>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</si>
  <si>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</si>
  <si>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</si>
  <si>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</si>
  <si>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</si>
  <si>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</si>
  <si>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</si>
  <si>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</si>
  <si>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</si>
  <si>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</si>
  <si>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</si>
  <si>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</si>
  <si>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</si>
  <si>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</si>
  <si>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</si>
  <si>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</si>
  <si>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</si>
  <si>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</si>
  <si>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</si>
  <si>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</si>
  <si>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</si>
  <si>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</si>
  <si>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</si>
  <si>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</si>
  <si>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</si>
  <si>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</si>
  <si>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</si>
  <si>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</si>
  <si>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</si>
  <si>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</si>
  <si>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</si>
  <si>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</si>
  <si>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</si>
  <si>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</si>
  <si>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</si>
  <si>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</si>
  <si>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</si>
  <si>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</si>
  <si>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</si>
  <si>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</si>
  <si>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</si>
  <si>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</si>
  <si>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</si>
  <si>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</si>
  <si>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</si>
  <si>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</si>
  <si>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</si>
  <si>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</si>
  <si>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</si>
  <si>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</si>
  <si>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</si>
  <si>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</si>
  <si>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</si>
  <si>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</si>
  <si>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</si>
  <si>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</si>
  <si>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</si>
  <si>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</si>
  <si>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</si>
  <si>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</si>
  <si>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</si>
  <si>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</si>
  <si>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</si>
  <si>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</si>
  <si>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</si>
  <si>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</si>
  <si>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</si>
  <si>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</si>
  <si>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</si>
  <si>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</si>
  <si>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</si>
  <si>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</si>
  <si>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</si>
  <si>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</si>
  <si>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</si>
  <si>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</si>
  <si>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</si>
  <si>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</si>
  <si>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</si>
  <si>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</si>
  <si>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</si>
  <si>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</si>
  <si>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</si>
  <si>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</si>
  <si>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</si>
  <si>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</si>
  <si>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</si>
  <si>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</si>
  <si>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</si>
  <si>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</si>
  <si>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</si>
  <si>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</si>
  <si>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</si>
  <si>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</si>
  <si>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</si>
  <si>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</si>
  <si>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</si>
  <si>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</si>
  <si>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</si>
  <si>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</si>
  <si>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</si>
  <si>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</si>
  <si>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</si>
  <si>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</si>
  <si>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</si>
  <si>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</si>
  <si>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</si>
  <si>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</si>
  <si>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</si>
  <si>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</si>
  <si>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</si>
  <si>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</si>
  <si>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</si>
  <si>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</si>
  <si>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</si>
  <si>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</si>
  <si>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</si>
  <si>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</si>
  <si>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</si>
  <si>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</si>
  <si>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</si>
  <si>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</si>
  <si>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</si>
  <si>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</si>
  <si>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</si>
  <si>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</si>
  <si>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</si>
  <si>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</si>
  <si>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</si>
  <si>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</si>
  <si>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</si>
  <si>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</si>
  <si>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</si>
  <si>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</si>
  <si>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</si>
  <si>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</si>
  <si>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</si>
  <si>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</si>
  <si>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</si>
  <si>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</si>
  <si>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</si>
  <si>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</si>
  <si>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</si>
  <si>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</si>
  <si>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</si>
  <si>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</si>
  <si>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</si>
  <si>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</si>
  <si>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</si>
  <si>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</si>
  <si>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</si>
  <si>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</si>
  <si>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</si>
  <si>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</si>
  <si>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</si>
  <si>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</si>
  <si>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</si>
  <si>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</si>
  <si>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</si>
  <si>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</si>
  <si>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</si>
  <si>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</si>
  <si>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</si>
  <si>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</si>
  <si>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</si>
  <si>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</si>
  <si>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</si>
  <si>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</si>
  <si>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</si>
  <si>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</si>
  <si>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</si>
  <si>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</si>
  <si>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</si>
  <si>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</si>
  <si>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</si>
  <si>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</si>
  <si>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</si>
  <si>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</si>
  <si>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</si>
  <si>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</si>
  <si>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</si>
  <si>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</si>
  <si>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</si>
  <si>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</si>
  <si>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</si>
  <si>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</si>
  <si>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</si>
  <si>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</si>
  <si>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</si>
  <si>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</si>
  <si>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</si>
  <si>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</si>
  <si>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</si>
  <si>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</si>
  <si>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</si>
  <si>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</si>
  <si>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</si>
  <si>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</si>
  <si>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</si>
  <si>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</si>
  <si>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</si>
  <si>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</si>
  <si>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</si>
  <si>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</si>
  <si>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</si>
  <si>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</si>
  <si>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</si>
  <si>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</si>
  <si>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</si>
  <si>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</si>
  <si>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</si>
  <si>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</si>
  <si>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</si>
  <si>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</si>
  <si>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</si>
  <si>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</si>
  <si>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</si>
  <si>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</si>
  <si>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</si>
  <si>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</si>
  <si>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</si>
  <si>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</si>
  <si>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</si>
  <si>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</si>
  <si>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</si>
  <si>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</si>
  <si>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</si>
  <si>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</si>
  <si>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</si>
  <si>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</si>
  <si>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</si>
  <si>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</si>
  <si>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</si>
  <si>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</si>
  <si>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</si>
  <si>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</si>
  <si>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</si>
  <si>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</si>
  <si>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</si>
  <si>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</si>
  <si>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</si>
  <si>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</si>
  <si>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</si>
  <si>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</si>
  <si>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</si>
  <si>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</si>
  <si>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</si>
  <si>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</si>
  <si>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</si>
  <si>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</si>
  <si>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</si>
  <si>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</si>
  <si>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</si>
  <si>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</si>
  <si>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</si>
  <si>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</si>
  <si>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</si>
  <si>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</si>
  <si>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</si>
  <si>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</si>
  <si>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</si>
  <si>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</si>
  <si>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</si>
  <si>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</si>
  <si>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</si>
  <si>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</si>
  <si>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</si>
  <si>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</si>
  <si>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</si>
  <si>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</si>
  <si>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</si>
  <si>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</si>
  <si>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</si>
  <si>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</si>
  <si>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</si>
  <si>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</si>
  <si>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</si>
  <si>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</si>
  <si>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</si>
  <si>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</si>
  <si>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</si>
  <si>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</si>
  <si>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</si>
  <si>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</si>
  <si>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</si>
  <si>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</si>
  <si>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</si>
  <si>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</si>
  <si>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</si>
  <si>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</si>
  <si>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</si>
  <si>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</si>
  <si>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</si>
  <si>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</si>
  <si>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</si>
  <si>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</si>
  <si>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</si>
  <si>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</si>
  <si>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</si>
  <si>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</si>
  <si>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</si>
  <si>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</si>
  <si>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</si>
  <si>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</si>
  <si>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</si>
  <si>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</si>
  <si>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</si>
  <si>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</si>
  <si>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</si>
  <si>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</si>
  <si>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</si>
  <si>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</si>
  <si>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</si>
  <si>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</si>
  <si>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</si>
  <si>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</si>
  <si>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</si>
  <si>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</si>
  <si>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</si>
  <si>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</si>
  <si>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</si>
  <si>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</si>
  <si>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</si>
  <si>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</si>
  <si>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</si>
  <si>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</si>
  <si>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</si>
  <si>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</si>
  <si>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</si>
  <si>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</si>
  <si>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</si>
  <si>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</si>
  <si>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</si>
  <si>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</si>
  <si>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</si>
  <si>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</si>
  <si>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</si>
  <si>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</si>
  <si>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</si>
  <si>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</si>
  <si>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</si>
  <si>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</si>
  <si>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</si>
  <si>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</si>
  <si>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</si>
  <si>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</si>
  <si>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</si>
  <si>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</si>
  <si>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</si>
  <si>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</si>
  <si>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</si>
  <si>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</si>
  <si>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</si>
  <si>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</si>
  <si>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</si>
  <si>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</si>
  <si>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</si>
  <si>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</si>
  <si>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</si>
  <si>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</si>
  <si>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</si>
  <si>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</si>
  <si>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</si>
  <si>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</si>
  <si>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</si>
  <si>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</si>
  <si>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</si>
  <si>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</si>
  <si>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</si>
  <si>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</si>
  <si>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</si>
  <si>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</si>
  <si>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</si>
  <si>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</si>
  <si>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</si>
  <si>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</si>
  <si>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</si>
  <si>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</si>
  <si>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</si>
  <si>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</si>
  <si>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</si>
  <si>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</si>
  <si>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</si>
  <si>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</si>
  <si>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</si>
  <si>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</si>
  <si>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</si>
  <si>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</si>
  <si>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</si>
  <si>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</si>
  <si>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</si>
  <si>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</si>
  <si>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</si>
  <si>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</si>
  <si>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</si>
  <si>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</si>
  <si>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</si>
  <si>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</si>
  <si>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</si>
  <si>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</si>
  <si>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</si>
  <si>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</si>
  <si>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</si>
  <si>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</si>
  <si>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</si>
  <si>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</si>
  <si>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</si>
  <si>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</si>
  <si>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</si>
  <si>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</si>
  <si>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</si>
  <si>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</si>
  <si>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</si>
  <si>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</si>
  <si>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</si>
  <si>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</si>
  <si>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</si>
  <si>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</si>
  <si>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</si>
  <si>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</si>
  <si>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</si>
  <si>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</si>
  <si>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</si>
  <si>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</si>
  <si>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</si>
  <si>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</si>
  <si>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</si>
  <si>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</si>
  <si>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</si>
  <si>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</si>
  <si>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</si>
  <si>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</si>
  <si>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</si>
  <si>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</si>
  <si>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</si>
  <si>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</si>
  <si>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</si>
  <si>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</si>
  <si>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</si>
  <si>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</si>
  <si>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</si>
  <si>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</si>
  <si>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</si>
  <si>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</si>
  <si>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</si>
  <si>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</si>
  <si>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</si>
  <si>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</si>
  <si>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</si>
  <si>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</si>
  <si>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</si>
  <si>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</si>
  <si>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</si>
  <si>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</si>
  <si>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</si>
  <si>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</si>
  <si>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</si>
  <si>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</si>
  <si>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</si>
  <si>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</si>
  <si>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</si>
  <si>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</si>
  <si>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</si>
  <si>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</si>
  <si>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</si>
  <si>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</si>
  <si>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</si>
  <si>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</si>
  <si>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</si>
  <si>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</si>
  <si>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</si>
  <si>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</si>
  <si>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</si>
  <si>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</si>
  <si>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</si>
  <si>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</si>
  <si>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</si>
  <si>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</si>
  <si>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</si>
  <si>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</si>
  <si>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</si>
  <si>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</si>
  <si>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</si>
  <si>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</si>
  <si>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</si>
  <si>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</si>
  <si>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</si>
  <si>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</si>
  <si>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</si>
  <si>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</si>
  <si>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</si>
  <si>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</si>
  <si>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</si>
  <si>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</si>
  <si>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</si>
  <si>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</si>
  <si>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</si>
  <si>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</si>
  <si>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</si>
  <si>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</si>
  <si>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</si>
  <si>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</si>
  <si>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</si>
  <si>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</si>
  <si>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</si>
  <si>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</si>
  <si>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</si>
  <si>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</si>
  <si>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</si>
  <si>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</si>
  <si>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</si>
  <si>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</si>
  <si>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</si>
  <si>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</si>
  <si>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</si>
  <si>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</si>
  <si>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</si>
  <si>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</si>
  <si>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</si>
  <si>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</si>
  <si>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</si>
  <si>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</si>
  <si>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</si>
  <si>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</si>
  <si>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</si>
  <si>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</si>
  <si>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</si>
  <si>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</si>
  <si>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</si>
  <si>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</si>
  <si>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</si>
  <si>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</si>
  <si>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</si>
  <si>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</si>
  <si>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</si>
  <si>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</si>
  <si>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</si>
  <si>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</si>
  <si>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</si>
  <si>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</si>
  <si>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</si>
  <si>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</si>
  <si>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</si>
  <si>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</si>
  <si>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</si>
  <si>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</si>
  <si>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</si>
  <si>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</si>
  <si>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</si>
  <si>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</si>
  <si>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</si>
  <si>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</si>
  <si>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</si>
  <si>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</si>
  <si>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</si>
  <si>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</si>
  <si>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</si>
  <si>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</si>
  <si>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</si>
  <si>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</si>
  <si>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</si>
  <si>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</si>
  <si>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</si>
  <si>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</si>
  <si>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</si>
  <si>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</si>
  <si>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</si>
  <si>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</si>
  <si>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</si>
  <si>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</si>
  <si>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</si>
  <si>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</si>
  <si>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</si>
  <si>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</si>
  <si>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</si>
  <si>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</si>
  <si>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</si>
  <si>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</si>
  <si>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</si>
  <si>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</si>
  <si>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</si>
  <si>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</si>
  <si>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</si>
  <si>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</si>
  <si>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</si>
  <si>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</si>
  <si>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</si>
  <si>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</si>
  <si>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</si>
  <si>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</si>
  <si>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</si>
  <si>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</si>
  <si>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</si>
  <si>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</si>
  <si>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</si>
  <si>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</si>
  <si>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</si>
  <si>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</si>
  <si>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</si>
  <si>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</si>
  <si>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</si>
  <si>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</si>
  <si>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</si>
  <si>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</si>
  <si>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</si>
  <si>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</si>
  <si>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</si>
  <si>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</si>
  <si>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</si>
  <si>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</si>
  <si>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</si>
  <si>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</si>
  <si>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</si>
  <si>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</si>
  <si>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</si>
  <si>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</si>
  <si>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</si>
  <si>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</si>
  <si>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</si>
  <si>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</si>
  <si>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</si>
  <si>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</si>
  <si>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</si>
  <si>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</si>
  <si>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</si>
  <si>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</si>
  <si>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</si>
  <si>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</si>
  <si>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 xml:space="preserve">Date Created Conversion </t>
  </si>
  <si>
    <t>Row Labels</t>
  </si>
  <si>
    <t>Grand Total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</si>
  <si>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</si>
  <si>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</si>
  <si>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</si>
  <si>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</si>
  <si>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</si>
  <si>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</si>
  <si>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</si>
  <si>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</si>
  <si>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</si>
  <si>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</si>
  <si>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</si>
  <si>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</si>
  <si>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</si>
  <si>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</si>
  <si>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name</t>
  </si>
  <si>
    <t>theater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</si>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</sst>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05-A641-8C03-EAC417229561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05-A641-8C03-EAC417229561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05-A641-8C03-EAC417229561}"/>
            </c:ext>
          </c:extLst>
        </c:ser>
        <c:ser>
          <c:idx val="3"/>
          <c:order val="3"/>
          <c:tx>
            <c:strRef>
              <c:f>'Theater Outcome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05-A641-8C03-EAC417229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90432"/>
        <c:axId val="122184496"/>
      </c:lineChart>
      <c:catAx>
        <c:axId val="17399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84496"/>
        <c:crosses val="autoZero"/>
        <c:auto val="1"/>
        <c:lblAlgn val="ctr"/>
        <c:lblOffset val="100"/>
        <c:noMultiLvlLbl val="0"/>
      </c:catAx>
      <c:valAx>
        <c:axId val="12218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9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7</xdr:row>
      <xdr:rowOff>101600</xdr:rowOff>
    </xdr:from>
    <xdr:to>
      <xdr:col>10</xdr:col>
      <xdr:colOff>1060450</xdr:colOff>
      <xdr:row>21</xdr:row>
      <xdr:rowOff>177800</xdr:rowOff>
    </xdr:to>
    <xdr:graphicFrame macro="">
      <xdr:nvGraphicFramePr>
        <xdr:cNvPr id="2" name="Theater Outcomes Based Launch Date">
          <a:extLst>
            <a:ext uri="{FF2B5EF4-FFF2-40B4-BE49-F238E27FC236}">
              <a16:creationId xmlns:a16="http://schemas.microsoft.com/office/drawing/2014/main" id="{5EAB77FE-F2D6-0585-1D28-A50D92D07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Andra Hargrave" refreshedDate="44923.865015393516" createdVersion="8" refreshedVersion="8" minRefreshableVersion="3" recordCount="4114" xr:uid="{98AFC9A9-68E9-4C43-8158-2776925D1F1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2" numFmtId="0">
      <sharedItems containsSemiMixedTypes="0" containsString="0" containsNumber="1" containsInteger="1" minValue="2009" maxValue="2017"/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b v="0"/>
    <n v="182"/>
    <b v="1"/>
    <x v="0"/>
    <x v="0"/>
    <x v="0"/>
    <s v="television"/>
    <x v="0"/>
    <n v="2015"/>
  </r>
  <r>
    <x v="1"/>
    <x v="1"/>
    <s v="A Hannibal TV Show Fan Convention and Art Collective"/>
    <n v="10275"/>
    <n v="14653"/>
    <x v="0"/>
    <x v="0"/>
    <x v="0"/>
    <n v="1488464683"/>
    <x v="1"/>
    <b v="0"/>
    <n v="79"/>
    <b v="1"/>
    <x v="0"/>
    <x v="1"/>
    <x v="0"/>
    <s v="television"/>
    <x v="1"/>
    <n v="2017"/>
  </r>
  <r>
    <x v="2"/>
    <x v="2"/>
    <s v="Completion fund for post-production for teaser of British crime/drama tv series about a girl who sells morals for money"/>
    <n v="500"/>
    <n v="525"/>
    <x v="0"/>
    <x v="1"/>
    <x v="1"/>
    <n v="1455555083"/>
    <x v="2"/>
    <b v="0"/>
    <n v="35"/>
    <b v="1"/>
    <x v="0"/>
    <x v="2"/>
    <x v="0"/>
    <s v="television"/>
    <x v="2"/>
    <n v="2016"/>
  </r>
  <r>
    <x v="3"/>
    <x v="3"/>
    <s v="We already produced the *very* beginning of this story. Help us to see it through?"/>
    <n v="10000"/>
    <n v="10390"/>
    <x v="0"/>
    <x v="0"/>
    <x v="0"/>
    <n v="1407414107"/>
    <x v="3"/>
    <b v="0"/>
    <n v="150"/>
    <b v="1"/>
    <x v="0"/>
    <x v="3"/>
    <x v="0"/>
    <s v="television"/>
    <x v="3"/>
    <n v="2014"/>
  </r>
  <r>
    <x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b v="0"/>
    <n v="284"/>
    <b v="1"/>
    <x v="0"/>
    <x v="4"/>
    <x v="0"/>
    <s v="television"/>
    <x v="0"/>
    <n v="2015"/>
  </r>
  <r>
    <x v="5"/>
    <x v="5"/>
    <s v="The BBQ Daddy will be Filming the 1st episode of the Next Hit series to come to Network Television &quot;Bailout My Cookout&quot;"/>
    <n v="3999"/>
    <n v="4390"/>
    <x v="0"/>
    <x v="0"/>
    <x v="0"/>
    <n v="1469770500"/>
    <x v="5"/>
    <b v="0"/>
    <n v="47"/>
    <b v="1"/>
    <x v="0"/>
    <x v="5"/>
    <x v="0"/>
    <s v="television"/>
    <x v="2"/>
    <n v="2016"/>
  </r>
  <r>
    <x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b v="0"/>
    <n v="58"/>
    <b v="1"/>
    <x v="0"/>
    <x v="6"/>
    <x v="0"/>
    <s v="television"/>
    <x v="3"/>
    <n v="2014"/>
  </r>
  <r>
    <x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x v="7"/>
    <b v="0"/>
    <n v="57"/>
    <b v="1"/>
    <x v="0"/>
    <x v="7"/>
    <x v="0"/>
    <s v="television"/>
    <x v="2"/>
    <n v="2016"/>
  </r>
  <r>
    <x v="8"/>
    <x v="8"/>
    <s v="Help us raise the funds to film our pilot episode!"/>
    <n v="3500"/>
    <n v="3501.52"/>
    <x v="0"/>
    <x v="0"/>
    <x v="0"/>
    <n v="1460754000"/>
    <x v="8"/>
    <b v="0"/>
    <n v="12"/>
    <b v="1"/>
    <x v="0"/>
    <x v="8"/>
    <x v="0"/>
    <s v="television"/>
    <x v="2"/>
    <n v="2016"/>
  </r>
  <r>
    <x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b v="0"/>
    <n v="20"/>
    <b v="1"/>
    <x v="0"/>
    <x v="9"/>
    <x v="0"/>
    <s v="television"/>
    <x v="2"/>
    <n v="2016"/>
  </r>
  <r>
    <x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x v="10"/>
    <b v="0"/>
    <n v="19"/>
    <b v="1"/>
    <x v="0"/>
    <x v="10"/>
    <x v="0"/>
    <s v="television"/>
    <x v="3"/>
    <n v="2014"/>
  </r>
  <r>
    <x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x v="11"/>
    <b v="0"/>
    <n v="75"/>
    <b v="1"/>
    <x v="0"/>
    <x v="11"/>
    <x v="0"/>
    <s v="television"/>
    <x v="2"/>
    <n v="2016"/>
  </r>
  <r>
    <x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x v="12"/>
    <b v="0"/>
    <n v="827"/>
    <b v="1"/>
    <x v="0"/>
    <x v="12"/>
    <x v="0"/>
    <s v="television"/>
    <x v="3"/>
    <n v="2014"/>
  </r>
  <r>
    <x v="13"/>
    <x v="13"/>
    <s v="A travel series hosted by touring musicians that profiles a different American city in each episode."/>
    <n v="3500"/>
    <n v="5599"/>
    <x v="0"/>
    <x v="0"/>
    <x v="0"/>
    <n v="1466713620"/>
    <x v="13"/>
    <b v="0"/>
    <n v="51"/>
    <b v="1"/>
    <x v="0"/>
    <x v="13"/>
    <x v="0"/>
    <s v="television"/>
    <x v="2"/>
    <n v="2016"/>
  </r>
  <r>
    <x v="14"/>
    <x v="14"/>
    <s v="A highly charged post apocalyptic sci fi series that pulls no punches!"/>
    <n v="6000"/>
    <n v="6056"/>
    <x v="0"/>
    <x v="2"/>
    <x v="2"/>
    <n v="1405259940"/>
    <x v="14"/>
    <b v="0"/>
    <n v="41"/>
    <b v="1"/>
    <x v="0"/>
    <x v="14"/>
    <x v="0"/>
    <s v="television"/>
    <x v="3"/>
    <n v="2014"/>
  </r>
  <r>
    <x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x v="15"/>
    <b v="0"/>
    <n v="98"/>
    <b v="1"/>
    <x v="0"/>
    <x v="15"/>
    <x v="0"/>
    <s v="television"/>
    <x v="0"/>
    <n v="2015"/>
  </r>
  <r>
    <x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b v="0"/>
    <n v="70"/>
    <b v="1"/>
    <x v="0"/>
    <x v="16"/>
    <x v="0"/>
    <s v="television"/>
    <x v="3"/>
    <n v="2014"/>
  </r>
  <r>
    <x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x v="17"/>
    <b v="0"/>
    <n v="36"/>
    <b v="1"/>
    <x v="0"/>
    <x v="17"/>
    <x v="0"/>
    <s v="television"/>
    <x v="3"/>
    <n v="2014"/>
  </r>
  <r>
    <x v="18"/>
    <x v="18"/>
    <s v="The Indian cooking show you crave: complete with cooking, travel to India, and loads of spicy inspiration with Anupy."/>
    <n v="30000"/>
    <n v="31896.33"/>
    <x v="0"/>
    <x v="0"/>
    <x v="0"/>
    <n v="1410958856"/>
    <x v="18"/>
    <b v="0"/>
    <n v="342"/>
    <b v="1"/>
    <x v="0"/>
    <x v="18"/>
    <x v="0"/>
    <s v="television"/>
    <x v="3"/>
    <n v="2014"/>
  </r>
  <r>
    <x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x v="19"/>
    <b v="0"/>
    <n v="22"/>
    <b v="1"/>
    <x v="0"/>
    <x v="19"/>
    <x v="0"/>
    <s v="television"/>
    <x v="0"/>
    <n v="2015"/>
  </r>
  <r>
    <x v="20"/>
    <x v="20"/>
    <s v="Help us reach our goal &amp; pay the drama dept that is performing the hard read, which is set for October 2015."/>
    <n v="2000"/>
    <n v="2004"/>
    <x v="0"/>
    <x v="0"/>
    <x v="0"/>
    <n v="1442167912"/>
    <x v="20"/>
    <b v="0"/>
    <n v="25"/>
    <b v="1"/>
    <x v="0"/>
    <x v="20"/>
    <x v="0"/>
    <s v="television"/>
    <x v="0"/>
    <n v="2015"/>
  </r>
  <r>
    <x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b v="0"/>
    <n v="101"/>
    <b v="1"/>
    <x v="0"/>
    <x v="21"/>
    <x v="0"/>
    <s v="television"/>
    <x v="3"/>
    <n v="2014"/>
  </r>
  <r>
    <x v="22"/>
    <x v="22"/>
    <s v="Meet Gary, and Troy: Two unlikely friends that investigate &quot;strange phenomenon&quot;."/>
    <n v="350"/>
    <n v="410"/>
    <x v="0"/>
    <x v="0"/>
    <x v="0"/>
    <n v="1420099140"/>
    <x v="22"/>
    <b v="0"/>
    <n v="8"/>
    <b v="1"/>
    <x v="0"/>
    <x v="22"/>
    <x v="0"/>
    <s v="television"/>
    <x v="3"/>
    <n v="2014"/>
  </r>
  <r>
    <x v="23"/>
    <x v="23"/>
    <s v="Lois and Berlin are the Lucy and Ricky of reality. You will go on  journey to reinvent beauty from the inside out. Be the star !"/>
    <n v="2000"/>
    <n v="2370"/>
    <x v="0"/>
    <x v="0"/>
    <x v="0"/>
    <n v="1430407200"/>
    <x v="23"/>
    <b v="0"/>
    <n v="23"/>
    <b v="1"/>
    <x v="0"/>
    <x v="23"/>
    <x v="0"/>
    <s v="television"/>
    <x v="0"/>
    <n v="2015"/>
  </r>
  <r>
    <x v="24"/>
    <x v="24"/>
    <s v="STL Up Late is a weekly late night comedy talk show for St. Louis television."/>
    <n v="35000"/>
    <n v="38082.69"/>
    <x v="0"/>
    <x v="0"/>
    <x v="0"/>
    <n v="1442345940"/>
    <x v="24"/>
    <b v="0"/>
    <n v="574"/>
    <b v="1"/>
    <x v="0"/>
    <x v="24"/>
    <x v="0"/>
    <s v="television"/>
    <x v="0"/>
    <n v="2015"/>
  </r>
  <r>
    <x v="25"/>
    <x v="25"/>
    <s v="A dram-com television series revolved around memory and the hardships and revelations that come with its early turning point."/>
    <n v="600"/>
    <n v="800"/>
    <x v="0"/>
    <x v="0"/>
    <x v="0"/>
    <n v="1452299761"/>
    <x v="25"/>
    <b v="0"/>
    <n v="14"/>
    <b v="1"/>
    <x v="0"/>
    <x v="25"/>
    <x v="0"/>
    <s v="television"/>
    <x v="0"/>
    <n v="2015"/>
  </r>
  <r>
    <x v="26"/>
    <x v="26"/>
    <s v="Highlighting Sicily's points of light: its extraordinary people. Editing phase is now underway!!!"/>
    <n v="1250"/>
    <n v="1940"/>
    <x v="0"/>
    <x v="0"/>
    <x v="0"/>
    <n v="1408278144"/>
    <x v="26"/>
    <b v="0"/>
    <n v="19"/>
    <b v="1"/>
    <x v="0"/>
    <x v="26"/>
    <x v="0"/>
    <s v="television"/>
    <x v="3"/>
    <n v="2014"/>
  </r>
  <r>
    <x v="27"/>
    <x v="27"/>
    <s v="B-Rabbit is a hilarious depiction of immigrating to New Zealand and the life you desperately tried to leave behind."/>
    <n v="20000"/>
    <n v="22345"/>
    <x v="0"/>
    <x v="4"/>
    <x v="4"/>
    <n v="1416113833"/>
    <x v="27"/>
    <b v="0"/>
    <n v="150"/>
    <b v="1"/>
    <x v="0"/>
    <x v="27"/>
    <x v="0"/>
    <s v="television"/>
    <x v="3"/>
    <n v="2014"/>
  </r>
  <r>
    <x v="28"/>
    <x v="28"/>
    <s v="John and Brian are on a quest to change people's lives and rehabilitate dogs."/>
    <n v="12000"/>
    <n v="12042"/>
    <x v="0"/>
    <x v="0"/>
    <x v="0"/>
    <n v="1450307284"/>
    <x v="28"/>
    <b v="0"/>
    <n v="71"/>
    <b v="1"/>
    <x v="0"/>
    <x v="28"/>
    <x v="0"/>
    <s v="television"/>
    <x v="0"/>
    <n v="2015"/>
  </r>
  <r>
    <x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x v="29"/>
    <b v="0"/>
    <n v="117"/>
    <b v="1"/>
    <x v="0"/>
    <x v="29"/>
    <x v="0"/>
    <s v="television"/>
    <x v="3"/>
    <n v="2014"/>
  </r>
  <r>
    <x v="30"/>
    <x v="30"/>
    <s v="Comedy series about three introverted roommates coping with single life, secret resentments, and loudmouthed extroverts."/>
    <n v="4000"/>
    <n v="4051.99"/>
    <x v="0"/>
    <x v="0"/>
    <x v="0"/>
    <n v="1408604515"/>
    <x v="30"/>
    <b v="0"/>
    <n v="53"/>
    <b v="1"/>
    <x v="0"/>
    <x v="30"/>
    <x v="0"/>
    <s v="television"/>
    <x v="3"/>
    <n v="2014"/>
  </r>
  <r>
    <x v="31"/>
    <x v="31"/>
    <s v="After a two-year hiatus, The Alan Katz Show is coming back! But it can't unless we can get a 16gb flash drive valued at $12.71!"/>
    <n v="13"/>
    <n v="13"/>
    <x v="0"/>
    <x v="0"/>
    <x v="0"/>
    <n v="1453748434"/>
    <x v="31"/>
    <b v="0"/>
    <n v="1"/>
    <b v="1"/>
    <x v="0"/>
    <x v="31"/>
    <x v="0"/>
    <s v="television"/>
    <x v="2"/>
    <n v="2016"/>
  </r>
  <r>
    <x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x v="32"/>
    <b v="0"/>
    <n v="89"/>
    <b v="1"/>
    <x v="0"/>
    <x v="32"/>
    <x v="0"/>
    <s v="television"/>
    <x v="2"/>
    <n v="2016"/>
  </r>
  <r>
    <x v="33"/>
    <x v="33"/>
    <s v="3 best friends balance their work, personal and private lives while finding time for their imaginary friends (who are 3 puppets)."/>
    <n v="5250"/>
    <n v="5360"/>
    <x v="0"/>
    <x v="0"/>
    <x v="0"/>
    <n v="1447001501"/>
    <x v="33"/>
    <b v="0"/>
    <n v="64"/>
    <b v="1"/>
    <x v="0"/>
    <x v="33"/>
    <x v="0"/>
    <s v="television"/>
    <x v="0"/>
    <n v="2015"/>
  </r>
  <r>
    <x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x v="34"/>
    <b v="0"/>
    <n v="68"/>
    <b v="1"/>
    <x v="0"/>
    <x v="34"/>
    <x v="0"/>
    <s v="television"/>
    <x v="3"/>
    <n v="2014"/>
  </r>
  <r>
    <x v="35"/>
    <x v="35"/>
    <s v="Why Adam? is an independent TV show that explores concepts of basic science in everyday life."/>
    <n v="1000"/>
    <n v="1665"/>
    <x v="0"/>
    <x v="0"/>
    <x v="0"/>
    <n v="1430179200"/>
    <x v="35"/>
    <b v="0"/>
    <n v="28"/>
    <b v="1"/>
    <x v="0"/>
    <x v="35"/>
    <x v="0"/>
    <s v="television"/>
    <x v="0"/>
    <n v="2015"/>
  </r>
  <r>
    <x v="36"/>
    <x v="36"/>
    <s v="A modern day priest makes an unusual discovery, setting off a chain of events."/>
    <n v="6000"/>
    <n v="8529"/>
    <x v="0"/>
    <x v="0"/>
    <x v="0"/>
    <n v="1428128525"/>
    <x v="36"/>
    <b v="0"/>
    <n v="44"/>
    <b v="1"/>
    <x v="0"/>
    <x v="36"/>
    <x v="0"/>
    <s v="television"/>
    <x v="0"/>
    <n v="2015"/>
  </r>
  <r>
    <x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b v="0"/>
    <n v="253"/>
    <b v="1"/>
    <x v="0"/>
    <x v="37"/>
    <x v="0"/>
    <s v="television"/>
    <x v="0"/>
    <n v="2015"/>
  </r>
  <r>
    <x v="38"/>
    <x v="38"/>
    <s v="A television show about three brothers from Chicago on a mission to discover and highlight the best breweries in America."/>
    <n v="2500"/>
    <n v="2751"/>
    <x v="0"/>
    <x v="0"/>
    <x v="0"/>
    <n v="1368235344"/>
    <x v="38"/>
    <b v="0"/>
    <n v="66"/>
    <b v="1"/>
    <x v="0"/>
    <x v="38"/>
    <x v="0"/>
    <s v="television"/>
    <x v="4"/>
    <n v="2013"/>
  </r>
  <r>
    <x v="39"/>
    <x v="39"/>
    <s v="Mystery-Drama Series. Following a shocking event, residents of a remote woodland community learn that some wounds never heal..."/>
    <n v="25000"/>
    <n v="32745"/>
    <x v="0"/>
    <x v="1"/>
    <x v="1"/>
    <n v="1401058740"/>
    <x v="39"/>
    <b v="0"/>
    <n v="217"/>
    <b v="1"/>
    <x v="0"/>
    <x v="39"/>
    <x v="0"/>
    <s v="television"/>
    <x v="3"/>
    <n v="2014"/>
  </r>
  <r>
    <x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x v="40"/>
    <b v="0"/>
    <n v="16"/>
    <b v="1"/>
    <x v="0"/>
    <x v="40"/>
    <x v="0"/>
    <s v="television"/>
    <x v="3"/>
    <n v="2014"/>
  </r>
  <r>
    <x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b v="0"/>
    <n v="19"/>
    <b v="1"/>
    <x v="0"/>
    <x v="41"/>
    <x v="0"/>
    <s v="television"/>
    <x v="3"/>
    <n v="2014"/>
  </r>
  <r>
    <x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x v="42"/>
    <b v="0"/>
    <n v="169"/>
    <b v="1"/>
    <x v="0"/>
    <x v="42"/>
    <x v="0"/>
    <s v="television"/>
    <x v="3"/>
    <n v="2014"/>
  </r>
  <r>
    <x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x v="43"/>
    <b v="0"/>
    <n v="263"/>
    <b v="1"/>
    <x v="0"/>
    <x v="43"/>
    <x v="0"/>
    <s v="television"/>
    <x v="3"/>
    <n v="2014"/>
  </r>
  <r>
    <x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x v="44"/>
    <b v="0"/>
    <n v="15"/>
    <b v="1"/>
    <x v="0"/>
    <x v="44"/>
    <x v="0"/>
    <s v="television"/>
    <x v="3"/>
    <n v="2014"/>
  </r>
  <r>
    <x v="45"/>
    <x v="45"/>
    <s v="The Art of the Lift is a crime drama that follows an expert crew of pick-pockets and their attempt at breaking in a new recruit."/>
    <n v="5000"/>
    <n v="6000"/>
    <x v="0"/>
    <x v="0"/>
    <x v="0"/>
    <n v="1461769107"/>
    <x v="45"/>
    <b v="0"/>
    <n v="61"/>
    <b v="1"/>
    <x v="0"/>
    <x v="45"/>
    <x v="0"/>
    <s v="television"/>
    <x v="2"/>
    <n v="2016"/>
  </r>
  <r>
    <x v="46"/>
    <x v="46"/>
    <s v="The legendary community TV programme Joy's World is in dire need of new equipment! We are hoping you can help."/>
    <n v="8400"/>
    <n v="8750"/>
    <x v="0"/>
    <x v="2"/>
    <x v="2"/>
    <n v="1450220974"/>
    <x v="46"/>
    <b v="0"/>
    <n v="45"/>
    <b v="1"/>
    <x v="0"/>
    <x v="46"/>
    <x v="0"/>
    <s v="television"/>
    <x v="0"/>
    <n v="2015"/>
  </r>
  <r>
    <x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x v="47"/>
    <b v="0"/>
    <n v="70"/>
    <b v="1"/>
    <x v="0"/>
    <x v="47"/>
    <x v="0"/>
    <s v="television"/>
    <x v="3"/>
    <n v="2014"/>
  </r>
  <r>
    <x v="48"/>
    <x v="48"/>
    <s v="With future neo-London as a backdrop to this new independent TV pilot, we investigate the bad and the corrupt that rule London."/>
    <n v="2000"/>
    <n v="2159"/>
    <x v="0"/>
    <x v="1"/>
    <x v="1"/>
    <n v="1425211200"/>
    <x v="48"/>
    <b v="0"/>
    <n v="38"/>
    <b v="1"/>
    <x v="0"/>
    <x v="48"/>
    <x v="0"/>
    <s v="television"/>
    <x v="0"/>
    <n v="2015"/>
  </r>
  <r>
    <x v="49"/>
    <x v="49"/>
    <s v="Driving Jersey is real people telling real stories."/>
    <n v="12000"/>
    <n v="12000"/>
    <x v="0"/>
    <x v="0"/>
    <x v="0"/>
    <n v="1445660045"/>
    <x v="49"/>
    <b v="0"/>
    <n v="87"/>
    <b v="1"/>
    <x v="0"/>
    <x v="49"/>
    <x v="0"/>
    <s v="television"/>
    <x v="0"/>
    <n v="2015"/>
  </r>
  <r>
    <x v="50"/>
    <x v="50"/>
    <s v="A brand new dating show which helps one lucky lady find her Mr Right with difficult decisions to make along the way."/>
    <n v="600"/>
    <n v="600"/>
    <x v="0"/>
    <x v="1"/>
    <x v="1"/>
    <n v="1422637200"/>
    <x v="50"/>
    <b v="0"/>
    <n v="22"/>
    <b v="1"/>
    <x v="0"/>
    <x v="50"/>
    <x v="0"/>
    <s v="television"/>
    <x v="3"/>
    <n v="2014"/>
  </r>
  <r>
    <x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b v="0"/>
    <n v="119"/>
    <b v="1"/>
    <x v="0"/>
    <x v="51"/>
    <x v="0"/>
    <s v="television"/>
    <x v="0"/>
    <n v="2015"/>
  </r>
  <r>
    <x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x v="52"/>
    <b v="0"/>
    <n v="52"/>
    <b v="1"/>
    <x v="0"/>
    <x v="52"/>
    <x v="0"/>
    <s v="television"/>
    <x v="3"/>
    <n v="2014"/>
  </r>
  <r>
    <x v="53"/>
    <x v="53"/>
    <s v="Delicious TV's Vegan Mashup launching season two on public television"/>
    <n v="3000"/>
    <n v="3289"/>
    <x v="0"/>
    <x v="0"/>
    <x v="0"/>
    <n v="1396648800"/>
    <x v="53"/>
    <b v="0"/>
    <n v="117"/>
    <b v="1"/>
    <x v="0"/>
    <x v="53"/>
    <x v="0"/>
    <s v="television"/>
    <x v="3"/>
    <n v="2014"/>
  </r>
  <r>
    <x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b v="0"/>
    <n v="52"/>
    <b v="1"/>
    <x v="0"/>
    <x v="54"/>
    <x v="0"/>
    <s v="television"/>
    <x v="0"/>
    <n v="2015"/>
  </r>
  <r>
    <x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b v="0"/>
    <n v="86"/>
    <b v="1"/>
    <x v="0"/>
    <x v="55"/>
    <x v="0"/>
    <s v="television"/>
    <x v="2"/>
    <n v="2016"/>
  </r>
  <r>
    <x v="56"/>
    <x v="56"/>
    <s v="We want to see more women's cycling on TV - and we need your help to make it happen!"/>
    <n v="8000"/>
    <n v="8581"/>
    <x v="0"/>
    <x v="1"/>
    <x v="1"/>
    <n v="1433779200"/>
    <x v="56"/>
    <b v="0"/>
    <n v="174"/>
    <b v="1"/>
    <x v="0"/>
    <x v="56"/>
    <x v="0"/>
    <s v="television"/>
    <x v="0"/>
    <n v="2015"/>
  </r>
  <r>
    <x v="57"/>
    <x v="57"/>
    <s v="An entertainment network built with a focus of uniting our community with quality, relevant live and scripted entertainment."/>
    <n v="15000"/>
    <n v="15285"/>
    <x v="0"/>
    <x v="0"/>
    <x v="0"/>
    <n v="1429991962"/>
    <x v="57"/>
    <b v="0"/>
    <n v="69"/>
    <b v="1"/>
    <x v="0"/>
    <x v="57"/>
    <x v="0"/>
    <s v="television"/>
    <x v="0"/>
    <n v="2015"/>
  </r>
  <r>
    <x v="58"/>
    <x v="58"/>
    <s v="Alex thought he knew how the world worked. You live, you die and it's over. He was very, very wrong."/>
    <n v="10000"/>
    <n v="10291"/>
    <x v="0"/>
    <x v="0"/>
    <x v="0"/>
    <n v="1416423172"/>
    <x v="58"/>
    <b v="0"/>
    <n v="75"/>
    <b v="1"/>
    <x v="0"/>
    <x v="58"/>
    <x v="0"/>
    <s v="television"/>
    <x v="3"/>
    <n v="2014"/>
  </r>
  <r>
    <x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b v="0"/>
    <n v="33"/>
    <b v="1"/>
    <x v="0"/>
    <x v="59"/>
    <x v="0"/>
    <s v="television"/>
    <x v="0"/>
    <n v="2015"/>
  </r>
  <r>
    <x v="60"/>
    <x v="60"/>
    <s v="Set in a beautiful but desolate world, we see how loneliness can lead to friendship in unconventional ways."/>
    <n v="4500"/>
    <n v="4648.33"/>
    <x v="0"/>
    <x v="1"/>
    <x v="1"/>
    <n v="1395532800"/>
    <x v="60"/>
    <b v="0"/>
    <n v="108"/>
    <b v="1"/>
    <x v="1"/>
    <x v="60"/>
    <x v="0"/>
    <s v="shorts"/>
    <x v="3"/>
    <n v="2014"/>
  </r>
  <r>
    <x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x v="61"/>
    <b v="0"/>
    <n v="23"/>
    <b v="1"/>
    <x v="1"/>
    <x v="61"/>
    <x v="0"/>
    <s v="shorts"/>
    <x v="4"/>
    <n v="2013"/>
  </r>
  <r>
    <x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x v="62"/>
    <b v="0"/>
    <n v="48"/>
    <b v="1"/>
    <x v="1"/>
    <x v="62"/>
    <x v="0"/>
    <s v="shorts"/>
    <x v="4"/>
    <n v="2013"/>
  </r>
  <r>
    <x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x v="63"/>
    <b v="0"/>
    <n v="64"/>
    <b v="1"/>
    <x v="1"/>
    <x v="63"/>
    <x v="0"/>
    <s v="shorts"/>
    <x v="4"/>
    <n v="2013"/>
  </r>
  <r>
    <x v="64"/>
    <x v="64"/>
    <s v="At the dawn of the New Millennium, a group of teenagers battle the Y2K bug to save humanity from boredom. The 2nd film by and/or."/>
    <n v="1200"/>
    <n v="2080"/>
    <x v="0"/>
    <x v="0"/>
    <x v="0"/>
    <n v="1373243181"/>
    <x v="64"/>
    <b v="0"/>
    <n v="24"/>
    <b v="1"/>
    <x v="1"/>
    <x v="64"/>
    <x v="0"/>
    <s v="shorts"/>
    <x v="4"/>
    <n v="2013"/>
  </r>
  <r>
    <x v="65"/>
    <x v="65"/>
    <s v="Help finish the short film Hello World. The story of an android in the broken home of a father &amp; son."/>
    <n v="7000"/>
    <n v="7527"/>
    <x v="0"/>
    <x v="5"/>
    <x v="5"/>
    <n v="1407736740"/>
    <x v="65"/>
    <b v="0"/>
    <n v="57"/>
    <b v="1"/>
    <x v="1"/>
    <x v="65"/>
    <x v="0"/>
    <s v="shorts"/>
    <x v="3"/>
    <n v="2014"/>
  </r>
  <r>
    <x v="66"/>
    <x v="66"/>
    <s v="A dark comedy set in the '60s about clinical depression and one night stands."/>
    <n v="2000"/>
    <n v="2372"/>
    <x v="0"/>
    <x v="0"/>
    <x v="0"/>
    <n v="1468873420"/>
    <x v="66"/>
    <b v="0"/>
    <n v="26"/>
    <b v="1"/>
    <x v="1"/>
    <x v="66"/>
    <x v="0"/>
    <s v="shorts"/>
    <x v="2"/>
    <n v="2016"/>
  </r>
  <r>
    <x v="67"/>
    <x v="67"/>
    <s v="The Ordination Mass of five Dominicans friars to the priesthood at the historic Saint Dominicâ€™s Church in Washington DC."/>
    <n v="2000"/>
    <n v="2325"/>
    <x v="0"/>
    <x v="0"/>
    <x v="0"/>
    <n v="1342360804"/>
    <x v="67"/>
    <b v="0"/>
    <n v="20"/>
    <b v="1"/>
    <x v="1"/>
    <x v="67"/>
    <x v="0"/>
    <s v="shorts"/>
    <x v="5"/>
    <n v="2012"/>
  </r>
  <r>
    <x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b v="0"/>
    <n v="36"/>
    <b v="1"/>
    <x v="1"/>
    <x v="68"/>
    <x v="0"/>
    <s v="shorts"/>
    <x v="3"/>
    <n v="2014"/>
  </r>
  <r>
    <x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b v="0"/>
    <n v="178"/>
    <b v="1"/>
    <x v="1"/>
    <x v="69"/>
    <x v="0"/>
    <s v="shorts"/>
    <x v="6"/>
    <n v="2011"/>
  </r>
  <r>
    <x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x v="70"/>
    <b v="0"/>
    <n v="17"/>
    <b v="1"/>
    <x v="1"/>
    <x v="70"/>
    <x v="0"/>
    <s v="shorts"/>
    <x v="6"/>
    <n v="2011"/>
  </r>
  <r>
    <x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x v="71"/>
    <b v="0"/>
    <n v="32"/>
    <b v="1"/>
    <x v="1"/>
    <x v="71"/>
    <x v="0"/>
    <s v="shorts"/>
    <x v="5"/>
    <n v="2012"/>
  </r>
  <r>
    <x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x v="72"/>
    <b v="0"/>
    <n v="41"/>
    <b v="1"/>
    <x v="1"/>
    <x v="72"/>
    <x v="0"/>
    <s v="shorts"/>
    <x v="5"/>
    <n v="2012"/>
  </r>
  <r>
    <x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x v="73"/>
    <b v="0"/>
    <n v="18"/>
    <b v="1"/>
    <x v="1"/>
    <x v="73"/>
    <x v="0"/>
    <s v="shorts"/>
    <x v="6"/>
    <n v="2011"/>
  </r>
  <r>
    <x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b v="0"/>
    <n v="29"/>
    <b v="1"/>
    <x v="1"/>
    <x v="74"/>
    <x v="0"/>
    <s v="shorts"/>
    <x v="0"/>
    <n v="2015"/>
  </r>
  <r>
    <x v="75"/>
    <x v="75"/>
    <s v="A teenager named Charlie discovers something new about himself while coping with the loss of his father."/>
    <n v="3500"/>
    <n v="4040"/>
    <x v="0"/>
    <x v="0"/>
    <x v="0"/>
    <n v="1366693272"/>
    <x v="75"/>
    <b v="0"/>
    <n v="47"/>
    <b v="1"/>
    <x v="1"/>
    <x v="75"/>
    <x v="0"/>
    <s v="shorts"/>
    <x v="4"/>
    <n v="2013"/>
  </r>
  <r>
    <x v="76"/>
    <x v="76"/>
    <s v="Karn A'Mor has awoken bloodied on a distant battlefield with no memory of his past! JOIN THE RESISTANCE and find out more..."/>
    <n v="300"/>
    <n v="460"/>
    <x v="0"/>
    <x v="0"/>
    <x v="0"/>
    <n v="1325007358"/>
    <x v="76"/>
    <b v="0"/>
    <n v="15"/>
    <b v="1"/>
    <x v="1"/>
    <x v="76"/>
    <x v="0"/>
    <s v="shorts"/>
    <x v="6"/>
    <n v="2011"/>
  </r>
  <r>
    <x v="77"/>
    <x v="77"/>
    <s v="A short film about a boy searching for companionship in a hermit crab he finds on the beach."/>
    <n v="400"/>
    <n v="1570"/>
    <x v="0"/>
    <x v="0"/>
    <x v="0"/>
    <n v="1337569140"/>
    <x v="77"/>
    <b v="0"/>
    <n v="26"/>
    <b v="1"/>
    <x v="1"/>
    <x v="77"/>
    <x v="0"/>
    <s v="shorts"/>
    <x v="5"/>
    <n v="2012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b v="0"/>
    <n v="35"/>
    <b v="1"/>
    <x v="1"/>
    <x v="78"/>
    <x v="0"/>
    <s v="shorts"/>
    <x v="2"/>
    <n v="2016"/>
  </r>
  <r>
    <x v="79"/>
    <x v="79"/>
    <s v="A short film about life, achieving your dreams, and overcoming hardship. We all have our mountain to climb."/>
    <n v="1300"/>
    <n v="1651"/>
    <x v="0"/>
    <x v="1"/>
    <x v="1"/>
    <n v="1398451093"/>
    <x v="79"/>
    <b v="0"/>
    <n v="41"/>
    <b v="1"/>
    <x v="1"/>
    <x v="79"/>
    <x v="0"/>
    <s v="shorts"/>
    <x v="3"/>
    <n v="2014"/>
  </r>
  <r>
    <x v="80"/>
    <x v="80"/>
    <s v="What would you do if you ended up at a swingers party with two dead bodies and $20,000 in drug money?"/>
    <n v="12000"/>
    <n v="12870"/>
    <x v="0"/>
    <x v="0"/>
    <x v="0"/>
    <n v="1386640856"/>
    <x v="80"/>
    <b v="0"/>
    <n v="47"/>
    <b v="1"/>
    <x v="1"/>
    <x v="80"/>
    <x v="0"/>
    <s v="shorts"/>
    <x v="4"/>
    <n v="2013"/>
  </r>
  <r>
    <x v="81"/>
    <x v="81"/>
    <s v="An elderly woman in rural Maine is haunted by figures seeking a sacrifice, but there are more forces at work than mere ghosts."/>
    <n v="750"/>
    <n v="1485"/>
    <x v="0"/>
    <x v="0"/>
    <x v="0"/>
    <n v="1342234920"/>
    <x v="81"/>
    <b v="0"/>
    <n v="28"/>
    <b v="1"/>
    <x v="1"/>
    <x v="81"/>
    <x v="0"/>
    <s v="shorts"/>
    <x v="5"/>
    <n v="2012"/>
  </r>
  <r>
    <x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x v="82"/>
    <b v="0"/>
    <n v="100"/>
    <b v="1"/>
    <x v="1"/>
    <x v="82"/>
    <x v="0"/>
    <s v="shorts"/>
    <x v="6"/>
    <n v="2011"/>
  </r>
  <r>
    <x v="83"/>
    <x v="83"/>
    <s v="Isaac, creator of the DreamMaker3000, finds love in his dreams with Mei his boss's wife who lives on the other side of the planet."/>
    <n v="200"/>
    <n v="205"/>
    <x v="0"/>
    <x v="1"/>
    <x v="1"/>
    <n v="1424604600"/>
    <x v="83"/>
    <b v="0"/>
    <n v="13"/>
    <b v="1"/>
    <x v="1"/>
    <x v="83"/>
    <x v="0"/>
    <s v="shorts"/>
    <x v="0"/>
    <n v="2015"/>
  </r>
  <r>
    <x v="84"/>
    <x v="84"/>
    <s v="&quot;A sociopath crosses paths with the person he must confront about his wife's murder, it might be himself&quot;"/>
    <n v="500"/>
    <n v="500"/>
    <x v="0"/>
    <x v="0"/>
    <x v="0"/>
    <n v="1305483086"/>
    <x v="84"/>
    <b v="0"/>
    <n v="7"/>
    <b v="1"/>
    <x v="1"/>
    <x v="84"/>
    <x v="0"/>
    <s v="shorts"/>
    <x v="6"/>
    <n v="2011"/>
  </r>
  <r>
    <x v="85"/>
    <x v="85"/>
    <s v="A short film by Melissa Woodrow &amp; Mark Janiak about seeking forgiveness, embracing the past and memories with a loved one."/>
    <n v="1200"/>
    <n v="1506"/>
    <x v="0"/>
    <x v="0"/>
    <x v="0"/>
    <n v="1316746837"/>
    <x v="85"/>
    <b v="0"/>
    <n v="21"/>
    <b v="1"/>
    <x v="1"/>
    <x v="85"/>
    <x v="0"/>
    <s v="shorts"/>
    <x v="6"/>
    <n v="2011"/>
  </r>
  <r>
    <x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b v="0"/>
    <n v="17"/>
    <b v="1"/>
    <x v="1"/>
    <x v="86"/>
    <x v="0"/>
    <s v="shorts"/>
    <x v="0"/>
    <n v="2015"/>
  </r>
  <r>
    <x v="87"/>
    <x v="87"/>
    <s v="A father without work uses his daughter to con sympathy from strangers... sound familiar?  Help us make this film!"/>
    <n v="2500"/>
    <n v="2615"/>
    <x v="0"/>
    <x v="0"/>
    <x v="0"/>
    <n v="1275529260"/>
    <x v="87"/>
    <b v="0"/>
    <n v="25"/>
    <b v="1"/>
    <x v="1"/>
    <x v="87"/>
    <x v="0"/>
    <s v="shorts"/>
    <x v="7"/>
    <n v="2010"/>
  </r>
  <r>
    <x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x v="88"/>
    <b v="0"/>
    <n v="60"/>
    <b v="1"/>
    <x v="1"/>
    <x v="88"/>
    <x v="0"/>
    <s v="shorts"/>
    <x v="3"/>
    <n v="2014"/>
  </r>
  <r>
    <x v="89"/>
    <x v="89"/>
    <s v="A chronicle of four very different stories concerning racism to the power of love, all set in the beauty of the Southwest."/>
    <n v="6000"/>
    <n v="6904"/>
    <x v="0"/>
    <x v="0"/>
    <x v="0"/>
    <n v="1370196192"/>
    <x v="89"/>
    <b v="0"/>
    <n v="56"/>
    <b v="1"/>
    <x v="1"/>
    <x v="89"/>
    <x v="0"/>
    <s v="shorts"/>
    <x v="4"/>
    <n v="2013"/>
  </r>
  <r>
    <x v="90"/>
    <x v="90"/>
    <s v="We're looking for funding to help submit a short film to film festivals."/>
    <n v="500"/>
    <n v="502"/>
    <x v="0"/>
    <x v="0"/>
    <x v="0"/>
    <n v="1310454499"/>
    <x v="90"/>
    <b v="0"/>
    <n v="16"/>
    <b v="1"/>
    <x v="1"/>
    <x v="90"/>
    <x v="0"/>
    <s v="shorts"/>
    <x v="6"/>
    <n v="2011"/>
  </r>
  <r>
    <x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b v="0"/>
    <n v="46"/>
    <b v="1"/>
    <x v="1"/>
    <x v="91"/>
    <x v="0"/>
    <s v="shorts"/>
    <x v="6"/>
    <n v="2011"/>
  </r>
  <r>
    <x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x v="92"/>
    <b v="0"/>
    <n v="43"/>
    <b v="1"/>
    <x v="1"/>
    <x v="92"/>
    <x v="0"/>
    <s v="shorts"/>
    <x v="2"/>
    <n v="2016"/>
  </r>
  <r>
    <x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x v="93"/>
    <b v="0"/>
    <n v="15"/>
    <b v="1"/>
    <x v="1"/>
    <x v="93"/>
    <x v="0"/>
    <s v="shorts"/>
    <x v="5"/>
    <n v="2012"/>
  </r>
  <r>
    <x v="94"/>
    <x v="94"/>
    <s v="Nathan has his ideal job, the opportunity to see his dream girl on a daily basis. The local bully Jake aims to change all that."/>
    <n v="250"/>
    <n v="260"/>
    <x v="0"/>
    <x v="1"/>
    <x v="1"/>
    <n v="1396890822"/>
    <x v="94"/>
    <b v="0"/>
    <n v="12"/>
    <b v="1"/>
    <x v="1"/>
    <x v="94"/>
    <x v="0"/>
    <s v="shorts"/>
    <x v="3"/>
    <n v="2014"/>
  </r>
  <r>
    <x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x v="95"/>
    <b v="0"/>
    <n v="21"/>
    <b v="1"/>
    <x v="1"/>
    <x v="95"/>
    <x v="0"/>
    <s v="shorts"/>
    <x v="5"/>
    <n v="2012"/>
  </r>
  <r>
    <x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b v="0"/>
    <n v="34"/>
    <b v="1"/>
    <x v="1"/>
    <x v="96"/>
    <x v="0"/>
    <s v="shorts"/>
    <x v="7"/>
    <n v="2010"/>
  </r>
  <r>
    <x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x v="97"/>
    <b v="0"/>
    <n v="8"/>
    <b v="1"/>
    <x v="1"/>
    <x v="97"/>
    <x v="0"/>
    <s v="shorts"/>
    <x v="6"/>
    <n v="2011"/>
  </r>
  <r>
    <x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x v="98"/>
    <b v="0"/>
    <n v="60"/>
    <b v="1"/>
    <x v="1"/>
    <x v="98"/>
    <x v="0"/>
    <s v="shorts"/>
    <x v="5"/>
    <n v="2012"/>
  </r>
  <r>
    <x v="99"/>
    <x v="99"/>
    <s v="A feminist tale of two girls finally giving a &quot;Nice Guy&quot; what he truly deserves. Also, dancing!"/>
    <n v="1500"/>
    <n v="1590.29"/>
    <x v="0"/>
    <x v="0"/>
    <x v="0"/>
    <n v="1390426799"/>
    <x v="99"/>
    <b v="0"/>
    <n v="39"/>
    <b v="1"/>
    <x v="1"/>
    <x v="99"/>
    <x v="0"/>
    <s v="shorts"/>
    <x v="4"/>
    <n v="2013"/>
  </r>
  <r>
    <x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x v="100"/>
    <b v="0"/>
    <n v="26"/>
    <b v="1"/>
    <x v="1"/>
    <x v="100"/>
    <x v="0"/>
    <s v="shorts"/>
    <x v="5"/>
    <n v="2012"/>
  </r>
  <r>
    <x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b v="0"/>
    <n v="35"/>
    <b v="1"/>
    <x v="1"/>
    <x v="101"/>
    <x v="0"/>
    <s v="shorts"/>
    <x v="5"/>
    <n v="2012"/>
  </r>
  <r>
    <x v="102"/>
    <x v="102"/>
    <s v="A gang of outlaw bikers pull a home invasion on a disgraced Anthropologist hiding a secret locked in his cabin basement."/>
    <n v="6000"/>
    <n v="7665"/>
    <x v="0"/>
    <x v="0"/>
    <x v="0"/>
    <n v="1293073733"/>
    <x v="102"/>
    <b v="0"/>
    <n v="65"/>
    <b v="1"/>
    <x v="1"/>
    <x v="102"/>
    <x v="0"/>
    <s v="shorts"/>
    <x v="7"/>
    <n v="2010"/>
  </r>
  <r>
    <x v="103"/>
    <x v="103"/>
    <s v="Three friends in their twenties are trying to do the impossible - have fun on a casual Friday night."/>
    <n v="1300"/>
    <n v="1367"/>
    <x v="0"/>
    <x v="1"/>
    <x v="1"/>
    <n v="1394220030"/>
    <x v="103"/>
    <b v="0"/>
    <n v="49"/>
    <b v="1"/>
    <x v="1"/>
    <x v="103"/>
    <x v="0"/>
    <s v="shorts"/>
    <x v="3"/>
    <n v="2014"/>
  </r>
  <r>
    <x v="104"/>
    <x v="104"/>
    <s v="UCF short film about an old man, his love for music, and his misplaced trumpet.  "/>
    <n v="500"/>
    <n v="600"/>
    <x v="0"/>
    <x v="0"/>
    <x v="0"/>
    <n v="1301792400"/>
    <x v="104"/>
    <b v="0"/>
    <n v="10"/>
    <b v="1"/>
    <x v="1"/>
    <x v="104"/>
    <x v="0"/>
    <s v="shorts"/>
    <x v="6"/>
    <n v="2011"/>
  </r>
  <r>
    <x v="105"/>
    <x v="105"/>
    <s v="Single Parent Date Night is a comedic short film about two single parents trying to reentering the dating pool."/>
    <n v="2200"/>
    <n v="2363"/>
    <x v="0"/>
    <x v="0"/>
    <x v="0"/>
    <n v="1463184000"/>
    <x v="105"/>
    <b v="0"/>
    <n v="60"/>
    <b v="1"/>
    <x v="1"/>
    <x v="105"/>
    <x v="0"/>
    <s v="shorts"/>
    <x v="2"/>
    <n v="2016"/>
  </r>
  <r>
    <x v="106"/>
    <x v="106"/>
    <s v="A Boy. A Girl. A Car. A Serial Killer."/>
    <n v="5000"/>
    <n v="5025"/>
    <x v="0"/>
    <x v="0"/>
    <x v="0"/>
    <n v="1333391901"/>
    <x v="106"/>
    <b v="0"/>
    <n v="27"/>
    <b v="1"/>
    <x v="1"/>
    <x v="106"/>
    <x v="0"/>
    <s v="shorts"/>
    <x v="5"/>
    <n v="2012"/>
  </r>
  <r>
    <x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x v="107"/>
    <b v="0"/>
    <n v="69"/>
    <b v="1"/>
    <x v="1"/>
    <x v="107"/>
    <x v="0"/>
    <s v="shorts"/>
    <x v="6"/>
    <n v="2011"/>
  </r>
  <r>
    <x v="108"/>
    <x v="108"/>
    <s v="When a man can't find love, his Google GLASS does the searching for him. A short film shot with Google Glass."/>
    <n v="1500"/>
    <n v="3700"/>
    <x v="0"/>
    <x v="0"/>
    <x v="0"/>
    <n v="1370011370"/>
    <x v="108"/>
    <b v="0"/>
    <n v="47"/>
    <b v="1"/>
    <x v="1"/>
    <x v="108"/>
    <x v="0"/>
    <s v="shorts"/>
    <x v="4"/>
    <n v="2013"/>
  </r>
  <r>
    <x v="109"/>
    <x v="109"/>
    <s v="This video may be bigger than you and it may be bigger than me but, itâ€™s not bigger than you and me! Can you dig it?"/>
    <n v="1000"/>
    <n v="2195"/>
    <x v="0"/>
    <x v="0"/>
    <x v="0"/>
    <n v="1298680630"/>
    <x v="109"/>
    <b v="0"/>
    <n v="47"/>
    <b v="1"/>
    <x v="1"/>
    <x v="109"/>
    <x v="0"/>
    <s v="shorts"/>
    <x v="6"/>
    <n v="2011"/>
  </r>
  <r>
    <x v="110"/>
    <x v="110"/>
    <s v="Lee, an awkward teenager with sound-blocking earlids, must confront his self-isolation after a girl moves in next door."/>
    <n v="1300"/>
    <n v="1700"/>
    <x v="0"/>
    <x v="0"/>
    <x v="0"/>
    <n v="1384408740"/>
    <x v="110"/>
    <b v="0"/>
    <n v="26"/>
    <b v="1"/>
    <x v="1"/>
    <x v="110"/>
    <x v="0"/>
    <s v="shorts"/>
    <x v="4"/>
    <n v="2013"/>
  </r>
  <r>
    <x v="111"/>
    <x v="111"/>
    <s v="Two actors, one bookie and a very bad day.  Judi Dench is Cool in Person is fast, funny and only a little bit nasty."/>
    <n v="3500"/>
    <n v="5410"/>
    <x v="0"/>
    <x v="2"/>
    <x v="2"/>
    <n v="1433059187"/>
    <x v="111"/>
    <b v="0"/>
    <n v="53"/>
    <b v="1"/>
    <x v="1"/>
    <x v="111"/>
    <x v="0"/>
    <s v="shorts"/>
    <x v="0"/>
    <n v="2015"/>
  </r>
  <r>
    <x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b v="0"/>
    <n v="81"/>
    <b v="1"/>
    <x v="1"/>
    <x v="112"/>
    <x v="0"/>
    <s v="shorts"/>
    <x v="3"/>
    <n v="2014"/>
  </r>
  <r>
    <x v="113"/>
    <x v="113"/>
    <s v="A living memorial for all those dealing with trauma, grief and loss."/>
    <n v="5000"/>
    <n v="7050"/>
    <x v="0"/>
    <x v="0"/>
    <x v="0"/>
    <n v="1312642800"/>
    <x v="113"/>
    <b v="0"/>
    <n v="78"/>
    <b v="1"/>
    <x v="1"/>
    <x v="113"/>
    <x v="0"/>
    <s v="shorts"/>
    <x v="6"/>
    <n v="2011"/>
  </r>
  <r>
    <x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x v="114"/>
    <b v="0"/>
    <n v="35"/>
    <b v="1"/>
    <x v="1"/>
    <x v="114"/>
    <x v="0"/>
    <s v="shorts"/>
    <x v="6"/>
    <n v="2011"/>
  </r>
  <r>
    <x v="115"/>
    <x v="115"/>
    <s v="Never judge a book (or a lover) by their cover."/>
    <n v="450"/>
    <n v="632"/>
    <x v="0"/>
    <x v="0"/>
    <x v="0"/>
    <n v="1328377444"/>
    <x v="115"/>
    <b v="0"/>
    <n v="22"/>
    <b v="1"/>
    <x v="1"/>
    <x v="115"/>
    <x v="0"/>
    <s v="shorts"/>
    <x v="5"/>
    <n v="2012"/>
  </r>
  <r>
    <x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b v="0"/>
    <n v="57"/>
    <b v="1"/>
    <x v="1"/>
    <x v="116"/>
    <x v="0"/>
    <s v="shorts"/>
    <x v="6"/>
    <n v="201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b v="0"/>
    <n v="27"/>
    <b v="1"/>
    <x v="1"/>
    <x v="117"/>
    <x v="0"/>
    <s v="shorts"/>
    <x v="7"/>
    <n v="2010"/>
  </r>
  <r>
    <x v="118"/>
    <x v="118"/>
    <s v="When a ruthless hit-man is 'denounced' from the mafia, his old enemies declare war."/>
    <n v="5000"/>
    <n v="5651.58"/>
    <x v="0"/>
    <x v="0"/>
    <x v="0"/>
    <n v="1311902236"/>
    <x v="118"/>
    <b v="0"/>
    <n v="39"/>
    <b v="1"/>
    <x v="1"/>
    <x v="118"/>
    <x v="0"/>
    <s v="shorts"/>
    <x v="6"/>
    <n v="2011"/>
  </r>
  <r>
    <x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b v="0"/>
    <n v="37"/>
    <b v="1"/>
    <x v="1"/>
    <x v="119"/>
    <x v="0"/>
    <s v="shorts"/>
    <x v="6"/>
    <n v="2011"/>
  </r>
  <r>
    <x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x v="120"/>
    <b v="0"/>
    <n v="1"/>
    <b v="0"/>
    <x v="2"/>
    <x v="120"/>
    <x v="0"/>
    <s v="science fiction"/>
    <x v="2"/>
    <n v="2016"/>
  </r>
  <r>
    <x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x v="121"/>
    <b v="0"/>
    <n v="1"/>
    <b v="0"/>
    <x v="2"/>
    <x v="121"/>
    <x v="0"/>
    <s v="science fiction"/>
    <x v="0"/>
    <n v="2015"/>
  </r>
  <r>
    <x v="122"/>
    <x v="122"/>
    <s v="My ambition for this knows no bounds.  Seeing Sephoria in a live-action is a dream of mine."/>
    <n v="100000000"/>
    <n v="0"/>
    <x v="1"/>
    <x v="0"/>
    <x v="0"/>
    <n v="1476094907"/>
    <x v="122"/>
    <b v="0"/>
    <n v="0"/>
    <b v="0"/>
    <x v="2"/>
    <x v="122"/>
    <x v="0"/>
    <s v="science fiction"/>
    <x v="2"/>
    <n v="2016"/>
  </r>
  <r>
    <x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x v="123"/>
    <b v="0"/>
    <n v="6"/>
    <b v="0"/>
    <x v="2"/>
    <x v="123"/>
    <x v="0"/>
    <s v="science fiction"/>
    <x v="3"/>
    <n v="2014"/>
  </r>
  <r>
    <x v="124"/>
    <x v="124"/>
    <s v="An artificial man and woman discover love under the unsuspecting eyes of the four renowned artists who created them."/>
    <n v="4000"/>
    <n v="0"/>
    <x v="1"/>
    <x v="0"/>
    <x v="0"/>
    <n v="1431728242"/>
    <x v="124"/>
    <b v="0"/>
    <n v="0"/>
    <b v="0"/>
    <x v="2"/>
    <x v="124"/>
    <x v="0"/>
    <s v="science fiction"/>
    <x v="0"/>
    <n v="2015"/>
  </r>
  <r>
    <x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x v="125"/>
    <b v="0"/>
    <n v="6"/>
    <b v="0"/>
    <x v="2"/>
    <x v="125"/>
    <x v="0"/>
    <s v="science fiction"/>
    <x v="2"/>
    <n v="2016"/>
  </r>
  <r>
    <x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b v="0"/>
    <n v="13"/>
    <b v="0"/>
    <x v="2"/>
    <x v="126"/>
    <x v="0"/>
    <s v="science fiction"/>
    <x v="0"/>
    <n v="2015"/>
  </r>
  <r>
    <x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b v="0"/>
    <n v="4"/>
    <b v="0"/>
    <x v="2"/>
    <x v="127"/>
    <x v="0"/>
    <s v="science fiction"/>
    <x v="0"/>
    <n v="2015"/>
  </r>
  <r>
    <x v="128"/>
    <x v="128"/>
    <s v="A Science Fiction film filled with entertainment and Excitement"/>
    <n v="100000"/>
    <n v="1867"/>
    <x v="1"/>
    <x v="0"/>
    <x v="0"/>
    <n v="1476941293"/>
    <x v="128"/>
    <b v="0"/>
    <n v="6"/>
    <b v="0"/>
    <x v="2"/>
    <x v="128"/>
    <x v="0"/>
    <s v="science fiction"/>
    <x v="2"/>
    <n v="2016"/>
  </r>
  <r>
    <x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x v="129"/>
    <b v="0"/>
    <n v="0"/>
    <b v="0"/>
    <x v="2"/>
    <x v="129"/>
    <x v="0"/>
    <s v="science fiction"/>
    <x v="3"/>
    <n v="2014"/>
  </r>
  <r>
    <x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x v="130"/>
    <b v="0"/>
    <n v="0"/>
    <b v="0"/>
    <x v="2"/>
    <x v="130"/>
    <x v="0"/>
    <s v="science fiction"/>
    <x v="3"/>
    <n v="2014"/>
  </r>
  <r>
    <x v="131"/>
    <x v="131"/>
    <s v="I"/>
    <n v="1200"/>
    <n v="0"/>
    <x v="1"/>
    <x v="0"/>
    <x v="0"/>
    <n v="1467763200"/>
    <x v="131"/>
    <b v="0"/>
    <n v="0"/>
    <b v="0"/>
    <x v="2"/>
    <x v="131"/>
    <x v="0"/>
    <s v="science fiction"/>
    <x v="2"/>
    <n v="2016"/>
  </r>
  <r>
    <x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x v="132"/>
    <b v="0"/>
    <n v="81"/>
    <b v="0"/>
    <x v="2"/>
    <x v="132"/>
    <x v="0"/>
    <s v="science fiction"/>
    <x v="3"/>
    <n v="2014"/>
  </r>
  <r>
    <x v="133"/>
    <x v="133"/>
    <s v="Invasion from outer space sights, to weird to imagine destruction too monstrous to escape"/>
    <n v="71764"/>
    <n v="0"/>
    <x v="1"/>
    <x v="0"/>
    <x v="0"/>
    <n v="1464715860"/>
    <x v="133"/>
    <b v="0"/>
    <n v="0"/>
    <b v="0"/>
    <x v="2"/>
    <x v="133"/>
    <x v="0"/>
    <s v="science fiction"/>
    <x v="2"/>
    <n v="2016"/>
  </r>
  <r>
    <x v="134"/>
    <x v="134"/>
    <s v="steampunk  remake of &quot;a Christmas carol&quot;"/>
    <n v="5000"/>
    <n v="0"/>
    <x v="1"/>
    <x v="0"/>
    <x v="0"/>
    <n v="1441386000"/>
    <x v="134"/>
    <b v="0"/>
    <n v="0"/>
    <b v="0"/>
    <x v="2"/>
    <x v="134"/>
    <x v="0"/>
    <s v="science fiction"/>
    <x v="0"/>
    <n v="2015"/>
  </r>
  <r>
    <x v="135"/>
    <x v="135"/>
    <s v="What would someone do if they suddenly discovered they could stop time? Join us on this clever sci-fi short film and find out!"/>
    <n v="3000"/>
    <n v="403"/>
    <x v="1"/>
    <x v="0"/>
    <x v="0"/>
    <n v="1404241200"/>
    <x v="135"/>
    <b v="0"/>
    <n v="5"/>
    <b v="0"/>
    <x v="2"/>
    <x v="135"/>
    <x v="0"/>
    <s v="science fiction"/>
    <x v="3"/>
    <n v="2014"/>
  </r>
  <r>
    <x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x v="136"/>
    <b v="0"/>
    <n v="0"/>
    <b v="0"/>
    <x v="2"/>
    <x v="136"/>
    <x v="0"/>
    <s v="science fiction"/>
    <x v="0"/>
    <n v="2015"/>
  </r>
  <r>
    <x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x v="137"/>
    <b v="0"/>
    <n v="0"/>
    <b v="0"/>
    <x v="2"/>
    <x v="137"/>
    <x v="0"/>
    <s v="science fiction"/>
    <x v="0"/>
    <n v="2015"/>
  </r>
  <r>
    <x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b v="0"/>
    <n v="58"/>
    <b v="0"/>
    <x v="2"/>
    <x v="138"/>
    <x v="0"/>
    <s v="science fiction"/>
    <x v="0"/>
    <n v="2015"/>
  </r>
  <r>
    <x v="139"/>
    <x v="139"/>
    <s v="When  Rome is infected with a zombie plague, Lucius Agrippa and a small group fights for survival"/>
    <n v="500"/>
    <n v="500"/>
    <x v="1"/>
    <x v="0"/>
    <x v="0"/>
    <n v="1436738772"/>
    <x v="139"/>
    <b v="0"/>
    <n v="1"/>
    <b v="0"/>
    <x v="2"/>
    <x v="139"/>
    <x v="0"/>
    <s v="science fiction"/>
    <x v="0"/>
    <n v="2015"/>
  </r>
  <r>
    <x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x v="140"/>
    <b v="0"/>
    <n v="0"/>
    <b v="0"/>
    <x v="2"/>
    <x v="140"/>
    <x v="0"/>
    <s v="science fiction"/>
    <x v="0"/>
    <n v="2015"/>
  </r>
  <r>
    <x v="141"/>
    <x v="141"/>
    <s v="Join us creating a Science Fiction TV Series based upon the popular novels -The Catherine Kimbridge Chronicles."/>
    <n v="12000"/>
    <n v="1293"/>
    <x v="1"/>
    <x v="0"/>
    <x v="0"/>
    <n v="1433043623"/>
    <x v="141"/>
    <b v="0"/>
    <n v="28"/>
    <b v="0"/>
    <x v="2"/>
    <x v="141"/>
    <x v="0"/>
    <s v="science fiction"/>
    <x v="0"/>
    <n v="2015"/>
  </r>
  <r>
    <x v="142"/>
    <x v="142"/>
    <s v="A science fiction series about a women trying to stave off a mysterious appearance of monsters from getting out of a dark alley."/>
    <n v="3000"/>
    <n v="10"/>
    <x v="1"/>
    <x v="0"/>
    <x v="0"/>
    <n v="1416176778"/>
    <x v="142"/>
    <b v="0"/>
    <n v="1"/>
    <b v="0"/>
    <x v="2"/>
    <x v="142"/>
    <x v="0"/>
    <s v="science fiction"/>
    <x v="3"/>
    <n v="2014"/>
  </r>
  <r>
    <x v="143"/>
    <x v="143"/>
    <s v="A young woman learns she is one of few women left bred like cattle in order to control a deadly disease and the world populace"/>
    <n v="5500"/>
    <n v="0"/>
    <x v="1"/>
    <x v="2"/>
    <x v="2"/>
    <n v="1472882100"/>
    <x v="143"/>
    <b v="0"/>
    <n v="0"/>
    <b v="0"/>
    <x v="2"/>
    <x v="143"/>
    <x v="0"/>
    <s v="science fiction"/>
    <x v="2"/>
    <n v="2016"/>
  </r>
  <r>
    <x v="144"/>
    <x v="144"/>
    <s v="A film about a collapsing food industry, a lonely farmer and a lonely botanist needs your help to finish post-production!"/>
    <n v="7500"/>
    <n v="2070"/>
    <x v="1"/>
    <x v="5"/>
    <x v="5"/>
    <n v="1428945472"/>
    <x v="144"/>
    <b v="0"/>
    <n v="37"/>
    <b v="0"/>
    <x v="2"/>
    <x v="144"/>
    <x v="0"/>
    <s v="science fiction"/>
    <x v="0"/>
    <n v="2015"/>
  </r>
  <r>
    <x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b v="0"/>
    <n v="9"/>
    <b v="0"/>
    <x v="2"/>
    <x v="145"/>
    <x v="0"/>
    <s v="science fiction"/>
    <x v="0"/>
    <n v="2015"/>
  </r>
  <r>
    <x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x v="146"/>
    <b v="0"/>
    <n v="3"/>
    <b v="0"/>
    <x v="2"/>
    <x v="146"/>
    <x v="0"/>
    <s v="science fiction"/>
    <x v="2"/>
    <n v="2016"/>
  </r>
  <r>
    <x v="147"/>
    <x v="147"/>
    <s v="Film makers catch live footage beyond their wildest dreams."/>
    <n v="7000"/>
    <n v="0"/>
    <x v="1"/>
    <x v="1"/>
    <x v="1"/>
    <n v="1420741080"/>
    <x v="147"/>
    <b v="0"/>
    <n v="0"/>
    <b v="0"/>
    <x v="2"/>
    <x v="147"/>
    <x v="0"/>
    <s v="science fiction"/>
    <x v="3"/>
    <n v="2014"/>
  </r>
  <r>
    <x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x v="148"/>
    <b v="0"/>
    <n v="2"/>
    <b v="0"/>
    <x v="2"/>
    <x v="148"/>
    <x v="0"/>
    <s v="science fiction"/>
    <x v="2"/>
    <n v="2016"/>
  </r>
  <r>
    <x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x v="149"/>
    <b v="0"/>
    <n v="6"/>
    <b v="0"/>
    <x v="2"/>
    <x v="149"/>
    <x v="0"/>
    <s v="science fiction"/>
    <x v="3"/>
    <n v="2014"/>
  </r>
  <r>
    <x v="150"/>
    <x v="150"/>
    <s v="The untold story of Captain Robert April and the first launching of the starship U.S.S. Enterprise,  NCC-1701"/>
    <n v="130000"/>
    <n v="30112"/>
    <x v="1"/>
    <x v="0"/>
    <x v="0"/>
    <n v="1432612382"/>
    <x v="150"/>
    <b v="0"/>
    <n v="67"/>
    <b v="0"/>
    <x v="2"/>
    <x v="150"/>
    <x v="0"/>
    <s v="science fiction"/>
    <x v="0"/>
    <n v="2015"/>
  </r>
  <r>
    <x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b v="0"/>
    <n v="5"/>
    <b v="0"/>
    <x v="2"/>
    <x v="151"/>
    <x v="0"/>
    <s v="science fiction"/>
    <x v="0"/>
    <n v="2015"/>
  </r>
  <r>
    <x v="152"/>
    <x v="152"/>
    <s v="The Great Dark is a journey through the unimaginable...and un foreseeable..."/>
    <n v="380000"/>
    <n v="30"/>
    <x v="1"/>
    <x v="0"/>
    <x v="0"/>
    <n v="1411437100"/>
    <x v="152"/>
    <b v="0"/>
    <n v="2"/>
    <b v="0"/>
    <x v="2"/>
    <x v="152"/>
    <x v="0"/>
    <s v="science fiction"/>
    <x v="3"/>
    <n v="2014"/>
  </r>
  <r>
    <x v="153"/>
    <x v="153"/>
    <s v="What would you do if you face something beyond your understanding? If someone you loved disappeared without a trace?"/>
    <n v="50000"/>
    <n v="359"/>
    <x v="1"/>
    <x v="0"/>
    <x v="0"/>
    <n v="1417532644"/>
    <x v="153"/>
    <b v="0"/>
    <n v="10"/>
    <b v="0"/>
    <x v="2"/>
    <x v="153"/>
    <x v="0"/>
    <s v="science fiction"/>
    <x v="3"/>
    <n v="2014"/>
  </r>
  <r>
    <x v="154"/>
    <x v="154"/>
    <s v="Fiction Becomes Reality in this non-profit science fiction, stop motion, and fantasy fan film."/>
    <n v="1500"/>
    <n v="40"/>
    <x v="1"/>
    <x v="0"/>
    <x v="0"/>
    <n v="1433336895"/>
    <x v="154"/>
    <b v="0"/>
    <n v="3"/>
    <b v="0"/>
    <x v="2"/>
    <x v="154"/>
    <x v="0"/>
    <s v="science fiction"/>
    <x v="0"/>
    <n v="2015"/>
  </r>
  <r>
    <x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b v="0"/>
    <n v="4"/>
    <b v="0"/>
    <x v="2"/>
    <x v="155"/>
    <x v="0"/>
    <s v="science fiction"/>
    <x v="0"/>
    <n v="2015"/>
  </r>
  <r>
    <x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b v="0"/>
    <n v="15"/>
    <b v="0"/>
    <x v="2"/>
    <x v="156"/>
    <x v="0"/>
    <s v="science fiction"/>
    <x v="3"/>
    <n v="2014"/>
  </r>
  <r>
    <x v="157"/>
    <x v="157"/>
    <s v="Man's cryogenic chamber and his soulmate's time travel from the distant future allows them to meet in the middle."/>
    <n v="2995"/>
    <n v="8"/>
    <x v="1"/>
    <x v="0"/>
    <x v="0"/>
    <n v="1456523572"/>
    <x v="157"/>
    <b v="0"/>
    <n v="2"/>
    <b v="0"/>
    <x v="2"/>
    <x v="157"/>
    <x v="0"/>
    <s v="science fiction"/>
    <x v="2"/>
    <n v="2016"/>
  </r>
  <r>
    <x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b v="0"/>
    <n v="0"/>
    <b v="0"/>
    <x v="2"/>
    <x v="158"/>
    <x v="0"/>
    <s v="science fiction"/>
    <x v="3"/>
    <n v="2014"/>
  </r>
  <r>
    <x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x v="159"/>
    <b v="0"/>
    <n v="1"/>
    <b v="0"/>
    <x v="2"/>
    <x v="159"/>
    <x v="0"/>
    <s v="science fiction"/>
    <x v="2"/>
    <n v="2016"/>
  </r>
  <r>
    <x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x v="160"/>
    <b v="0"/>
    <n v="0"/>
    <b v="0"/>
    <x v="3"/>
    <x v="160"/>
    <x v="0"/>
    <s v="drama"/>
    <x v="0"/>
    <n v="2015"/>
  </r>
  <r>
    <x v="161"/>
    <x v="161"/>
    <s v="Step 1 (script editing) to produce a dramatic film about the air/sea battle of WWII that turned the tide of victory for the US."/>
    <n v="50000"/>
    <n v="5"/>
    <x v="2"/>
    <x v="0"/>
    <x v="0"/>
    <n v="1404318595"/>
    <x v="161"/>
    <b v="0"/>
    <n v="1"/>
    <b v="0"/>
    <x v="3"/>
    <x v="161"/>
    <x v="0"/>
    <s v="drama"/>
    <x v="3"/>
    <n v="2014"/>
  </r>
  <r>
    <x v="162"/>
    <x v="162"/>
    <s v="This film follows a young man who has had only a troubled family life. He turns to all the wrong things and life falls apart."/>
    <n v="2800"/>
    <n v="435"/>
    <x v="2"/>
    <x v="0"/>
    <x v="0"/>
    <n v="1408232520"/>
    <x v="162"/>
    <b v="0"/>
    <n v="10"/>
    <b v="0"/>
    <x v="3"/>
    <x v="162"/>
    <x v="0"/>
    <s v="drama"/>
    <x v="3"/>
    <n v="2014"/>
  </r>
  <r>
    <x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b v="0"/>
    <n v="0"/>
    <b v="0"/>
    <x v="3"/>
    <x v="163"/>
    <x v="0"/>
    <s v="drama"/>
    <x v="0"/>
    <n v="2015"/>
  </r>
  <r>
    <x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b v="0"/>
    <n v="7"/>
    <b v="0"/>
    <x v="3"/>
    <x v="164"/>
    <x v="0"/>
    <s v="drama"/>
    <x v="3"/>
    <n v="2014"/>
  </r>
  <r>
    <x v="165"/>
    <x v="165"/>
    <s v="A teacher. A boy. The beach and a heatwave that drove them all insane."/>
    <n v="17000"/>
    <n v="0"/>
    <x v="2"/>
    <x v="1"/>
    <x v="1"/>
    <n v="1452613724"/>
    <x v="165"/>
    <b v="0"/>
    <n v="0"/>
    <b v="0"/>
    <x v="3"/>
    <x v="165"/>
    <x v="0"/>
    <s v="drama"/>
    <x v="0"/>
    <n v="2015"/>
  </r>
  <r>
    <x v="166"/>
    <x v="166"/>
    <s v="A young teen makes a bad decision after joining gang and the film expresses his choices that led him to that point."/>
    <n v="5000"/>
    <n v="3000"/>
    <x v="2"/>
    <x v="0"/>
    <x v="0"/>
    <n v="1484531362"/>
    <x v="166"/>
    <b v="0"/>
    <n v="1"/>
    <b v="0"/>
    <x v="3"/>
    <x v="166"/>
    <x v="0"/>
    <s v="drama"/>
    <x v="2"/>
    <n v="2016"/>
  </r>
  <r>
    <x v="167"/>
    <x v="167"/>
    <s v="A young man experiences a tragedy and has the opportunity to go back and learn from his mistakes and find out his true self."/>
    <n v="110000"/>
    <n v="11"/>
    <x v="2"/>
    <x v="0"/>
    <x v="0"/>
    <n v="1438726535"/>
    <x v="167"/>
    <b v="0"/>
    <n v="2"/>
    <b v="0"/>
    <x v="3"/>
    <x v="167"/>
    <x v="0"/>
    <s v="drama"/>
    <x v="0"/>
    <n v="2015"/>
  </r>
  <r>
    <x v="168"/>
    <x v="168"/>
    <s v="A homeless Gulf War 2 vet, and Congressional Medal of Honor recipient fights for his sanity on the mean streets of Albuquerque."/>
    <n v="8000"/>
    <n v="325"/>
    <x v="2"/>
    <x v="0"/>
    <x v="0"/>
    <n v="1426791770"/>
    <x v="168"/>
    <b v="0"/>
    <n v="3"/>
    <b v="0"/>
    <x v="3"/>
    <x v="168"/>
    <x v="0"/>
    <s v="drama"/>
    <x v="0"/>
    <n v="2015"/>
  </r>
  <r>
    <x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x v="169"/>
    <b v="0"/>
    <n v="10"/>
    <b v="0"/>
    <x v="3"/>
    <x v="169"/>
    <x v="0"/>
    <s v="drama"/>
    <x v="3"/>
    <n v="2014"/>
  </r>
  <r>
    <x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b v="0"/>
    <n v="10"/>
    <b v="0"/>
    <x v="3"/>
    <x v="170"/>
    <x v="0"/>
    <s v="drama"/>
    <x v="0"/>
    <n v="2015"/>
  </r>
  <r>
    <x v="171"/>
    <x v="171"/>
    <s v="Team Mayhem, a local small town gang of gamers who are enlisted   to save the world from the new great evil known as Prowler."/>
    <n v="50000"/>
    <n v="1"/>
    <x v="2"/>
    <x v="0"/>
    <x v="0"/>
    <n v="1470975614"/>
    <x v="171"/>
    <b v="0"/>
    <n v="1"/>
    <b v="0"/>
    <x v="3"/>
    <x v="171"/>
    <x v="0"/>
    <s v="drama"/>
    <x v="2"/>
    <n v="2016"/>
  </r>
  <r>
    <x v="172"/>
    <x v="172"/>
    <s v="A short film on the rarest mammal and the second most endangered freshwater river dolphin, in Pakistan."/>
    <n v="95000"/>
    <n v="0"/>
    <x v="2"/>
    <x v="0"/>
    <x v="0"/>
    <n v="1426753723"/>
    <x v="172"/>
    <b v="0"/>
    <n v="0"/>
    <b v="0"/>
    <x v="3"/>
    <x v="172"/>
    <x v="0"/>
    <s v="drama"/>
    <x v="0"/>
    <n v="2015"/>
  </r>
  <r>
    <x v="173"/>
    <x v="173"/>
    <s v="This is a film inspired by Quentin Tarantino, I want to make a film thats entertaining yet gritty. 7 Sins is in pre-production."/>
    <n v="1110"/>
    <n v="0"/>
    <x v="2"/>
    <x v="1"/>
    <x v="1"/>
    <n v="1425131108"/>
    <x v="173"/>
    <b v="0"/>
    <n v="0"/>
    <b v="0"/>
    <x v="3"/>
    <x v="173"/>
    <x v="0"/>
    <s v="drama"/>
    <x v="0"/>
    <n v="2015"/>
  </r>
  <r>
    <x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x v="174"/>
    <b v="0"/>
    <n v="0"/>
    <b v="0"/>
    <x v="3"/>
    <x v="174"/>
    <x v="0"/>
    <s v="drama"/>
    <x v="0"/>
    <n v="2015"/>
  </r>
  <r>
    <x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x v="175"/>
    <b v="0"/>
    <n v="26"/>
    <b v="0"/>
    <x v="3"/>
    <x v="175"/>
    <x v="0"/>
    <s v="drama"/>
    <x v="3"/>
    <n v="2014"/>
  </r>
  <r>
    <x v="176"/>
    <x v="176"/>
    <s v="I'm seeking funding to finish my short film, Silent Monster, to bring awareness to teenage bullying as well as teenage violence."/>
    <n v="1500"/>
    <n v="0"/>
    <x v="2"/>
    <x v="0"/>
    <x v="0"/>
    <n v="1438803999"/>
    <x v="176"/>
    <b v="0"/>
    <n v="0"/>
    <b v="0"/>
    <x v="3"/>
    <x v="176"/>
    <x v="0"/>
    <s v="drama"/>
    <x v="0"/>
    <n v="2015"/>
  </r>
  <r>
    <x v="177"/>
    <x v="177"/>
    <s v="I'm making a modern day version of the bible story &quot; The Good Samaritan&quot;"/>
    <n v="450"/>
    <n v="180"/>
    <x v="2"/>
    <x v="0"/>
    <x v="0"/>
    <n v="1427155726"/>
    <x v="177"/>
    <b v="0"/>
    <n v="7"/>
    <b v="0"/>
    <x v="3"/>
    <x v="177"/>
    <x v="0"/>
    <s v="drama"/>
    <x v="0"/>
    <n v="2015"/>
  </r>
  <r>
    <x v="178"/>
    <x v="178"/>
    <s v="El viaje de LucÃ­a es un largometraje de ficciÃ³n con temÃ¡tica sobre el cÃ¡ncer infantil."/>
    <n v="500000"/>
    <n v="0"/>
    <x v="2"/>
    <x v="3"/>
    <x v="3"/>
    <n v="1448582145"/>
    <x v="178"/>
    <b v="0"/>
    <n v="0"/>
    <b v="0"/>
    <x v="3"/>
    <x v="178"/>
    <x v="0"/>
    <s v="drama"/>
    <x v="0"/>
    <n v="2015"/>
  </r>
  <r>
    <x v="179"/>
    <x v="179"/>
    <s v="A feature-length film about how three people survive in a diseased world."/>
    <n v="1000"/>
    <n v="200"/>
    <x v="2"/>
    <x v="0"/>
    <x v="0"/>
    <n v="1457056555"/>
    <x v="179"/>
    <b v="0"/>
    <n v="2"/>
    <b v="0"/>
    <x v="3"/>
    <x v="179"/>
    <x v="0"/>
    <s v="drama"/>
    <x v="2"/>
    <n v="2016"/>
  </r>
  <r>
    <x v="180"/>
    <x v="180"/>
    <s v="The Rest of Us follows a survivor of an outbreak that nearly destroyed the earth as he travels to find some form of humanity."/>
    <n v="1200"/>
    <n v="401"/>
    <x v="2"/>
    <x v="1"/>
    <x v="1"/>
    <n v="1428951600"/>
    <x v="180"/>
    <b v="0"/>
    <n v="13"/>
    <b v="0"/>
    <x v="3"/>
    <x v="180"/>
    <x v="0"/>
    <s v="drama"/>
    <x v="0"/>
    <n v="2015"/>
  </r>
  <r>
    <x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x v="181"/>
    <b v="0"/>
    <n v="4"/>
    <b v="0"/>
    <x v="3"/>
    <x v="181"/>
    <x v="0"/>
    <s v="drama"/>
    <x v="0"/>
    <n v="2015"/>
  </r>
  <r>
    <x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x v="182"/>
    <b v="0"/>
    <n v="0"/>
    <b v="0"/>
    <x v="3"/>
    <x v="182"/>
    <x v="0"/>
    <s v="drama"/>
    <x v="2"/>
    <n v="2016"/>
  </r>
  <r>
    <x v="183"/>
    <x v="183"/>
    <s v="Don't kill me until I meet my Dad"/>
    <n v="12500"/>
    <n v="4482"/>
    <x v="2"/>
    <x v="1"/>
    <x v="1"/>
    <n v="1417033610"/>
    <x v="183"/>
    <b v="0"/>
    <n v="12"/>
    <b v="0"/>
    <x v="3"/>
    <x v="183"/>
    <x v="0"/>
    <s v="drama"/>
    <x v="3"/>
    <n v="2014"/>
  </r>
  <r>
    <x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b v="0"/>
    <n v="2"/>
    <b v="0"/>
    <x v="3"/>
    <x v="184"/>
    <x v="0"/>
    <s v="drama"/>
    <x v="3"/>
    <n v="2014"/>
  </r>
  <r>
    <x v="185"/>
    <x v="185"/>
    <s v="Love has no boundaries!"/>
    <n v="40000"/>
    <n v="2200"/>
    <x v="2"/>
    <x v="10"/>
    <x v="8"/>
    <n v="1471557139"/>
    <x v="185"/>
    <b v="0"/>
    <n v="10"/>
    <b v="0"/>
    <x v="3"/>
    <x v="185"/>
    <x v="0"/>
    <s v="drama"/>
    <x v="2"/>
    <n v="2016"/>
  </r>
  <r>
    <x v="186"/>
    <x v="186"/>
    <s v="My film is about a boy who discovers the truth about his fathers dissapearance through the dark secrets of his mothers past."/>
    <n v="5000"/>
    <n v="0"/>
    <x v="2"/>
    <x v="0"/>
    <x v="0"/>
    <n v="1488571200"/>
    <x v="186"/>
    <b v="0"/>
    <n v="0"/>
    <b v="0"/>
    <x v="3"/>
    <x v="186"/>
    <x v="0"/>
    <s v="drama"/>
    <x v="1"/>
    <n v="2017"/>
  </r>
  <r>
    <x v="187"/>
    <x v="187"/>
    <s v="A young man suffering from a severe case of OCD embarks on a road trip to find peace of mind."/>
    <n v="5000"/>
    <n v="800"/>
    <x v="2"/>
    <x v="0"/>
    <x v="0"/>
    <n v="1437461940"/>
    <x v="187"/>
    <b v="0"/>
    <n v="5"/>
    <b v="0"/>
    <x v="3"/>
    <x v="187"/>
    <x v="0"/>
    <s v="drama"/>
    <x v="0"/>
    <n v="2015"/>
  </r>
  <r>
    <x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x v="188"/>
    <b v="0"/>
    <n v="0"/>
    <b v="0"/>
    <x v="3"/>
    <x v="188"/>
    <x v="0"/>
    <s v="drama"/>
    <x v="3"/>
    <n v="2014"/>
  </r>
  <r>
    <x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b v="0"/>
    <n v="5"/>
    <b v="0"/>
    <x v="3"/>
    <x v="189"/>
    <x v="0"/>
    <s v="drama"/>
    <x v="2"/>
    <n v="2016"/>
  </r>
  <r>
    <x v="190"/>
    <x v="190"/>
    <s v="Because hope can be a 4 letter word"/>
    <n v="12000"/>
    <n v="50"/>
    <x v="2"/>
    <x v="0"/>
    <x v="0"/>
    <n v="1466091446"/>
    <x v="190"/>
    <b v="0"/>
    <n v="1"/>
    <b v="0"/>
    <x v="3"/>
    <x v="190"/>
    <x v="0"/>
    <s v="drama"/>
    <x v="2"/>
    <n v="2016"/>
  </r>
  <r>
    <x v="191"/>
    <x v="191"/>
    <s v="A young boy passionate about Astronomy and Chemistry tracks down an astroid that scientists said would never hit earth."/>
    <n v="5000"/>
    <n v="250"/>
    <x v="2"/>
    <x v="2"/>
    <x v="2"/>
    <n v="1443782138"/>
    <x v="191"/>
    <b v="0"/>
    <n v="3"/>
    <b v="0"/>
    <x v="3"/>
    <x v="191"/>
    <x v="0"/>
    <s v="drama"/>
    <x v="0"/>
    <n v="2015"/>
  </r>
  <r>
    <x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b v="0"/>
    <n v="3"/>
    <b v="0"/>
    <x v="3"/>
    <x v="192"/>
    <x v="0"/>
    <s v="drama"/>
    <x v="3"/>
    <n v="2014"/>
  </r>
  <r>
    <x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x v="193"/>
    <b v="0"/>
    <n v="0"/>
    <b v="0"/>
    <x v="3"/>
    <x v="193"/>
    <x v="0"/>
    <s v="drama"/>
    <x v="3"/>
    <n v="2014"/>
  </r>
  <r>
    <x v="194"/>
    <x v="194"/>
    <s v="Northern Irish Original Short Film based on the desperation of love and survival and taking a risk that may change everything."/>
    <n v="2500"/>
    <n v="3"/>
    <x v="2"/>
    <x v="1"/>
    <x v="1"/>
    <n v="1457308531"/>
    <x v="194"/>
    <b v="0"/>
    <n v="3"/>
    <b v="0"/>
    <x v="3"/>
    <x v="194"/>
    <x v="0"/>
    <s v="drama"/>
    <x v="2"/>
    <n v="2016"/>
  </r>
  <r>
    <x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x v="195"/>
    <b v="0"/>
    <n v="0"/>
    <b v="0"/>
    <x v="3"/>
    <x v="195"/>
    <x v="0"/>
    <s v="drama"/>
    <x v="0"/>
    <n v="2015"/>
  </r>
  <r>
    <x v="196"/>
    <x v="196"/>
    <s v="A moving short film about a retired female boxer who develops a relationship with a young journalist who idolises her"/>
    <n v="3500"/>
    <n v="1465"/>
    <x v="2"/>
    <x v="1"/>
    <x v="1"/>
    <n v="1444510800"/>
    <x v="196"/>
    <b v="0"/>
    <n v="19"/>
    <b v="0"/>
    <x v="3"/>
    <x v="196"/>
    <x v="0"/>
    <s v="drama"/>
    <x v="0"/>
    <n v="2015"/>
  </r>
  <r>
    <x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b v="0"/>
    <n v="8"/>
    <b v="0"/>
    <x v="3"/>
    <x v="197"/>
    <x v="0"/>
    <s v="drama"/>
    <x v="1"/>
    <n v="2017"/>
  </r>
  <r>
    <x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x v="198"/>
    <b v="0"/>
    <n v="6"/>
    <b v="0"/>
    <x v="3"/>
    <x v="198"/>
    <x v="0"/>
    <s v="drama"/>
    <x v="3"/>
    <n v="2014"/>
  </r>
  <r>
    <x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x v="199"/>
    <b v="0"/>
    <n v="0"/>
    <b v="0"/>
    <x v="3"/>
    <x v="199"/>
    <x v="0"/>
    <s v="drama"/>
    <x v="2"/>
    <n v="2016"/>
  </r>
  <r>
    <x v="200"/>
    <x v="200"/>
    <s v="A film dedicated to an AAF Pilot's struggle to survive behind enemy lines during WWII."/>
    <n v="6000"/>
    <n v="1571.55"/>
    <x v="2"/>
    <x v="0"/>
    <x v="0"/>
    <n v="1410746403"/>
    <x v="200"/>
    <b v="0"/>
    <n v="18"/>
    <b v="0"/>
    <x v="3"/>
    <x v="200"/>
    <x v="0"/>
    <s v="drama"/>
    <x v="3"/>
    <n v="2014"/>
  </r>
  <r>
    <x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x v="201"/>
    <b v="0"/>
    <n v="7"/>
    <b v="0"/>
    <x v="3"/>
    <x v="201"/>
    <x v="0"/>
    <s v="drama"/>
    <x v="0"/>
    <n v="2015"/>
  </r>
  <r>
    <x v="202"/>
    <x v="202"/>
    <s v="new web series created by jonney terry"/>
    <n v="6000"/>
    <n v="0"/>
    <x v="2"/>
    <x v="0"/>
    <x v="0"/>
    <n v="1444337940"/>
    <x v="202"/>
    <b v="0"/>
    <n v="0"/>
    <b v="0"/>
    <x v="3"/>
    <x v="202"/>
    <x v="0"/>
    <s v="drama"/>
    <x v="0"/>
    <n v="2015"/>
  </r>
  <r>
    <x v="203"/>
    <x v="203"/>
    <s v="We are aiming to make a Web Series based on Youth Culture and the misrepresentation of socially stereotyped people."/>
    <n v="2500"/>
    <n v="746"/>
    <x v="2"/>
    <x v="1"/>
    <x v="1"/>
    <n v="1422562864"/>
    <x v="203"/>
    <b v="0"/>
    <n v="8"/>
    <b v="0"/>
    <x v="3"/>
    <x v="203"/>
    <x v="0"/>
    <s v="drama"/>
    <x v="3"/>
    <n v="2014"/>
  </r>
  <r>
    <x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x v="204"/>
    <b v="0"/>
    <n v="1293"/>
    <b v="0"/>
    <x v="3"/>
    <x v="204"/>
    <x v="0"/>
    <s v="drama"/>
    <x v="2"/>
    <n v="2016"/>
  </r>
  <r>
    <x v="205"/>
    <x v="205"/>
    <s v="A martyr faces execution at the hands of the State, while enduring the horrors and alienation of a new world order."/>
    <n v="8000"/>
    <n v="1300"/>
    <x v="2"/>
    <x v="0"/>
    <x v="0"/>
    <n v="1444144222"/>
    <x v="205"/>
    <b v="0"/>
    <n v="17"/>
    <b v="0"/>
    <x v="3"/>
    <x v="205"/>
    <x v="0"/>
    <s v="drama"/>
    <x v="0"/>
    <n v="2015"/>
  </r>
  <r>
    <x v="206"/>
    <x v="206"/>
    <s v="A love story featuring adoption,struggle,dysfunction,grace, healing, and restoration."/>
    <n v="12700"/>
    <n v="0"/>
    <x v="2"/>
    <x v="0"/>
    <x v="0"/>
    <n v="1470441983"/>
    <x v="206"/>
    <b v="0"/>
    <n v="0"/>
    <b v="0"/>
    <x v="3"/>
    <x v="206"/>
    <x v="0"/>
    <s v="drama"/>
    <x v="2"/>
    <n v="2016"/>
  </r>
  <r>
    <x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x v="207"/>
    <b v="0"/>
    <n v="13"/>
    <b v="0"/>
    <x v="3"/>
    <x v="207"/>
    <x v="0"/>
    <s v="drama"/>
    <x v="3"/>
    <n v="2014"/>
  </r>
  <r>
    <x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x v="208"/>
    <b v="0"/>
    <n v="0"/>
    <b v="0"/>
    <x v="3"/>
    <x v="208"/>
    <x v="0"/>
    <s v="drama"/>
    <x v="3"/>
    <n v="2014"/>
  </r>
  <r>
    <x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b v="0"/>
    <n v="0"/>
    <b v="0"/>
    <x v="3"/>
    <x v="209"/>
    <x v="0"/>
    <s v="drama"/>
    <x v="0"/>
    <n v="2015"/>
  </r>
  <r>
    <x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x v="210"/>
    <b v="0"/>
    <n v="33"/>
    <b v="0"/>
    <x v="3"/>
    <x v="210"/>
    <x v="0"/>
    <s v="drama"/>
    <x v="0"/>
    <n v="2015"/>
  </r>
  <r>
    <x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x v="211"/>
    <b v="0"/>
    <n v="12"/>
    <b v="0"/>
    <x v="3"/>
    <x v="211"/>
    <x v="0"/>
    <s v="drama"/>
    <x v="0"/>
    <n v="2015"/>
  </r>
  <r>
    <x v="212"/>
    <x v="212"/>
    <s v="This film is a fictional crime drama following the events of a heist that ended in bloodshed."/>
    <n v="6300"/>
    <n v="1"/>
    <x v="2"/>
    <x v="0"/>
    <x v="0"/>
    <n v="1460837320"/>
    <x v="212"/>
    <b v="0"/>
    <n v="1"/>
    <b v="0"/>
    <x v="3"/>
    <x v="212"/>
    <x v="0"/>
    <s v="drama"/>
    <x v="2"/>
    <n v="2016"/>
  </r>
  <r>
    <x v="213"/>
    <x v="213"/>
    <s v="A family dramedy about a grandfather  and grandson who are both on their path to redemption."/>
    <n v="50000"/>
    <n v="20"/>
    <x v="2"/>
    <x v="0"/>
    <x v="0"/>
    <n v="1439734001"/>
    <x v="213"/>
    <b v="0"/>
    <n v="1"/>
    <b v="0"/>
    <x v="3"/>
    <x v="213"/>
    <x v="0"/>
    <s v="drama"/>
    <x v="0"/>
    <n v="2015"/>
  </r>
  <r>
    <x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x v="214"/>
    <b v="0"/>
    <n v="1"/>
    <b v="0"/>
    <x v="3"/>
    <x v="214"/>
    <x v="0"/>
    <s v="drama"/>
    <x v="0"/>
    <n v="2015"/>
  </r>
  <r>
    <x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x v="215"/>
    <b v="0"/>
    <n v="1"/>
    <b v="0"/>
    <x v="3"/>
    <x v="215"/>
    <x v="0"/>
    <s v="drama"/>
    <x v="2"/>
    <n v="2016"/>
  </r>
  <r>
    <x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b v="0"/>
    <n v="84"/>
    <b v="0"/>
    <x v="3"/>
    <x v="216"/>
    <x v="0"/>
    <s v="drama"/>
    <x v="0"/>
    <n v="2015"/>
  </r>
  <r>
    <x v="217"/>
    <x v="217"/>
    <s v="A roadmovie by paw"/>
    <n v="100000"/>
    <n v="11943"/>
    <x v="2"/>
    <x v="11"/>
    <x v="9"/>
    <n v="1419780149"/>
    <x v="217"/>
    <b v="0"/>
    <n v="38"/>
    <b v="0"/>
    <x v="3"/>
    <x v="217"/>
    <x v="0"/>
    <s v="drama"/>
    <x v="3"/>
    <n v="2014"/>
  </r>
  <r>
    <x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x v="218"/>
    <b v="0"/>
    <n v="1"/>
    <b v="0"/>
    <x v="3"/>
    <x v="218"/>
    <x v="0"/>
    <s v="drama"/>
    <x v="0"/>
    <n v="2015"/>
  </r>
  <r>
    <x v="219"/>
    <x v="219"/>
    <s v="An hour-long pilot about a group of suburban LGBT teens coming of age in the early 90's."/>
    <n v="50000"/>
    <n v="8815"/>
    <x v="2"/>
    <x v="0"/>
    <x v="0"/>
    <n v="1459493940"/>
    <x v="219"/>
    <b v="0"/>
    <n v="76"/>
    <b v="0"/>
    <x v="3"/>
    <x v="219"/>
    <x v="0"/>
    <s v="drama"/>
    <x v="2"/>
    <n v="2016"/>
  </r>
  <r>
    <x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x v="220"/>
    <b v="0"/>
    <n v="3"/>
    <b v="0"/>
    <x v="3"/>
    <x v="220"/>
    <x v="0"/>
    <s v="drama"/>
    <x v="0"/>
    <n v="2015"/>
  </r>
  <r>
    <x v="221"/>
    <x v="221"/>
    <s v="Film about Schizophrenia with Surreal Twists!"/>
    <n v="50000"/>
    <n v="0"/>
    <x v="2"/>
    <x v="0"/>
    <x v="0"/>
    <n v="1427569564"/>
    <x v="221"/>
    <b v="0"/>
    <n v="0"/>
    <b v="0"/>
    <x v="3"/>
    <x v="221"/>
    <x v="0"/>
    <s v="drama"/>
    <x v="0"/>
    <n v="2015"/>
  </r>
  <r>
    <x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x v="222"/>
    <b v="0"/>
    <n v="2"/>
    <b v="0"/>
    <x v="3"/>
    <x v="222"/>
    <x v="0"/>
    <s v="drama"/>
    <x v="0"/>
    <n v="2015"/>
  </r>
  <r>
    <x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x v="223"/>
    <b v="0"/>
    <n v="0"/>
    <b v="0"/>
    <x v="3"/>
    <x v="223"/>
    <x v="0"/>
    <s v="drama"/>
    <x v="2"/>
    <n v="2016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b v="0"/>
    <n v="0"/>
    <b v="0"/>
    <x v="3"/>
    <x v="224"/>
    <x v="0"/>
    <s v="drama"/>
    <x v="0"/>
    <n v="2015"/>
  </r>
  <r>
    <x v="225"/>
    <x v="225"/>
    <s v="I'm creating a &quot;Lifetime&quot; type drama film about a girl who uses backpage for money, but trying to turn her life around."/>
    <n v="200"/>
    <n v="0"/>
    <x v="2"/>
    <x v="0"/>
    <x v="0"/>
    <n v="1460153054"/>
    <x v="225"/>
    <b v="0"/>
    <n v="0"/>
    <b v="0"/>
    <x v="3"/>
    <x v="225"/>
    <x v="0"/>
    <s v="drama"/>
    <x v="2"/>
    <n v="2016"/>
  </r>
  <r>
    <x v="226"/>
    <x v="226"/>
    <s v="A TRUE STORY OF DOMESTIC VILOLENCE THAT SEEKS TO OFFER THE VIEWER OUTLEST OF SUPPORT."/>
    <n v="29000"/>
    <n v="250"/>
    <x v="2"/>
    <x v="1"/>
    <x v="1"/>
    <n v="1433064540"/>
    <x v="226"/>
    <b v="0"/>
    <n v="2"/>
    <b v="0"/>
    <x v="3"/>
    <x v="226"/>
    <x v="0"/>
    <s v="drama"/>
    <x v="0"/>
    <n v="2015"/>
  </r>
  <r>
    <x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x v="227"/>
    <b v="0"/>
    <n v="0"/>
    <b v="0"/>
    <x v="3"/>
    <x v="227"/>
    <x v="0"/>
    <s v="drama"/>
    <x v="0"/>
    <n v="2015"/>
  </r>
  <r>
    <x v="228"/>
    <x v="228"/>
    <s v="I am making a film from one one of my books called facets of a Geek life."/>
    <n v="8000"/>
    <n v="0"/>
    <x v="2"/>
    <x v="1"/>
    <x v="1"/>
    <n v="1433176105"/>
    <x v="228"/>
    <b v="0"/>
    <n v="0"/>
    <b v="0"/>
    <x v="3"/>
    <x v="228"/>
    <x v="0"/>
    <s v="drama"/>
    <x v="0"/>
    <n v="2015"/>
  </r>
  <r>
    <x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x v="229"/>
    <b v="0"/>
    <n v="0"/>
    <b v="0"/>
    <x v="3"/>
    <x v="229"/>
    <x v="0"/>
    <s v="drama"/>
    <x v="2"/>
    <n v="2016"/>
  </r>
  <r>
    <x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x v="230"/>
    <b v="0"/>
    <n v="2"/>
    <b v="0"/>
    <x v="3"/>
    <x v="230"/>
    <x v="0"/>
    <s v="drama"/>
    <x v="0"/>
    <n v="2015"/>
  </r>
  <r>
    <x v="231"/>
    <x v="231"/>
    <s v="Farewell to Freedom the screenplay portrays  a vulnerable divorce'  who falls for a hard-luck cowboy she meets in Las Vegas."/>
    <n v="1500000"/>
    <n v="0"/>
    <x v="2"/>
    <x v="0"/>
    <x v="0"/>
    <n v="1451775651"/>
    <x v="231"/>
    <b v="0"/>
    <n v="0"/>
    <b v="0"/>
    <x v="3"/>
    <x v="231"/>
    <x v="0"/>
    <s v="drama"/>
    <x v="0"/>
    <n v="2015"/>
  </r>
  <r>
    <x v="232"/>
    <x v="232"/>
    <s v="A high-impact, high-quality resource to address, for young people and youth-related professionals, the issue of sexual consent."/>
    <n v="4000"/>
    <n v="110"/>
    <x v="2"/>
    <x v="1"/>
    <x v="1"/>
    <n v="1425066546"/>
    <x v="232"/>
    <b v="0"/>
    <n v="7"/>
    <b v="0"/>
    <x v="3"/>
    <x v="232"/>
    <x v="0"/>
    <s v="drama"/>
    <x v="0"/>
    <n v="2015"/>
  </r>
  <r>
    <x v="233"/>
    <x v="233"/>
    <s v="â€œArea 4â€ revolves around Frank Hammond, a counselor at a high school, who discovers the scandals that took place."/>
    <n v="350000"/>
    <n v="0"/>
    <x v="2"/>
    <x v="0"/>
    <x v="0"/>
    <n v="1475185972"/>
    <x v="233"/>
    <b v="0"/>
    <n v="0"/>
    <b v="0"/>
    <x v="3"/>
    <x v="233"/>
    <x v="0"/>
    <s v="drama"/>
    <x v="2"/>
    <n v="2016"/>
  </r>
  <r>
    <x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x v="234"/>
    <b v="0"/>
    <n v="5"/>
    <b v="0"/>
    <x v="3"/>
    <x v="234"/>
    <x v="0"/>
    <s v="drama"/>
    <x v="0"/>
    <n v="2015"/>
  </r>
  <r>
    <x v="235"/>
    <x v="235"/>
    <s v="Taking people on a deep emotional trip with a story about sometimes those who have less, give more."/>
    <n v="10000"/>
    <n v="0"/>
    <x v="2"/>
    <x v="0"/>
    <x v="0"/>
    <n v="1436478497"/>
    <x v="235"/>
    <b v="0"/>
    <n v="0"/>
    <b v="0"/>
    <x v="3"/>
    <x v="235"/>
    <x v="0"/>
    <s v="drama"/>
    <x v="0"/>
    <n v="2015"/>
  </r>
  <r>
    <x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x v="236"/>
    <b v="0"/>
    <n v="0"/>
    <b v="0"/>
    <x v="3"/>
    <x v="236"/>
    <x v="0"/>
    <s v="drama"/>
    <x v="0"/>
    <n v="2015"/>
  </r>
  <r>
    <x v="237"/>
    <x v="237"/>
    <s v="Making The Choice is a christian short film series."/>
    <n v="15000"/>
    <n v="50"/>
    <x v="2"/>
    <x v="0"/>
    <x v="0"/>
    <n v="1457445069"/>
    <x v="237"/>
    <b v="0"/>
    <n v="1"/>
    <b v="0"/>
    <x v="3"/>
    <x v="237"/>
    <x v="0"/>
    <s v="drama"/>
    <x v="2"/>
    <n v="2016"/>
  </r>
  <r>
    <x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x v="238"/>
    <b v="0"/>
    <n v="0"/>
    <b v="0"/>
    <x v="3"/>
    <x v="238"/>
    <x v="0"/>
    <s v="drama"/>
    <x v="2"/>
    <n v="2016"/>
  </r>
  <r>
    <x v="239"/>
    <x v="239"/>
    <s v="Lovers Clint and Eli convey their conflicting perspectives of guilt and remorse while in the desolate Australian bush."/>
    <n v="1000"/>
    <n v="250"/>
    <x v="2"/>
    <x v="2"/>
    <x v="2"/>
    <n v="1446984000"/>
    <x v="239"/>
    <b v="0"/>
    <n v="5"/>
    <b v="0"/>
    <x v="3"/>
    <x v="239"/>
    <x v="0"/>
    <s v="drama"/>
    <x v="0"/>
    <n v="2015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b v="1"/>
    <n v="137"/>
    <b v="1"/>
    <x v="4"/>
    <x v="240"/>
    <x v="0"/>
    <s v="documentary"/>
    <x v="4"/>
    <n v="2013"/>
  </r>
  <r>
    <x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b v="1"/>
    <n v="376"/>
    <b v="1"/>
    <x v="4"/>
    <x v="241"/>
    <x v="0"/>
    <s v="documentary"/>
    <x v="3"/>
    <n v="2014"/>
  </r>
  <r>
    <x v="242"/>
    <x v="242"/>
    <s v="An unprecedented feature-length documentary film about Maine's tribal, oft-misunderstood ice fishing sub-culture."/>
    <n v="13000"/>
    <n v="14750"/>
    <x v="0"/>
    <x v="0"/>
    <x v="0"/>
    <n v="1324381790"/>
    <x v="242"/>
    <b v="1"/>
    <n v="202"/>
    <b v="1"/>
    <x v="4"/>
    <x v="242"/>
    <x v="0"/>
    <s v="documentary"/>
    <x v="6"/>
    <n v="2011"/>
  </r>
  <r>
    <x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x v="243"/>
    <b v="1"/>
    <n v="328"/>
    <b v="1"/>
    <x v="4"/>
    <x v="243"/>
    <x v="0"/>
    <s v="documentary"/>
    <x v="3"/>
    <n v="201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b v="1"/>
    <n v="84"/>
    <b v="1"/>
    <x v="4"/>
    <x v="244"/>
    <x v="0"/>
    <s v="documentary"/>
    <x v="7"/>
    <n v="2010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b v="1"/>
    <n v="96"/>
    <b v="1"/>
    <x v="4"/>
    <x v="245"/>
    <x v="0"/>
    <s v="documentary"/>
    <x v="5"/>
    <n v="2012"/>
  </r>
  <r>
    <x v="246"/>
    <x v="246"/>
    <s v="From 1979 to 1981 twenty-nine Black children in Atlanta were murdered and the others terrified. This is our story..."/>
    <n v="5000"/>
    <n v="15273"/>
    <x v="0"/>
    <x v="0"/>
    <x v="0"/>
    <n v="1292665405"/>
    <x v="246"/>
    <b v="1"/>
    <n v="223"/>
    <b v="1"/>
    <x v="4"/>
    <x v="246"/>
    <x v="0"/>
    <s v="documentary"/>
    <x v="7"/>
    <n v="2010"/>
  </r>
  <r>
    <x v="247"/>
    <x v="247"/>
    <s v="A young neuroscientist attempts to reconnect with his ailing father by obsessively studying old family footage._x000a_"/>
    <n v="5000"/>
    <n v="6705"/>
    <x v="0"/>
    <x v="0"/>
    <x v="0"/>
    <n v="1287200340"/>
    <x v="247"/>
    <b v="1"/>
    <n v="62"/>
    <b v="1"/>
    <x v="4"/>
    <x v="247"/>
    <x v="0"/>
    <s v="documentary"/>
    <x v="7"/>
    <n v="2010"/>
  </r>
  <r>
    <x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b v="1"/>
    <n v="146"/>
    <b v="1"/>
    <x v="4"/>
    <x v="248"/>
    <x v="0"/>
    <s v="documentary"/>
    <x v="6"/>
    <n v="2011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b v="1"/>
    <n v="235"/>
    <b v="1"/>
    <x v="4"/>
    <x v="249"/>
    <x v="0"/>
    <s v="documentary"/>
    <x v="7"/>
    <n v="2010"/>
  </r>
  <r>
    <x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x v="250"/>
    <b v="1"/>
    <n v="437"/>
    <b v="1"/>
    <x v="4"/>
    <x v="250"/>
    <x v="0"/>
    <s v="documentary"/>
    <x v="4"/>
    <n v="2013"/>
  </r>
  <r>
    <x v="251"/>
    <x v="251"/>
    <s v="Remarkably devoted, Mayra is single-handedly sourcing small farm, single-origin coffee from her rural village in Honduras."/>
    <n v="3500"/>
    <n v="4395"/>
    <x v="0"/>
    <x v="0"/>
    <x v="0"/>
    <n v="1337194800"/>
    <x v="251"/>
    <b v="1"/>
    <n v="77"/>
    <b v="1"/>
    <x v="4"/>
    <x v="251"/>
    <x v="0"/>
    <s v="documentary"/>
    <x v="5"/>
    <n v="2012"/>
  </r>
  <r>
    <x v="252"/>
    <x v="252"/>
    <s v="The definitive story of indie comics and the foremost institution of higher learning for those who draw them."/>
    <n v="5000"/>
    <n v="9228"/>
    <x v="0"/>
    <x v="0"/>
    <x v="0"/>
    <n v="1275364740"/>
    <x v="252"/>
    <b v="1"/>
    <n v="108"/>
    <b v="1"/>
    <x v="4"/>
    <x v="252"/>
    <x v="0"/>
    <s v="documentary"/>
    <x v="7"/>
    <n v="2010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b v="1"/>
    <n v="7"/>
    <b v="1"/>
    <x v="4"/>
    <x v="253"/>
    <x v="0"/>
    <s v="documentary"/>
    <x v="5"/>
    <n v="2012"/>
  </r>
  <r>
    <x v="254"/>
    <x v="254"/>
    <s v="&quot;I Clown You&quot; is a documentary about Israeli medical clowns and clowning as an art of challenging the norm."/>
    <n v="24000"/>
    <n v="28067.34"/>
    <x v="0"/>
    <x v="0"/>
    <x v="0"/>
    <n v="1445047200"/>
    <x v="254"/>
    <b v="1"/>
    <n v="314"/>
    <b v="1"/>
    <x v="4"/>
    <x v="254"/>
    <x v="0"/>
    <s v="documentary"/>
    <x v="0"/>
    <n v="2015"/>
  </r>
  <r>
    <x v="255"/>
    <x v="255"/>
    <s v="xoxosms is a documentary about first love, long distance and Skype."/>
    <n v="8000"/>
    <n v="8538.66"/>
    <x v="0"/>
    <x v="0"/>
    <x v="0"/>
    <n v="1300275482"/>
    <x v="255"/>
    <b v="1"/>
    <n v="188"/>
    <b v="1"/>
    <x v="4"/>
    <x v="255"/>
    <x v="0"/>
    <s v="documentary"/>
    <x v="6"/>
    <n v="2011"/>
  </r>
  <r>
    <x v="256"/>
    <x v="256"/>
    <s v="Help share the art and community of Pow Wow, a contemporary art movement in Hawaii, with the rest of the world. #powwowhawaii"/>
    <n v="13000"/>
    <n v="18083"/>
    <x v="0"/>
    <x v="0"/>
    <x v="0"/>
    <n v="1363458467"/>
    <x v="256"/>
    <b v="1"/>
    <n v="275"/>
    <b v="1"/>
    <x v="4"/>
    <x v="256"/>
    <x v="0"/>
    <s v="documentary"/>
    <x v="4"/>
    <n v="2013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b v="1"/>
    <n v="560"/>
    <b v="1"/>
    <x v="4"/>
    <x v="257"/>
    <x v="0"/>
    <s v="documentary"/>
    <x v="2"/>
    <n v="2016"/>
  </r>
  <r>
    <x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b v="1"/>
    <n v="688"/>
    <b v="1"/>
    <x v="4"/>
    <x v="258"/>
    <x v="0"/>
    <s v="documentary"/>
    <x v="6"/>
    <n v="2011"/>
  </r>
  <r>
    <x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b v="1"/>
    <n v="942"/>
    <b v="1"/>
    <x v="4"/>
    <x v="259"/>
    <x v="0"/>
    <s v="documentary"/>
    <x v="0"/>
    <n v="2015"/>
  </r>
  <r>
    <x v="260"/>
    <x v="260"/>
    <s v="In the traditional world of Mexican Rodeo, a team of first-generation California girls does it their way."/>
    <n v="10000"/>
    <n v="10640"/>
    <x v="0"/>
    <x v="0"/>
    <x v="0"/>
    <n v="1279360740"/>
    <x v="260"/>
    <b v="1"/>
    <n v="88"/>
    <b v="1"/>
    <x v="4"/>
    <x v="260"/>
    <x v="0"/>
    <s v="documentary"/>
    <x v="7"/>
    <n v="2010"/>
  </r>
  <r>
    <x v="261"/>
    <x v="261"/>
    <s v="Empires explores the impact of networks on histories and philosophies of political thought."/>
    <n v="20000"/>
    <n v="21480"/>
    <x v="0"/>
    <x v="0"/>
    <x v="0"/>
    <n v="1339080900"/>
    <x v="261"/>
    <b v="1"/>
    <n v="220"/>
    <b v="1"/>
    <x v="4"/>
    <x v="261"/>
    <x v="0"/>
    <s v="documentary"/>
    <x v="5"/>
    <n v="2012"/>
  </r>
  <r>
    <x v="262"/>
    <x v="262"/>
    <s v="He can never die. He will live forever. He is the last cosmonaut, and this is his story."/>
    <n v="2500"/>
    <n v="6000"/>
    <x v="0"/>
    <x v="0"/>
    <x v="0"/>
    <n v="1298699828"/>
    <x v="262"/>
    <b v="1"/>
    <n v="145"/>
    <b v="1"/>
    <x v="4"/>
    <x v="262"/>
    <x v="0"/>
    <s v="documentary"/>
    <x v="6"/>
    <n v="2011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b v="1"/>
    <n v="963"/>
    <b v="1"/>
    <x v="4"/>
    <x v="263"/>
    <x v="0"/>
    <s v="documentary"/>
    <x v="5"/>
    <n v="2012"/>
  </r>
  <r>
    <x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b v="1"/>
    <n v="91"/>
    <b v="1"/>
    <x v="4"/>
    <x v="264"/>
    <x v="0"/>
    <s v="documentary"/>
    <x v="5"/>
    <n v="2012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b v="1"/>
    <n v="58"/>
    <b v="1"/>
    <x v="4"/>
    <x v="265"/>
    <x v="0"/>
    <s v="documentary"/>
    <x v="7"/>
    <n v="2010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b v="1"/>
    <n v="36"/>
    <b v="1"/>
    <x v="4"/>
    <x v="266"/>
    <x v="0"/>
    <s v="documentary"/>
    <x v="7"/>
    <n v="2010"/>
  </r>
  <r>
    <x v="267"/>
    <x v="267"/>
    <s v="A visually stunning, feature length film chronicling life's challenges in the remote depths of the Amazon rainforest."/>
    <n v="9850"/>
    <n v="12965.44"/>
    <x v="0"/>
    <x v="1"/>
    <x v="1"/>
    <n v="1403693499"/>
    <x v="267"/>
    <b v="1"/>
    <n v="165"/>
    <b v="1"/>
    <x v="4"/>
    <x v="267"/>
    <x v="0"/>
    <s v="documentary"/>
    <x v="3"/>
    <n v="2014"/>
  </r>
  <r>
    <x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x v="268"/>
    <b v="1"/>
    <n v="111"/>
    <b v="1"/>
    <x v="4"/>
    <x v="268"/>
    <x v="0"/>
    <s v="documentary"/>
    <x v="6"/>
    <n v="2011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b v="1"/>
    <n v="1596"/>
    <b v="1"/>
    <x v="4"/>
    <x v="269"/>
    <x v="0"/>
    <s v="documentary"/>
    <x v="1"/>
    <n v="2017"/>
  </r>
  <r>
    <x v="270"/>
    <x v="270"/>
    <s v="Journey behind the lens of the legendary Jini Dellaccio, one of the first women rock â€˜nâ€™ roll photographers."/>
    <n v="2300"/>
    <n v="3510"/>
    <x v="0"/>
    <x v="0"/>
    <x v="0"/>
    <n v="1306296000"/>
    <x v="270"/>
    <b v="1"/>
    <n v="61"/>
    <b v="1"/>
    <x v="4"/>
    <x v="270"/>
    <x v="0"/>
    <s v="documentary"/>
    <x v="6"/>
    <n v="2011"/>
  </r>
  <r>
    <x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x v="271"/>
    <b v="1"/>
    <n v="287"/>
    <b v="1"/>
    <x v="4"/>
    <x v="271"/>
    <x v="0"/>
    <s v="documentary"/>
    <x v="4"/>
    <n v="2013"/>
  </r>
  <r>
    <x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b v="1"/>
    <n v="65"/>
    <b v="1"/>
    <x v="4"/>
    <x v="272"/>
    <x v="0"/>
    <s v="documentary"/>
    <x v="7"/>
    <n v="2010"/>
  </r>
  <r>
    <x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b v="1"/>
    <n v="118"/>
    <b v="1"/>
    <x v="4"/>
    <x v="273"/>
    <x v="0"/>
    <s v="documentary"/>
    <x v="6"/>
    <n v="2011"/>
  </r>
  <r>
    <x v="274"/>
    <x v="274"/>
    <s v="An intimate documentary sharing the powerful voices of Seattle's Somali refugees and their search for peace in their new home."/>
    <n v="4000"/>
    <n v="6240"/>
    <x v="0"/>
    <x v="0"/>
    <x v="0"/>
    <n v="1333609140"/>
    <x v="274"/>
    <b v="1"/>
    <n v="113"/>
    <b v="1"/>
    <x v="4"/>
    <x v="274"/>
    <x v="0"/>
    <s v="documentary"/>
    <x v="5"/>
    <n v="2012"/>
  </r>
  <r>
    <x v="275"/>
    <x v="275"/>
    <s v="A journey through the origins and influence of funk music from James Brown to D'Angelo we are FINDING THE FUNK!"/>
    <n v="20000"/>
    <n v="21679"/>
    <x v="0"/>
    <x v="0"/>
    <x v="0"/>
    <n v="1352511966"/>
    <x v="275"/>
    <b v="1"/>
    <n v="332"/>
    <b v="1"/>
    <x v="4"/>
    <x v="275"/>
    <x v="0"/>
    <s v="documentary"/>
    <x v="5"/>
    <n v="2012"/>
  </r>
  <r>
    <x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x v="276"/>
    <b v="1"/>
    <n v="62"/>
    <b v="1"/>
    <x v="4"/>
    <x v="276"/>
    <x v="0"/>
    <s v="documentary"/>
    <x v="5"/>
    <n v="2012"/>
  </r>
  <r>
    <x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x v="277"/>
    <b v="1"/>
    <n v="951"/>
    <b v="1"/>
    <x v="4"/>
    <x v="277"/>
    <x v="0"/>
    <s v="documentary"/>
    <x v="0"/>
    <n v="2015"/>
  </r>
  <r>
    <x v="278"/>
    <x v="278"/>
    <s v="An unlikely story of spirit, defiance and beauty from the most contaminated place on Earth"/>
    <n v="27000"/>
    <n v="40594"/>
    <x v="0"/>
    <x v="0"/>
    <x v="0"/>
    <n v="1350003539"/>
    <x v="278"/>
    <b v="1"/>
    <n v="415"/>
    <b v="1"/>
    <x v="4"/>
    <x v="278"/>
    <x v="0"/>
    <s v="documentary"/>
    <x v="5"/>
    <n v="2012"/>
  </r>
  <r>
    <x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b v="1"/>
    <n v="305"/>
    <b v="1"/>
    <x v="4"/>
    <x v="279"/>
    <x v="0"/>
    <s v="documentary"/>
    <x v="1"/>
    <n v="2017"/>
  </r>
  <r>
    <x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x v="280"/>
    <b v="1"/>
    <n v="2139"/>
    <b v="1"/>
    <x v="4"/>
    <x v="280"/>
    <x v="0"/>
    <s v="documentary"/>
    <x v="3"/>
    <n v="2014"/>
  </r>
  <r>
    <x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b v="1"/>
    <n v="79"/>
    <b v="1"/>
    <x v="4"/>
    <x v="281"/>
    <x v="0"/>
    <s v="documentary"/>
    <x v="8"/>
    <n v="2009"/>
  </r>
  <r>
    <x v="282"/>
    <x v="282"/>
    <s v="See US Marines make counter-insurgency work in Helmand Province--the Taliban's stronghold in Afghanistan."/>
    <n v="45000"/>
    <n v="45535"/>
    <x v="0"/>
    <x v="0"/>
    <x v="0"/>
    <n v="1266876000"/>
    <x v="282"/>
    <b v="1"/>
    <n v="179"/>
    <b v="1"/>
    <x v="4"/>
    <x v="282"/>
    <x v="0"/>
    <s v="documentary"/>
    <x v="7"/>
    <n v="2010"/>
  </r>
  <r>
    <x v="283"/>
    <x v="283"/>
    <s v="What is the impact of survivorship on the human condition?"/>
    <n v="18000"/>
    <n v="20569.05"/>
    <x v="0"/>
    <x v="0"/>
    <x v="0"/>
    <n v="1306904340"/>
    <x v="283"/>
    <b v="1"/>
    <n v="202"/>
    <b v="1"/>
    <x v="4"/>
    <x v="283"/>
    <x v="0"/>
    <s v="documentary"/>
    <x v="6"/>
    <n v="2011"/>
  </r>
  <r>
    <x v="284"/>
    <x v="284"/>
    <s v="A film documenting WI Gov.Scott Walker's attack on working families and how it is reanimating the American labor movement."/>
    <n v="40000"/>
    <n v="41850.46"/>
    <x v="0"/>
    <x v="0"/>
    <x v="0"/>
    <n v="1327167780"/>
    <x v="284"/>
    <b v="1"/>
    <n v="760"/>
    <b v="1"/>
    <x v="4"/>
    <x v="284"/>
    <x v="0"/>
    <s v="documentary"/>
    <x v="6"/>
    <n v="2011"/>
  </r>
  <r>
    <x v="285"/>
    <x v="285"/>
    <s v="A documentary about the classic children's book, its creators, and the lasting impact over half a century and beyond."/>
    <n v="14000"/>
    <n v="32035.51"/>
    <x v="0"/>
    <x v="0"/>
    <x v="0"/>
    <n v="1379614128"/>
    <x v="285"/>
    <b v="1"/>
    <n v="563"/>
    <b v="1"/>
    <x v="4"/>
    <x v="285"/>
    <x v="0"/>
    <s v="documentary"/>
    <x v="4"/>
    <n v="2013"/>
  </r>
  <r>
    <x v="286"/>
    <x v="286"/>
    <s v="A documentary film on the life of legendary photographer George Tice by Peter Bosco, Bruce Wodder and Douglas Underdahl."/>
    <n v="15000"/>
    <n v="16373"/>
    <x v="0"/>
    <x v="0"/>
    <x v="0"/>
    <n v="1364236524"/>
    <x v="286"/>
    <b v="1"/>
    <n v="135"/>
    <b v="1"/>
    <x v="4"/>
    <x v="286"/>
    <x v="0"/>
    <s v="documentary"/>
    <x v="4"/>
    <n v="2013"/>
  </r>
  <r>
    <x v="287"/>
    <x v="287"/>
    <s v="War is hell. Why would anyone want to spend their weekends there?"/>
    <n v="15000"/>
    <n v="26445"/>
    <x v="0"/>
    <x v="0"/>
    <x v="0"/>
    <n v="1351828800"/>
    <x v="287"/>
    <b v="1"/>
    <n v="290"/>
    <b v="1"/>
    <x v="4"/>
    <x v="287"/>
    <x v="0"/>
    <s v="documentary"/>
    <x v="5"/>
    <n v="2012"/>
  </r>
  <r>
    <x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b v="1"/>
    <n v="447"/>
    <b v="1"/>
    <x v="4"/>
    <x v="288"/>
    <x v="0"/>
    <s v="documentary"/>
    <x v="5"/>
    <n v="2012"/>
  </r>
  <r>
    <x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x v="289"/>
    <b v="1"/>
    <n v="232"/>
    <b v="1"/>
    <x v="4"/>
    <x v="289"/>
    <x v="0"/>
    <s v="documentary"/>
    <x v="4"/>
    <n v="2013"/>
  </r>
  <r>
    <x v="290"/>
    <x v="290"/>
    <s v="Help INTOTHEWOODS.TV purchase audio and video gear, lighting and BACK UP HARD DRIVES"/>
    <n v="4500"/>
    <n v="4800.8"/>
    <x v="0"/>
    <x v="0"/>
    <x v="0"/>
    <n v="1296633540"/>
    <x v="290"/>
    <b v="1"/>
    <n v="168"/>
    <b v="1"/>
    <x v="4"/>
    <x v="290"/>
    <x v="0"/>
    <s v="documentary"/>
    <x v="7"/>
    <n v="2010"/>
  </r>
  <r>
    <x v="291"/>
    <x v="291"/>
    <s v="ZoÃ« Romano will be the first person to RUN the route of the Tour de France. I will join her to document that adventure."/>
    <n v="5000"/>
    <n v="6001"/>
    <x v="0"/>
    <x v="0"/>
    <x v="0"/>
    <n v="1367366460"/>
    <x v="291"/>
    <b v="1"/>
    <n v="128"/>
    <b v="1"/>
    <x v="4"/>
    <x v="291"/>
    <x v="0"/>
    <s v="documentary"/>
    <x v="4"/>
    <n v="2013"/>
  </r>
  <r>
    <x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x v="292"/>
    <b v="1"/>
    <n v="493"/>
    <b v="1"/>
    <x v="4"/>
    <x v="292"/>
    <x v="0"/>
    <s v="documentary"/>
    <x v="6"/>
    <n v="2011"/>
  </r>
  <r>
    <x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x v="293"/>
    <b v="1"/>
    <n v="131"/>
    <b v="1"/>
    <x v="4"/>
    <x v="293"/>
    <x v="0"/>
    <s v="documentary"/>
    <x v="3"/>
    <n v="201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b v="1"/>
    <n v="50"/>
    <b v="1"/>
    <x v="4"/>
    <x v="294"/>
    <x v="0"/>
    <s v="documentary"/>
    <x v="7"/>
    <n v="201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b v="1"/>
    <n v="665"/>
    <b v="1"/>
    <x v="4"/>
    <x v="295"/>
    <x v="0"/>
    <s v="documentary"/>
    <x v="4"/>
    <n v="2013"/>
  </r>
  <r>
    <x v="296"/>
    <x v="296"/>
    <s v="Bel Borba is Here is a feature film about the most inspiring Brazilian artist you've never heard of... until now."/>
    <n v="25000"/>
    <n v="29681.55"/>
    <x v="0"/>
    <x v="0"/>
    <x v="0"/>
    <n v="1347017083"/>
    <x v="296"/>
    <b v="1"/>
    <n v="129"/>
    <b v="1"/>
    <x v="4"/>
    <x v="296"/>
    <x v="0"/>
    <s v="documentary"/>
    <x v="5"/>
    <n v="2012"/>
  </r>
  <r>
    <x v="297"/>
    <x v="297"/>
    <s v="Who Owns Yoga? is a feature length documentary film that explores the changing nature of yoga in the modern world."/>
    <n v="20000"/>
    <n v="20128"/>
    <x v="0"/>
    <x v="0"/>
    <x v="0"/>
    <n v="1430452740"/>
    <x v="297"/>
    <b v="1"/>
    <n v="142"/>
    <b v="1"/>
    <x v="4"/>
    <x v="297"/>
    <x v="0"/>
    <s v="documentary"/>
    <x v="0"/>
    <n v="2015"/>
  </r>
  <r>
    <x v="298"/>
    <x v="298"/>
    <s v="The truth is, we all lie - and by &quot;we,&quot; we mean everyone!"/>
    <n v="126000"/>
    <n v="137254.84"/>
    <x v="0"/>
    <x v="0"/>
    <x v="0"/>
    <n v="1399669200"/>
    <x v="298"/>
    <b v="1"/>
    <n v="2436"/>
    <b v="1"/>
    <x v="4"/>
    <x v="298"/>
    <x v="0"/>
    <s v="documentary"/>
    <x v="3"/>
    <n v="201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b v="1"/>
    <n v="244"/>
    <b v="1"/>
    <x v="4"/>
    <x v="299"/>
    <x v="0"/>
    <s v="documentary"/>
    <x v="7"/>
    <n v="2010"/>
  </r>
  <r>
    <x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b v="1"/>
    <n v="298"/>
    <b v="1"/>
    <x v="4"/>
    <x v="300"/>
    <x v="0"/>
    <s v="documentary"/>
    <x v="6"/>
    <n v="2011"/>
  </r>
  <r>
    <x v="301"/>
    <x v="301"/>
    <s v="A film about personal memory, amateur cinematography, and visions of the future at the 1939 New York World's Fair."/>
    <n v="13000"/>
    <n v="15435.55"/>
    <x v="0"/>
    <x v="0"/>
    <x v="0"/>
    <n v="1363711335"/>
    <x v="301"/>
    <b v="1"/>
    <n v="251"/>
    <b v="1"/>
    <x v="4"/>
    <x v="301"/>
    <x v="0"/>
    <s v="documentary"/>
    <x v="4"/>
    <n v="2013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b v="1"/>
    <n v="108"/>
    <b v="1"/>
    <x v="4"/>
    <x v="302"/>
    <x v="0"/>
    <s v="documentary"/>
    <x v="5"/>
    <n v="2012"/>
  </r>
  <r>
    <x v="303"/>
    <x v="303"/>
    <s v="The story of Jadab Payeng, an Indian man who single handedly planted nearly 1400 acres of forest to save his island, Majuli."/>
    <n v="3000"/>
    <n v="4124"/>
    <x v="0"/>
    <x v="0"/>
    <x v="0"/>
    <n v="1338601346"/>
    <x v="303"/>
    <b v="1"/>
    <n v="82"/>
    <b v="1"/>
    <x v="4"/>
    <x v="303"/>
    <x v="0"/>
    <s v="documentary"/>
    <x v="5"/>
    <n v="2012"/>
  </r>
  <r>
    <x v="304"/>
    <x v="304"/>
    <s v="A portrait of a life fully realized and a look at what it takes to make great photography."/>
    <n v="3400"/>
    <n v="7876"/>
    <x v="0"/>
    <x v="0"/>
    <x v="0"/>
    <n v="1346464800"/>
    <x v="304"/>
    <b v="1"/>
    <n v="74"/>
    <b v="1"/>
    <x v="4"/>
    <x v="304"/>
    <x v="0"/>
    <s v="documentary"/>
    <x v="5"/>
    <n v="2012"/>
  </r>
  <r>
    <x v="305"/>
    <x v="305"/>
    <s v="A documentary that I am making about the difficult, but inspiring, life of a late friend of mine."/>
    <n v="7500"/>
    <n v="9775"/>
    <x v="0"/>
    <x v="0"/>
    <x v="0"/>
    <n v="1331392049"/>
    <x v="305"/>
    <b v="1"/>
    <n v="189"/>
    <b v="1"/>
    <x v="4"/>
    <x v="305"/>
    <x v="0"/>
    <s v="documentary"/>
    <x v="5"/>
    <n v="2012"/>
  </r>
  <r>
    <x v="306"/>
    <x v="306"/>
    <s v="A feature-length documentary on the life of Boston escape artist Jason Escape."/>
    <n v="1000"/>
    <n v="2929"/>
    <x v="0"/>
    <x v="0"/>
    <x v="0"/>
    <n v="1363806333"/>
    <x v="306"/>
    <b v="1"/>
    <n v="80"/>
    <b v="1"/>
    <x v="4"/>
    <x v="306"/>
    <x v="0"/>
    <s v="documentary"/>
    <x v="4"/>
    <n v="2013"/>
  </r>
  <r>
    <x v="307"/>
    <x v="307"/>
    <s v="Why is grammar important?"/>
    <n v="22000"/>
    <n v="24490"/>
    <x v="0"/>
    <x v="0"/>
    <x v="0"/>
    <n v="1360276801"/>
    <x v="307"/>
    <b v="1"/>
    <n v="576"/>
    <b v="1"/>
    <x v="4"/>
    <x v="307"/>
    <x v="0"/>
    <s v="documentary"/>
    <x v="4"/>
    <n v="2013"/>
  </r>
  <r>
    <x v="308"/>
    <x v="308"/>
    <s v="A documentary about discovering my two older sisters who were born on a CA commune in the 60's and placed for adoption."/>
    <n v="12000"/>
    <n v="12668"/>
    <x v="0"/>
    <x v="0"/>
    <x v="0"/>
    <n v="1299775210"/>
    <x v="308"/>
    <b v="1"/>
    <n v="202"/>
    <b v="1"/>
    <x v="4"/>
    <x v="308"/>
    <x v="0"/>
    <s v="documentary"/>
    <x v="6"/>
    <n v="2011"/>
  </r>
  <r>
    <x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x v="309"/>
    <b v="1"/>
    <n v="238"/>
    <b v="1"/>
    <x v="4"/>
    <x v="309"/>
    <x v="0"/>
    <s v="documentary"/>
    <x v="5"/>
    <n v="2012"/>
  </r>
  <r>
    <x v="310"/>
    <x v="310"/>
    <s v="30 day tour to release a compilation CD with 16 original songs about hometowns.  Webisodes and documentary to follow."/>
    <n v="1000"/>
    <n v="1041.29"/>
    <x v="0"/>
    <x v="0"/>
    <x v="0"/>
    <n v="1319076000"/>
    <x v="310"/>
    <b v="1"/>
    <n v="36"/>
    <b v="1"/>
    <x v="4"/>
    <x v="310"/>
    <x v="0"/>
    <s v="documentary"/>
    <x v="6"/>
    <n v="2011"/>
  </r>
  <r>
    <x v="311"/>
    <x v="311"/>
    <s v="An imaginative interactive documentary about Leah Callahan, a freestyle wrestler and Olympic hopeful."/>
    <n v="20000"/>
    <n v="20820.330000000002"/>
    <x v="0"/>
    <x v="0"/>
    <x v="0"/>
    <n v="1325404740"/>
    <x v="311"/>
    <b v="1"/>
    <n v="150"/>
    <b v="1"/>
    <x v="4"/>
    <x v="311"/>
    <x v="0"/>
    <s v="documentary"/>
    <x v="6"/>
    <n v="2011"/>
  </r>
  <r>
    <x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b v="1"/>
    <n v="146"/>
    <b v="1"/>
    <x v="4"/>
    <x v="312"/>
    <x v="0"/>
    <s v="documentary"/>
    <x v="4"/>
    <n v="2013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b v="1"/>
    <n v="222"/>
    <b v="1"/>
    <x v="4"/>
    <x v="313"/>
    <x v="0"/>
    <s v="documentary"/>
    <x v="7"/>
    <n v="2010"/>
  </r>
  <r>
    <x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b v="1"/>
    <n v="120"/>
    <b v="1"/>
    <x v="4"/>
    <x v="314"/>
    <x v="0"/>
    <s v="documentary"/>
    <x v="4"/>
    <n v="2013"/>
  </r>
  <r>
    <x v="315"/>
    <x v="315"/>
    <s v="A documentary that explores  the magical collaboration between performance artist Joey Arias and puppeteer Basil Twist."/>
    <n v="25000"/>
    <n v="25312"/>
    <x v="0"/>
    <x v="0"/>
    <x v="0"/>
    <n v="1345660334"/>
    <x v="315"/>
    <b v="1"/>
    <n v="126"/>
    <b v="1"/>
    <x v="4"/>
    <x v="315"/>
    <x v="0"/>
    <s v="documentary"/>
    <x v="5"/>
    <n v="2012"/>
  </r>
  <r>
    <x v="316"/>
    <x v="316"/>
    <s v="Award winning documentary The Secret Trial 5 needs your help for a Cross-Canada Tour!"/>
    <n v="15000"/>
    <n v="17066"/>
    <x v="0"/>
    <x v="5"/>
    <x v="5"/>
    <n v="1418273940"/>
    <x v="316"/>
    <b v="1"/>
    <n v="158"/>
    <b v="1"/>
    <x v="4"/>
    <x v="316"/>
    <x v="0"/>
    <s v="documentary"/>
    <x v="3"/>
    <n v="2014"/>
  </r>
  <r>
    <x v="317"/>
    <x v="317"/>
    <s v="The story of a cowboy town with a prison problem, and the colorful characters who call it home."/>
    <n v="30000"/>
    <n v="30241"/>
    <x v="0"/>
    <x v="0"/>
    <x v="0"/>
    <n v="1386778483"/>
    <x v="317"/>
    <b v="1"/>
    <n v="316"/>
    <b v="1"/>
    <x v="4"/>
    <x v="317"/>
    <x v="0"/>
    <s v="documentary"/>
    <x v="4"/>
    <n v="2013"/>
  </r>
  <r>
    <x v="318"/>
    <x v="318"/>
    <s v="Photographer, Ty Morin, pays a visit to every single one of his Facebook friends to take their portrait...all 788 of them."/>
    <n v="5000"/>
    <n v="14166"/>
    <x v="0"/>
    <x v="0"/>
    <x v="0"/>
    <n v="1364342151"/>
    <x v="318"/>
    <b v="1"/>
    <n v="284"/>
    <b v="1"/>
    <x v="4"/>
    <x v="318"/>
    <x v="0"/>
    <s v="documentary"/>
    <x v="4"/>
    <n v="2013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b v="1"/>
    <n v="51"/>
    <b v="1"/>
    <x v="4"/>
    <x v="319"/>
    <x v="0"/>
    <s v="documentary"/>
    <x v="8"/>
    <n v="2009"/>
  </r>
  <r>
    <x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b v="1"/>
    <n v="158"/>
    <b v="1"/>
    <x v="4"/>
    <x v="320"/>
    <x v="0"/>
    <s v="documentary"/>
    <x v="0"/>
    <n v="2015"/>
  </r>
  <r>
    <x v="321"/>
    <x v="321"/>
    <s v="The more digital the world, the more analog our dreams._x000a_A feature documentary shot on 35mm film."/>
    <n v="35000"/>
    <n v="35932"/>
    <x v="0"/>
    <x v="12"/>
    <x v="3"/>
    <n v="1478605386"/>
    <x v="321"/>
    <b v="1"/>
    <n v="337"/>
    <b v="1"/>
    <x v="4"/>
    <x v="321"/>
    <x v="0"/>
    <s v="documentary"/>
    <x v="2"/>
    <n v="2016"/>
  </r>
  <r>
    <x v="322"/>
    <x v="322"/>
    <s v="A documentary film about the largest elephants on earth and what is being done to ensure their survival."/>
    <n v="25000"/>
    <n v="26978"/>
    <x v="0"/>
    <x v="0"/>
    <x v="0"/>
    <n v="1463146848"/>
    <x v="322"/>
    <b v="1"/>
    <n v="186"/>
    <b v="1"/>
    <x v="4"/>
    <x v="322"/>
    <x v="0"/>
    <s v="documentary"/>
    <x v="2"/>
    <n v="2016"/>
  </r>
  <r>
    <x v="323"/>
    <x v="323"/>
    <s v="A documentary focusing on the Haida Nation's resurgence in the wake of colonization and Canada's Indian Residential Schools."/>
    <n v="5400"/>
    <n v="6646"/>
    <x v="0"/>
    <x v="0"/>
    <x v="0"/>
    <n v="1482307140"/>
    <x v="323"/>
    <b v="1"/>
    <n v="58"/>
    <b v="1"/>
    <x v="4"/>
    <x v="323"/>
    <x v="0"/>
    <s v="documentary"/>
    <x v="2"/>
    <n v="2016"/>
  </r>
  <r>
    <x v="324"/>
    <x v="324"/>
    <s v="A documentary about a Vietnam veteran who finds peace from his PTSD through Disney, rather than medication."/>
    <n v="8500"/>
    <n v="8636"/>
    <x v="0"/>
    <x v="0"/>
    <x v="0"/>
    <n v="1438441308"/>
    <x v="324"/>
    <b v="1"/>
    <n v="82"/>
    <b v="1"/>
    <x v="4"/>
    <x v="324"/>
    <x v="0"/>
    <s v="documentary"/>
    <x v="0"/>
    <n v="2015"/>
  </r>
  <r>
    <x v="325"/>
    <x v="325"/>
    <s v="NETIZENS follows targets of online harassment as they confront digital abuse and strive for equality and justice online."/>
    <n v="50000"/>
    <n v="52198"/>
    <x v="0"/>
    <x v="0"/>
    <x v="0"/>
    <n v="1482208233"/>
    <x v="325"/>
    <b v="1"/>
    <n v="736"/>
    <b v="1"/>
    <x v="4"/>
    <x v="325"/>
    <x v="0"/>
    <s v="documentary"/>
    <x v="2"/>
    <n v="2016"/>
  </r>
  <r>
    <x v="326"/>
    <x v="326"/>
    <s v="An inspiring story of love and resilience after tragedy strikes humanitarian Maggie Doyne, mother to 49 Nepali children."/>
    <n v="150000"/>
    <n v="169394.6"/>
    <x v="0"/>
    <x v="0"/>
    <x v="0"/>
    <n v="1489532220"/>
    <x v="326"/>
    <b v="1"/>
    <n v="1151"/>
    <b v="1"/>
    <x v="4"/>
    <x v="326"/>
    <x v="0"/>
    <s v="documentary"/>
    <x v="1"/>
    <n v="2017"/>
  </r>
  <r>
    <x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x v="327"/>
    <b v="1"/>
    <n v="34"/>
    <b v="1"/>
    <x v="4"/>
    <x v="327"/>
    <x v="0"/>
    <s v="documentary"/>
    <x v="0"/>
    <n v="2015"/>
  </r>
  <r>
    <x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x v="328"/>
    <b v="1"/>
    <n v="498"/>
    <b v="1"/>
    <x v="4"/>
    <x v="328"/>
    <x v="0"/>
    <s v="documentary"/>
    <x v="0"/>
    <n v="2015"/>
  </r>
  <r>
    <x v="329"/>
    <x v="329"/>
    <s v="Our documentary about Oklahoma's all-black towns needs a soundtrack that is authentic. Help us make it happen."/>
    <n v="10000"/>
    <n v="10550"/>
    <x v="0"/>
    <x v="0"/>
    <x v="0"/>
    <n v="1446868800"/>
    <x v="329"/>
    <b v="1"/>
    <n v="167"/>
    <b v="1"/>
    <x v="4"/>
    <x v="329"/>
    <x v="0"/>
    <s v="documentary"/>
    <x v="0"/>
    <n v="2015"/>
  </r>
  <r>
    <x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x v="330"/>
    <b v="1"/>
    <n v="340"/>
    <b v="1"/>
    <x v="4"/>
    <x v="330"/>
    <x v="0"/>
    <s v="documentary"/>
    <x v="4"/>
    <n v="2013"/>
  </r>
  <r>
    <x v="331"/>
    <x v="331"/>
    <s v="A hybrid music documentary/concert film featuring Sharon Jones, Charles Bradley and the rest of the Daptone Records family."/>
    <n v="40000"/>
    <n v="42642"/>
    <x v="0"/>
    <x v="0"/>
    <x v="0"/>
    <n v="1466171834"/>
    <x v="331"/>
    <b v="1"/>
    <n v="438"/>
    <b v="1"/>
    <x v="4"/>
    <x v="331"/>
    <x v="0"/>
    <s v="documentary"/>
    <x v="2"/>
    <n v="2016"/>
  </r>
  <r>
    <x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x v="332"/>
    <b v="1"/>
    <n v="555"/>
    <b v="1"/>
    <x v="4"/>
    <x v="332"/>
    <x v="0"/>
    <s v="documentary"/>
    <x v="0"/>
    <n v="2015"/>
  </r>
  <r>
    <x v="333"/>
    <x v="333"/>
    <s v="Enter a unique world of flavors, passion, resourcefulness and breathtaking locations. Join us on this unprecedented journey!"/>
    <n v="40000"/>
    <n v="50091"/>
    <x v="0"/>
    <x v="0"/>
    <x v="0"/>
    <n v="1460038591"/>
    <x v="333"/>
    <b v="1"/>
    <n v="266"/>
    <b v="1"/>
    <x v="4"/>
    <x v="333"/>
    <x v="0"/>
    <s v="documentary"/>
    <x v="2"/>
    <n v="2016"/>
  </r>
  <r>
    <x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b v="1"/>
    <n v="69"/>
    <b v="1"/>
    <x v="4"/>
    <x v="334"/>
    <x v="0"/>
    <s v="documentary"/>
    <x v="0"/>
    <n v="2015"/>
  </r>
  <r>
    <x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x v="335"/>
    <b v="1"/>
    <n v="80"/>
    <b v="1"/>
    <x v="4"/>
    <x v="335"/>
    <x v="0"/>
    <s v="documentary"/>
    <x v="0"/>
    <n v="2015"/>
  </r>
  <r>
    <x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x v="336"/>
    <b v="1"/>
    <n v="493"/>
    <b v="1"/>
    <x v="4"/>
    <x v="336"/>
    <x v="0"/>
    <s v="documentary"/>
    <x v="0"/>
    <n v="2015"/>
  </r>
  <r>
    <x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b v="1"/>
    <n v="31"/>
    <b v="1"/>
    <x v="4"/>
    <x v="337"/>
    <x v="0"/>
    <s v="documentary"/>
    <x v="0"/>
    <n v="2015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b v="1"/>
    <n v="236"/>
    <b v="1"/>
    <x v="4"/>
    <x v="338"/>
    <x v="0"/>
    <s v="documentary"/>
    <x v="2"/>
    <n v="2016"/>
  </r>
  <r>
    <x v="339"/>
    <x v="339"/>
    <s v="A documentary film following the world's greatest palindromists leading up to the 2017 World Palindrome Championship."/>
    <n v="6000"/>
    <n v="6485"/>
    <x v="0"/>
    <x v="0"/>
    <x v="0"/>
    <n v="1430331268"/>
    <x v="339"/>
    <b v="1"/>
    <n v="89"/>
    <b v="1"/>
    <x v="4"/>
    <x v="339"/>
    <x v="0"/>
    <s v="documentary"/>
    <x v="0"/>
    <n v="2015"/>
  </r>
  <r>
    <x v="340"/>
    <x v="340"/>
    <s v="Feature-length documentary about five Somali Muslim students pursuing dreams of education in America"/>
    <n v="35000"/>
    <n v="43758"/>
    <x v="0"/>
    <x v="0"/>
    <x v="0"/>
    <n v="1489006800"/>
    <x v="340"/>
    <b v="1"/>
    <n v="299"/>
    <b v="1"/>
    <x v="4"/>
    <x v="340"/>
    <x v="0"/>
    <s v="documentary"/>
    <x v="1"/>
    <n v="2017"/>
  </r>
  <r>
    <x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x v="341"/>
    <b v="1"/>
    <n v="55"/>
    <b v="1"/>
    <x v="4"/>
    <x v="341"/>
    <x v="0"/>
    <s v="documentary"/>
    <x v="3"/>
    <n v="2014"/>
  </r>
  <r>
    <x v="342"/>
    <x v="342"/>
    <s v="BREAKING A MONSTER needs your help to play in THEATERS!"/>
    <n v="55000"/>
    <n v="55201.52"/>
    <x v="0"/>
    <x v="0"/>
    <x v="0"/>
    <n v="1461955465"/>
    <x v="342"/>
    <b v="1"/>
    <n v="325"/>
    <b v="1"/>
    <x v="4"/>
    <x v="342"/>
    <x v="0"/>
    <s v="documentary"/>
    <x v="2"/>
    <n v="2016"/>
  </r>
  <r>
    <x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b v="1"/>
    <n v="524"/>
    <b v="1"/>
    <x v="4"/>
    <x v="343"/>
    <x v="0"/>
    <s v="documentary"/>
    <x v="3"/>
    <n v="2014"/>
  </r>
  <r>
    <x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b v="1"/>
    <n v="285"/>
    <b v="1"/>
    <x v="4"/>
    <x v="344"/>
    <x v="0"/>
    <s v="documentary"/>
    <x v="0"/>
    <n v="2015"/>
  </r>
  <r>
    <x v="345"/>
    <x v="345"/>
    <s v="With the fate of the red wolves at stake, we explore if they can still survive in their last wild home in North Carolina."/>
    <n v="14500"/>
    <n v="17875"/>
    <x v="0"/>
    <x v="0"/>
    <x v="0"/>
    <n v="1432161590"/>
    <x v="345"/>
    <b v="1"/>
    <n v="179"/>
    <b v="1"/>
    <x v="4"/>
    <x v="345"/>
    <x v="0"/>
    <s v="documentary"/>
    <x v="0"/>
    <n v="2015"/>
  </r>
  <r>
    <x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x v="346"/>
    <b v="1"/>
    <n v="188"/>
    <b v="1"/>
    <x v="4"/>
    <x v="346"/>
    <x v="0"/>
    <s v="documentary"/>
    <x v="0"/>
    <n v="2015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b v="1"/>
    <n v="379"/>
    <b v="1"/>
    <x v="4"/>
    <x v="347"/>
    <x v="0"/>
    <s v="documentary"/>
    <x v="0"/>
    <n v="2015"/>
  </r>
  <r>
    <x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b v="1"/>
    <n v="119"/>
    <b v="1"/>
    <x v="4"/>
    <x v="348"/>
    <x v="0"/>
    <s v="documentary"/>
    <x v="0"/>
    <n v="2015"/>
  </r>
  <r>
    <x v="349"/>
    <x v="349"/>
    <s v="After 52 years of war, FARC guerrilla soldiers rejoin Colombian society to forge new lives of peace."/>
    <n v="11260"/>
    <n v="12007.18"/>
    <x v="0"/>
    <x v="0"/>
    <x v="0"/>
    <n v="1487937508"/>
    <x v="349"/>
    <b v="1"/>
    <n v="167"/>
    <b v="1"/>
    <x v="4"/>
    <x v="349"/>
    <x v="0"/>
    <s v="documentary"/>
    <x v="1"/>
    <n v="2017"/>
  </r>
  <r>
    <x v="350"/>
    <x v="350"/>
    <s v="NBA All-Star Kenny Anderson's mid-life crisis prompts him to examine his past, as he searches for relevancy in his future."/>
    <n v="25000"/>
    <n v="28690"/>
    <x v="0"/>
    <x v="0"/>
    <x v="0"/>
    <n v="1473566340"/>
    <x v="350"/>
    <b v="1"/>
    <n v="221"/>
    <b v="1"/>
    <x v="4"/>
    <x v="350"/>
    <x v="0"/>
    <s v="documentary"/>
    <x v="2"/>
    <n v="2016"/>
  </r>
  <r>
    <x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x v="351"/>
    <b v="1"/>
    <n v="964"/>
    <b v="1"/>
    <x v="4"/>
    <x v="351"/>
    <x v="0"/>
    <s v="documentary"/>
    <x v="2"/>
    <n v="2016"/>
  </r>
  <r>
    <x v="352"/>
    <x v="352"/>
    <s v="An epic journey around the world, exploring the power of the human spirit and how art can be used to inspire a lifetime."/>
    <n v="10000"/>
    <n v="11656"/>
    <x v="0"/>
    <x v="0"/>
    <x v="0"/>
    <n v="1412740868"/>
    <x v="352"/>
    <b v="1"/>
    <n v="286"/>
    <b v="1"/>
    <x v="4"/>
    <x v="352"/>
    <x v="0"/>
    <s v="documentary"/>
    <x v="3"/>
    <n v="2014"/>
  </r>
  <r>
    <x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b v="1"/>
    <n v="613"/>
    <b v="1"/>
    <x v="4"/>
    <x v="353"/>
    <x v="0"/>
    <s v="documentary"/>
    <x v="0"/>
    <n v="2015"/>
  </r>
  <r>
    <x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b v="1"/>
    <n v="29"/>
    <b v="1"/>
    <x v="4"/>
    <x v="354"/>
    <x v="0"/>
    <s v="documentary"/>
    <x v="2"/>
    <n v="2016"/>
  </r>
  <r>
    <x v="355"/>
    <x v="355"/>
    <s v="A documentary film about the late REZA ABDOH and his performance company DAR A LUZ."/>
    <n v="35000"/>
    <n v="40690"/>
    <x v="0"/>
    <x v="0"/>
    <x v="0"/>
    <n v="1417420994"/>
    <x v="355"/>
    <b v="1"/>
    <n v="165"/>
    <b v="1"/>
    <x v="4"/>
    <x v="355"/>
    <x v="0"/>
    <s v="documentary"/>
    <x v="3"/>
    <n v="2014"/>
  </r>
  <r>
    <x v="356"/>
    <x v="356"/>
    <s v="A documentary about halibut conservation and how it impacts communities of Southeast Alaska."/>
    <n v="7500"/>
    <n v="7701.93"/>
    <x v="0"/>
    <x v="0"/>
    <x v="0"/>
    <n v="1458152193"/>
    <x v="356"/>
    <b v="1"/>
    <n v="97"/>
    <b v="1"/>
    <x v="4"/>
    <x v="356"/>
    <x v="0"/>
    <s v="documentary"/>
    <x v="2"/>
    <n v="2016"/>
  </r>
  <r>
    <x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b v="1"/>
    <n v="303"/>
    <b v="1"/>
    <x v="4"/>
    <x v="357"/>
    <x v="0"/>
    <s v="documentary"/>
    <x v="0"/>
    <n v="2015"/>
  </r>
  <r>
    <x v="358"/>
    <x v="358"/>
    <s v="Screenwriter. Novelist. Playwright. The inside story of famed writer William Goldman. As only he can tell it."/>
    <n v="50000"/>
    <n v="51544"/>
    <x v="0"/>
    <x v="0"/>
    <x v="0"/>
    <n v="1466002800"/>
    <x v="358"/>
    <b v="1"/>
    <n v="267"/>
    <b v="1"/>
    <x v="4"/>
    <x v="358"/>
    <x v="0"/>
    <s v="documentary"/>
    <x v="2"/>
    <n v="2016"/>
  </r>
  <r>
    <x v="359"/>
    <x v="359"/>
    <s v="Circus burlesque innovators, Trixie and Monkey seek to balance love and life while pursuing new creative heights."/>
    <n v="24200"/>
    <n v="25375"/>
    <x v="0"/>
    <x v="0"/>
    <x v="0"/>
    <n v="1415941920"/>
    <x v="359"/>
    <b v="1"/>
    <n v="302"/>
    <b v="1"/>
    <x v="4"/>
    <x v="359"/>
    <x v="0"/>
    <s v="documentary"/>
    <x v="3"/>
    <n v="2014"/>
  </r>
  <r>
    <x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x v="360"/>
    <b v="0"/>
    <n v="87"/>
    <b v="1"/>
    <x v="4"/>
    <x v="360"/>
    <x v="0"/>
    <s v="documentary"/>
    <x v="0"/>
    <n v="2015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b v="0"/>
    <n v="354"/>
    <b v="1"/>
    <x v="4"/>
    <x v="361"/>
    <x v="0"/>
    <s v="documentary"/>
    <x v="3"/>
    <n v="2014"/>
  </r>
  <r>
    <x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x v="362"/>
    <b v="0"/>
    <n v="86"/>
    <b v="1"/>
    <x v="4"/>
    <x v="362"/>
    <x v="0"/>
    <s v="documentary"/>
    <x v="3"/>
    <n v="201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b v="0"/>
    <n v="26"/>
    <b v="1"/>
    <x v="4"/>
    <x v="363"/>
    <x v="0"/>
    <s v="documentary"/>
    <x v="7"/>
    <n v="2010"/>
  </r>
  <r>
    <x v="364"/>
    <x v="364"/>
    <s v="This family-focused documentary explores the ways parents connect with the wild inside themselves and their kids. Ow-ow-oWoo!"/>
    <n v="7000"/>
    <n v="7711.3"/>
    <x v="0"/>
    <x v="0"/>
    <x v="0"/>
    <n v="1403323140"/>
    <x v="364"/>
    <b v="0"/>
    <n v="113"/>
    <b v="1"/>
    <x v="4"/>
    <x v="364"/>
    <x v="0"/>
    <s v="documentary"/>
    <x v="3"/>
    <n v="2014"/>
  </r>
  <r>
    <x v="365"/>
    <x v="365"/>
    <s v="Please help us finish this documentary about how Tel Aviv in Israel became a gay friendly liberal hub in a religious state"/>
    <n v="15000"/>
    <n v="15596"/>
    <x v="0"/>
    <x v="1"/>
    <x v="1"/>
    <n v="1393597999"/>
    <x v="365"/>
    <b v="0"/>
    <n v="65"/>
    <b v="1"/>
    <x v="4"/>
    <x v="365"/>
    <x v="0"/>
    <s v="documentary"/>
    <x v="3"/>
    <n v="2014"/>
  </r>
  <r>
    <x v="366"/>
    <x v="366"/>
    <s v="One Bushman familyâ€™s struggle to survive genocide, dispossession and post-apartheid freedom in South Africa."/>
    <n v="38000"/>
    <n v="38500"/>
    <x v="0"/>
    <x v="0"/>
    <x v="0"/>
    <n v="1337540518"/>
    <x v="366"/>
    <b v="0"/>
    <n v="134"/>
    <b v="1"/>
    <x v="4"/>
    <x v="366"/>
    <x v="0"/>
    <s v="documentary"/>
    <x v="5"/>
    <n v="2012"/>
  </r>
  <r>
    <x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b v="0"/>
    <n v="119"/>
    <b v="1"/>
    <x v="4"/>
    <x v="367"/>
    <x v="0"/>
    <s v="documentary"/>
    <x v="4"/>
    <n v="2013"/>
  </r>
  <r>
    <x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b v="0"/>
    <n v="159"/>
    <b v="1"/>
    <x v="4"/>
    <x v="368"/>
    <x v="0"/>
    <s v="documentary"/>
    <x v="0"/>
    <n v="2015"/>
  </r>
  <r>
    <x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x v="369"/>
    <b v="0"/>
    <n v="167"/>
    <b v="1"/>
    <x v="4"/>
    <x v="369"/>
    <x v="0"/>
    <s v="documentary"/>
    <x v="6"/>
    <n v="2011"/>
  </r>
  <r>
    <x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b v="0"/>
    <n v="43"/>
    <b v="1"/>
    <x v="4"/>
    <x v="370"/>
    <x v="0"/>
    <s v="documentary"/>
    <x v="2"/>
    <n v="2016"/>
  </r>
  <r>
    <x v="371"/>
    <x v="371"/>
    <s v="3,000 Miles. 18 Wild Horses. 6 Months. 5 States. 4 men. A documentary about Conservation, Exploration, and Wild Mustangs."/>
    <n v="150000"/>
    <n v="171253"/>
    <x v="0"/>
    <x v="0"/>
    <x v="0"/>
    <n v="1359743139"/>
    <x v="371"/>
    <b v="0"/>
    <n v="1062"/>
    <b v="1"/>
    <x v="4"/>
    <x v="371"/>
    <x v="0"/>
    <s v="documentary"/>
    <x v="5"/>
    <n v="2012"/>
  </r>
  <r>
    <x v="372"/>
    <x v="372"/>
    <s v="A short documentary exploring the uses of 'Natural Horsemanship' across Europe"/>
    <n v="300"/>
    <n v="376"/>
    <x v="0"/>
    <x v="1"/>
    <x v="1"/>
    <n v="1459872000"/>
    <x v="372"/>
    <b v="0"/>
    <n v="9"/>
    <b v="1"/>
    <x v="4"/>
    <x v="372"/>
    <x v="0"/>
    <s v="documentary"/>
    <x v="2"/>
    <n v="2016"/>
  </r>
  <r>
    <x v="373"/>
    <x v="373"/>
    <s v="A feature documentary about UPA Pictures, the little studio that changed the course of animation around the world"/>
    <n v="7500"/>
    <n v="8000"/>
    <x v="0"/>
    <x v="0"/>
    <x v="0"/>
    <n v="1342648398"/>
    <x v="373"/>
    <b v="0"/>
    <n v="89"/>
    <b v="1"/>
    <x v="4"/>
    <x v="373"/>
    <x v="0"/>
    <s v="documentary"/>
    <x v="5"/>
    <n v="2012"/>
  </r>
  <r>
    <x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x v="374"/>
    <b v="0"/>
    <n v="174"/>
    <b v="1"/>
    <x v="4"/>
    <x v="374"/>
    <x v="0"/>
    <s v="documentary"/>
    <x v="6"/>
    <n v="2011"/>
  </r>
  <r>
    <x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b v="0"/>
    <n v="14"/>
    <b v="1"/>
    <x v="4"/>
    <x v="375"/>
    <x v="0"/>
    <s v="documentary"/>
    <x v="3"/>
    <n v="2014"/>
  </r>
  <r>
    <x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x v="376"/>
    <b v="0"/>
    <n v="48"/>
    <b v="1"/>
    <x v="4"/>
    <x v="376"/>
    <x v="0"/>
    <s v="documentary"/>
    <x v="2"/>
    <n v="2016"/>
  </r>
  <r>
    <x v="377"/>
    <x v="377"/>
    <s v="Dangerous. Sexy. All-American Girl. You know the look. Now meet the women who are making retro style modern."/>
    <n v="12000"/>
    <n v="13728"/>
    <x v="0"/>
    <x v="0"/>
    <x v="0"/>
    <n v="1447484460"/>
    <x v="377"/>
    <b v="0"/>
    <n v="133"/>
    <b v="1"/>
    <x v="4"/>
    <x v="377"/>
    <x v="0"/>
    <s v="documentary"/>
    <x v="0"/>
    <n v="2015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b v="0"/>
    <n v="83"/>
    <b v="1"/>
    <x v="4"/>
    <x v="378"/>
    <x v="0"/>
    <s v="documentary"/>
    <x v="2"/>
    <n v="2016"/>
  </r>
  <r>
    <x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x v="379"/>
    <b v="0"/>
    <n v="149"/>
    <b v="1"/>
    <x v="4"/>
    <x v="379"/>
    <x v="0"/>
    <s v="documentary"/>
    <x v="5"/>
    <n v="2012"/>
  </r>
  <r>
    <x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b v="0"/>
    <n v="49"/>
    <b v="1"/>
    <x v="4"/>
    <x v="380"/>
    <x v="0"/>
    <s v="documentary"/>
    <x v="0"/>
    <n v="2015"/>
  </r>
  <r>
    <x v="381"/>
    <x v="381"/>
    <s v="Set in the ancient waters of the Puget Sound, Clearwater is a universal story about the need to adapt to change."/>
    <n v="25000"/>
    <n v="26182.5"/>
    <x v="0"/>
    <x v="0"/>
    <x v="0"/>
    <n v="1343624400"/>
    <x v="381"/>
    <b v="0"/>
    <n v="251"/>
    <b v="1"/>
    <x v="4"/>
    <x v="381"/>
    <x v="0"/>
    <s v="documentary"/>
    <x v="5"/>
    <n v="2012"/>
  </r>
  <r>
    <x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x v="382"/>
    <b v="0"/>
    <n v="22"/>
    <b v="1"/>
    <x v="4"/>
    <x v="382"/>
    <x v="0"/>
    <s v="documentary"/>
    <x v="5"/>
    <n v="2012"/>
  </r>
  <r>
    <x v="383"/>
    <x v="383"/>
    <s v="An independent documentary web series about storm chasing in tornado alley that features the chase team TornadoRaiders.com"/>
    <n v="999"/>
    <n v="2065"/>
    <x v="0"/>
    <x v="0"/>
    <x v="0"/>
    <n v="1400467759"/>
    <x v="383"/>
    <b v="0"/>
    <n v="48"/>
    <b v="1"/>
    <x v="4"/>
    <x v="383"/>
    <x v="0"/>
    <s v="documentary"/>
    <x v="3"/>
    <n v="2014"/>
  </r>
  <r>
    <x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x v="384"/>
    <b v="0"/>
    <n v="383"/>
    <b v="1"/>
    <x v="4"/>
    <x v="384"/>
    <x v="0"/>
    <s v="documentary"/>
    <x v="3"/>
    <n v="2014"/>
  </r>
  <r>
    <x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b v="0"/>
    <n v="237"/>
    <b v="1"/>
    <x v="4"/>
    <x v="385"/>
    <x v="0"/>
    <s v="documentary"/>
    <x v="3"/>
    <n v="2014"/>
  </r>
  <r>
    <x v="386"/>
    <x v="386"/>
    <s v="Eight friends reunite to achieve their childhood dream of designing, constructing, and launching a homemade submarine."/>
    <n v="600"/>
    <n v="601"/>
    <x v="0"/>
    <x v="0"/>
    <x v="0"/>
    <n v="1439246991"/>
    <x v="386"/>
    <b v="0"/>
    <n v="13"/>
    <b v="1"/>
    <x v="4"/>
    <x v="386"/>
    <x v="0"/>
    <s v="documentary"/>
    <x v="0"/>
    <n v="2015"/>
  </r>
  <r>
    <x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b v="0"/>
    <n v="562"/>
    <b v="1"/>
    <x v="4"/>
    <x v="387"/>
    <x v="0"/>
    <s v="documentary"/>
    <x v="0"/>
    <n v="2015"/>
  </r>
  <r>
    <x v="388"/>
    <x v="388"/>
    <s v="A documentary film featuring the World's Largest Rummage Sale and rumination on the Power and Pleasures of Possessions."/>
    <n v="5000"/>
    <n v="6308"/>
    <x v="0"/>
    <x v="0"/>
    <x v="0"/>
    <n v="1469670580"/>
    <x v="388"/>
    <b v="0"/>
    <n v="71"/>
    <b v="1"/>
    <x v="4"/>
    <x v="388"/>
    <x v="0"/>
    <s v="documentary"/>
    <x v="2"/>
    <n v="2016"/>
  </r>
  <r>
    <x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b v="0"/>
    <n v="1510"/>
    <b v="1"/>
    <x v="4"/>
    <x v="389"/>
    <x v="0"/>
    <s v="documentary"/>
    <x v="3"/>
    <n v="2014"/>
  </r>
  <r>
    <x v="390"/>
    <x v="390"/>
    <s v="Join UCF as they dive into the creative and community outreach for the families in St. Vincent and the Grenadines."/>
    <n v="1000"/>
    <n v="1000"/>
    <x v="0"/>
    <x v="0"/>
    <x v="0"/>
    <n v="1431046372"/>
    <x v="390"/>
    <b v="0"/>
    <n v="14"/>
    <b v="1"/>
    <x v="4"/>
    <x v="390"/>
    <x v="0"/>
    <s v="documentary"/>
    <x v="0"/>
    <n v="2015"/>
  </r>
  <r>
    <x v="391"/>
    <x v="391"/>
    <s v="Too many women feel confused about their orgasm and shame about their desire. This movie aims to change that."/>
    <n v="20000"/>
    <n v="20122"/>
    <x v="0"/>
    <x v="0"/>
    <x v="0"/>
    <n v="1324169940"/>
    <x v="391"/>
    <b v="0"/>
    <n v="193"/>
    <b v="1"/>
    <x v="4"/>
    <x v="391"/>
    <x v="0"/>
    <s v="documentary"/>
    <x v="6"/>
    <n v="2011"/>
  </r>
  <r>
    <x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x v="392"/>
    <b v="0"/>
    <n v="206"/>
    <b v="1"/>
    <x v="4"/>
    <x v="392"/>
    <x v="0"/>
    <s v="documentary"/>
    <x v="6"/>
    <n v="2011"/>
  </r>
  <r>
    <x v="393"/>
    <x v="393"/>
    <s v="This is a story thatâ€™s never been told, about tackling climate change one penguin at a timeâ€¦"/>
    <n v="50000"/>
    <n v="55223"/>
    <x v="0"/>
    <x v="0"/>
    <x v="0"/>
    <n v="1381424452"/>
    <x v="393"/>
    <b v="0"/>
    <n v="351"/>
    <b v="1"/>
    <x v="4"/>
    <x v="393"/>
    <x v="0"/>
    <s v="documentary"/>
    <x v="4"/>
    <n v="2013"/>
  </r>
  <r>
    <x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x v="394"/>
    <b v="0"/>
    <n v="50"/>
    <b v="1"/>
    <x v="4"/>
    <x v="394"/>
    <x v="0"/>
    <s v="documentary"/>
    <x v="2"/>
    <n v="2016"/>
  </r>
  <r>
    <x v="395"/>
    <x v="395"/>
    <s v="When the war ends, a woman's fight begins. Bringing to life the most untapped resources in peace making between faiths."/>
    <n v="10000"/>
    <n v="10804.45"/>
    <x v="0"/>
    <x v="0"/>
    <x v="0"/>
    <n v="1335562320"/>
    <x v="395"/>
    <b v="0"/>
    <n v="184"/>
    <b v="1"/>
    <x v="4"/>
    <x v="395"/>
    <x v="0"/>
    <s v="documentary"/>
    <x v="5"/>
    <n v="2012"/>
  </r>
  <r>
    <x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x v="396"/>
    <b v="0"/>
    <n v="196"/>
    <b v="1"/>
    <x v="4"/>
    <x v="396"/>
    <x v="0"/>
    <s v="documentary"/>
    <x v="5"/>
    <n v="2012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b v="0"/>
    <n v="229"/>
    <b v="1"/>
    <x v="4"/>
    <x v="397"/>
    <x v="0"/>
    <s v="documentary"/>
    <x v="7"/>
    <n v="2010"/>
  </r>
  <r>
    <x v="398"/>
    <x v="398"/>
    <s v="My film tells the stories of Jewish Child Holocaust Survivors and how they rebuilt their lives. STRETCH GOALS ADDED!"/>
    <n v="7500"/>
    <n v="9387"/>
    <x v="0"/>
    <x v="0"/>
    <x v="0"/>
    <n v="1430334126"/>
    <x v="398"/>
    <b v="0"/>
    <n v="67"/>
    <b v="1"/>
    <x v="4"/>
    <x v="398"/>
    <x v="0"/>
    <s v="documentary"/>
    <x v="0"/>
    <n v="2015"/>
  </r>
  <r>
    <x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x v="399"/>
    <b v="0"/>
    <n v="95"/>
    <b v="1"/>
    <x v="4"/>
    <x v="399"/>
    <x v="0"/>
    <s v="documentary"/>
    <x v="2"/>
    <n v="2016"/>
  </r>
  <r>
    <x v="400"/>
    <x v="400"/>
    <s v="A documentary film on a sustainable, grassroots effort to fight malnutrition in Indonesia.  And it's organic!"/>
    <n v="10000"/>
    <n v="11230.25"/>
    <x v="0"/>
    <x v="0"/>
    <x v="0"/>
    <n v="1400297400"/>
    <x v="400"/>
    <b v="0"/>
    <n v="62"/>
    <b v="1"/>
    <x v="4"/>
    <x v="400"/>
    <x v="0"/>
    <s v="documentary"/>
    <x v="3"/>
    <n v="2014"/>
  </r>
  <r>
    <x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b v="0"/>
    <n v="73"/>
    <b v="1"/>
    <x v="4"/>
    <x v="401"/>
    <x v="0"/>
    <s v="documentary"/>
    <x v="6"/>
    <n v="2011"/>
  </r>
  <r>
    <x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b v="0"/>
    <n v="43"/>
    <b v="1"/>
    <x v="4"/>
    <x v="402"/>
    <x v="0"/>
    <s v="documentary"/>
    <x v="0"/>
    <n v="2015"/>
  </r>
  <r>
    <x v="403"/>
    <x v="403"/>
    <s v="A documentary adventure about bananas - and people. Your round-trip ticket into the heart of banana-cultures!!"/>
    <n v="5000"/>
    <n v="5263"/>
    <x v="0"/>
    <x v="0"/>
    <x v="0"/>
    <n v="1312960080"/>
    <x v="403"/>
    <b v="0"/>
    <n v="70"/>
    <b v="1"/>
    <x v="4"/>
    <x v="403"/>
    <x v="0"/>
    <s v="documentary"/>
    <x v="6"/>
    <n v="2011"/>
  </r>
  <r>
    <x v="404"/>
    <x v="404"/>
    <s v="A feature length documentary, exploring the many lives memorialized by the iconic AIDS Memorial Quilt."/>
    <n v="35000"/>
    <n v="36082"/>
    <x v="0"/>
    <x v="0"/>
    <x v="0"/>
    <n v="1391641440"/>
    <x v="404"/>
    <b v="0"/>
    <n v="271"/>
    <b v="1"/>
    <x v="4"/>
    <x v="404"/>
    <x v="0"/>
    <s v="documentary"/>
    <x v="3"/>
    <n v="2014"/>
  </r>
  <r>
    <x v="405"/>
    <x v="405"/>
    <s v="Come, join our movie movement.  A new documentary about the healing power of food."/>
    <n v="2820"/>
    <n v="3036"/>
    <x v="0"/>
    <x v="0"/>
    <x v="0"/>
    <n v="1394071339"/>
    <x v="405"/>
    <b v="0"/>
    <n v="55"/>
    <b v="1"/>
    <x v="4"/>
    <x v="405"/>
    <x v="0"/>
    <s v="documentary"/>
    <x v="3"/>
    <n v="2014"/>
  </r>
  <r>
    <x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x v="406"/>
    <b v="0"/>
    <n v="35"/>
    <b v="1"/>
    <x v="4"/>
    <x v="406"/>
    <x v="0"/>
    <s v="documentary"/>
    <x v="6"/>
    <n v="2011"/>
  </r>
  <r>
    <x v="407"/>
    <x v="407"/>
    <s v="The story of the 1886 Haymarket Riot explored through the history of the Haymarket Police Memorial Statue."/>
    <n v="2000"/>
    <n v="2031"/>
    <x v="0"/>
    <x v="0"/>
    <x v="0"/>
    <n v="1321739650"/>
    <x v="407"/>
    <b v="0"/>
    <n v="22"/>
    <b v="1"/>
    <x v="4"/>
    <x v="407"/>
    <x v="0"/>
    <s v="documentary"/>
    <x v="6"/>
    <n v="2011"/>
  </r>
  <r>
    <x v="408"/>
    <x v="408"/>
    <s v="A documentary exploring the phenomenon of custom and branded yarmulkes in Jewish-American communities."/>
    <n v="6000"/>
    <n v="6086.26"/>
    <x v="0"/>
    <x v="0"/>
    <x v="0"/>
    <n v="1383676790"/>
    <x v="408"/>
    <b v="0"/>
    <n v="38"/>
    <b v="1"/>
    <x v="4"/>
    <x v="408"/>
    <x v="0"/>
    <s v="documentary"/>
    <x v="4"/>
    <n v="2013"/>
  </r>
  <r>
    <x v="409"/>
    <x v="409"/>
    <s v="I am working on a project that explores the relationship between education to work for youth within the European Union."/>
    <n v="500"/>
    <n v="684"/>
    <x v="0"/>
    <x v="1"/>
    <x v="1"/>
    <n v="1469220144"/>
    <x v="409"/>
    <b v="0"/>
    <n v="15"/>
    <b v="1"/>
    <x v="4"/>
    <x v="409"/>
    <x v="0"/>
    <s v="documentary"/>
    <x v="2"/>
    <n v="2016"/>
  </r>
  <r>
    <x v="410"/>
    <x v="410"/>
    <s v="January was a mentor, advocate, and friend.  Her life tragically came to an end in September 2012.  This film is her story."/>
    <n v="1000"/>
    <n v="1283"/>
    <x v="0"/>
    <x v="5"/>
    <x v="5"/>
    <n v="1434670397"/>
    <x v="410"/>
    <b v="0"/>
    <n v="7"/>
    <b v="1"/>
    <x v="4"/>
    <x v="410"/>
    <x v="0"/>
    <s v="documentary"/>
    <x v="0"/>
    <n v="2015"/>
  </r>
  <r>
    <x v="411"/>
    <x v="411"/>
    <s v="An inspirational feature-length documentary that will help those with disabilities achieve their goals despite the obstacles."/>
    <n v="30000"/>
    <n v="30315"/>
    <x v="0"/>
    <x v="0"/>
    <x v="0"/>
    <n v="1387688400"/>
    <x v="411"/>
    <b v="0"/>
    <n v="241"/>
    <b v="1"/>
    <x v="4"/>
    <x v="411"/>
    <x v="0"/>
    <s v="documentary"/>
    <x v="4"/>
    <n v="2013"/>
  </r>
  <r>
    <x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x v="412"/>
    <b v="0"/>
    <n v="55"/>
    <b v="1"/>
    <x v="4"/>
    <x v="412"/>
    <x v="0"/>
    <s v="documentary"/>
    <x v="5"/>
    <n v="2012"/>
  </r>
  <r>
    <x v="413"/>
    <x v="413"/>
    <s v="A journey to discover how Somalis are rebuilding their shattered nation, with a focus on the role that women are playing."/>
    <n v="12800"/>
    <n v="13451"/>
    <x v="0"/>
    <x v="0"/>
    <x v="0"/>
    <n v="1342731811"/>
    <x v="413"/>
    <b v="0"/>
    <n v="171"/>
    <b v="1"/>
    <x v="4"/>
    <x v="413"/>
    <x v="0"/>
    <s v="documentary"/>
    <x v="5"/>
    <n v="2012"/>
  </r>
  <r>
    <x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b v="0"/>
    <n v="208"/>
    <b v="1"/>
    <x v="4"/>
    <x v="414"/>
    <x v="0"/>
    <s v="documentary"/>
    <x v="4"/>
    <n v="2013"/>
  </r>
  <r>
    <x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b v="0"/>
    <n v="21"/>
    <b v="1"/>
    <x v="4"/>
    <x v="415"/>
    <x v="0"/>
    <s v="documentary"/>
    <x v="3"/>
    <n v="2014"/>
  </r>
  <r>
    <x v="416"/>
    <x v="416"/>
    <s v="35,000 pounds of food to a city. Highlighting the &quot;Convoy New Britain&quot; event from birth to beyond."/>
    <n v="1000"/>
    <n v="1202.17"/>
    <x v="0"/>
    <x v="0"/>
    <x v="0"/>
    <n v="1391851831"/>
    <x v="416"/>
    <b v="0"/>
    <n v="25"/>
    <b v="1"/>
    <x v="4"/>
    <x v="416"/>
    <x v="0"/>
    <s v="documentary"/>
    <x v="3"/>
    <n v="2014"/>
  </r>
  <r>
    <x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b v="0"/>
    <n v="52"/>
    <b v="1"/>
    <x v="4"/>
    <x v="417"/>
    <x v="0"/>
    <s v="documentary"/>
    <x v="4"/>
    <n v="2013"/>
  </r>
  <r>
    <x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b v="0"/>
    <n v="104"/>
    <b v="1"/>
    <x v="4"/>
    <x v="418"/>
    <x v="0"/>
    <s v="documentary"/>
    <x v="0"/>
    <n v="2015"/>
  </r>
  <r>
    <x v="419"/>
    <x v="419"/>
    <s v="Beyond Local is a personal journey through an art-centric and musically talented community that fosters creativity."/>
    <n v="8000"/>
    <n v="8035"/>
    <x v="0"/>
    <x v="0"/>
    <x v="0"/>
    <n v="1372536787"/>
    <x v="419"/>
    <b v="0"/>
    <n v="73"/>
    <b v="1"/>
    <x v="4"/>
    <x v="419"/>
    <x v="0"/>
    <s v="documentary"/>
    <x v="4"/>
    <n v="2013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b v="0"/>
    <n v="3"/>
    <b v="0"/>
    <x v="5"/>
    <x v="420"/>
    <x v="0"/>
    <s v="animation"/>
    <x v="3"/>
    <n v="2014"/>
  </r>
  <r>
    <x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x v="421"/>
    <b v="0"/>
    <n v="6"/>
    <b v="0"/>
    <x v="5"/>
    <x v="421"/>
    <x v="0"/>
    <s v="animation"/>
    <x v="0"/>
    <n v="2015"/>
  </r>
  <r>
    <x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x v="422"/>
    <b v="0"/>
    <n v="12"/>
    <b v="0"/>
    <x v="5"/>
    <x v="422"/>
    <x v="0"/>
    <s v="animation"/>
    <x v="3"/>
    <n v="2014"/>
  </r>
  <r>
    <x v="423"/>
    <x v="423"/>
    <s v="from the makers of COPS: Skyrim comes the Dark Brotherhood. a dramatic series created with Skyrim machinima."/>
    <n v="20000"/>
    <n v="153"/>
    <x v="2"/>
    <x v="0"/>
    <x v="0"/>
    <n v="1370470430"/>
    <x v="423"/>
    <b v="0"/>
    <n v="13"/>
    <b v="0"/>
    <x v="5"/>
    <x v="423"/>
    <x v="0"/>
    <s v="animation"/>
    <x v="4"/>
    <n v="2013"/>
  </r>
  <r>
    <x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x v="424"/>
    <b v="0"/>
    <n v="5"/>
    <b v="0"/>
    <x v="5"/>
    <x v="424"/>
    <x v="0"/>
    <s v="animation"/>
    <x v="5"/>
    <n v="2012"/>
  </r>
  <r>
    <x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x v="425"/>
    <b v="0"/>
    <n v="2"/>
    <b v="0"/>
    <x v="5"/>
    <x v="425"/>
    <x v="0"/>
    <s v="animation"/>
    <x v="0"/>
    <n v="2015"/>
  </r>
  <r>
    <x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x v="426"/>
    <b v="0"/>
    <n v="8"/>
    <b v="0"/>
    <x v="5"/>
    <x v="426"/>
    <x v="0"/>
    <s v="animation"/>
    <x v="2"/>
    <n v="2016"/>
  </r>
  <r>
    <x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b v="0"/>
    <n v="0"/>
    <b v="0"/>
    <x v="5"/>
    <x v="427"/>
    <x v="0"/>
    <s v="animation"/>
    <x v="0"/>
    <n v="2015"/>
  </r>
  <r>
    <x v="428"/>
    <x v="428"/>
    <s v="Fresh, fun, entertaining Bible stories on YouTube, stop-motion style."/>
    <n v="12000"/>
    <n v="676"/>
    <x v="2"/>
    <x v="0"/>
    <x v="0"/>
    <n v="1402956000"/>
    <x v="428"/>
    <b v="0"/>
    <n v="13"/>
    <b v="0"/>
    <x v="5"/>
    <x v="428"/>
    <x v="0"/>
    <s v="animation"/>
    <x v="3"/>
    <n v="2014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b v="0"/>
    <n v="0"/>
    <b v="0"/>
    <x v="5"/>
    <x v="429"/>
    <x v="0"/>
    <s v="animation"/>
    <x v="8"/>
    <n v="2009"/>
  </r>
  <r>
    <x v="430"/>
    <x v="430"/>
    <s v="Freddy Flint is creating an animated music video to the new &quot;Buttonpusher&quot; single, &quot;I'll Take You Back&quot;"/>
    <n v="1000"/>
    <n v="24"/>
    <x v="2"/>
    <x v="0"/>
    <x v="0"/>
    <n v="1378866867"/>
    <x v="430"/>
    <b v="0"/>
    <n v="5"/>
    <b v="0"/>
    <x v="5"/>
    <x v="430"/>
    <x v="0"/>
    <s v="animation"/>
    <x v="4"/>
    <n v="2013"/>
  </r>
  <r>
    <x v="431"/>
    <x v="431"/>
    <s v="A short stop motion animated film of a man on his way home when strange goings on start to happen on his journey."/>
    <n v="3000"/>
    <n v="415"/>
    <x v="2"/>
    <x v="1"/>
    <x v="1"/>
    <n v="1467752083"/>
    <x v="431"/>
    <b v="0"/>
    <n v="8"/>
    <b v="0"/>
    <x v="5"/>
    <x v="431"/>
    <x v="0"/>
    <s v="animation"/>
    <x v="2"/>
    <n v="2016"/>
  </r>
  <r>
    <x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x v="432"/>
    <b v="0"/>
    <n v="8"/>
    <b v="0"/>
    <x v="5"/>
    <x v="432"/>
    <x v="0"/>
    <s v="animation"/>
    <x v="0"/>
    <n v="201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b v="0"/>
    <n v="0"/>
    <b v="0"/>
    <x v="5"/>
    <x v="433"/>
    <x v="0"/>
    <s v="animation"/>
    <x v="0"/>
    <n v="2015"/>
  </r>
  <r>
    <x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x v="434"/>
    <b v="0"/>
    <n v="2"/>
    <b v="0"/>
    <x v="5"/>
    <x v="434"/>
    <x v="0"/>
    <s v="animation"/>
    <x v="4"/>
    <n v="2013"/>
  </r>
  <r>
    <x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x v="435"/>
    <b v="0"/>
    <n v="3"/>
    <b v="0"/>
    <x v="5"/>
    <x v="435"/>
    <x v="0"/>
    <s v="animation"/>
    <x v="4"/>
    <n v="2013"/>
  </r>
  <r>
    <x v="436"/>
    <x v="436"/>
    <s v="Blinky is the story of a naÃ¯ve simpleton who suddenly finds himself struggling to adapt to changes within his environment."/>
    <n v="1000"/>
    <n v="0"/>
    <x v="2"/>
    <x v="0"/>
    <x v="0"/>
    <n v="1375260113"/>
    <x v="436"/>
    <b v="0"/>
    <n v="0"/>
    <b v="0"/>
    <x v="5"/>
    <x v="436"/>
    <x v="0"/>
    <s v="animation"/>
    <x v="4"/>
    <n v="2013"/>
  </r>
  <r>
    <x v="437"/>
    <x v="437"/>
    <s v="This is an educational adventure series for kids about a baby owl and an alien. Physics, science, adventures, drama and joy!"/>
    <n v="7000"/>
    <n v="0"/>
    <x v="2"/>
    <x v="5"/>
    <x v="5"/>
    <n v="1475912326"/>
    <x v="437"/>
    <b v="0"/>
    <n v="0"/>
    <b v="0"/>
    <x v="5"/>
    <x v="437"/>
    <x v="0"/>
    <s v="animation"/>
    <x v="2"/>
    <n v="2016"/>
  </r>
  <r>
    <x v="438"/>
    <x v="438"/>
    <s v="As Smyton pushes himself to become respected, he unlocks secrets about himself and the world around him."/>
    <n v="20000"/>
    <n v="1876"/>
    <x v="2"/>
    <x v="0"/>
    <x v="0"/>
    <n v="1447830958"/>
    <x v="438"/>
    <b v="0"/>
    <n v="11"/>
    <b v="0"/>
    <x v="5"/>
    <x v="438"/>
    <x v="0"/>
    <s v="animation"/>
    <x v="0"/>
    <n v="2015"/>
  </r>
  <r>
    <x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x v="439"/>
    <b v="0"/>
    <n v="0"/>
    <b v="0"/>
    <x v="5"/>
    <x v="439"/>
    <x v="0"/>
    <s v="animation"/>
    <x v="3"/>
    <n v="2014"/>
  </r>
  <r>
    <x v="440"/>
    <x v="440"/>
    <s v="A stop-motion animation made by a one girl team, with a camera, creativity, and a lot of determination."/>
    <n v="5000"/>
    <n v="5"/>
    <x v="2"/>
    <x v="0"/>
    <x v="0"/>
    <n v="1458859153"/>
    <x v="440"/>
    <b v="0"/>
    <n v="1"/>
    <b v="0"/>
    <x v="5"/>
    <x v="440"/>
    <x v="0"/>
    <s v="animation"/>
    <x v="2"/>
    <n v="2016"/>
  </r>
  <r>
    <x v="441"/>
    <x v="441"/>
    <s v="A group of specialist clones called Wolf Squad are the only clones left after order 66 and are searching the galaxy for survivors!"/>
    <n v="400"/>
    <n v="0"/>
    <x v="2"/>
    <x v="1"/>
    <x v="1"/>
    <n v="1383418996"/>
    <x v="441"/>
    <b v="0"/>
    <n v="0"/>
    <b v="0"/>
    <x v="5"/>
    <x v="441"/>
    <x v="0"/>
    <s v="animation"/>
    <x v="4"/>
    <n v="2013"/>
  </r>
  <r>
    <x v="442"/>
    <x v="442"/>
    <s v="Doomsday is here"/>
    <n v="17000"/>
    <n v="6691"/>
    <x v="2"/>
    <x v="0"/>
    <x v="0"/>
    <n v="1424380783"/>
    <x v="442"/>
    <b v="0"/>
    <n v="17"/>
    <b v="0"/>
    <x v="5"/>
    <x v="442"/>
    <x v="0"/>
    <s v="animation"/>
    <x v="0"/>
    <n v="2015"/>
  </r>
  <r>
    <x v="443"/>
    <x v="443"/>
    <s v="We love cartoons!! We want to make more but it costs money to so. Be apart of your daily dose of WTF!?! Pledge now!!"/>
    <n v="10000"/>
    <n v="10"/>
    <x v="2"/>
    <x v="5"/>
    <x v="5"/>
    <n v="1391991701"/>
    <x v="443"/>
    <b v="0"/>
    <n v="2"/>
    <b v="0"/>
    <x v="5"/>
    <x v="443"/>
    <x v="0"/>
    <s v="animation"/>
    <x v="3"/>
    <n v="2014"/>
  </r>
  <r>
    <x v="444"/>
    <x v="444"/>
    <s v="An upcoming animated web sitcom series centered around dealing with life, love, and relationships."/>
    <n v="1000"/>
    <n v="50"/>
    <x v="2"/>
    <x v="0"/>
    <x v="0"/>
    <n v="1329342361"/>
    <x v="444"/>
    <b v="0"/>
    <n v="1"/>
    <b v="0"/>
    <x v="5"/>
    <x v="444"/>
    <x v="0"/>
    <s v="animation"/>
    <x v="6"/>
    <n v="2011"/>
  </r>
  <r>
    <x v="445"/>
    <x v="445"/>
    <s v="We're ready to officially launch our website with a collectable dvd and comic package. Three shows and a double comic."/>
    <n v="60000"/>
    <n v="2"/>
    <x v="2"/>
    <x v="0"/>
    <x v="0"/>
    <n v="1432195375"/>
    <x v="445"/>
    <b v="0"/>
    <n v="2"/>
    <b v="0"/>
    <x v="5"/>
    <x v="445"/>
    <x v="0"/>
    <s v="animation"/>
    <x v="0"/>
    <n v="2015"/>
  </r>
  <r>
    <x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x v="446"/>
    <b v="0"/>
    <n v="16"/>
    <b v="0"/>
    <x v="5"/>
    <x v="446"/>
    <x v="0"/>
    <s v="animation"/>
    <x v="0"/>
    <n v="2015"/>
  </r>
  <r>
    <x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x v="447"/>
    <b v="0"/>
    <n v="1"/>
    <b v="0"/>
    <x v="5"/>
    <x v="447"/>
    <x v="0"/>
    <s v="animation"/>
    <x v="4"/>
    <n v="2013"/>
  </r>
  <r>
    <x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x v="448"/>
    <b v="0"/>
    <n v="4"/>
    <b v="0"/>
    <x v="5"/>
    <x v="448"/>
    <x v="0"/>
    <s v="animation"/>
    <x v="3"/>
    <n v="2014"/>
  </r>
  <r>
    <x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b v="0"/>
    <n v="5"/>
    <b v="0"/>
    <x v="5"/>
    <x v="449"/>
    <x v="0"/>
    <s v="animation"/>
    <x v="4"/>
    <n v="2013"/>
  </r>
  <r>
    <x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b v="0"/>
    <n v="7"/>
    <b v="0"/>
    <x v="5"/>
    <x v="450"/>
    <x v="0"/>
    <s v="animation"/>
    <x v="3"/>
    <n v="2014"/>
  </r>
  <r>
    <x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x v="451"/>
    <b v="0"/>
    <n v="0"/>
    <b v="0"/>
    <x v="5"/>
    <x v="451"/>
    <x v="0"/>
    <s v="animation"/>
    <x v="4"/>
    <n v="2013"/>
  </r>
  <r>
    <x v="452"/>
    <x v="452"/>
    <s v="A man must find his way out of the depths of the shadows by using the aid of a little girl."/>
    <n v="750"/>
    <n v="480"/>
    <x v="2"/>
    <x v="0"/>
    <x v="0"/>
    <n v="1431536015"/>
    <x v="452"/>
    <b v="0"/>
    <n v="12"/>
    <b v="0"/>
    <x v="5"/>
    <x v="452"/>
    <x v="0"/>
    <s v="animation"/>
    <x v="0"/>
    <n v="2015"/>
  </r>
  <r>
    <x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x v="453"/>
    <b v="0"/>
    <n v="2"/>
    <b v="0"/>
    <x v="5"/>
    <x v="453"/>
    <x v="0"/>
    <s v="animation"/>
    <x v="0"/>
    <n v="2015"/>
  </r>
  <r>
    <x v="454"/>
    <x v="454"/>
    <s v="Itâ€™s an Action/Adventure Anime for The Yuusha Brave series, G1 Transformer, and the Fast and the Furious Fans!"/>
    <n v="10000"/>
    <n v="82"/>
    <x v="2"/>
    <x v="0"/>
    <x v="0"/>
    <n v="1417007640"/>
    <x v="454"/>
    <b v="0"/>
    <n v="5"/>
    <b v="0"/>
    <x v="5"/>
    <x v="454"/>
    <x v="0"/>
    <s v="animation"/>
    <x v="3"/>
    <n v="2014"/>
  </r>
  <r>
    <x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x v="455"/>
    <b v="0"/>
    <n v="2"/>
    <b v="0"/>
    <x v="5"/>
    <x v="455"/>
    <x v="0"/>
    <s v="animation"/>
    <x v="5"/>
    <n v="2012"/>
  </r>
  <r>
    <x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b v="0"/>
    <n v="3"/>
    <b v="0"/>
    <x v="5"/>
    <x v="456"/>
    <x v="0"/>
    <s v="animation"/>
    <x v="4"/>
    <n v="2013"/>
  </r>
  <r>
    <x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x v="457"/>
    <b v="0"/>
    <n v="0"/>
    <b v="0"/>
    <x v="5"/>
    <x v="457"/>
    <x v="0"/>
    <s v="animation"/>
    <x v="3"/>
    <n v="2014"/>
  </r>
  <r>
    <x v="458"/>
    <x v="458"/>
    <s v="An animated parody of the game, Counter-Strike. The sequel to the very popular Counter-Strike: DE_dust2. Hacker is back!"/>
    <n v="10000"/>
    <n v="821"/>
    <x v="2"/>
    <x v="1"/>
    <x v="1"/>
    <n v="1368550060"/>
    <x v="458"/>
    <b v="0"/>
    <n v="49"/>
    <b v="0"/>
    <x v="5"/>
    <x v="458"/>
    <x v="0"/>
    <s v="animation"/>
    <x v="4"/>
    <n v="2013"/>
  </r>
  <r>
    <x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x v="459"/>
    <b v="0"/>
    <n v="1"/>
    <b v="0"/>
    <x v="5"/>
    <x v="459"/>
    <x v="0"/>
    <s v="animation"/>
    <x v="6"/>
    <n v="2011"/>
  </r>
  <r>
    <x v="460"/>
    <x v="460"/>
    <s v="An animated web series about biological evolution gone haywire."/>
    <n v="8500"/>
    <n v="25"/>
    <x v="2"/>
    <x v="0"/>
    <x v="0"/>
    <n v="1401595200"/>
    <x v="460"/>
    <b v="0"/>
    <n v="2"/>
    <b v="0"/>
    <x v="5"/>
    <x v="460"/>
    <x v="0"/>
    <s v="animation"/>
    <x v="3"/>
    <n v="2014"/>
  </r>
  <r>
    <x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x v="461"/>
    <b v="0"/>
    <n v="0"/>
    <b v="0"/>
    <x v="5"/>
    <x v="461"/>
    <x v="0"/>
    <s v="animation"/>
    <x v="4"/>
    <n v="2013"/>
  </r>
  <r>
    <x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x v="462"/>
    <b v="0"/>
    <n v="0"/>
    <b v="0"/>
    <x v="5"/>
    <x v="462"/>
    <x v="0"/>
    <s v="animation"/>
    <x v="6"/>
    <n v="2011"/>
  </r>
  <r>
    <x v="463"/>
    <x v="463"/>
    <s v="Depicts the contribution the Tuskegee airmen made in certain historical events that helped turn the tide in World War II."/>
    <n v="55000"/>
    <n v="1250"/>
    <x v="2"/>
    <x v="0"/>
    <x v="0"/>
    <n v="1316883753"/>
    <x v="463"/>
    <b v="0"/>
    <n v="11"/>
    <b v="0"/>
    <x v="5"/>
    <x v="463"/>
    <x v="0"/>
    <s v="animation"/>
    <x v="6"/>
    <n v="2011"/>
  </r>
  <r>
    <x v="464"/>
    <x v="464"/>
    <s v="We are three students that want to make a short PokÃ©mon movie as a school project!"/>
    <n v="1010"/>
    <n v="1"/>
    <x v="2"/>
    <x v="12"/>
    <x v="3"/>
    <n v="1463602935"/>
    <x v="464"/>
    <b v="0"/>
    <n v="1"/>
    <b v="0"/>
    <x v="5"/>
    <x v="464"/>
    <x v="0"/>
    <s v="animation"/>
    <x v="2"/>
    <n v="2016"/>
  </r>
  <r>
    <x v="465"/>
    <x v="465"/>
    <s v="&quot;Amp&quot; is a short film about a robot with needs."/>
    <n v="512"/>
    <n v="138"/>
    <x v="2"/>
    <x v="0"/>
    <x v="0"/>
    <n v="1403837574"/>
    <x v="465"/>
    <b v="0"/>
    <n v="8"/>
    <b v="0"/>
    <x v="5"/>
    <x v="465"/>
    <x v="0"/>
    <s v="animation"/>
    <x v="3"/>
    <n v="2014"/>
  </r>
  <r>
    <x v="466"/>
    <x v="466"/>
    <s v="(Working storyboard for animated project) A multi-generational Knight that wages war on criminals and corrupt governments"/>
    <n v="10000"/>
    <n v="76"/>
    <x v="2"/>
    <x v="0"/>
    <x v="0"/>
    <n v="1347057464"/>
    <x v="466"/>
    <b v="0"/>
    <n v="5"/>
    <b v="0"/>
    <x v="5"/>
    <x v="466"/>
    <x v="0"/>
    <s v="animation"/>
    <x v="5"/>
    <n v="2012"/>
  </r>
  <r>
    <x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b v="0"/>
    <n v="39"/>
    <b v="0"/>
    <x v="5"/>
    <x v="467"/>
    <x v="0"/>
    <s v="animation"/>
    <x v="5"/>
    <n v="2012"/>
  </r>
  <r>
    <x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x v="468"/>
    <b v="0"/>
    <n v="0"/>
    <b v="0"/>
    <x v="5"/>
    <x v="468"/>
    <x v="0"/>
    <s v="animation"/>
    <x v="5"/>
    <n v="2012"/>
  </r>
  <r>
    <x v="469"/>
    <x v="469"/>
    <s v="Create a personalised animation film using your child's name and photo."/>
    <n v="6000"/>
    <n v="0"/>
    <x v="2"/>
    <x v="1"/>
    <x v="1"/>
    <n v="1409960724"/>
    <x v="469"/>
    <b v="0"/>
    <n v="0"/>
    <b v="0"/>
    <x v="5"/>
    <x v="469"/>
    <x v="0"/>
    <s v="animation"/>
    <x v="3"/>
    <n v="2014"/>
  </r>
  <r>
    <x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x v="470"/>
    <b v="0"/>
    <n v="2"/>
    <b v="0"/>
    <x v="5"/>
    <x v="470"/>
    <x v="0"/>
    <s v="animation"/>
    <x v="4"/>
    <n v="2013"/>
  </r>
  <r>
    <x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b v="0"/>
    <n v="170"/>
    <b v="0"/>
    <x v="5"/>
    <x v="471"/>
    <x v="0"/>
    <s v="animation"/>
    <x v="3"/>
    <n v="2014"/>
  </r>
  <r>
    <x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b v="0"/>
    <n v="5"/>
    <b v="0"/>
    <x v="5"/>
    <x v="472"/>
    <x v="0"/>
    <s v="animation"/>
    <x v="3"/>
    <n v="2014"/>
  </r>
  <r>
    <x v="473"/>
    <x v="473"/>
    <s v="Quantum Kidz follows a young girlâ€™s journey becoming a superhero and dealing with alien threats against the Earth!"/>
    <n v="30000"/>
    <n v="861"/>
    <x v="2"/>
    <x v="0"/>
    <x v="0"/>
    <n v="1410972319"/>
    <x v="473"/>
    <b v="0"/>
    <n v="14"/>
    <b v="0"/>
    <x v="5"/>
    <x v="473"/>
    <x v="0"/>
    <s v="animation"/>
    <x v="3"/>
    <n v="2014"/>
  </r>
  <r>
    <x v="474"/>
    <x v="474"/>
    <s v="Time travel the light Mr. Fantastic!  Spin the dimensions toward other continuums and worlds.  Hold onto your panties."/>
    <n v="3300"/>
    <n v="1"/>
    <x v="2"/>
    <x v="0"/>
    <x v="0"/>
    <n v="1487318029"/>
    <x v="474"/>
    <b v="0"/>
    <n v="1"/>
    <b v="0"/>
    <x v="5"/>
    <x v="474"/>
    <x v="0"/>
    <s v="animation"/>
    <x v="1"/>
    <n v="2017"/>
  </r>
  <r>
    <x v="475"/>
    <x v="475"/>
    <s v="Tropiki-Meet the Tikis-childrens animated/cartoon series.Fun  cartoon shorts with quirky humor and a positive uplifting message"/>
    <n v="2000"/>
    <n v="0"/>
    <x v="2"/>
    <x v="0"/>
    <x v="0"/>
    <n v="1430877843"/>
    <x v="475"/>
    <b v="0"/>
    <n v="0"/>
    <b v="0"/>
    <x v="5"/>
    <x v="475"/>
    <x v="0"/>
    <s v="animation"/>
    <x v="0"/>
    <n v="2015"/>
  </r>
  <r>
    <x v="476"/>
    <x v="476"/>
    <s v="Animated Music Videos that teach kids how to read."/>
    <n v="220000"/>
    <n v="4906.59"/>
    <x v="2"/>
    <x v="0"/>
    <x v="0"/>
    <n v="1401767940"/>
    <x v="476"/>
    <b v="0"/>
    <n v="124"/>
    <b v="0"/>
    <x v="5"/>
    <x v="476"/>
    <x v="0"/>
    <s v="animation"/>
    <x v="3"/>
    <n v="2014"/>
  </r>
  <r>
    <x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x v="477"/>
    <b v="0"/>
    <n v="0"/>
    <b v="0"/>
    <x v="5"/>
    <x v="477"/>
    <x v="0"/>
    <s v="animation"/>
    <x v="5"/>
    <n v="2012"/>
  </r>
  <r>
    <x v="478"/>
    <x v="478"/>
    <s v="this is an animated full length film of an old classic with new life to it. That gigantic and naive duckling we all love  ."/>
    <n v="10000"/>
    <n v="0"/>
    <x v="2"/>
    <x v="0"/>
    <x v="0"/>
    <n v="1427921509"/>
    <x v="478"/>
    <b v="0"/>
    <n v="0"/>
    <b v="0"/>
    <x v="5"/>
    <x v="478"/>
    <x v="0"/>
    <s v="animation"/>
    <x v="0"/>
    <n v="2015"/>
  </r>
  <r>
    <x v="479"/>
    <x v="479"/>
    <s v="ANIMATING the most INFAMOUS Math Courses in America and TRANSLATING them for the mathematical underdog!"/>
    <n v="15000"/>
    <n v="4884"/>
    <x v="2"/>
    <x v="0"/>
    <x v="0"/>
    <n v="1416566835"/>
    <x v="479"/>
    <b v="0"/>
    <n v="55"/>
    <b v="0"/>
    <x v="5"/>
    <x v="479"/>
    <x v="0"/>
    <s v="animation"/>
    <x v="3"/>
    <n v="2014"/>
  </r>
  <r>
    <x v="480"/>
    <x v="480"/>
    <s v="To court his muse, an artist must first outsmart her dog.  A short animated film collaboration by Dana and Terrence Masson."/>
    <n v="40000"/>
    <n v="7764"/>
    <x v="2"/>
    <x v="0"/>
    <x v="0"/>
    <n v="1376049615"/>
    <x v="480"/>
    <b v="0"/>
    <n v="140"/>
    <b v="0"/>
    <x v="5"/>
    <x v="480"/>
    <x v="0"/>
    <s v="animation"/>
    <x v="4"/>
    <n v="2013"/>
  </r>
  <r>
    <x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x v="481"/>
    <b v="0"/>
    <n v="21"/>
    <b v="0"/>
    <x v="5"/>
    <x v="481"/>
    <x v="0"/>
    <s v="animation"/>
    <x v="5"/>
    <n v="2012"/>
  </r>
  <r>
    <x v="482"/>
    <x v="482"/>
    <s v="Help me quit my day job and also create animated Stand-up routines from local up and coming comedians."/>
    <n v="10000"/>
    <n v="10"/>
    <x v="2"/>
    <x v="0"/>
    <x v="0"/>
    <n v="1460644440"/>
    <x v="482"/>
    <b v="0"/>
    <n v="1"/>
    <b v="0"/>
    <x v="5"/>
    <x v="482"/>
    <x v="0"/>
    <s v="animation"/>
    <x v="2"/>
    <n v="2016"/>
  </r>
  <r>
    <x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b v="0"/>
    <n v="147"/>
    <b v="0"/>
    <x v="5"/>
    <x v="483"/>
    <x v="0"/>
    <s v="animation"/>
    <x v="5"/>
    <n v="2012"/>
  </r>
  <r>
    <x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b v="0"/>
    <n v="11"/>
    <b v="0"/>
    <x v="5"/>
    <x v="484"/>
    <x v="0"/>
    <s v="animation"/>
    <x v="0"/>
    <n v="2015"/>
  </r>
  <r>
    <x v="485"/>
    <x v="485"/>
    <s v="Last few days to make this toon a reality! 5 funny toons for YOU! See the pilot episode here!"/>
    <n v="37956"/>
    <n v="8315.01"/>
    <x v="2"/>
    <x v="1"/>
    <x v="1"/>
    <n v="1368792499"/>
    <x v="485"/>
    <b v="0"/>
    <n v="125"/>
    <b v="0"/>
    <x v="5"/>
    <x v="485"/>
    <x v="0"/>
    <s v="animation"/>
    <x v="4"/>
    <n v="2013"/>
  </r>
  <r>
    <x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b v="0"/>
    <n v="1"/>
    <b v="0"/>
    <x v="5"/>
    <x v="486"/>
    <x v="0"/>
    <s v="animation"/>
    <x v="3"/>
    <n v="2014"/>
  </r>
  <r>
    <x v="487"/>
    <x v="487"/>
    <s v="Hey everyone we are producing a new show called The Adventures of Daryl and Straight Man. It is an animated comedy web series."/>
    <n v="50000"/>
    <n v="0"/>
    <x v="2"/>
    <x v="5"/>
    <x v="5"/>
    <n v="1482678994"/>
    <x v="487"/>
    <b v="0"/>
    <n v="0"/>
    <b v="0"/>
    <x v="5"/>
    <x v="487"/>
    <x v="0"/>
    <s v="animation"/>
    <x v="2"/>
    <n v="2016"/>
  </r>
  <r>
    <x v="488"/>
    <x v="488"/>
    <s v="When humans left the earth, the animals took over the city. What could go wrong? Well...everything!"/>
    <n v="12000"/>
    <n v="0"/>
    <x v="2"/>
    <x v="0"/>
    <x v="0"/>
    <n v="1483924700"/>
    <x v="488"/>
    <b v="0"/>
    <n v="0"/>
    <b v="0"/>
    <x v="5"/>
    <x v="488"/>
    <x v="0"/>
    <s v="animation"/>
    <x v="2"/>
    <n v="2016"/>
  </r>
  <r>
    <x v="489"/>
    <x v="489"/>
    <s v="Help America's favorite dysfunctional immigrant family THE GUINEAS launch the first season of their animated web series."/>
    <n v="74997"/>
    <n v="215"/>
    <x v="2"/>
    <x v="0"/>
    <x v="0"/>
    <n v="1325763180"/>
    <x v="489"/>
    <b v="0"/>
    <n v="3"/>
    <b v="0"/>
    <x v="5"/>
    <x v="489"/>
    <x v="0"/>
    <s v="animation"/>
    <x v="6"/>
    <n v="2011"/>
  </r>
  <r>
    <x v="490"/>
    <x v="490"/>
    <s v="Cancelled"/>
    <n v="1000"/>
    <n v="0"/>
    <x v="2"/>
    <x v="0"/>
    <x v="0"/>
    <n v="1345677285"/>
    <x v="490"/>
    <b v="0"/>
    <n v="0"/>
    <b v="0"/>
    <x v="5"/>
    <x v="490"/>
    <x v="0"/>
    <s v="animation"/>
    <x v="5"/>
    <n v="2012"/>
  </r>
  <r>
    <x v="491"/>
    <x v="491"/>
    <s v="&quot;Guess What? Gus&quot; is a magical animated comedy that follow a new kid who playful antics for attention make the news."/>
    <n v="10000"/>
    <n v="0"/>
    <x v="2"/>
    <x v="0"/>
    <x v="0"/>
    <n v="1453937699"/>
    <x v="491"/>
    <b v="0"/>
    <n v="0"/>
    <b v="0"/>
    <x v="5"/>
    <x v="491"/>
    <x v="0"/>
    <s v="animation"/>
    <x v="0"/>
    <n v="2015"/>
  </r>
  <r>
    <x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b v="0"/>
    <n v="0"/>
    <b v="0"/>
    <x v="5"/>
    <x v="492"/>
    <x v="0"/>
    <s v="animation"/>
    <x v="2"/>
    <n v="2016"/>
  </r>
  <r>
    <x v="493"/>
    <x v="493"/>
    <s v="The Chupacabra is not a myth and one man is on a mission to prove its existence no matter what, his name is Joc Barrera."/>
    <n v="30000"/>
    <n v="0"/>
    <x v="2"/>
    <x v="1"/>
    <x v="1"/>
    <n v="1432142738"/>
    <x v="493"/>
    <b v="0"/>
    <n v="0"/>
    <b v="0"/>
    <x v="5"/>
    <x v="493"/>
    <x v="0"/>
    <s v="animation"/>
    <x v="0"/>
    <n v="2015"/>
  </r>
  <r>
    <x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b v="0"/>
    <n v="3"/>
    <b v="0"/>
    <x v="5"/>
    <x v="494"/>
    <x v="0"/>
    <s v="animation"/>
    <x v="3"/>
    <n v="2014"/>
  </r>
  <r>
    <x v="495"/>
    <x v="495"/>
    <s v="two friends set out to conquer and reach the level cap of the quest watch, how will they do it when they're 2 teenage idiots"/>
    <n v="7000"/>
    <n v="0"/>
    <x v="2"/>
    <x v="0"/>
    <x v="0"/>
    <n v="1437076305"/>
    <x v="495"/>
    <b v="0"/>
    <n v="0"/>
    <b v="0"/>
    <x v="5"/>
    <x v="495"/>
    <x v="0"/>
    <s v="animation"/>
    <x v="0"/>
    <n v="2015"/>
  </r>
  <r>
    <x v="496"/>
    <x v="496"/>
    <s v="The movie is about the adventures of Ethan, Danna, The mysterious inventor and more."/>
    <n v="60000"/>
    <n v="1"/>
    <x v="2"/>
    <x v="0"/>
    <x v="0"/>
    <n v="1392070874"/>
    <x v="496"/>
    <b v="0"/>
    <n v="1"/>
    <b v="0"/>
    <x v="5"/>
    <x v="496"/>
    <x v="0"/>
    <s v="animation"/>
    <x v="4"/>
    <n v="2013"/>
  </r>
  <r>
    <x v="497"/>
    <x v="497"/>
    <s v="live-action/animated series pilot."/>
    <n v="4480"/>
    <n v="30"/>
    <x v="2"/>
    <x v="0"/>
    <x v="0"/>
    <n v="1419483600"/>
    <x v="497"/>
    <b v="0"/>
    <n v="3"/>
    <b v="0"/>
    <x v="5"/>
    <x v="497"/>
    <x v="0"/>
    <s v="animation"/>
    <x v="3"/>
    <n v="2014"/>
  </r>
  <r>
    <x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x v="498"/>
    <b v="0"/>
    <n v="22"/>
    <b v="0"/>
    <x v="5"/>
    <x v="498"/>
    <x v="0"/>
    <s v="animation"/>
    <x v="6"/>
    <n v="2011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b v="0"/>
    <n v="26"/>
    <b v="0"/>
    <x v="5"/>
    <x v="499"/>
    <x v="0"/>
    <s v="animation"/>
    <x v="8"/>
    <n v="2009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b v="0"/>
    <n v="4"/>
    <b v="0"/>
    <x v="5"/>
    <x v="500"/>
    <x v="0"/>
    <s v="animation"/>
    <x v="7"/>
    <n v="2010"/>
  </r>
  <r>
    <x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x v="501"/>
    <b v="0"/>
    <n v="0"/>
    <b v="0"/>
    <x v="5"/>
    <x v="501"/>
    <x v="0"/>
    <s v="animation"/>
    <x v="6"/>
    <n v="2011"/>
  </r>
  <r>
    <x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b v="0"/>
    <n v="4"/>
    <b v="0"/>
    <x v="5"/>
    <x v="502"/>
    <x v="0"/>
    <s v="animation"/>
    <x v="5"/>
    <n v="2012"/>
  </r>
  <r>
    <x v="503"/>
    <x v="503"/>
    <s v="Jimmy wants to live life and see his grandchildren grow up, but alcoholism threatens to curtail everything he dreams of."/>
    <n v="6500"/>
    <n v="114"/>
    <x v="2"/>
    <x v="1"/>
    <x v="1"/>
    <n v="1421498303"/>
    <x v="503"/>
    <b v="0"/>
    <n v="9"/>
    <b v="0"/>
    <x v="5"/>
    <x v="503"/>
    <x v="0"/>
    <s v="animation"/>
    <x v="3"/>
    <n v="2014"/>
  </r>
  <r>
    <x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x v="504"/>
    <b v="0"/>
    <n v="5"/>
    <b v="0"/>
    <x v="5"/>
    <x v="504"/>
    <x v="0"/>
    <s v="animation"/>
    <x v="5"/>
    <n v="2012"/>
  </r>
  <r>
    <x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x v="505"/>
    <b v="0"/>
    <n v="14"/>
    <b v="0"/>
    <x v="5"/>
    <x v="505"/>
    <x v="0"/>
    <s v="animation"/>
    <x v="0"/>
    <n v="2015"/>
  </r>
  <r>
    <x v="506"/>
    <x v="506"/>
    <s v="A feature-length 3D animation that depicts what happened when the Son of the Morning rebelled against God."/>
    <n v="200000"/>
    <n v="250"/>
    <x v="2"/>
    <x v="0"/>
    <x v="0"/>
    <n v="1376140520"/>
    <x v="506"/>
    <b v="0"/>
    <n v="1"/>
    <b v="0"/>
    <x v="5"/>
    <x v="506"/>
    <x v="0"/>
    <s v="animation"/>
    <x v="4"/>
    <n v="2013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b v="0"/>
    <n v="10"/>
    <b v="0"/>
    <x v="5"/>
    <x v="507"/>
    <x v="0"/>
    <s v="animation"/>
    <x v="5"/>
    <n v="2012"/>
  </r>
  <r>
    <x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x v="508"/>
    <b v="0"/>
    <n v="3"/>
    <b v="0"/>
    <x v="5"/>
    <x v="508"/>
    <x v="0"/>
    <s v="animation"/>
    <x v="5"/>
    <n v="2012"/>
  </r>
  <r>
    <x v="509"/>
    <x v="509"/>
    <s v="A hilarious comedy podcast being turned into an animated series  about an indian servant and his boss."/>
    <n v="5000"/>
    <n v="10"/>
    <x v="2"/>
    <x v="1"/>
    <x v="1"/>
    <n v="1435504170"/>
    <x v="509"/>
    <b v="0"/>
    <n v="1"/>
    <b v="0"/>
    <x v="5"/>
    <x v="509"/>
    <x v="0"/>
    <s v="animation"/>
    <x v="0"/>
    <n v="2015"/>
  </r>
  <r>
    <x v="510"/>
    <x v="510"/>
    <s v="A mile below the Franco-Swiss border Dean manages to break the Large Hadron Collider and triggers the end of the world."/>
    <n v="14000"/>
    <n v="0"/>
    <x v="2"/>
    <x v="0"/>
    <x v="0"/>
    <n v="1456805639"/>
    <x v="510"/>
    <b v="0"/>
    <n v="0"/>
    <b v="0"/>
    <x v="5"/>
    <x v="510"/>
    <x v="0"/>
    <s v="animation"/>
    <x v="2"/>
    <n v="2016"/>
  </r>
  <r>
    <x v="511"/>
    <x v="511"/>
    <s v="A project that incorporates animation and comic art into a relevant story. 4 boys, 1 eyeland, and a whole lot of drama!!!"/>
    <n v="5000"/>
    <n v="150"/>
    <x v="2"/>
    <x v="0"/>
    <x v="0"/>
    <n v="1365228982"/>
    <x v="511"/>
    <b v="0"/>
    <n v="5"/>
    <b v="0"/>
    <x v="5"/>
    <x v="511"/>
    <x v="0"/>
    <s v="animation"/>
    <x v="4"/>
    <n v="2013"/>
  </r>
  <r>
    <x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x v="512"/>
    <b v="0"/>
    <n v="2"/>
    <b v="0"/>
    <x v="5"/>
    <x v="512"/>
    <x v="0"/>
    <s v="animation"/>
    <x v="2"/>
    <n v="2016"/>
  </r>
  <r>
    <x v="513"/>
    <x v="513"/>
    <s v="A sci-fi fantasy 2.5D anime styled series about some guys trying to save the world, probably..."/>
    <n v="50000"/>
    <n v="6962"/>
    <x v="2"/>
    <x v="0"/>
    <x v="0"/>
    <n v="1471244400"/>
    <x v="513"/>
    <b v="0"/>
    <n v="68"/>
    <b v="0"/>
    <x v="5"/>
    <x v="513"/>
    <x v="0"/>
    <s v="animation"/>
    <x v="2"/>
    <n v="2016"/>
  </r>
  <r>
    <x v="514"/>
    <x v="514"/>
    <s v="A film created entirely out of paper, visual effects and found objects depicts how one man created a new life for himself."/>
    <n v="1500"/>
    <n v="50"/>
    <x v="2"/>
    <x v="5"/>
    <x v="5"/>
    <n v="1407595447"/>
    <x v="514"/>
    <b v="0"/>
    <n v="3"/>
    <b v="0"/>
    <x v="5"/>
    <x v="514"/>
    <x v="0"/>
    <s v="animation"/>
    <x v="3"/>
    <n v="2014"/>
  </r>
  <r>
    <x v="515"/>
    <x v="515"/>
    <s v="A Tale of Faith is an animated short film based on the heartwarming tale by Rebbe Nachman of Breslov."/>
    <n v="97000"/>
    <n v="24651"/>
    <x v="2"/>
    <x v="0"/>
    <x v="0"/>
    <n v="1451389601"/>
    <x v="515"/>
    <b v="0"/>
    <n v="34"/>
    <b v="0"/>
    <x v="5"/>
    <x v="515"/>
    <x v="0"/>
    <s v="animation"/>
    <x v="0"/>
    <n v="2015"/>
  </r>
  <r>
    <x v="516"/>
    <x v="516"/>
    <s v="A big brother style comedy animation series starring famous seafarers"/>
    <n v="5000"/>
    <n v="0"/>
    <x v="2"/>
    <x v="1"/>
    <x v="1"/>
    <n v="1432752080"/>
    <x v="516"/>
    <b v="0"/>
    <n v="0"/>
    <b v="0"/>
    <x v="5"/>
    <x v="516"/>
    <x v="0"/>
    <s v="animation"/>
    <x v="0"/>
    <n v="2015"/>
  </r>
  <r>
    <x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x v="517"/>
    <b v="0"/>
    <n v="3"/>
    <b v="0"/>
    <x v="5"/>
    <x v="517"/>
    <x v="0"/>
    <s v="animation"/>
    <x v="1"/>
    <n v="2017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b v="0"/>
    <n v="0"/>
    <b v="0"/>
    <x v="5"/>
    <x v="518"/>
    <x v="0"/>
    <s v="animation"/>
    <x v="0"/>
    <n v="2015"/>
  </r>
  <r>
    <x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b v="0"/>
    <n v="70"/>
    <b v="0"/>
    <x v="5"/>
    <x v="519"/>
    <x v="0"/>
    <s v="animation"/>
    <x v="5"/>
    <n v="2012"/>
  </r>
  <r>
    <x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x v="520"/>
    <b v="0"/>
    <n v="34"/>
    <b v="1"/>
    <x v="6"/>
    <x v="520"/>
    <x v="1"/>
    <s v="plays"/>
    <x v="0"/>
    <n v="2015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b v="0"/>
    <n v="56"/>
    <b v="1"/>
    <x v="6"/>
    <x v="521"/>
    <x v="1"/>
    <s v="plays"/>
    <x v="2"/>
    <n v="2016"/>
  </r>
  <r>
    <x v="522"/>
    <x v="522"/>
    <s v="*** TO MAKE DONATIONS IN THE FUTURE                                   GO TO OUR WEBSITE: www.compassplayers.com ***"/>
    <n v="3000"/>
    <n v="3440"/>
    <x v="0"/>
    <x v="0"/>
    <x v="0"/>
    <n v="1458518325"/>
    <x v="522"/>
    <b v="0"/>
    <n v="31"/>
    <b v="1"/>
    <x v="6"/>
    <x v="522"/>
    <x v="1"/>
    <s v="plays"/>
    <x v="2"/>
    <n v="2016"/>
  </r>
  <r>
    <x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x v="523"/>
    <b v="0"/>
    <n v="84"/>
    <b v="1"/>
    <x v="6"/>
    <x v="523"/>
    <x v="1"/>
    <s v="plays"/>
    <x v="0"/>
    <n v="2015"/>
  </r>
  <r>
    <x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b v="0"/>
    <n v="130"/>
    <b v="1"/>
    <x v="6"/>
    <x v="524"/>
    <x v="1"/>
    <s v="plays"/>
    <x v="2"/>
    <n v="201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b v="0"/>
    <n v="12"/>
    <b v="1"/>
    <x v="6"/>
    <x v="525"/>
    <x v="1"/>
    <s v="plays"/>
    <x v="3"/>
    <n v="2014"/>
  </r>
  <r>
    <x v="526"/>
    <x v="526"/>
    <s v="We have a brand new play. We urgently need your help to fund our production, which opens at Theatre503 on August 18th."/>
    <n v="1500"/>
    <n v="1710"/>
    <x v="0"/>
    <x v="1"/>
    <x v="1"/>
    <n v="1438966800"/>
    <x v="526"/>
    <b v="0"/>
    <n v="23"/>
    <b v="1"/>
    <x v="6"/>
    <x v="526"/>
    <x v="1"/>
    <s v="plays"/>
    <x v="0"/>
    <n v="2015"/>
  </r>
  <r>
    <x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b v="0"/>
    <n v="158"/>
    <b v="1"/>
    <x v="6"/>
    <x v="527"/>
    <x v="1"/>
    <s v="plays"/>
    <x v="1"/>
    <n v="2017"/>
  </r>
  <r>
    <x v="528"/>
    <x v="528"/>
    <s v="A Festival Backed Production of a Full-Length Play."/>
    <n v="1150"/>
    <n v="1330"/>
    <x v="0"/>
    <x v="0"/>
    <x v="0"/>
    <n v="1434921600"/>
    <x v="528"/>
    <b v="0"/>
    <n v="30"/>
    <b v="1"/>
    <x v="6"/>
    <x v="528"/>
    <x v="1"/>
    <s v="plays"/>
    <x v="0"/>
    <n v="2015"/>
  </r>
  <r>
    <x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b v="0"/>
    <n v="18"/>
    <b v="1"/>
    <x v="6"/>
    <x v="529"/>
    <x v="1"/>
    <s v="plays"/>
    <x v="2"/>
    <n v="2016"/>
  </r>
  <r>
    <x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x v="530"/>
    <b v="0"/>
    <n v="29"/>
    <b v="1"/>
    <x v="6"/>
    <x v="530"/>
    <x v="1"/>
    <s v="plays"/>
    <x v="0"/>
    <n v="2015"/>
  </r>
  <r>
    <x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b v="0"/>
    <n v="31"/>
    <b v="1"/>
    <x v="6"/>
    <x v="531"/>
    <x v="1"/>
    <s v="plays"/>
    <x v="2"/>
    <n v="2016"/>
  </r>
  <r>
    <x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x v="532"/>
    <b v="0"/>
    <n v="173"/>
    <b v="1"/>
    <x v="6"/>
    <x v="532"/>
    <x v="1"/>
    <s v="plays"/>
    <x v="2"/>
    <n v="201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b v="0"/>
    <n v="17"/>
    <b v="1"/>
    <x v="6"/>
    <x v="533"/>
    <x v="1"/>
    <s v="plays"/>
    <x v="2"/>
    <n v="2016"/>
  </r>
  <r>
    <x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x v="534"/>
    <b v="0"/>
    <n v="48"/>
    <b v="1"/>
    <x v="6"/>
    <x v="534"/>
    <x v="1"/>
    <s v="plays"/>
    <x v="0"/>
    <n v="2015"/>
  </r>
  <r>
    <x v="535"/>
    <x v="535"/>
    <s v="Weâ€™re producing a Northern Brexit sci-fi play for VAULT festival 2017 and we need your help!"/>
    <n v="2000"/>
    <n v="2050"/>
    <x v="0"/>
    <x v="1"/>
    <x v="1"/>
    <n v="1483707905"/>
    <x v="535"/>
    <b v="0"/>
    <n v="59"/>
    <b v="1"/>
    <x v="6"/>
    <x v="535"/>
    <x v="1"/>
    <s v="plays"/>
    <x v="2"/>
    <n v="2016"/>
  </r>
  <r>
    <x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x v="536"/>
    <b v="0"/>
    <n v="39"/>
    <b v="1"/>
    <x v="6"/>
    <x v="536"/>
    <x v="1"/>
    <s v="plays"/>
    <x v="0"/>
    <n v="2015"/>
  </r>
  <r>
    <x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x v="537"/>
    <b v="0"/>
    <n v="59"/>
    <b v="1"/>
    <x v="6"/>
    <x v="537"/>
    <x v="1"/>
    <s v="plays"/>
    <x v="0"/>
    <n v="2015"/>
  </r>
  <r>
    <x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x v="538"/>
    <b v="0"/>
    <n v="60"/>
    <b v="1"/>
    <x v="6"/>
    <x v="538"/>
    <x v="1"/>
    <s v="plays"/>
    <x v="2"/>
    <n v="2016"/>
  </r>
  <r>
    <x v="539"/>
    <x v="539"/>
    <s v="A brand new show that unites puppetry, live music and storytelling to bring a forgotten English legend back to life!"/>
    <n v="500"/>
    <n v="503.22"/>
    <x v="0"/>
    <x v="1"/>
    <x v="1"/>
    <n v="1467681107"/>
    <x v="539"/>
    <b v="0"/>
    <n v="20"/>
    <b v="1"/>
    <x v="6"/>
    <x v="539"/>
    <x v="1"/>
    <s v="plays"/>
    <x v="2"/>
    <n v="2016"/>
  </r>
  <r>
    <x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x v="540"/>
    <b v="0"/>
    <n v="1"/>
    <b v="0"/>
    <x v="7"/>
    <x v="540"/>
    <x v="2"/>
    <s v="web"/>
    <x v="0"/>
    <n v="2015"/>
  </r>
  <r>
    <x v="541"/>
    <x v="541"/>
    <s v="A website dedicated to local Kink Communities; to find others with matching interests and bring them together."/>
    <n v="4500"/>
    <n v="25"/>
    <x v="2"/>
    <x v="0"/>
    <x v="0"/>
    <n v="1446080834"/>
    <x v="541"/>
    <b v="0"/>
    <n v="1"/>
    <b v="0"/>
    <x v="7"/>
    <x v="541"/>
    <x v="2"/>
    <s v="web"/>
    <x v="0"/>
    <n v="2015"/>
  </r>
  <r>
    <x v="542"/>
    <x v="542"/>
    <s v="The platform to record visual, audio and text memory of the common man - as we experienced history when it brushed us by"/>
    <n v="250000"/>
    <n v="1"/>
    <x v="2"/>
    <x v="0"/>
    <x v="0"/>
    <n v="1462293716"/>
    <x v="542"/>
    <b v="0"/>
    <n v="1"/>
    <b v="0"/>
    <x v="7"/>
    <x v="542"/>
    <x v="2"/>
    <s v="web"/>
    <x v="2"/>
    <n v="2016"/>
  </r>
  <r>
    <x v="543"/>
    <x v="543"/>
    <s v="I want to make it easy for those with food allergies to know where they can safely, and happily eat out with friends and family."/>
    <n v="22000"/>
    <n v="70"/>
    <x v="2"/>
    <x v="2"/>
    <x v="2"/>
    <n v="1414807962"/>
    <x v="543"/>
    <b v="0"/>
    <n v="2"/>
    <b v="0"/>
    <x v="7"/>
    <x v="543"/>
    <x v="2"/>
    <s v="web"/>
    <x v="3"/>
    <n v="2014"/>
  </r>
  <r>
    <x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x v="544"/>
    <b v="0"/>
    <n v="2"/>
    <b v="0"/>
    <x v="7"/>
    <x v="544"/>
    <x v="2"/>
    <s v="web"/>
    <x v="2"/>
    <n v="2016"/>
  </r>
  <r>
    <x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x v="545"/>
    <b v="0"/>
    <n v="34"/>
    <b v="0"/>
    <x v="7"/>
    <x v="545"/>
    <x v="2"/>
    <s v="web"/>
    <x v="0"/>
    <n v="2015"/>
  </r>
  <r>
    <x v="546"/>
    <x v="546"/>
    <s v="Build a Christian Network Platform to connect and collaborate projects, events, missions and support online to fulfill the call."/>
    <n v="60000"/>
    <n v="52"/>
    <x v="2"/>
    <x v="0"/>
    <x v="0"/>
    <n v="1445097715"/>
    <x v="546"/>
    <b v="0"/>
    <n v="2"/>
    <b v="0"/>
    <x v="7"/>
    <x v="546"/>
    <x v="2"/>
    <s v="web"/>
    <x v="0"/>
    <n v="2015"/>
  </r>
  <r>
    <x v="547"/>
    <x v="547"/>
    <s v="We are looking to build a secure email / document sharing system for companies needing to send sensitive information to clients."/>
    <n v="7500"/>
    <n v="0"/>
    <x v="2"/>
    <x v="1"/>
    <x v="1"/>
    <n v="1455122564"/>
    <x v="547"/>
    <b v="0"/>
    <n v="0"/>
    <b v="0"/>
    <x v="7"/>
    <x v="547"/>
    <x v="2"/>
    <s v="web"/>
    <x v="2"/>
    <n v="2016"/>
  </r>
  <r>
    <x v="548"/>
    <x v="548"/>
    <s v="Teach your native language online or study a foreign language with native speaking teachers. Social Web service and apps."/>
    <n v="10000"/>
    <n v="9"/>
    <x v="2"/>
    <x v="1"/>
    <x v="1"/>
    <n v="1446154848"/>
    <x v="548"/>
    <b v="0"/>
    <n v="1"/>
    <b v="0"/>
    <x v="7"/>
    <x v="548"/>
    <x v="2"/>
    <s v="web"/>
    <x v="0"/>
    <n v="2015"/>
  </r>
  <r>
    <x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x v="549"/>
    <b v="0"/>
    <n v="8"/>
    <b v="0"/>
    <x v="7"/>
    <x v="549"/>
    <x v="2"/>
    <s v="web"/>
    <x v="0"/>
    <n v="2015"/>
  </r>
  <r>
    <x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x v="550"/>
    <b v="0"/>
    <n v="4"/>
    <b v="0"/>
    <x v="7"/>
    <x v="550"/>
    <x v="2"/>
    <s v="web"/>
    <x v="1"/>
    <n v="2017"/>
  </r>
  <r>
    <x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x v="551"/>
    <b v="0"/>
    <n v="28"/>
    <b v="0"/>
    <x v="7"/>
    <x v="551"/>
    <x v="2"/>
    <s v="web"/>
    <x v="0"/>
    <n v="2015"/>
  </r>
  <r>
    <x v="552"/>
    <x v="552"/>
    <s v="Axoral is a 3d interactive social media interface, with the potential to be so much more, but we need your help!"/>
    <n v="45000"/>
    <n v="0"/>
    <x v="2"/>
    <x v="5"/>
    <x v="5"/>
    <n v="1452350896"/>
    <x v="552"/>
    <b v="0"/>
    <n v="0"/>
    <b v="0"/>
    <x v="7"/>
    <x v="552"/>
    <x v="2"/>
    <s v="web"/>
    <x v="0"/>
    <n v="2015"/>
  </r>
  <r>
    <x v="553"/>
    <x v="553"/>
    <s v="Groundbreaking New Classifieds Website Grows Into Largest Nationwide Coverage By Turning Users Into Entrepreneurs"/>
    <n v="25000"/>
    <n v="123"/>
    <x v="2"/>
    <x v="0"/>
    <x v="0"/>
    <n v="1415988991"/>
    <x v="553"/>
    <b v="0"/>
    <n v="6"/>
    <b v="0"/>
    <x v="7"/>
    <x v="553"/>
    <x v="2"/>
    <s v="web"/>
    <x v="3"/>
    <n v="2014"/>
  </r>
  <r>
    <x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x v="554"/>
    <b v="0"/>
    <n v="22"/>
    <b v="0"/>
    <x v="7"/>
    <x v="554"/>
    <x v="2"/>
    <s v="web"/>
    <x v="3"/>
    <n v="2014"/>
  </r>
  <r>
    <x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x v="555"/>
    <b v="0"/>
    <n v="0"/>
    <b v="0"/>
    <x v="7"/>
    <x v="555"/>
    <x v="2"/>
    <s v="web"/>
    <x v="2"/>
    <n v="2016"/>
  </r>
  <r>
    <x v="556"/>
    <x v="556"/>
    <s v="An educational platform for learning Unified English Braille Code"/>
    <n v="8000"/>
    <n v="200"/>
    <x v="2"/>
    <x v="0"/>
    <x v="0"/>
    <n v="1452112717"/>
    <x v="556"/>
    <b v="0"/>
    <n v="1"/>
    <b v="0"/>
    <x v="7"/>
    <x v="556"/>
    <x v="2"/>
    <s v="web"/>
    <x v="0"/>
    <n v="2015"/>
  </r>
  <r>
    <x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x v="557"/>
    <b v="0"/>
    <n v="20"/>
    <b v="0"/>
    <x v="7"/>
    <x v="557"/>
    <x v="2"/>
    <s v="web"/>
    <x v="2"/>
    <n v="2016"/>
  </r>
  <r>
    <x v="558"/>
    <x v="558"/>
    <s v="A community website with news, classifieds, photo albums, business reviews and a calendar for the local community to share."/>
    <n v="750"/>
    <n v="0"/>
    <x v="2"/>
    <x v="0"/>
    <x v="0"/>
    <n v="1427227905"/>
    <x v="558"/>
    <b v="0"/>
    <n v="0"/>
    <b v="0"/>
    <x v="7"/>
    <x v="558"/>
    <x v="2"/>
    <s v="web"/>
    <x v="0"/>
    <n v="2015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b v="0"/>
    <n v="1"/>
    <b v="0"/>
    <x v="7"/>
    <x v="559"/>
    <x v="2"/>
    <s v="web"/>
    <x v="0"/>
    <n v="2015"/>
  </r>
  <r>
    <x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b v="0"/>
    <n v="3"/>
    <b v="0"/>
    <x v="7"/>
    <x v="560"/>
    <x v="2"/>
    <s v="web"/>
    <x v="3"/>
    <n v="2014"/>
  </r>
  <r>
    <x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x v="561"/>
    <b v="0"/>
    <n v="2"/>
    <b v="0"/>
    <x v="7"/>
    <x v="561"/>
    <x v="2"/>
    <s v="web"/>
    <x v="0"/>
    <n v="2015"/>
  </r>
  <r>
    <x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x v="562"/>
    <b v="0"/>
    <n v="0"/>
    <b v="0"/>
    <x v="7"/>
    <x v="562"/>
    <x v="2"/>
    <s v="web"/>
    <x v="2"/>
    <n v="2016"/>
  </r>
  <r>
    <x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x v="563"/>
    <b v="0"/>
    <n v="2"/>
    <b v="0"/>
    <x v="7"/>
    <x v="563"/>
    <x v="2"/>
    <s v="web"/>
    <x v="0"/>
    <n v="2015"/>
  </r>
  <r>
    <x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b v="0"/>
    <n v="1"/>
    <b v="0"/>
    <x v="7"/>
    <x v="564"/>
    <x v="2"/>
    <s v="web"/>
    <x v="2"/>
    <n v="2016"/>
  </r>
  <r>
    <x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x v="565"/>
    <b v="0"/>
    <n v="0"/>
    <b v="0"/>
    <x v="7"/>
    <x v="565"/>
    <x v="2"/>
    <s v="web"/>
    <x v="0"/>
    <n v="2015"/>
  </r>
  <r>
    <x v="566"/>
    <x v="566"/>
    <s v="I am creating a website that will make it easier for people to promote or find rummage sales utilizing the power of Google Maps"/>
    <n v="5000"/>
    <n v="1"/>
    <x v="2"/>
    <x v="0"/>
    <x v="0"/>
    <n v="1468513533"/>
    <x v="566"/>
    <b v="0"/>
    <n v="1"/>
    <b v="0"/>
    <x v="7"/>
    <x v="566"/>
    <x v="2"/>
    <s v="web"/>
    <x v="2"/>
    <n v="2016"/>
  </r>
  <r>
    <x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x v="567"/>
    <b v="0"/>
    <n v="0"/>
    <b v="0"/>
    <x v="7"/>
    <x v="567"/>
    <x v="2"/>
    <s v="web"/>
    <x v="3"/>
    <n v="2014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b v="0"/>
    <n v="5"/>
    <b v="0"/>
    <x v="7"/>
    <x v="568"/>
    <x v="2"/>
    <s v="web"/>
    <x v="0"/>
    <n v="2015"/>
  </r>
  <r>
    <x v="569"/>
    <x v="569"/>
    <s v="Mioti is an indie game marketplace that doubles as a community for developers to join networks and discuss projects."/>
    <n v="2500"/>
    <n v="20"/>
    <x v="2"/>
    <x v="5"/>
    <x v="5"/>
    <n v="1451679612"/>
    <x v="569"/>
    <b v="0"/>
    <n v="1"/>
    <b v="0"/>
    <x v="7"/>
    <x v="569"/>
    <x v="2"/>
    <s v="web"/>
    <x v="0"/>
    <n v="2015"/>
  </r>
  <r>
    <x v="570"/>
    <x v="570"/>
    <s v="Humans have AM/FM/Satellite radio, kids have radio Disney, pets have DogCatRadio."/>
    <n v="85000"/>
    <n v="142"/>
    <x v="2"/>
    <x v="0"/>
    <x v="0"/>
    <n v="1455822569"/>
    <x v="570"/>
    <b v="0"/>
    <n v="1"/>
    <b v="0"/>
    <x v="7"/>
    <x v="570"/>
    <x v="2"/>
    <s v="web"/>
    <x v="2"/>
    <n v="2016"/>
  </r>
  <r>
    <x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x v="571"/>
    <b v="0"/>
    <n v="2"/>
    <b v="0"/>
    <x v="7"/>
    <x v="571"/>
    <x v="2"/>
    <s v="web"/>
    <x v="0"/>
    <n v="2015"/>
  </r>
  <r>
    <x v="572"/>
    <x v="572"/>
    <s v="FairwayJockey.com is a web platform to make high quality custom tour golf equipment available at a lower cost to the consumer."/>
    <n v="2500"/>
    <n v="0"/>
    <x v="2"/>
    <x v="0"/>
    <x v="0"/>
    <n v="1446660688"/>
    <x v="572"/>
    <b v="0"/>
    <n v="0"/>
    <b v="0"/>
    <x v="7"/>
    <x v="572"/>
    <x v="2"/>
    <s v="web"/>
    <x v="0"/>
    <n v="2015"/>
  </r>
  <r>
    <x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x v="573"/>
    <b v="0"/>
    <n v="9"/>
    <b v="0"/>
    <x v="7"/>
    <x v="573"/>
    <x v="2"/>
    <s v="web"/>
    <x v="3"/>
    <n v="2014"/>
  </r>
  <r>
    <x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x v="574"/>
    <b v="0"/>
    <n v="4"/>
    <b v="0"/>
    <x v="7"/>
    <x v="574"/>
    <x v="2"/>
    <s v="web"/>
    <x v="2"/>
    <n v="2016"/>
  </r>
  <r>
    <x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b v="0"/>
    <n v="4"/>
    <b v="0"/>
    <x v="7"/>
    <x v="575"/>
    <x v="2"/>
    <s v="web"/>
    <x v="0"/>
    <n v="2015"/>
  </r>
  <r>
    <x v="576"/>
    <x v="576"/>
    <s v="UthTopia Is a social media organization that believes in positive online usage, youth mentorship, and youth empowerment."/>
    <n v="80000"/>
    <n v="1"/>
    <x v="2"/>
    <x v="0"/>
    <x v="0"/>
    <n v="1427537952"/>
    <x v="576"/>
    <b v="0"/>
    <n v="1"/>
    <b v="0"/>
    <x v="7"/>
    <x v="576"/>
    <x v="2"/>
    <s v="web"/>
    <x v="0"/>
    <n v="2015"/>
  </r>
  <r>
    <x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x v="577"/>
    <b v="0"/>
    <n v="1"/>
    <b v="0"/>
    <x v="7"/>
    <x v="577"/>
    <x v="2"/>
    <s v="web"/>
    <x v="2"/>
    <n v="2016"/>
  </r>
  <r>
    <x v="578"/>
    <x v="578"/>
    <s v="weBuy trade built on technology and Crowd Sourced Power"/>
    <n v="125000"/>
    <n v="14"/>
    <x v="2"/>
    <x v="1"/>
    <x v="1"/>
    <n v="1441633993"/>
    <x v="578"/>
    <b v="0"/>
    <n v="7"/>
    <b v="0"/>
    <x v="7"/>
    <x v="578"/>
    <x v="2"/>
    <s v="web"/>
    <x v="0"/>
    <n v="2015"/>
  </r>
  <r>
    <x v="579"/>
    <x v="579"/>
    <s v="Learn classic and public key cryptography with a full proof-of-concept system in JavaScript."/>
    <n v="12000"/>
    <n v="175"/>
    <x v="2"/>
    <x v="0"/>
    <x v="0"/>
    <n v="1419539223"/>
    <x v="579"/>
    <b v="0"/>
    <n v="5"/>
    <b v="0"/>
    <x v="7"/>
    <x v="579"/>
    <x v="2"/>
    <s v="web"/>
    <x v="3"/>
    <n v="2014"/>
  </r>
  <r>
    <x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x v="580"/>
    <b v="0"/>
    <n v="1"/>
    <b v="0"/>
    <x v="7"/>
    <x v="580"/>
    <x v="2"/>
    <s v="web"/>
    <x v="2"/>
    <n v="2016"/>
  </r>
  <r>
    <x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b v="0"/>
    <n v="0"/>
    <b v="0"/>
    <x v="7"/>
    <x v="581"/>
    <x v="2"/>
    <s v="web"/>
    <x v="0"/>
    <n v="2015"/>
  </r>
  <r>
    <x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x v="582"/>
    <b v="0"/>
    <n v="0"/>
    <b v="0"/>
    <x v="7"/>
    <x v="582"/>
    <x v="2"/>
    <s v="web"/>
    <x v="0"/>
    <n v="2015"/>
  </r>
  <r>
    <x v="583"/>
    <x v="583"/>
    <s v="HackersArchive.com will help rid the web of viruses and scams found everywhere else you look!"/>
    <n v="9000"/>
    <n v="1"/>
    <x v="2"/>
    <x v="0"/>
    <x v="0"/>
    <n v="1426800687"/>
    <x v="583"/>
    <b v="0"/>
    <n v="1"/>
    <b v="0"/>
    <x v="7"/>
    <x v="583"/>
    <x v="2"/>
    <s v="web"/>
    <x v="0"/>
    <n v="2015"/>
  </r>
  <r>
    <x v="584"/>
    <x v="584"/>
    <s v="Script Call takes your presentation from the wall to your audience; from your device to theirs."/>
    <n v="1000"/>
    <n v="10"/>
    <x v="2"/>
    <x v="0"/>
    <x v="0"/>
    <n v="1426522316"/>
    <x v="584"/>
    <b v="0"/>
    <n v="2"/>
    <b v="0"/>
    <x v="7"/>
    <x v="584"/>
    <x v="2"/>
    <s v="web"/>
    <x v="0"/>
    <n v="2015"/>
  </r>
  <r>
    <x v="585"/>
    <x v="585"/>
    <s v="SAVE UP TO 40% WHEN YOU SPEND!_x000a__x000a_PRE-ORDER YOUR LINK CARD TODAY"/>
    <n v="9000"/>
    <n v="0"/>
    <x v="2"/>
    <x v="1"/>
    <x v="1"/>
    <n v="1448928000"/>
    <x v="585"/>
    <b v="0"/>
    <n v="0"/>
    <b v="0"/>
    <x v="7"/>
    <x v="585"/>
    <x v="2"/>
    <s v="web"/>
    <x v="0"/>
    <n v="2015"/>
  </r>
  <r>
    <x v="586"/>
    <x v="586"/>
    <s v="Employ College is a movement for companies to hire college graduates from their respected institutions."/>
    <n v="10000"/>
    <n v="56"/>
    <x v="2"/>
    <x v="0"/>
    <x v="0"/>
    <n v="1424032207"/>
    <x v="586"/>
    <b v="0"/>
    <n v="4"/>
    <b v="0"/>
    <x v="7"/>
    <x v="586"/>
    <x v="2"/>
    <s v="web"/>
    <x v="0"/>
    <n v="2015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b v="0"/>
    <n v="7"/>
    <b v="0"/>
    <x v="7"/>
    <x v="587"/>
    <x v="2"/>
    <s v="web"/>
    <x v="0"/>
    <n v="2015"/>
  </r>
  <r>
    <x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b v="0"/>
    <n v="2"/>
    <b v="0"/>
    <x v="7"/>
    <x v="588"/>
    <x v="2"/>
    <s v="web"/>
    <x v="2"/>
    <n v="2016"/>
  </r>
  <r>
    <x v="589"/>
    <x v="589"/>
    <s v="Services closer than you think..."/>
    <n v="7500"/>
    <n v="1"/>
    <x v="2"/>
    <x v="0"/>
    <x v="0"/>
    <n v="1436366699"/>
    <x v="589"/>
    <b v="0"/>
    <n v="1"/>
    <b v="0"/>
    <x v="7"/>
    <x v="589"/>
    <x v="2"/>
    <s v="web"/>
    <x v="0"/>
    <n v="2015"/>
  </r>
  <r>
    <x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x v="590"/>
    <b v="0"/>
    <n v="9"/>
    <b v="0"/>
    <x v="7"/>
    <x v="590"/>
    <x v="2"/>
    <s v="web"/>
    <x v="2"/>
    <n v="2016"/>
  </r>
  <r>
    <x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x v="591"/>
    <b v="0"/>
    <n v="2"/>
    <b v="0"/>
    <x v="7"/>
    <x v="591"/>
    <x v="2"/>
    <s v="web"/>
    <x v="0"/>
    <n v="2015"/>
  </r>
  <r>
    <x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x v="592"/>
    <b v="0"/>
    <n v="1"/>
    <b v="0"/>
    <x v="7"/>
    <x v="592"/>
    <x v="2"/>
    <s v="web"/>
    <x v="3"/>
    <n v="2014"/>
  </r>
  <r>
    <x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x v="593"/>
    <b v="0"/>
    <n v="7"/>
    <b v="0"/>
    <x v="7"/>
    <x v="593"/>
    <x v="2"/>
    <s v="web"/>
    <x v="0"/>
    <n v="2015"/>
  </r>
  <r>
    <x v="594"/>
    <x v="594"/>
    <s v="Creating a fitness site that will change the fitness game forever!"/>
    <n v="25000"/>
    <n v="26"/>
    <x v="2"/>
    <x v="0"/>
    <x v="0"/>
    <n v="1460832206"/>
    <x v="594"/>
    <b v="0"/>
    <n v="2"/>
    <b v="0"/>
    <x v="7"/>
    <x v="594"/>
    <x v="2"/>
    <s v="web"/>
    <x v="2"/>
    <n v="2016"/>
  </r>
  <r>
    <x v="595"/>
    <x v="595"/>
    <s v="MyBestInterest.org elminates election research by quickly identifying the candidates that will best represent your interests."/>
    <n v="100000"/>
    <n v="426"/>
    <x v="2"/>
    <x v="0"/>
    <x v="0"/>
    <n v="1430703638"/>
    <x v="595"/>
    <b v="0"/>
    <n v="8"/>
    <b v="0"/>
    <x v="7"/>
    <x v="595"/>
    <x v="2"/>
    <s v="web"/>
    <x v="0"/>
    <n v="2015"/>
  </r>
  <r>
    <x v="596"/>
    <x v="596"/>
    <s v="We present digitaibook,com site which can become a free electronic library with your help,"/>
    <n v="20000"/>
    <n v="6"/>
    <x v="2"/>
    <x v="0"/>
    <x v="0"/>
    <n v="1478122292"/>
    <x v="596"/>
    <b v="0"/>
    <n v="2"/>
    <b v="0"/>
    <x v="7"/>
    <x v="596"/>
    <x v="2"/>
    <s v="web"/>
    <x v="2"/>
    <n v="2016"/>
  </r>
  <r>
    <x v="597"/>
    <x v="597"/>
    <s v="Rolodex is a web application that strives to nurture business to business relationships by connecting users via email."/>
    <n v="7500"/>
    <n v="20"/>
    <x v="2"/>
    <x v="0"/>
    <x v="0"/>
    <n v="1469980800"/>
    <x v="597"/>
    <b v="0"/>
    <n v="2"/>
    <b v="0"/>
    <x v="7"/>
    <x v="597"/>
    <x v="2"/>
    <s v="web"/>
    <x v="2"/>
    <n v="2016"/>
  </r>
  <r>
    <x v="598"/>
    <x v="598"/>
    <s v="This is a project to create a crowd-funding site for Urantia Book readers worldwide."/>
    <n v="2500"/>
    <n v="850"/>
    <x v="2"/>
    <x v="0"/>
    <x v="0"/>
    <n v="1417737781"/>
    <x v="598"/>
    <b v="0"/>
    <n v="7"/>
    <b v="0"/>
    <x v="7"/>
    <x v="598"/>
    <x v="2"/>
    <s v="web"/>
    <x v="3"/>
    <n v="2014"/>
  </r>
  <r>
    <x v="599"/>
    <x v="599"/>
    <s v="We send care packages to incarcerated individuals throughout the country that include specific items hand picked by the sender."/>
    <n v="50000"/>
    <n v="31"/>
    <x v="2"/>
    <x v="0"/>
    <x v="0"/>
    <n v="1425827760"/>
    <x v="599"/>
    <b v="0"/>
    <n v="2"/>
    <b v="0"/>
    <x v="7"/>
    <x v="599"/>
    <x v="2"/>
    <s v="web"/>
    <x v="0"/>
    <n v="2015"/>
  </r>
  <r>
    <x v="600"/>
    <x v="600"/>
    <s v="Science Technology Engineering and Math + youth = a brighter tomorrow."/>
    <n v="5000"/>
    <n v="100"/>
    <x v="1"/>
    <x v="0"/>
    <x v="0"/>
    <n v="1431198562"/>
    <x v="600"/>
    <b v="0"/>
    <n v="1"/>
    <b v="0"/>
    <x v="7"/>
    <x v="600"/>
    <x v="2"/>
    <s v="web"/>
    <x v="0"/>
    <n v="2015"/>
  </r>
  <r>
    <x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x v="601"/>
    <b v="0"/>
    <n v="6"/>
    <b v="0"/>
    <x v="7"/>
    <x v="601"/>
    <x v="2"/>
    <s v="web"/>
    <x v="3"/>
    <n v="2014"/>
  </r>
  <r>
    <x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x v="602"/>
    <b v="0"/>
    <n v="0"/>
    <b v="0"/>
    <x v="7"/>
    <x v="602"/>
    <x v="2"/>
    <s v="web"/>
    <x v="0"/>
    <n v="2015"/>
  </r>
  <r>
    <x v="603"/>
    <x v="603"/>
    <s v="The admin for Randompics has announced they will be shutting down. I want to run, and improve, this great site!"/>
    <n v="15000"/>
    <n v="590.02"/>
    <x v="1"/>
    <x v="0"/>
    <x v="0"/>
    <n v="1408029623"/>
    <x v="603"/>
    <b v="0"/>
    <n v="13"/>
    <b v="0"/>
    <x v="7"/>
    <x v="603"/>
    <x v="2"/>
    <s v="web"/>
    <x v="3"/>
    <n v="2014"/>
  </r>
  <r>
    <x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x v="604"/>
    <b v="0"/>
    <n v="0"/>
    <b v="0"/>
    <x v="7"/>
    <x v="604"/>
    <x v="2"/>
    <s v="web"/>
    <x v="3"/>
    <n v="2014"/>
  </r>
  <r>
    <x v="605"/>
    <x v="605"/>
    <s v="An iPad support care package for your parents / seniors."/>
    <n v="5000"/>
    <n v="131"/>
    <x v="1"/>
    <x v="0"/>
    <x v="0"/>
    <n v="1440318908"/>
    <x v="605"/>
    <b v="0"/>
    <n v="8"/>
    <b v="0"/>
    <x v="7"/>
    <x v="605"/>
    <x v="2"/>
    <s v="web"/>
    <x v="0"/>
    <n v="2015"/>
  </r>
  <r>
    <x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x v="606"/>
    <b v="0"/>
    <n v="1"/>
    <b v="0"/>
    <x v="7"/>
    <x v="606"/>
    <x v="2"/>
    <s v="web"/>
    <x v="0"/>
    <n v="2015"/>
  </r>
  <r>
    <x v="607"/>
    <x v="607"/>
    <s v="Gritty, upfront reality going the distance hard with a proven track record of insatiable artist. Broadcasted live on the Web."/>
    <n v="250"/>
    <n v="0"/>
    <x v="1"/>
    <x v="0"/>
    <x v="0"/>
    <n v="1448225336"/>
    <x v="607"/>
    <b v="0"/>
    <n v="0"/>
    <b v="0"/>
    <x v="7"/>
    <x v="607"/>
    <x v="2"/>
    <s v="web"/>
    <x v="0"/>
    <n v="2015"/>
  </r>
  <r>
    <x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x v="608"/>
    <b v="0"/>
    <n v="5"/>
    <b v="0"/>
    <x v="7"/>
    <x v="608"/>
    <x v="2"/>
    <s v="web"/>
    <x v="0"/>
    <n v="2015"/>
  </r>
  <r>
    <x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x v="609"/>
    <b v="0"/>
    <n v="1"/>
    <b v="0"/>
    <x v="7"/>
    <x v="609"/>
    <x v="2"/>
    <s v="web"/>
    <x v="0"/>
    <n v="2015"/>
  </r>
  <r>
    <x v="610"/>
    <x v="610"/>
    <s v="We are creating a Christian social network to empower, educate, and connect Christians all over the world."/>
    <n v="13803"/>
    <n v="0"/>
    <x v="1"/>
    <x v="0"/>
    <x v="0"/>
    <n v="1429732586"/>
    <x v="610"/>
    <b v="0"/>
    <n v="0"/>
    <b v="0"/>
    <x v="7"/>
    <x v="610"/>
    <x v="2"/>
    <s v="web"/>
    <x v="0"/>
    <n v="2015"/>
  </r>
  <r>
    <x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b v="0"/>
    <n v="0"/>
    <b v="0"/>
    <x v="7"/>
    <x v="611"/>
    <x v="2"/>
    <s v="web"/>
    <x v="0"/>
    <n v="2015"/>
  </r>
  <r>
    <x v="612"/>
    <x v="612"/>
    <s v="A Fast and Reliable new Web platform to stream videos from Internet"/>
    <n v="10000"/>
    <n v="0"/>
    <x v="1"/>
    <x v="13"/>
    <x v="3"/>
    <n v="1472777146"/>
    <x v="612"/>
    <b v="0"/>
    <n v="0"/>
    <b v="0"/>
    <x v="7"/>
    <x v="612"/>
    <x v="2"/>
    <s v="web"/>
    <x v="2"/>
    <n v="2016"/>
  </r>
  <r>
    <x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b v="0"/>
    <n v="121"/>
    <b v="0"/>
    <x v="7"/>
    <x v="613"/>
    <x v="2"/>
    <s v="web"/>
    <x v="0"/>
    <n v="2015"/>
  </r>
  <r>
    <x v="614"/>
    <x v="614"/>
    <s v="Something is wrong when your choices are between a &quot;giant douche and a turd sandwich.&quot;  So, lets make it better."/>
    <n v="10000"/>
    <n v="0"/>
    <x v="1"/>
    <x v="0"/>
    <x v="0"/>
    <n v="1466731740"/>
    <x v="614"/>
    <b v="0"/>
    <n v="0"/>
    <b v="0"/>
    <x v="7"/>
    <x v="614"/>
    <x v="2"/>
    <s v="web"/>
    <x v="2"/>
    <n v="2016"/>
  </r>
  <r>
    <x v="615"/>
    <x v="615"/>
    <s v="The aim of PixlDir is to deliver the most simple, and fast experience when it comes to uploading images to the web."/>
    <n v="515"/>
    <n v="0"/>
    <x v="1"/>
    <x v="4"/>
    <x v="4"/>
    <n v="1443149759"/>
    <x v="615"/>
    <b v="0"/>
    <n v="0"/>
    <b v="0"/>
    <x v="7"/>
    <x v="615"/>
    <x v="2"/>
    <s v="web"/>
    <x v="0"/>
    <n v="2015"/>
  </r>
  <r>
    <x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b v="0"/>
    <n v="0"/>
    <b v="0"/>
    <x v="7"/>
    <x v="616"/>
    <x v="2"/>
    <s v="web"/>
    <x v="1"/>
    <n v="2017"/>
  </r>
  <r>
    <x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x v="617"/>
    <b v="0"/>
    <n v="3"/>
    <b v="0"/>
    <x v="7"/>
    <x v="617"/>
    <x v="2"/>
    <s v="web"/>
    <x v="0"/>
    <n v="2015"/>
  </r>
  <r>
    <x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x v="618"/>
    <b v="0"/>
    <n v="0"/>
    <b v="0"/>
    <x v="7"/>
    <x v="618"/>
    <x v="2"/>
    <s v="web"/>
    <x v="0"/>
    <n v="2015"/>
  </r>
  <r>
    <x v="619"/>
    <x v="619"/>
    <s v="Big Data Sets for researchers interested in improving the quality of life."/>
    <n v="2500000"/>
    <n v="1"/>
    <x v="1"/>
    <x v="0"/>
    <x v="0"/>
    <n v="1416933390"/>
    <x v="619"/>
    <b v="0"/>
    <n v="1"/>
    <b v="0"/>
    <x v="7"/>
    <x v="619"/>
    <x v="2"/>
    <s v="web"/>
    <x v="3"/>
    <n v="2014"/>
  </r>
  <r>
    <x v="620"/>
    <x v="620"/>
    <s v="iShopGreen.ca is an online marketplace that connects consumers and suppliers with green products &amp; services"/>
    <n v="30000"/>
    <n v="300"/>
    <x v="1"/>
    <x v="5"/>
    <x v="5"/>
    <n v="1408986738"/>
    <x v="620"/>
    <b v="0"/>
    <n v="1"/>
    <b v="0"/>
    <x v="7"/>
    <x v="620"/>
    <x v="2"/>
    <s v="web"/>
    <x v="3"/>
    <n v="2014"/>
  </r>
  <r>
    <x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x v="621"/>
    <b v="0"/>
    <n v="3"/>
    <b v="0"/>
    <x v="7"/>
    <x v="621"/>
    <x v="2"/>
    <s v="web"/>
    <x v="2"/>
    <n v="2016"/>
  </r>
  <r>
    <x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x v="622"/>
    <b v="0"/>
    <n v="9"/>
    <b v="0"/>
    <x v="7"/>
    <x v="622"/>
    <x v="2"/>
    <s v="web"/>
    <x v="2"/>
    <n v="2016"/>
  </r>
  <r>
    <x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x v="623"/>
    <b v="0"/>
    <n v="0"/>
    <b v="0"/>
    <x v="7"/>
    <x v="623"/>
    <x v="2"/>
    <s v="web"/>
    <x v="0"/>
    <n v="2015"/>
  </r>
  <r>
    <x v="624"/>
    <x v="624"/>
    <s v="I am designing a fun, high tech dating website, with over 25 cool features. It is innovate as well as user friendly."/>
    <n v="5000"/>
    <n v="0"/>
    <x v="1"/>
    <x v="0"/>
    <x v="0"/>
    <n v="1431647041"/>
    <x v="624"/>
    <b v="0"/>
    <n v="0"/>
    <b v="0"/>
    <x v="7"/>
    <x v="624"/>
    <x v="2"/>
    <s v="web"/>
    <x v="0"/>
    <n v="2015"/>
  </r>
  <r>
    <x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x v="625"/>
    <b v="0"/>
    <n v="0"/>
    <b v="0"/>
    <x v="7"/>
    <x v="625"/>
    <x v="2"/>
    <s v="web"/>
    <x v="1"/>
    <n v="2017"/>
  </r>
  <r>
    <x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x v="626"/>
    <b v="0"/>
    <n v="39"/>
    <b v="0"/>
    <x v="7"/>
    <x v="626"/>
    <x v="2"/>
    <s v="web"/>
    <x v="0"/>
    <n v="2015"/>
  </r>
  <r>
    <x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b v="0"/>
    <n v="1"/>
    <b v="0"/>
    <x v="7"/>
    <x v="627"/>
    <x v="2"/>
    <s v="web"/>
    <x v="2"/>
    <n v="2016"/>
  </r>
  <r>
    <x v="628"/>
    <x v="628"/>
    <s v="Funding of website design &amp; materials for education about firearms, firearm safety &amp; firearm related apparel"/>
    <n v="5000"/>
    <n v="0"/>
    <x v="1"/>
    <x v="0"/>
    <x v="0"/>
    <n v="1405269457"/>
    <x v="628"/>
    <b v="0"/>
    <n v="0"/>
    <b v="0"/>
    <x v="7"/>
    <x v="628"/>
    <x v="2"/>
    <s v="web"/>
    <x v="3"/>
    <n v="2014"/>
  </r>
  <r>
    <x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b v="0"/>
    <n v="3"/>
    <b v="0"/>
    <x v="7"/>
    <x v="629"/>
    <x v="2"/>
    <s v="web"/>
    <x v="2"/>
    <n v="2016"/>
  </r>
  <r>
    <x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x v="630"/>
    <b v="0"/>
    <n v="1"/>
    <b v="0"/>
    <x v="7"/>
    <x v="630"/>
    <x v="2"/>
    <s v="web"/>
    <x v="0"/>
    <n v="2015"/>
  </r>
  <r>
    <x v="631"/>
    <x v="631"/>
    <s v="A Powerful Multimedia-Rich Software that aims at making online publishing very simple."/>
    <n v="50000"/>
    <n v="690"/>
    <x v="1"/>
    <x v="5"/>
    <x v="5"/>
    <n v="1464460329"/>
    <x v="631"/>
    <b v="0"/>
    <n v="9"/>
    <b v="0"/>
    <x v="7"/>
    <x v="631"/>
    <x v="2"/>
    <s v="web"/>
    <x v="2"/>
    <n v="2016"/>
  </r>
  <r>
    <x v="632"/>
    <x v="632"/>
    <s v="Our goal is to create a system, students can find universities that best match their interests."/>
    <n v="20000"/>
    <n v="0"/>
    <x v="1"/>
    <x v="9"/>
    <x v="3"/>
    <n v="1448470165"/>
    <x v="632"/>
    <b v="0"/>
    <n v="0"/>
    <b v="0"/>
    <x v="7"/>
    <x v="632"/>
    <x v="2"/>
    <s v="web"/>
    <x v="0"/>
    <n v="2015"/>
  </r>
  <r>
    <x v="633"/>
    <x v="633"/>
    <s v="Uivo lets police and fire department personnel quickly contact you in the event of an emergency involving your property."/>
    <n v="10000"/>
    <n v="1245"/>
    <x v="1"/>
    <x v="0"/>
    <x v="0"/>
    <n v="1466204400"/>
    <x v="633"/>
    <b v="0"/>
    <n v="25"/>
    <b v="0"/>
    <x v="7"/>
    <x v="633"/>
    <x v="2"/>
    <s v="web"/>
    <x v="2"/>
    <n v="2016"/>
  </r>
  <r>
    <x v="634"/>
    <x v="634"/>
    <s v="We help companies to explain what they do in simple, grandma-would-understand terms."/>
    <n v="5000"/>
    <n v="1"/>
    <x v="1"/>
    <x v="0"/>
    <x v="0"/>
    <n v="1424989029"/>
    <x v="634"/>
    <b v="0"/>
    <n v="1"/>
    <b v="0"/>
    <x v="7"/>
    <x v="634"/>
    <x v="2"/>
    <s v="web"/>
    <x v="0"/>
    <n v="2015"/>
  </r>
  <r>
    <x v="635"/>
    <x v="635"/>
    <s v="Network used for building technology development teams."/>
    <n v="25000"/>
    <n v="2"/>
    <x v="1"/>
    <x v="0"/>
    <x v="0"/>
    <n v="1428804762"/>
    <x v="635"/>
    <b v="0"/>
    <n v="1"/>
    <b v="0"/>
    <x v="7"/>
    <x v="635"/>
    <x v="2"/>
    <s v="web"/>
    <x v="0"/>
    <n v="2015"/>
  </r>
  <r>
    <x v="636"/>
    <x v="636"/>
    <s v="With no central location for keto knowledge, keto advice will be a community run knowledge base."/>
    <n v="2000"/>
    <n v="4"/>
    <x v="1"/>
    <x v="1"/>
    <x v="1"/>
    <n v="1433587620"/>
    <x v="636"/>
    <b v="0"/>
    <n v="1"/>
    <b v="0"/>
    <x v="7"/>
    <x v="636"/>
    <x v="2"/>
    <s v="web"/>
    <x v="0"/>
    <n v="2015"/>
  </r>
  <r>
    <x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x v="637"/>
    <b v="0"/>
    <n v="0"/>
    <b v="0"/>
    <x v="7"/>
    <x v="637"/>
    <x v="2"/>
    <s v="web"/>
    <x v="1"/>
    <n v="2017"/>
  </r>
  <r>
    <x v="638"/>
    <x v="638"/>
    <s v="O0"/>
    <n v="200000"/>
    <n v="18"/>
    <x v="1"/>
    <x v="12"/>
    <x v="3"/>
    <n v="1490447662"/>
    <x v="638"/>
    <b v="0"/>
    <n v="6"/>
    <b v="0"/>
    <x v="7"/>
    <x v="638"/>
    <x v="2"/>
    <s v="web"/>
    <x v="1"/>
    <n v="2017"/>
  </r>
  <r>
    <x v="639"/>
    <x v="639"/>
    <s v="Development of a Safe and Educational Social Media site for kids."/>
    <n v="1000000"/>
    <n v="1"/>
    <x v="1"/>
    <x v="0"/>
    <x v="0"/>
    <n v="1413208795"/>
    <x v="639"/>
    <b v="0"/>
    <n v="1"/>
    <b v="0"/>
    <x v="7"/>
    <x v="639"/>
    <x v="2"/>
    <s v="web"/>
    <x v="3"/>
    <n v="2014"/>
  </r>
  <r>
    <x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x v="640"/>
    <b v="0"/>
    <n v="2"/>
    <b v="1"/>
    <x v="8"/>
    <x v="640"/>
    <x v="2"/>
    <s v="wearables"/>
    <x v="2"/>
    <n v="2016"/>
  </r>
  <r>
    <x v="641"/>
    <x v="641"/>
    <s v="Innovative new compression-based breast pump gives mothers unprecedented freedom, enabling efficient and discreet pumping"/>
    <n v="40000"/>
    <n v="47665"/>
    <x v="0"/>
    <x v="0"/>
    <x v="0"/>
    <n v="1439473248"/>
    <x v="641"/>
    <b v="0"/>
    <n v="315"/>
    <b v="1"/>
    <x v="8"/>
    <x v="641"/>
    <x v="2"/>
    <s v="wearables"/>
    <x v="0"/>
    <n v="2015"/>
  </r>
  <r>
    <x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b v="0"/>
    <n v="2174"/>
    <b v="1"/>
    <x v="8"/>
    <x v="642"/>
    <x v="2"/>
    <s v="wearables"/>
    <x v="0"/>
    <n v="2015"/>
  </r>
  <r>
    <x v="643"/>
    <x v="643"/>
    <s v="Stylish new phone carrier allows instant access to your smart phone while freeing up your hands."/>
    <n v="25000"/>
    <n v="26452"/>
    <x v="0"/>
    <x v="0"/>
    <x v="0"/>
    <n v="1433085875"/>
    <x v="643"/>
    <b v="0"/>
    <n v="152"/>
    <b v="1"/>
    <x v="8"/>
    <x v="643"/>
    <x v="2"/>
    <s v="wearables"/>
    <x v="0"/>
    <n v="2015"/>
  </r>
  <r>
    <x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b v="0"/>
    <n v="1021"/>
    <b v="1"/>
    <x v="8"/>
    <x v="644"/>
    <x v="2"/>
    <s v="wearables"/>
    <x v="3"/>
    <n v="2014"/>
  </r>
  <r>
    <x v="645"/>
    <x v="645"/>
    <s v="Ever wanted to own something made out of carbon fiber? Now you can!"/>
    <n v="2000"/>
    <n v="5574"/>
    <x v="0"/>
    <x v="0"/>
    <x v="0"/>
    <n v="1470962274"/>
    <x v="645"/>
    <b v="0"/>
    <n v="237"/>
    <b v="1"/>
    <x v="8"/>
    <x v="645"/>
    <x v="2"/>
    <s v="wearables"/>
    <x v="2"/>
    <n v="2016"/>
  </r>
  <r>
    <x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x v="646"/>
    <b v="0"/>
    <n v="27"/>
    <b v="1"/>
    <x v="8"/>
    <x v="646"/>
    <x v="2"/>
    <s v="wearables"/>
    <x v="3"/>
    <n v="2014"/>
  </r>
  <r>
    <x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x v="647"/>
    <b v="0"/>
    <n v="17"/>
    <b v="1"/>
    <x v="8"/>
    <x v="647"/>
    <x v="2"/>
    <s v="wearables"/>
    <x v="2"/>
    <n v="2016"/>
  </r>
  <r>
    <x v="648"/>
    <x v="648"/>
    <s v="Get ready for the next product that you canâ€™t live without"/>
    <n v="35000"/>
    <n v="44388"/>
    <x v="0"/>
    <x v="0"/>
    <x v="0"/>
    <n v="1413304708"/>
    <x v="648"/>
    <b v="0"/>
    <n v="27"/>
    <b v="1"/>
    <x v="8"/>
    <x v="648"/>
    <x v="2"/>
    <s v="wearables"/>
    <x v="3"/>
    <n v="2014"/>
  </r>
  <r>
    <x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x v="649"/>
    <b v="0"/>
    <n v="82"/>
    <b v="1"/>
    <x v="8"/>
    <x v="649"/>
    <x v="2"/>
    <s v="wearables"/>
    <x v="3"/>
    <n v="2014"/>
  </r>
  <r>
    <x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x v="650"/>
    <b v="0"/>
    <n v="48"/>
    <b v="1"/>
    <x v="8"/>
    <x v="650"/>
    <x v="2"/>
    <s v="wearables"/>
    <x v="3"/>
    <n v="2014"/>
  </r>
  <r>
    <x v="651"/>
    <x v="651"/>
    <s v="Pacha's Pajamas is an epic story told through books, music, videos and now augmented PJs that's uplifting kids everywhere!"/>
    <n v="25000"/>
    <n v="25132"/>
    <x v="0"/>
    <x v="0"/>
    <x v="0"/>
    <n v="1418430311"/>
    <x v="651"/>
    <b v="0"/>
    <n v="105"/>
    <b v="1"/>
    <x v="8"/>
    <x v="651"/>
    <x v="2"/>
    <s v="wearables"/>
    <x v="3"/>
    <n v="2014"/>
  </r>
  <r>
    <x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x v="652"/>
    <b v="0"/>
    <n v="28"/>
    <b v="1"/>
    <x v="8"/>
    <x v="652"/>
    <x v="2"/>
    <s v="wearables"/>
    <x v="2"/>
    <n v="2016"/>
  </r>
  <r>
    <x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b v="0"/>
    <n v="1107"/>
    <b v="1"/>
    <x v="8"/>
    <x v="653"/>
    <x v="2"/>
    <s v="wearables"/>
    <x v="0"/>
    <n v="2015"/>
  </r>
  <r>
    <x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x v="654"/>
    <b v="0"/>
    <n v="1013"/>
    <b v="1"/>
    <x v="8"/>
    <x v="654"/>
    <x v="2"/>
    <s v="wearables"/>
    <x v="0"/>
    <n v="2015"/>
  </r>
  <r>
    <x v="655"/>
    <x v="655"/>
    <s v="Meet Spark: The friendly companion that helps you stay awake during the day. Re-released with new features!"/>
    <n v="8000"/>
    <n v="11751"/>
    <x v="0"/>
    <x v="0"/>
    <x v="0"/>
    <n v="1426197512"/>
    <x v="655"/>
    <b v="0"/>
    <n v="274"/>
    <b v="1"/>
    <x v="8"/>
    <x v="655"/>
    <x v="2"/>
    <s v="wearables"/>
    <x v="0"/>
    <n v="2015"/>
  </r>
  <r>
    <x v="656"/>
    <x v="656"/>
    <s v="Innovative smart glasses allow you recording videos, taking pictures and connecting to your phone with smart defined gestures."/>
    <n v="5000"/>
    <n v="10678"/>
    <x v="0"/>
    <x v="0"/>
    <x v="0"/>
    <n v="1460917119"/>
    <x v="656"/>
    <b v="0"/>
    <n v="87"/>
    <b v="1"/>
    <x v="8"/>
    <x v="656"/>
    <x v="2"/>
    <s v="wearables"/>
    <x v="2"/>
    <n v="2016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b v="0"/>
    <n v="99"/>
    <b v="1"/>
    <x v="8"/>
    <x v="657"/>
    <x v="2"/>
    <s v="wearables"/>
    <x v="0"/>
    <n v="2015"/>
  </r>
  <r>
    <x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b v="0"/>
    <n v="276"/>
    <b v="1"/>
    <x v="8"/>
    <x v="658"/>
    <x v="2"/>
    <s v="wearables"/>
    <x v="0"/>
    <n v="2015"/>
  </r>
  <r>
    <x v="659"/>
    <x v="659"/>
    <s v="Sync up your lifestyle"/>
    <n v="3000"/>
    <n v="3017"/>
    <x v="0"/>
    <x v="0"/>
    <x v="0"/>
    <n v="1440339295"/>
    <x v="659"/>
    <b v="0"/>
    <n v="21"/>
    <b v="1"/>
    <x v="8"/>
    <x v="659"/>
    <x v="2"/>
    <s v="wearables"/>
    <x v="0"/>
    <n v="2015"/>
  </r>
  <r>
    <x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b v="0"/>
    <n v="18"/>
    <b v="0"/>
    <x v="8"/>
    <x v="660"/>
    <x v="2"/>
    <s v="wearables"/>
    <x v="3"/>
    <n v="2014"/>
  </r>
  <r>
    <x v="661"/>
    <x v="661"/>
    <s v="AirString keeps your AirPods from getting lost by keeping the pair together with a  durable and premium quality string."/>
    <n v="10000"/>
    <n v="95"/>
    <x v="2"/>
    <x v="0"/>
    <x v="0"/>
    <n v="1477236559"/>
    <x v="661"/>
    <b v="0"/>
    <n v="9"/>
    <b v="0"/>
    <x v="8"/>
    <x v="661"/>
    <x v="2"/>
    <s v="wearables"/>
    <x v="2"/>
    <n v="2016"/>
  </r>
  <r>
    <x v="662"/>
    <x v="662"/>
    <s v="A stylish, durable safety light band on your wrist or ankle holds a watch or another modular accessory."/>
    <n v="39000"/>
    <n v="156"/>
    <x v="2"/>
    <x v="0"/>
    <x v="0"/>
    <n v="1421404247"/>
    <x v="662"/>
    <b v="0"/>
    <n v="4"/>
    <b v="0"/>
    <x v="8"/>
    <x v="662"/>
    <x v="2"/>
    <s v="wearables"/>
    <x v="3"/>
    <n v="2014"/>
  </r>
  <r>
    <x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b v="0"/>
    <n v="7"/>
    <b v="0"/>
    <x v="8"/>
    <x v="663"/>
    <x v="2"/>
    <s v="wearables"/>
    <x v="0"/>
    <n v="2015"/>
  </r>
  <r>
    <x v="664"/>
    <x v="664"/>
    <s v="Save Oregon Babyâ„¢ Diapers, a handmade business, run by awesome moms in Southern Oregon, from permanently closing!"/>
    <n v="12000"/>
    <n v="904"/>
    <x v="2"/>
    <x v="0"/>
    <x v="0"/>
    <n v="1428940775"/>
    <x v="664"/>
    <b v="0"/>
    <n v="29"/>
    <b v="0"/>
    <x v="8"/>
    <x v="664"/>
    <x v="2"/>
    <s v="wearables"/>
    <x v="0"/>
    <n v="2015"/>
  </r>
  <r>
    <x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x v="665"/>
    <b v="0"/>
    <n v="12"/>
    <b v="0"/>
    <x v="8"/>
    <x v="665"/>
    <x v="2"/>
    <s v="wearables"/>
    <x v="2"/>
    <n v="2016"/>
  </r>
  <r>
    <x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x v="666"/>
    <b v="0"/>
    <n v="4"/>
    <b v="0"/>
    <x v="8"/>
    <x v="666"/>
    <x v="2"/>
    <s v="wearables"/>
    <x v="3"/>
    <n v="2014"/>
  </r>
  <r>
    <x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b v="0"/>
    <n v="28"/>
    <b v="0"/>
    <x v="8"/>
    <x v="667"/>
    <x v="2"/>
    <s v="wearables"/>
    <x v="2"/>
    <n v="2016"/>
  </r>
  <r>
    <x v="668"/>
    <x v="668"/>
    <s v="A card holding companion to your phone that acts as a placing device for all your devices.  Grips to any material too."/>
    <n v="15000"/>
    <n v="684"/>
    <x v="2"/>
    <x v="0"/>
    <x v="0"/>
    <n v="1431374222"/>
    <x v="668"/>
    <b v="0"/>
    <n v="25"/>
    <b v="0"/>
    <x v="8"/>
    <x v="668"/>
    <x v="2"/>
    <s v="wearables"/>
    <x v="0"/>
    <n v="2015"/>
  </r>
  <r>
    <x v="669"/>
    <x v="669"/>
    <s v="Beautiful automatic watches, made for every moment._x000a_Sports, business, casual.....it fits every moment of your life."/>
    <n v="200000"/>
    <n v="43015"/>
    <x v="2"/>
    <x v="11"/>
    <x v="9"/>
    <n v="1467817258"/>
    <x v="669"/>
    <b v="0"/>
    <n v="28"/>
    <b v="0"/>
    <x v="8"/>
    <x v="669"/>
    <x v="2"/>
    <s v="wearables"/>
    <x v="2"/>
    <n v="2016"/>
  </r>
  <r>
    <x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b v="0"/>
    <n v="310"/>
    <b v="0"/>
    <x v="8"/>
    <x v="670"/>
    <x v="2"/>
    <s v="wearables"/>
    <x v="2"/>
    <n v="2016"/>
  </r>
  <r>
    <x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x v="671"/>
    <b v="0"/>
    <n v="15"/>
    <b v="0"/>
    <x v="8"/>
    <x v="671"/>
    <x v="2"/>
    <s v="wearables"/>
    <x v="3"/>
    <n v="2014"/>
  </r>
  <r>
    <x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x v="672"/>
    <b v="0"/>
    <n v="215"/>
    <b v="0"/>
    <x v="8"/>
    <x v="672"/>
    <x v="2"/>
    <s v="wearables"/>
    <x v="3"/>
    <n v="2014"/>
  </r>
  <r>
    <x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x v="673"/>
    <b v="0"/>
    <n v="3"/>
    <b v="0"/>
    <x v="8"/>
    <x v="673"/>
    <x v="2"/>
    <s v="wearables"/>
    <x v="3"/>
    <n v="2014"/>
  </r>
  <r>
    <x v="674"/>
    <x v="674"/>
    <s v="Listen to sounds by feeling an array of vibrational patterns against your body."/>
    <n v="50000"/>
    <n v="15"/>
    <x v="2"/>
    <x v="0"/>
    <x v="0"/>
    <n v="1407811627"/>
    <x v="674"/>
    <b v="0"/>
    <n v="2"/>
    <b v="0"/>
    <x v="8"/>
    <x v="674"/>
    <x v="2"/>
    <s v="wearables"/>
    <x v="3"/>
    <n v="2014"/>
  </r>
  <r>
    <x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x v="675"/>
    <b v="0"/>
    <n v="26"/>
    <b v="0"/>
    <x v="8"/>
    <x v="675"/>
    <x v="2"/>
    <s v="wearables"/>
    <x v="3"/>
    <n v="2014"/>
  </r>
  <r>
    <x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b v="0"/>
    <n v="24"/>
    <b v="0"/>
    <x v="8"/>
    <x v="676"/>
    <x v="2"/>
    <s v="wearables"/>
    <x v="0"/>
    <n v="2015"/>
  </r>
  <r>
    <x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b v="0"/>
    <n v="96"/>
    <b v="0"/>
    <x v="8"/>
    <x v="677"/>
    <x v="2"/>
    <s v="wearables"/>
    <x v="2"/>
    <n v="2016"/>
  </r>
  <r>
    <x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b v="0"/>
    <n v="17"/>
    <b v="0"/>
    <x v="8"/>
    <x v="678"/>
    <x v="2"/>
    <s v="wearables"/>
    <x v="2"/>
    <n v="2016"/>
  </r>
  <r>
    <x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b v="0"/>
    <n v="94"/>
    <b v="0"/>
    <x v="8"/>
    <x v="679"/>
    <x v="2"/>
    <s v="wearables"/>
    <x v="2"/>
    <n v="2016"/>
  </r>
  <r>
    <x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b v="0"/>
    <n v="129"/>
    <b v="0"/>
    <x v="8"/>
    <x v="680"/>
    <x v="2"/>
    <s v="wearables"/>
    <x v="3"/>
    <n v="2014"/>
  </r>
  <r>
    <x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x v="681"/>
    <b v="0"/>
    <n v="1"/>
    <b v="0"/>
    <x v="8"/>
    <x v="681"/>
    <x v="2"/>
    <s v="wearables"/>
    <x v="2"/>
    <n v="2016"/>
  </r>
  <r>
    <x v="682"/>
    <x v="682"/>
    <s v="The Deception Belt is an innovative belt with app capability, designed to assist any user gain control over their appetite."/>
    <n v="50000"/>
    <n v="53"/>
    <x v="2"/>
    <x v="0"/>
    <x v="0"/>
    <n v="1489512122"/>
    <x v="682"/>
    <b v="0"/>
    <n v="4"/>
    <b v="0"/>
    <x v="8"/>
    <x v="682"/>
    <x v="2"/>
    <s v="wearables"/>
    <x v="1"/>
    <n v="2017"/>
  </r>
  <r>
    <x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x v="683"/>
    <b v="0"/>
    <n v="3"/>
    <b v="0"/>
    <x v="8"/>
    <x v="683"/>
    <x v="2"/>
    <s v="wearables"/>
    <x v="2"/>
    <n v="2016"/>
  </r>
  <r>
    <x v="684"/>
    <x v="684"/>
    <s v="Arcus gives your fingers super powers."/>
    <n v="320000"/>
    <n v="23948"/>
    <x v="2"/>
    <x v="0"/>
    <x v="0"/>
    <n v="1406257200"/>
    <x v="684"/>
    <b v="0"/>
    <n v="135"/>
    <b v="0"/>
    <x v="8"/>
    <x v="684"/>
    <x v="2"/>
    <s v="wearables"/>
    <x v="3"/>
    <n v="2014"/>
  </r>
  <r>
    <x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x v="685"/>
    <b v="0"/>
    <n v="10"/>
    <b v="0"/>
    <x v="8"/>
    <x v="685"/>
    <x v="2"/>
    <s v="wearables"/>
    <x v="3"/>
    <n v="2014"/>
  </r>
  <r>
    <x v="686"/>
    <x v="686"/>
    <s v="La tua giornata sportiva monitorata nel tuo polso??!!!_x000a_Rendiamolo possibile... VIVI DI CUORE --- All MADE in ITALY"/>
    <n v="500000"/>
    <n v="0"/>
    <x v="2"/>
    <x v="13"/>
    <x v="3"/>
    <n v="1438618170"/>
    <x v="686"/>
    <b v="0"/>
    <n v="0"/>
    <b v="0"/>
    <x v="8"/>
    <x v="686"/>
    <x v="2"/>
    <s v="wearables"/>
    <x v="0"/>
    <n v="2015"/>
  </r>
  <r>
    <x v="687"/>
    <x v="687"/>
    <s v="Power Go es una linea de cargadores solares para dispositivos mÃ³viles, amigables con el medio ambiente y de bajo costo."/>
    <n v="100000"/>
    <n v="3550"/>
    <x v="2"/>
    <x v="14"/>
    <x v="10"/>
    <n v="1486317653"/>
    <x v="687"/>
    <b v="0"/>
    <n v="6"/>
    <b v="0"/>
    <x v="8"/>
    <x v="687"/>
    <x v="2"/>
    <s v="wearables"/>
    <x v="2"/>
    <n v="2016"/>
  </r>
  <r>
    <x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b v="0"/>
    <n v="36"/>
    <b v="0"/>
    <x v="8"/>
    <x v="688"/>
    <x v="2"/>
    <s v="wearables"/>
    <x v="0"/>
    <n v="2015"/>
  </r>
  <r>
    <x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b v="0"/>
    <n v="336"/>
    <b v="0"/>
    <x v="8"/>
    <x v="689"/>
    <x v="2"/>
    <s v="wearables"/>
    <x v="2"/>
    <n v="2016"/>
  </r>
  <r>
    <x v="690"/>
    <x v="690"/>
    <s v="A radiation shield for your fitness tracker, smartwatch or other wearable smart device"/>
    <n v="20000"/>
    <n v="2468"/>
    <x v="2"/>
    <x v="0"/>
    <x v="0"/>
    <n v="1473400800"/>
    <x v="690"/>
    <b v="0"/>
    <n v="34"/>
    <b v="0"/>
    <x v="8"/>
    <x v="690"/>
    <x v="2"/>
    <s v="wearables"/>
    <x v="2"/>
    <n v="2016"/>
  </r>
  <r>
    <x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x v="691"/>
    <b v="0"/>
    <n v="10"/>
    <b v="0"/>
    <x v="8"/>
    <x v="691"/>
    <x v="2"/>
    <s v="wearables"/>
    <x v="0"/>
    <n v="2015"/>
  </r>
  <r>
    <x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x v="692"/>
    <b v="0"/>
    <n v="201"/>
    <b v="0"/>
    <x v="8"/>
    <x v="692"/>
    <x v="2"/>
    <s v="wearables"/>
    <x v="2"/>
    <n v="2016"/>
  </r>
  <r>
    <x v="693"/>
    <x v="693"/>
    <s v="Prana is the first wearable combining breath and posture tracking to make your sitting time count."/>
    <n v="100000"/>
    <n v="35338"/>
    <x v="2"/>
    <x v="0"/>
    <x v="0"/>
    <n v="1430421827"/>
    <x v="693"/>
    <b v="0"/>
    <n v="296"/>
    <b v="0"/>
    <x v="8"/>
    <x v="693"/>
    <x v="2"/>
    <s v="wearables"/>
    <x v="0"/>
    <n v="2015"/>
  </r>
  <r>
    <x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b v="0"/>
    <n v="7"/>
    <b v="0"/>
    <x v="8"/>
    <x v="694"/>
    <x v="2"/>
    <s v="wearables"/>
    <x v="1"/>
    <n v="2017"/>
  </r>
  <r>
    <x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x v="695"/>
    <b v="0"/>
    <n v="7"/>
    <b v="0"/>
    <x v="8"/>
    <x v="695"/>
    <x v="2"/>
    <s v="wearables"/>
    <x v="3"/>
    <n v="2014"/>
  </r>
  <r>
    <x v="696"/>
    <x v="696"/>
    <s v="Show your fidelity by wearing the Trustee rings! Show where you are (at)!"/>
    <n v="175000"/>
    <n v="1"/>
    <x v="2"/>
    <x v="9"/>
    <x v="3"/>
    <n v="1406326502"/>
    <x v="696"/>
    <b v="0"/>
    <n v="1"/>
    <b v="0"/>
    <x v="8"/>
    <x v="696"/>
    <x v="2"/>
    <s v="wearables"/>
    <x v="3"/>
    <n v="2014"/>
  </r>
  <r>
    <x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b v="0"/>
    <n v="114"/>
    <b v="0"/>
    <x v="8"/>
    <x v="697"/>
    <x v="2"/>
    <s v="wearables"/>
    <x v="2"/>
    <n v="2016"/>
  </r>
  <r>
    <x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b v="0"/>
    <n v="29"/>
    <b v="0"/>
    <x v="8"/>
    <x v="698"/>
    <x v="2"/>
    <s v="wearables"/>
    <x v="3"/>
    <n v="2014"/>
  </r>
  <r>
    <x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b v="0"/>
    <n v="890"/>
    <b v="0"/>
    <x v="8"/>
    <x v="699"/>
    <x v="2"/>
    <s v="wearables"/>
    <x v="4"/>
    <n v="2013"/>
  </r>
  <r>
    <x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b v="0"/>
    <n v="31"/>
    <b v="0"/>
    <x v="8"/>
    <x v="700"/>
    <x v="2"/>
    <s v="wearables"/>
    <x v="2"/>
    <n v="2016"/>
  </r>
  <r>
    <x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x v="701"/>
    <b v="0"/>
    <n v="21"/>
    <b v="0"/>
    <x v="8"/>
    <x v="701"/>
    <x v="2"/>
    <s v="wearables"/>
    <x v="3"/>
    <n v="2014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b v="0"/>
    <n v="37"/>
    <b v="0"/>
    <x v="8"/>
    <x v="702"/>
    <x v="2"/>
    <s v="wearables"/>
    <x v="2"/>
    <n v="2016"/>
  </r>
  <r>
    <x v="703"/>
    <x v="703"/>
    <s v="SPEEDWRAPS improve the speed, agility &amp; strength of an athlete by utilizing evenly distributed weight on the lower leg."/>
    <n v="15000"/>
    <n v="837"/>
    <x v="2"/>
    <x v="0"/>
    <x v="0"/>
    <n v="1485905520"/>
    <x v="703"/>
    <b v="0"/>
    <n v="7"/>
    <b v="0"/>
    <x v="8"/>
    <x v="703"/>
    <x v="2"/>
    <s v="wearables"/>
    <x v="2"/>
    <n v="2016"/>
  </r>
  <r>
    <x v="704"/>
    <x v="704"/>
    <s v="Turn you helmet into the safest helmet and don't worry about a thing,you will always have the right fit!!"/>
    <n v="55000"/>
    <n v="481"/>
    <x v="2"/>
    <x v="5"/>
    <x v="5"/>
    <n v="1487565468"/>
    <x v="704"/>
    <b v="0"/>
    <n v="4"/>
    <b v="0"/>
    <x v="8"/>
    <x v="704"/>
    <x v="2"/>
    <s v="wearables"/>
    <x v="2"/>
    <n v="2016"/>
  </r>
  <r>
    <x v="705"/>
    <x v="705"/>
    <s v="The closest thing ever to the Holy Grail of wearables technology"/>
    <n v="100000"/>
    <n v="977"/>
    <x v="2"/>
    <x v="9"/>
    <x v="3"/>
    <n v="1484999278"/>
    <x v="705"/>
    <b v="0"/>
    <n v="5"/>
    <b v="0"/>
    <x v="8"/>
    <x v="705"/>
    <x v="2"/>
    <s v="wearables"/>
    <x v="2"/>
    <n v="2016"/>
  </r>
  <r>
    <x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x v="706"/>
    <b v="0"/>
    <n v="0"/>
    <b v="0"/>
    <x v="8"/>
    <x v="706"/>
    <x v="2"/>
    <s v="wearables"/>
    <x v="2"/>
    <n v="2016"/>
  </r>
  <r>
    <x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b v="0"/>
    <n v="456"/>
    <b v="0"/>
    <x v="8"/>
    <x v="707"/>
    <x v="2"/>
    <s v="wearables"/>
    <x v="2"/>
    <n v="2016"/>
  </r>
  <r>
    <x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x v="708"/>
    <b v="0"/>
    <n v="369"/>
    <b v="0"/>
    <x v="8"/>
    <x v="708"/>
    <x v="2"/>
    <s v="wearables"/>
    <x v="3"/>
    <n v="2014"/>
  </r>
  <r>
    <x v="709"/>
    <x v="709"/>
    <s v="A &quot;handheld&quot; light, which eases the way you illuminate objects and/or paths."/>
    <n v="15000"/>
    <n v="61"/>
    <x v="2"/>
    <x v="0"/>
    <x v="0"/>
    <n v="1417741159"/>
    <x v="709"/>
    <b v="0"/>
    <n v="2"/>
    <b v="0"/>
    <x v="8"/>
    <x v="709"/>
    <x v="2"/>
    <s v="wearables"/>
    <x v="3"/>
    <n v="2014"/>
  </r>
  <r>
    <x v="710"/>
    <x v="710"/>
    <s v="Shirts, so technologically advanced, they connect mentally to their audience upon sight."/>
    <n v="1200"/>
    <n v="0"/>
    <x v="2"/>
    <x v="5"/>
    <x v="5"/>
    <n v="1408495440"/>
    <x v="710"/>
    <b v="0"/>
    <n v="0"/>
    <b v="0"/>
    <x v="8"/>
    <x v="710"/>
    <x v="2"/>
    <s v="wearables"/>
    <x v="3"/>
    <n v="2014"/>
  </r>
  <r>
    <x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b v="0"/>
    <n v="338"/>
    <b v="0"/>
    <x v="8"/>
    <x v="711"/>
    <x v="2"/>
    <s v="wearables"/>
    <x v="2"/>
    <n v="2016"/>
  </r>
  <r>
    <x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x v="712"/>
    <b v="0"/>
    <n v="4"/>
    <b v="0"/>
    <x v="8"/>
    <x v="712"/>
    <x v="2"/>
    <s v="wearables"/>
    <x v="2"/>
    <n v="2016"/>
  </r>
  <r>
    <x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x v="713"/>
    <b v="0"/>
    <n v="1"/>
    <b v="0"/>
    <x v="8"/>
    <x v="713"/>
    <x v="2"/>
    <s v="wearables"/>
    <x v="2"/>
    <n v="2016"/>
  </r>
  <r>
    <x v="714"/>
    <x v="714"/>
    <s v="The Prep Packs Survival Belt allows you to carry all of the essentials for outdoor survival inside your belt buckle"/>
    <n v="15000"/>
    <n v="2249"/>
    <x v="2"/>
    <x v="0"/>
    <x v="0"/>
    <n v="1488308082"/>
    <x v="714"/>
    <b v="0"/>
    <n v="28"/>
    <b v="0"/>
    <x v="8"/>
    <x v="714"/>
    <x v="2"/>
    <s v="wearables"/>
    <x v="2"/>
    <n v="2016"/>
  </r>
  <r>
    <x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b v="0"/>
    <n v="12"/>
    <b v="0"/>
    <x v="8"/>
    <x v="715"/>
    <x v="2"/>
    <s v="wearables"/>
    <x v="0"/>
    <n v="2015"/>
  </r>
  <r>
    <x v="716"/>
    <x v="716"/>
    <s v="Translate sight into touch with a wrist-mounted wearable. A revolution for visually impaired people everywhere."/>
    <n v="7000"/>
    <n v="715"/>
    <x v="2"/>
    <x v="0"/>
    <x v="0"/>
    <n v="1417392000"/>
    <x v="716"/>
    <b v="0"/>
    <n v="16"/>
    <b v="0"/>
    <x v="8"/>
    <x v="716"/>
    <x v="2"/>
    <s v="wearables"/>
    <x v="3"/>
    <n v="2014"/>
  </r>
  <r>
    <x v="717"/>
    <x v="717"/>
    <s v="Cool air flowing under clothing keeps you cool."/>
    <n v="100000"/>
    <n v="305"/>
    <x v="2"/>
    <x v="0"/>
    <x v="0"/>
    <n v="1409949002"/>
    <x v="717"/>
    <b v="0"/>
    <n v="4"/>
    <b v="0"/>
    <x v="8"/>
    <x v="717"/>
    <x v="2"/>
    <s v="wearables"/>
    <x v="3"/>
    <n v="2014"/>
  </r>
  <r>
    <x v="718"/>
    <x v="718"/>
    <s v="When every second matters, BioToo temporary tattoos get critical information to emergency personnel to help them help you."/>
    <n v="12000"/>
    <n v="90"/>
    <x v="2"/>
    <x v="0"/>
    <x v="0"/>
    <n v="1487397540"/>
    <x v="718"/>
    <b v="0"/>
    <n v="4"/>
    <b v="0"/>
    <x v="8"/>
    <x v="718"/>
    <x v="2"/>
    <s v="wearables"/>
    <x v="1"/>
    <n v="2017"/>
  </r>
  <r>
    <x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x v="719"/>
    <b v="0"/>
    <n v="10"/>
    <b v="0"/>
    <x v="8"/>
    <x v="719"/>
    <x v="2"/>
    <s v="wearables"/>
    <x v="2"/>
    <n v="2016"/>
  </r>
  <r>
    <x v="720"/>
    <x v="720"/>
    <s v="Without Utterance, a crushingly intimate literary memoir told from the inside of losing language, self, and world."/>
    <n v="1900"/>
    <n v="2735"/>
    <x v="0"/>
    <x v="0"/>
    <x v="0"/>
    <n v="1327851291"/>
    <x v="720"/>
    <b v="0"/>
    <n v="41"/>
    <b v="1"/>
    <x v="9"/>
    <x v="720"/>
    <x v="3"/>
    <s v="nonfiction"/>
    <x v="5"/>
    <n v="2012"/>
  </r>
  <r>
    <x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x v="721"/>
    <b v="0"/>
    <n v="119"/>
    <b v="1"/>
    <x v="9"/>
    <x v="721"/>
    <x v="3"/>
    <s v="nonfiction"/>
    <x v="3"/>
    <n v="2014"/>
  </r>
  <r>
    <x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x v="722"/>
    <b v="0"/>
    <n v="153"/>
    <b v="1"/>
    <x v="9"/>
    <x v="722"/>
    <x v="3"/>
    <s v="nonfiction"/>
    <x v="5"/>
    <n v="2012"/>
  </r>
  <r>
    <x v="723"/>
    <x v="723"/>
    <s v="The Definitive (and Slightly Ridiculous) Guide to Enjoying the 2015 Pro Football Season"/>
    <n v="5000"/>
    <n v="5469"/>
    <x v="0"/>
    <x v="0"/>
    <x v="0"/>
    <n v="1438228740"/>
    <x v="723"/>
    <b v="0"/>
    <n v="100"/>
    <b v="1"/>
    <x v="9"/>
    <x v="723"/>
    <x v="3"/>
    <s v="nonfiction"/>
    <x v="0"/>
    <n v="2015"/>
  </r>
  <r>
    <x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x v="724"/>
    <b v="0"/>
    <n v="143"/>
    <b v="1"/>
    <x v="9"/>
    <x v="724"/>
    <x v="3"/>
    <s v="nonfiction"/>
    <x v="6"/>
    <n v="2011"/>
  </r>
  <r>
    <x v="725"/>
    <x v="725"/>
    <s v="A true story about inspiration and survival - David Alfred George turns his powerful experience into a compelling vBook."/>
    <n v="20000"/>
    <n v="20070"/>
    <x v="0"/>
    <x v="0"/>
    <x v="0"/>
    <n v="1450018912"/>
    <x v="725"/>
    <b v="0"/>
    <n v="140"/>
    <b v="1"/>
    <x v="9"/>
    <x v="725"/>
    <x v="3"/>
    <s v="nonfiction"/>
    <x v="0"/>
    <n v="2015"/>
  </r>
  <r>
    <x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b v="0"/>
    <n v="35"/>
    <b v="1"/>
    <x v="9"/>
    <x v="726"/>
    <x v="3"/>
    <s v="nonfiction"/>
    <x v="4"/>
    <n v="2013"/>
  </r>
  <r>
    <x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b v="0"/>
    <n v="149"/>
    <b v="1"/>
    <x v="9"/>
    <x v="727"/>
    <x v="3"/>
    <s v="nonfiction"/>
    <x v="5"/>
    <n v="2012"/>
  </r>
  <r>
    <x v="728"/>
    <x v="728"/>
    <s v="A big idea non-fiction book by an impatient three-time author and insomniac willing to bet on himself."/>
    <n v="7500"/>
    <n v="7917.45"/>
    <x v="0"/>
    <x v="0"/>
    <x v="0"/>
    <n v="1313957157"/>
    <x v="728"/>
    <b v="0"/>
    <n v="130"/>
    <b v="1"/>
    <x v="9"/>
    <x v="728"/>
    <x v="3"/>
    <s v="nonfiction"/>
    <x v="6"/>
    <n v="2011"/>
  </r>
  <r>
    <x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x v="729"/>
    <b v="0"/>
    <n v="120"/>
    <b v="1"/>
    <x v="9"/>
    <x v="729"/>
    <x v="3"/>
    <s v="nonfiction"/>
    <x v="5"/>
    <n v="2012"/>
  </r>
  <r>
    <x v="730"/>
    <x v="730"/>
    <s v="A Massive but Cheerful Online Digital Archive of Surfing"/>
    <n v="20000"/>
    <n v="26438"/>
    <x v="0"/>
    <x v="0"/>
    <x v="0"/>
    <n v="1323280391"/>
    <x v="730"/>
    <b v="0"/>
    <n v="265"/>
    <b v="1"/>
    <x v="9"/>
    <x v="730"/>
    <x v="3"/>
    <s v="nonfiction"/>
    <x v="6"/>
    <n v="2011"/>
  </r>
  <r>
    <x v="731"/>
    <x v="731"/>
    <s v="Be part of the excitement by supporting our first season offering unique perspectives of Portland from the water."/>
    <n v="5000"/>
    <n v="6300"/>
    <x v="0"/>
    <x v="0"/>
    <x v="0"/>
    <n v="1327212000"/>
    <x v="731"/>
    <b v="0"/>
    <n v="71"/>
    <b v="1"/>
    <x v="9"/>
    <x v="731"/>
    <x v="3"/>
    <s v="nonfiction"/>
    <x v="6"/>
    <n v="2011"/>
  </r>
  <r>
    <x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x v="732"/>
    <b v="0"/>
    <n v="13"/>
    <b v="1"/>
    <x v="9"/>
    <x v="732"/>
    <x v="3"/>
    <s v="nonfiction"/>
    <x v="4"/>
    <n v="2013"/>
  </r>
  <r>
    <x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x v="733"/>
    <b v="0"/>
    <n v="169"/>
    <b v="1"/>
    <x v="9"/>
    <x v="733"/>
    <x v="3"/>
    <s v="nonfiction"/>
    <x v="4"/>
    <n v="2013"/>
  </r>
  <r>
    <x v="734"/>
    <x v="734"/>
    <s v="Sideswiped is my story of growing in and trusting God through the mess and mysteries of life."/>
    <n v="8500"/>
    <n v="10670"/>
    <x v="0"/>
    <x v="5"/>
    <x v="5"/>
    <n v="1431147600"/>
    <x v="734"/>
    <b v="0"/>
    <n v="57"/>
    <b v="1"/>
    <x v="9"/>
    <x v="734"/>
    <x v="3"/>
    <s v="nonfiction"/>
    <x v="0"/>
    <n v="2015"/>
  </r>
  <r>
    <x v="735"/>
    <x v="735"/>
    <s v="TOP FUEL FOR LIFE â€¦ a true story of victory, unimaginable loss_x000a_and the epiphany that changed everything."/>
    <n v="47000"/>
    <n v="53771"/>
    <x v="0"/>
    <x v="0"/>
    <x v="0"/>
    <n v="1417653540"/>
    <x v="735"/>
    <b v="0"/>
    <n v="229"/>
    <b v="1"/>
    <x v="9"/>
    <x v="735"/>
    <x v="3"/>
    <s v="nonfiction"/>
    <x v="3"/>
    <n v="2014"/>
  </r>
  <r>
    <x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x v="736"/>
    <b v="0"/>
    <n v="108"/>
    <b v="1"/>
    <x v="9"/>
    <x v="736"/>
    <x v="3"/>
    <s v="nonfiction"/>
    <x v="4"/>
    <n v="2013"/>
  </r>
  <r>
    <x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x v="737"/>
    <b v="0"/>
    <n v="108"/>
    <b v="1"/>
    <x v="9"/>
    <x v="737"/>
    <x v="3"/>
    <s v="nonfiction"/>
    <x v="3"/>
    <n v="2014"/>
  </r>
  <r>
    <x v="738"/>
    <x v="738"/>
    <s v="The true story of a child's struggle with hunger, poverty, and war in El Salvador."/>
    <n v="1500"/>
    <n v="1601"/>
    <x v="0"/>
    <x v="0"/>
    <x v="0"/>
    <n v="1417409940"/>
    <x v="738"/>
    <b v="0"/>
    <n v="41"/>
    <b v="1"/>
    <x v="9"/>
    <x v="738"/>
    <x v="3"/>
    <s v="nonfiction"/>
    <x v="3"/>
    <n v="2014"/>
  </r>
  <r>
    <x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x v="739"/>
    <b v="0"/>
    <n v="139"/>
    <b v="1"/>
    <x v="9"/>
    <x v="739"/>
    <x v="3"/>
    <s v="nonfiction"/>
    <x v="3"/>
    <n v="2014"/>
  </r>
  <r>
    <x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x v="740"/>
    <b v="0"/>
    <n v="19"/>
    <b v="1"/>
    <x v="9"/>
    <x v="740"/>
    <x v="3"/>
    <s v="nonfiction"/>
    <x v="0"/>
    <n v="2015"/>
  </r>
  <r>
    <x v="741"/>
    <x v="741"/>
    <s v="A revolutionary digital mapping project of the Vilna Ghetto"/>
    <n v="13000"/>
    <n v="13293.8"/>
    <x v="0"/>
    <x v="0"/>
    <x v="0"/>
    <n v="1370964806"/>
    <x v="741"/>
    <b v="0"/>
    <n v="94"/>
    <b v="1"/>
    <x v="9"/>
    <x v="741"/>
    <x v="3"/>
    <s v="nonfiction"/>
    <x v="4"/>
    <n v="2013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b v="0"/>
    <n v="23"/>
    <b v="1"/>
    <x v="9"/>
    <x v="742"/>
    <x v="3"/>
    <s v="nonfiction"/>
    <x v="3"/>
    <n v="2014"/>
  </r>
  <r>
    <x v="743"/>
    <x v="743"/>
    <s v="Valmont is a town with a fertile history and a vibrant community. We aim to capture the magic in our People's History of Valmont!"/>
    <n v="550"/>
    <n v="814"/>
    <x v="0"/>
    <x v="0"/>
    <x v="0"/>
    <n v="1334610000"/>
    <x v="743"/>
    <b v="0"/>
    <n v="15"/>
    <b v="1"/>
    <x v="9"/>
    <x v="743"/>
    <x v="3"/>
    <s v="nonfiction"/>
    <x v="5"/>
    <n v="2012"/>
  </r>
  <r>
    <x v="744"/>
    <x v="744"/>
    <s v="Join others to help create a world that is possible -- in your workplace, community and society!"/>
    <n v="5000"/>
    <n v="5116"/>
    <x v="0"/>
    <x v="0"/>
    <x v="0"/>
    <n v="1355439503"/>
    <x v="744"/>
    <b v="0"/>
    <n v="62"/>
    <b v="1"/>
    <x v="9"/>
    <x v="744"/>
    <x v="3"/>
    <s v="nonfiction"/>
    <x v="5"/>
    <n v="2012"/>
  </r>
  <r>
    <x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x v="745"/>
    <b v="0"/>
    <n v="74"/>
    <b v="1"/>
    <x v="9"/>
    <x v="745"/>
    <x v="3"/>
    <s v="nonfiction"/>
    <x v="4"/>
    <n v="2013"/>
  </r>
  <r>
    <x v="746"/>
    <x v="746"/>
    <s v="This is a book of letters. Letters to our body parts."/>
    <n v="2987"/>
    <n v="3318"/>
    <x v="0"/>
    <x v="0"/>
    <x v="0"/>
    <n v="1348372740"/>
    <x v="746"/>
    <b v="0"/>
    <n v="97"/>
    <b v="1"/>
    <x v="9"/>
    <x v="746"/>
    <x v="3"/>
    <s v="nonfiction"/>
    <x v="5"/>
    <n v="2012"/>
  </r>
  <r>
    <x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b v="0"/>
    <n v="55"/>
    <b v="1"/>
    <x v="9"/>
    <x v="747"/>
    <x v="3"/>
    <s v="nonfiction"/>
    <x v="3"/>
    <n v="2014"/>
  </r>
  <r>
    <x v="748"/>
    <x v="748"/>
    <s v="Peace on Earth begins with birth. Educating pregnant women to create a more peaceful world is what this book is all about."/>
    <n v="2000"/>
    <n v="2005"/>
    <x v="0"/>
    <x v="0"/>
    <x v="0"/>
    <n v="1407701966"/>
    <x v="748"/>
    <b v="0"/>
    <n v="44"/>
    <b v="1"/>
    <x v="9"/>
    <x v="748"/>
    <x v="3"/>
    <s v="nonfiction"/>
    <x v="3"/>
    <n v="2014"/>
  </r>
  <r>
    <x v="749"/>
    <x v="749"/>
    <s v="A place for rational, fact and data based non-partisan political and societal commentary on things that matter to Americans."/>
    <n v="10000"/>
    <n v="10556"/>
    <x v="0"/>
    <x v="0"/>
    <x v="0"/>
    <n v="1485642930"/>
    <x v="749"/>
    <b v="0"/>
    <n v="110"/>
    <b v="1"/>
    <x v="9"/>
    <x v="749"/>
    <x v="3"/>
    <s v="nonfiction"/>
    <x v="2"/>
    <n v="2016"/>
  </r>
  <r>
    <x v="750"/>
    <x v="750"/>
    <s v="The epic adventure of a 33 year journey surviving 4 open heart surgeries- emotionally powerful. Graphic. Honest. Funny"/>
    <n v="4444"/>
    <n v="4559"/>
    <x v="0"/>
    <x v="0"/>
    <x v="0"/>
    <n v="1361739872"/>
    <x v="750"/>
    <b v="0"/>
    <n v="59"/>
    <b v="1"/>
    <x v="9"/>
    <x v="750"/>
    <x v="3"/>
    <s v="nonfiction"/>
    <x v="4"/>
    <n v="2013"/>
  </r>
  <r>
    <x v="751"/>
    <x v="751"/>
    <s v="A young cancer survivor embarks on a cross country railroad adventure while writing her memoir through letters."/>
    <n v="3000"/>
    <n v="3555"/>
    <x v="0"/>
    <x v="0"/>
    <x v="0"/>
    <n v="1312470475"/>
    <x v="751"/>
    <b v="0"/>
    <n v="62"/>
    <b v="1"/>
    <x v="9"/>
    <x v="751"/>
    <x v="3"/>
    <s v="nonfiction"/>
    <x v="6"/>
    <n v="2011"/>
  </r>
  <r>
    <x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b v="0"/>
    <n v="105"/>
    <b v="1"/>
    <x v="9"/>
    <x v="752"/>
    <x v="3"/>
    <s v="nonfiction"/>
    <x v="2"/>
    <n v="2016"/>
  </r>
  <r>
    <x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b v="0"/>
    <n v="26"/>
    <b v="1"/>
    <x v="9"/>
    <x v="753"/>
    <x v="3"/>
    <s v="nonfiction"/>
    <x v="0"/>
    <n v="2015"/>
  </r>
  <r>
    <x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b v="0"/>
    <n v="49"/>
    <b v="1"/>
    <x v="9"/>
    <x v="754"/>
    <x v="3"/>
    <s v="nonfiction"/>
    <x v="5"/>
    <n v="2012"/>
  </r>
  <r>
    <x v="755"/>
    <x v="755"/>
    <s v="The hilarious new book about RAGBRAI, America's greatest event that you've never heard of. Crotch lube is entirely optional."/>
    <n v="2500"/>
    <n v="2547.69"/>
    <x v="0"/>
    <x v="0"/>
    <x v="0"/>
    <n v="1369010460"/>
    <x v="755"/>
    <b v="0"/>
    <n v="68"/>
    <b v="1"/>
    <x v="9"/>
    <x v="755"/>
    <x v="3"/>
    <s v="nonfiction"/>
    <x v="4"/>
    <n v="2013"/>
  </r>
  <r>
    <x v="756"/>
    <x v="756"/>
    <s v="A mixed media (poetry, photo, prose and sound) text focusing on/inspired by rural life in former Communist republics. "/>
    <n v="700"/>
    <n v="824"/>
    <x v="0"/>
    <x v="0"/>
    <x v="0"/>
    <n v="1303147459"/>
    <x v="756"/>
    <b v="0"/>
    <n v="22"/>
    <b v="1"/>
    <x v="9"/>
    <x v="756"/>
    <x v="3"/>
    <s v="nonfiction"/>
    <x v="6"/>
    <n v="2011"/>
  </r>
  <r>
    <x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x v="757"/>
    <b v="0"/>
    <n v="18"/>
    <b v="1"/>
    <x v="9"/>
    <x v="757"/>
    <x v="3"/>
    <s v="nonfiction"/>
    <x v="5"/>
    <n v="2012"/>
  </r>
  <r>
    <x v="758"/>
    <x v="758"/>
    <s v="I am publishing my book, Waiting on Humanity and need some finishing funds to do so."/>
    <n v="2500"/>
    <n v="2550"/>
    <x v="0"/>
    <x v="0"/>
    <x v="0"/>
    <n v="1286568268"/>
    <x v="758"/>
    <b v="0"/>
    <n v="19"/>
    <b v="1"/>
    <x v="9"/>
    <x v="758"/>
    <x v="3"/>
    <s v="nonfiction"/>
    <x v="7"/>
    <n v="2010"/>
  </r>
  <r>
    <x v="759"/>
    <x v="759"/>
    <s v="Help me search for the lost ruins of the UK. A unique guide to  lesser known and somewhat known ruins of Britain."/>
    <n v="5000"/>
    <n v="5096"/>
    <x v="0"/>
    <x v="1"/>
    <x v="1"/>
    <n v="1404892539"/>
    <x v="759"/>
    <b v="0"/>
    <n v="99"/>
    <b v="1"/>
    <x v="9"/>
    <x v="759"/>
    <x v="3"/>
    <s v="nonfiction"/>
    <x v="3"/>
    <n v="2014"/>
  </r>
  <r>
    <x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x v="760"/>
    <b v="0"/>
    <n v="0"/>
    <b v="0"/>
    <x v="10"/>
    <x v="760"/>
    <x v="3"/>
    <s v="fiction"/>
    <x v="2"/>
    <n v="2016"/>
  </r>
  <r>
    <x v="761"/>
    <x v="761"/>
    <s v="The day Chuck died was the day everything changed. Now he has to save the afterlife from extinction or die again trying."/>
    <n v="5000"/>
    <n v="235"/>
    <x v="2"/>
    <x v="0"/>
    <x v="0"/>
    <n v="1391364126"/>
    <x v="761"/>
    <b v="0"/>
    <n v="6"/>
    <b v="0"/>
    <x v="10"/>
    <x v="761"/>
    <x v="3"/>
    <s v="fiction"/>
    <x v="3"/>
    <n v="2014"/>
  </r>
  <r>
    <x v="762"/>
    <x v="762"/>
    <s v="An original-well-done eBook. Mainly about fiction, action, adventure, and mystery. A story that you've never read!"/>
    <n v="3500"/>
    <n v="0"/>
    <x v="2"/>
    <x v="14"/>
    <x v="10"/>
    <n v="1480831200"/>
    <x v="762"/>
    <b v="0"/>
    <n v="0"/>
    <b v="0"/>
    <x v="10"/>
    <x v="762"/>
    <x v="3"/>
    <s v="fiction"/>
    <x v="2"/>
    <n v="2016"/>
  </r>
  <r>
    <x v="763"/>
    <x v="763"/>
    <s v="Highland Sabre explores a possible yet terrifying explanation for the mystery big cats said to prowl the British countryside."/>
    <n v="4290"/>
    <n v="5"/>
    <x v="2"/>
    <x v="1"/>
    <x v="1"/>
    <n v="1376563408"/>
    <x v="763"/>
    <b v="0"/>
    <n v="1"/>
    <b v="0"/>
    <x v="10"/>
    <x v="763"/>
    <x v="3"/>
    <s v="fiction"/>
    <x v="4"/>
    <n v="2013"/>
  </r>
  <r>
    <x v="764"/>
    <x v="764"/>
    <s v="[JOE]KES is a book full of over 200 original, sometimes funny, pun-ish Joekes. If you hate the book, use it as a coster!"/>
    <n v="5000"/>
    <n v="0"/>
    <x v="2"/>
    <x v="0"/>
    <x v="0"/>
    <n v="1441858161"/>
    <x v="764"/>
    <b v="0"/>
    <n v="0"/>
    <b v="0"/>
    <x v="10"/>
    <x v="764"/>
    <x v="3"/>
    <s v="fiction"/>
    <x v="0"/>
    <n v="2015"/>
  </r>
  <r>
    <x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x v="765"/>
    <b v="0"/>
    <n v="44"/>
    <b v="0"/>
    <x v="10"/>
    <x v="765"/>
    <x v="3"/>
    <s v="fiction"/>
    <x v="3"/>
    <n v="2014"/>
  </r>
  <r>
    <x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x v="766"/>
    <b v="0"/>
    <n v="0"/>
    <b v="0"/>
    <x v="10"/>
    <x v="766"/>
    <x v="3"/>
    <s v="fiction"/>
    <x v="0"/>
    <n v="2015"/>
  </r>
  <r>
    <x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b v="0"/>
    <n v="3"/>
    <b v="0"/>
    <x v="10"/>
    <x v="767"/>
    <x v="3"/>
    <s v="fiction"/>
    <x v="0"/>
    <n v="2015"/>
  </r>
  <r>
    <x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x v="768"/>
    <b v="0"/>
    <n v="0"/>
    <b v="0"/>
    <x v="10"/>
    <x v="768"/>
    <x v="3"/>
    <s v="fiction"/>
    <x v="4"/>
    <n v="2013"/>
  </r>
  <r>
    <x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b v="0"/>
    <n v="52"/>
    <b v="0"/>
    <x v="10"/>
    <x v="769"/>
    <x v="3"/>
    <s v="fiction"/>
    <x v="4"/>
    <n v="2013"/>
  </r>
  <r>
    <x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x v="770"/>
    <b v="0"/>
    <n v="0"/>
    <b v="0"/>
    <x v="10"/>
    <x v="770"/>
    <x v="3"/>
    <s v="fiction"/>
    <x v="4"/>
    <n v="2013"/>
  </r>
  <r>
    <x v="771"/>
    <x v="771"/>
    <s v="A satire gift, the stress cube has original artwork, comes on a custom mahogany stand and has a funny exercise booklet."/>
    <n v="38000"/>
    <n v="10"/>
    <x v="2"/>
    <x v="0"/>
    <x v="0"/>
    <n v="1454183202"/>
    <x v="771"/>
    <b v="0"/>
    <n v="1"/>
    <b v="0"/>
    <x v="10"/>
    <x v="771"/>
    <x v="3"/>
    <s v="fiction"/>
    <x v="0"/>
    <n v="2015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b v="0"/>
    <n v="1"/>
    <b v="0"/>
    <x v="10"/>
    <x v="772"/>
    <x v="3"/>
    <s v="fiction"/>
    <x v="8"/>
    <n v="2009"/>
  </r>
  <r>
    <x v="773"/>
    <x v="773"/>
    <s v="The Mortis Chronicles is a hard hitting, thought provoking and action packed indie published series. You know you want to read!"/>
    <n v="3759"/>
    <n v="32"/>
    <x v="2"/>
    <x v="1"/>
    <x v="1"/>
    <n v="1431298860"/>
    <x v="773"/>
    <b v="0"/>
    <n v="2"/>
    <b v="0"/>
    <x v="10"/>
    <x v="773"/>
    <x v="3"/>
    <s v="fiction"/>
    <x v="0"/>
    <n v="2015"/>
  </r>
  <r>
    <x v="774"/>
    <x v="774"/>
    <s v="Arabella seeks studio time to professionally read her novel, making it available to listeners as an audio book on audible.com"/>
    <n v="500"/>
    <n v="351"/>
    <x v="2"/>
    <x v="0"/>
    <x v="0"/>
    <n v="1393181018"/>
    <x v="774"/>
    <b v="0"/>
    <n v="9"/>
    <b v="0"/>
    <x v="10"/>
    <x v="774"/>
    <x v="3"/>
    <s v="fiction"/>
    <x v="3"/>
    <n v="2014"/>
  </r>
  <r>
    <x v="775"/>
    <x v="775"/>
    <s v="Scorned is the first in a series that I have been working on for two years and it's time to get it published."/>
    <n v="10000"/>
    <n v="170"/>
    <x v="2"/>
    <x v="0"/>
    <x v="0"/>
    <n v="1323998795"/>
    <x v="775"/>
    <b v="0"/>
    <n v="5"/>
    <b v="0"/>
    <x v="10"/>
    <x v="775"/>
    <x v="3"/>
    <s v="fiction"/>
    <x v="6"/>
    <n v="2011"/>
  </r>
  <r>
    <x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x v="776"/>
    <b v="0"/>
    <n v="57"/>
    <b v="0"/>
    <x v="10"/>
    <x v="776"/>
    <x v="3"/>
    <s v="fiction"/>
    <x v="0"/>
    <n v="2015"/>
  </r>
  <r>
    <x v="777"/>
    <x v="777"/>
    <s v="One Minute Gone is a murder mystery drawn from real people and events. Read Chapter One at http://davidhansardblog.wordpress.com."/>
    <n v="3000"/>
    <n v="21"/>
    <x v="2"/>
    <x v="0"/>
    <x v="0"/>
    <n v="1375313577"/>
    <x v="777"/>
    <b v="0"/>
    <n v="3"/>
    <b v="0"/>
    <x v="10"/>
    <x v="777"/>
    <x v="3"/>
    <s v="fiction"/>
    <x v="4"/>
    <n v="2013"/>
  </r>
  <r>
    <x v="778"/>
    <x v="778"/>
    <s v="Laughter, tears and good times in the warm glow of Summer s Love. The perfect recipe for the winter blahs."/>
    <n v="500"/>
    <n v="2"/>
    <x v="2"/>
    <x v="0"/>
    <x v="0"/>
    <n v="1398876680"/>
    <x v="778"/>
    <b v="0"/>
    <n v="1"/>
    <b v="0"/>
    <x v="10"/>
    <x v="778"/>
    <x v="3"/>
    <s v="fiction"/>
    <x v="3"/>
    <n v="2014"/>
  </r>
  <r>
    <x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b v="0"/>
    <n v="6"/>
    <b v="0"/>
    <x v="10"/>
    <x v="779"/>
    <x v="3"/>
    <s v="fiction"/>
    <x v="7"/>
    <n v="2010"/>
  </r>
  <r>
    <x v="780"/>
    <x v="780"/>
    <s v="We are finishing up recording our new record and we would like help with its physical CD release."/>
    <n v="1000"/>
    <n v="1040"/>
    <x v="0"/>
    <x v="0"/>
    <x v="0"/>
    <n v="1304439025"/>
    <x v="780"/>
    <b v="0"/>
    <n v="27"/>
    <b v="1"/>
    <x v="11"/>
    <x v="780"/>
    <x v="4"/>
    <s v="rock"/>
    <x v="6"/>
    <n v="2011"/>
  </r>
  <r>
    <x v="781"/>
    <x v="781"/>
    <s v="&quot;WE ARE ON A MISSION TO TOUR THE UNITED STATES NON-STOP. TO DO SO WE NEED TO PURCHASE A NEW VAN.&quot;"/>
    <n v="800"/>
    <n v="1065.23"/>
    <x v="0"/>
    <x v="0"/>
    <x v="0"/>
    <n v="1370649674"/>
    <x v="781"/>
    <b v="0"/>
    <n v="25"/>
    <b v="1"/>
    <x v="11"/>
    <x v="781"/>
    <x v="4"/>
    <s v="rock"/>
    <x v="4"/>
    <n v="2013"/>
  </r>
  <r>
    <x v="782"/>
    <x v="782"/>
    <s v="After almost three years of being out of music, I've decided to finally make the solo record I've wanted to do for years."/>
    <n v="700"/>
    <n v="700"/>
    <x v="0"/>
    <x v="0"/>
    <x v="0"/>
    <n v="1345918302"/>
    <x v="782"/>
    <b v="0"/>
    <n v="14"/>
    <b v="1"/>
    <x v="11"/>
    <x v="782"/>
    <x v="4"/>
    <s v="rock"/>
    <x v="5"/>
    <n v="2012"/>
  </r>
  <r>
    <x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b v="0"/>
    <n v="35"/>
    <b v="1"/>
    <x v="11"/>
    <x v="783"/>
    <x v="4"/>
    <s v="rock"/>
    <x v="5"/>
    <n v="2012"/>
  </r>
  <r>
    <x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b v="0"/>
    <n v="10"/>
    <b v="1"/>
    <x v="11"/>
    <x v="784"/>
    <x v="4"/>
    <s v="rock"/>
    <x v="3"/>
    <n v="2014"/>
  </r>
  <r>
    <x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b v="0"/>
    <n v="29"/>
    <b v="1"/>
    <x v="11"/>
    <x v="785"/>
    <x v="4"/>
    <s v="rock"/>
    <x v="4"/>
    <n v="2013"/>
  </r>
  <r>
    <x v="786"/>
    <x v="786"/>
    <s v="In June, Columbus rock veterans, Watershed, will release and tour behind a new album, BRICK AND MORTAR."/>
    <n v="5000"/>
    <n v="7140"/>
    <x v="0"/>
    <x v="0"/>
    <x v="0"/>
    <n v="1336751220"/>
    <x v="786"/>
    <b v="0"/>
    <n v="44"/>
    <b v="1"/>
    <x v="11"/>
    <x v="786"/>
    <x v="4"/>
    <s v="rock"/>
    <x v="5"/>
    <n v="2012"/>
  </r>
  <r>
    <x v="787"/>
    <x v="787"/>
    <s v="We've made our goal with your help. Thanks so much! This is a great time to pre-purchase the album and get some extra perks."/>
    <n v="1200"/>
    <n v="1370"/>
    <x v="0"/>
    <x v="0"/>
    <x v="0"/>
    <n v="1383318226"/>
    <x v="787"/>
    <b v="0"/>
    <n v="17"/>
    <b v="1"/>
    <x v="11"/>
    <x v="787"/>
    <x v="4"/>
    <s v="rock"/>
    <x v="4"/>
    <n v="2013"/>
  </r>
  <r>
    <x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x v="788"/>
    <b v="0"/>
    <n v="34"/>
    <b v="1"/>
    <x v="11"/>
    <x v="788"/>
    <x v="4"/>
    <s v="rock"/>
    <x v="5"/>
    <n v="2012"/>
  </r>
  <r>
    <x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x v="789"/>
    <b v="0"/>
    <n v="14"/>
    <b v="1"/>
    <x v="11"/>
    <x v="789"/>
    <x v="4"/>
    <s v="rock"/>
    <x v="4"/>
    <n v="2013"/>
  </r>
  <r>
    <x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b v="0"/>
    <n v="156"/>
    <b v="1"/>
    <x v="11"/>
    <x v="790"/>
    <x v="4"/>
    <s v="rock"/>
    <x v="4"/>
    <n v="2013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b v="0"/>
    <n v="128"/>
    <b v="1"/>
    <x v="11"/>
    <x v="791"/>
    <x v="4"/>
    <s v="rock"/>
    <x v="4"/>
    <n v="2013"/>
  </r>
  <r>
    <x v="792"/>
    <x v="792"/>
    <s v="Rock n' Roll about the intersection of lies and belief: the Believable Lie."/>
    <n v="2500"/>
    <n v="2511.11"/>
    <x v="0"/>
    <x v="0"/>
    <x v="0"/>
    <n v="1383861483"/>
    <x v="792"/>
    <b v="0"/>
    <n v="60"/>
    <b v="1"/>
    <x v="11"/>
    <x v="792"/>
    <x v="4"/>
    <s v="rock"/>
    <x v="4"/>
    <n v="2013"/>
  </r>
  <r>
    <x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b v="0"/>
    <n v="32"/>
    <b v="1"/>
    <x v="11"/>
    <x v="793"/>
    <x v="4"/>
    <s v="rock"/>
    <x v="4"/>
    <n v="2013"/>
  </r>
  <r>
    <x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x v="794"/>
    <b v="0"/>
    <n v="53"/>
    <b v="1"/>
    <x v="11"/>
    <x v="794"/>
    <x v="4"/>
    <s v="rock"/>
    <x v="6"/>
    <n v="20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b v="0"/>
    <n v="184"/>
    <b v="1"/>
    <x v="11"/>
    <x v="795"/>
    <x v="4"/>
    <s v="rock"/>
    <x v="5"/>
    <n v="2012"/>
  </r>
  <r>
    <x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x v="796"/>
    <b v="0"/>
    <n v="90"/>
    <b v="1"/>
    <x v="11"/>
    <x v="796"/>
    <x v="4"/>
    <s v="rock"/>
    <x v="4"/>
    <n v="2013"/>
  </r>
  <r>
    <x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x v="797"/>
    <b v="0"/>
    <n v="71"/>
    <b v="1"/>
    <x v="11"/>
    <x v="797"/>
    <x v="4"/>
    <s v="rock"/>
    <x v="5"/>
    <n v="2012"/>
  </r>
  <r>
    <x v="798"/>
    <x v="798"/>
    <s v="We have some great new songs and want to record a special edition 4 song EP as our next Eric Stuart Band release"/>
    <n v="3500"/>
    <n v="4021"/>
    <x v="0"/>
    <x v="0"/>
    <x v="0"/>
    <n v="1412086187"/>
    <x v="798"/>
    <b v="0"/>
    <n v="87"/>
    <b v="1"/>
    <x v="11"/>
    <x v="798"/>
    <x v="4"/>
    <s v="rock"/>
    <x v="3"/>
    <n v="2014"/>
  </r>
  <r>
    <x v="799"/>
    <x v="799"/>
    <s v="Los Angeles-based recording artist Ryan Caskey joined forces with producer Eddie Hedges to record alternative rock masterworks."/>
    <n v="5000"/>
    <n v="5001"/>
    <x v="0"/>
    <x v="0"/>
    <x v="0"/>
    <n v="1335542446"/>
    <x v="799"/>
    <b v="0"/>
    <n v="28"/>
    <b v="1"/>
    <x v="11"/>
    <x v="799"/>
    <x v="4"/>
    <s v="rock"/>
    <x v="5"/>
    <n v="2012"/>
  </r>
  <r>
    <x v="800"/>
    <x v="800"/>
    <s v="Scotland's premier classic rock and metal festival, 3 days, 3-4 stages, family friendly,  for people of all ages"/>
    <n v="1500"/>
    <n v="2282"/>
    <x v="0"/>
    <x v="1"/>
    <x v="1"/>
    <n v="1410431054"/>
    <x v="800"/>
    <b v="0"/>
    <n v="56"/>
    <b v="1"/>
    <x v="11"/>
    <x v="800"/>
    <x v="4"/>
    <s v="rock"/>
    <x v="3"/>
    <n v="2014"/>
  </r>
  <r>
    <x v="801"/>
    <x v="801"/>
    <s v="ALL WE WANT TO DO IS DRIVE AROUND AMERICA AND PLAY A BUNCH OF SHOWS, BUT WE DON'T HAVE ANY MONEY..."/>
    <n v="2000"/>
    <n v="2230.4299999999998"/>
    <x v="0"/>
    <x v="0"/>
    <x v="0"/>
    <n v="1309547120"/>
    <x v="801"/>
    <b v="0"/>
    <n v="51"/>
    <b v="1"/>
    <x v="11"/>
    <x v="801"/>
    <x v="4"/>
    <s v="rock"/>
    <x v="6"/>
    <n v="2011"/>
  </r>
  <r>
    <x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b v="0"/>
    <n v="75"/>
    <b v="1"/>
    <x v="11"/>
    <x v="802"/>
    <x v="4"/>
    <s v="rock"/>
    <x v="5"/>
    <n v="2012"/>
  </r>
  <r>
    <x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x v="803"/>
    <b v="0"/>
    <n v="38"/>
    <b v="1"/>
    <x v="11"/>
    <x v="803"/>
    <x v="4"/>
    <s v="rock"/>
    <x v="6"/>
    <n v="2011"/>
  </r>
  <r>
    <x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x v="804"/>
    <b v="0"/>
    <n v="18"/>
    <b v="1"/>
    <x v="11"/>
    <x v="804"/>
    <x v="4"/>
    <s v="rock"/>
    <x v="6"/>
    <n v="2011"/>
  </r>
  <r>
    <x v="805"/>
    <x v="805"/>
    <s v="Be a part of Virtual CH's debut Video and Record release.  Help fund their debut music video and record mixing expenses."/>
    <n v="3000"/>
    <n v="3150"/>
    <x v="0"/>
    <x v="0"/>
    <x v="0"/>
    <n v="1310857200"/>
    <x v="805"/>
    <b v="0"/>
    <n v="54"/>
    <b v="1"/>
    <x v="11"/>
    <x v="805"/>
    <x v="4"/>
    <s v="rock"/>
    <x v="6"/>
    <n v="2011"/>
  </r>
  <r>
    <x v="806"/>
    <x v="806"/>
    <s v="Help Golden Animals finish their NEW Album!"/>
    <n v="8000"/>
    <n v="8355"/>
    <x v="0"/>
    <x v="0"/>
    <x v="0"/>
    <n v="1315413339"/>
    <x v="806"/>
    <b v="0"/>
    <n v="71"/>
    <b v="1"/>
    <x v="11"/>
    <x v="806"/>
    <x v="4"/>
    <s v="rock"/>
    <x v="6"/>
    <n v="2011"/>
  </r>
  <r>
    <x v="807"/>
    <x v="807"/>
    <s v="Join the Sic Vita family and lend a hand as we create a new album!"/>
    <n v="4000"/>
    <n v="4205"/>
    <x v="0"/>
    <x v="0"/>
    <x v="0"/>
    <n v="1488333600"/>
    <x v="807"/>
    <b v="0"/>
    <n v="57"/>
    <b v="1"/>
    <x v="11"/>
    <x v="807"/>
    <x v="4"/>
    <s v="rock"/>
    <x v="1"/>
    <n v="2017"/>
  </r>
  <r>
    <x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b v="0"/>
    <n v="43"/>
    <b v="1"/>
    <x v="11"/>
    <x v="808"/>
    <x v="4"/>
    <s v="rock"/>
    <x v="3"/>
    <n v="2014"/>
  </r>
  <r>
    <x v="809"/>
    <x v="809"/>
    <s v="Acknowledged songwriter looking to record album of new songs to secure a Publishing Contract"/>
    <n v="4000"/>
    <n v="4151"/>
    <x v="0"/>
    <x v="0"/>
    <x v="0"/>
    <n v="1390161630"/>
    <x v="809"/>
    <b v="0"/>
    <n v="52"/>
    <b v="1"/>
    <x v="11"/>
    <x v="809"/>
    <x v="4"/>
    <s v="rock"/>
    <x v="4"/>
    <n v="2013"/>
  </r>
  <r>
    <x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b v="0"/>
    <n v="27"/>
    <b v="1"/>
    <x v="11"/>
    <x v="810"/>
    <x v="4"/>
    <s v="rock"/>
    <x v="5"/>
    <n v="2012"/>
  </r>
  <r>
    <x v="811"/>
    <x v="811"/>
    <s v="We need your financial support to cover the tour costs!  (Sound, lights, travel, stage design)"/>
    <n v="1000"/>
    <n v="1040"/>
    <x v="0"/>
    <x v="0"/>
    <x v="0"/>
    <n v="1373475120"/>
    <x v="811"/>
    <b v="0"/>
    <n v="12"/>
    <b v="1"/>
    <x v="11"/>
    <x v="811"/>
    <x v="4"/>
    <s v="rock"/>
    <x v="4"/>
    <n v="2013"/>
  </r>
  <r>
    <x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b v="0"/>
    <n v="33"/>
    <b v="1"/>
    <x v="11"/>
    <x v="812"/>
    <x v="4"/>
    <s v="rock"/>
    <x v="4"/>
    <n v="2013"/>
  </r>
  <r>
    <x v="813"/>
    <x v="813"/>
    <s v="A pre order campaign to fund the pressing of our second full length vinyl LP"/>
    <n v="1500"/>
    <n v="2399.94"/>
    <x v="0"/>
    <x v="0"/>
    <x v="0"/>
    <n v="1342825365"/>
    <x v="813"/>
    <b v="0"/>
    <n v="96"/>
    <b v="1"/>
    <x v="11"/>
    <x v="813"/>
    <x v="4"/>
    <s v="rock"/>
    <x v="5"/>
    <n v="2012"/>
  </r>
  <r>
    <x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x v="814"/>
    <b v="0"/>
    <n v="28"/>
    <b v="1"/>
    <x v="11"/>
    <x v="814"/>
    <x v="4"/>
    <s v="rock"/>
    <x v="6"/>
    <n v="2011"/>
  </r>
  <r>
    <x v="815"/>
    <x v="815"/>
    <s v="Be a part of helping The Early Reset finish their new 7 song EP."/>
    <n v="4000"/>
    <n v="4280"/>
    <x v="0"/>
    <x v="0"/>
    <x v="0"/>
    <n v="1414879303"/>
    <x v="815"/>
    <b v="0"/>
    <n v="43"/>
    <b v="1"/>
    <x v="11"/>
    <x v="815"/>
    <x v="4"/>
    <s v="rock"/>
    <x v="3"/>
    <n v="2014"/>
  </r>
  <r>
    <x v="816"/>
    <x v="816"/>
    <s v="Friends and Family have an album for you. They need your help to release it to the world."/>
    <n v="7000"/>
    <n v="8058.55"/>
    <x v="0"/>
    <x v="0"/>
    <x v="0"/>
    <n v="1365489000"/>
    <x v="816"/>
    <b v="0"/>
    <n v="205"/>
    <b v="1"/>
    <x v="11"/>
    <x v="816"/>
    <x v="4"/>
    <s v="rock"/>
    <x v="4"/>
    <n v="2013"/>
  </r>
  <r>
    <x v="817"/>
    <x v="817"/>
    <s v="Dead Fish Handshake is a rock band based out of New Jersey. We are in the process of raising funds for our second record."/>
    <n v="1500"/>
    <n v="2056.66"/>
    <x v="0"/>
    <x v="0"/>
    <x v="0"/>
    <n v="1331441940"/>
    <x v="817"/>
    <b v="0"/>
    <n v="23"/>
    <b v="1"/>
    <x v="11"/>
    <x v="817"/>
    <x v="4"/>
    <s v="rock"/>
    <x v="5"/>
    <n v="2012"/>
  </r>
  <r>
    <x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x v="818"/>
    <b v="0"/>
    <n v="19"/>
    <b v="1"/>
    <x v="11"/>
    <x v="818"/>
    <x v="4"/>
    <s v="rock"/>
    <x v="5"/>
    <n v="2012"/>
  </r>
  <r>
    <x v="819"/>
    <x v="819"/>
    <s v="We are touring the Southeast in support of our new EP"/>
    <n v="400"/>
    <n v="435"/>
    <x v="0"/>
    <x v="0"/>
    <x v="0"/>
    <n v="1387601040"/>
    <x v="819"/>
    <b v="0"/>
    <n v="14"/>
    <b v="1"/>
    <x v="11"/>
    <x v="819"/>
    <x v="4"/>
    <s v="rock"/>
    <x v="4"/>
    <n v="2013"/>
  </r>
  <r>
    <x v="820"/>
    <x v="820"/>
    <s v="Wyatt Lowe &amp; the Ottomatics will be hitting the road this June on a North and Southwest Summer 2014 tour!"/>
    <n v="2000"/>
    <n v="2681"/>
    <x v="0"/>
    <x v="0"/>
    <x v="0"/>
    <n v="1402290000"/>
    <x v="820"/>
    <b v="0"/>
    <n v="38"/>
    <b v="1"/>
    <x v="11"/>
    <x v="820"/>
    <x v="4"/>
    <s v="rock"/>
    <x v="3"/>
    <n v="2014"/>
  </r>
  <r>
    <x v="821"/>
    <x v="821"/>
    <s v="Bizness Suit - NEW ALBUM - We're going to LA to record the best rock album ever - bluesy funky Rock n Roll with soul"/>
    <n v="17482"/>
    <n v="17482"/>
    <x v="0"/>
    <x v="0"/>
    <x v="0"/>
    <n v="1430712060"/>
    <x v="821"/>
    <b v="0"/>
    <n v="78"/>
    <b v="1"/>
    <x v="11"/>
    <x v="821"/>
    <x v="4"/>
    <s v="rock"/>
    <x v="0"/>
    <n v="2015"/>
  </r>
  <r>
    <x v="822"/>
    <x v="822"/>
    <s v="Soul Easy recording our first full length CD.  Inspired by lots of friends and lots of good times."/>
    <n v="3000"/>
    <n v="3575"/>
    <x v="0"/>
    <x v="0"/>
    <x v="0"/>
    <n v="1349477050"/>
    <x v="822"/>
    <b v="0"/>
    <n v="69"/>
    <b v="1"/>
    <x v="11"/>
    <x v="822"/>
    <x v="4"/>
    <s v="rock"/>
    <x v="5"/>
    <n v="2012"/>
  </r>
  <r>
    <x v="823"/>
    <x v="823"/>
    <s v="Eyes For Fire is finally ready to release their Debut Album but we need YOU to help us put the final touches on it."/>
    <n v="800"/>
    <n v="1436"/>
    <x v="0"/>
    <x v="0"/>
    <x v="0"/>
    <n v="1427062852"/>
    <x v="823"/>
    <b v="0"/>
    <n v="33"/>
    <b v="1"/>
    <x v="11"/>
    <x v="823"/>
    <x v="4"/>
    <s v="rock"/>
    <x v="0"/>
    <n v="2015"/>
  </r>
  <r>
    <x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b v="0"/>
    <n v="54"/>
    <b v="1"/>
    <x v="11"/>
    <x v="824"/>
    <x v="4"/>
    <s v="rock"/>
    <x v="7"/>
    <n v="2010"/>
  </r>
  <r>
    <x v="825"/>
    <x v="825"/>
    <s v="Kickstarting Kill Freeman independently. Help fund the New Record, Video and Live Shows."/>
    <n v="12500"/>
    <n v="12554"/>
    <x v="0"/>
    <x v="0"/>
    <x v="0"/>
    <n v="1351495284"/>
    <x v="825"/>
    <b v="0"/>
    <n v="99"/>
    <b v="1"/>
    <x v="11"/>
    <x v="825"/>
    <x v="4"/>
    <s v="rock"/>
    <x v="5"/>
    <n v="2012"/>
  </r>
  <r>
    <x v="826"/>
    <x v="826"/>
    <s v="Protect The Dream is preparing to record their debut album 8 years in the making. Lets make it happen Kickstarter!"/>
    <n v="5500"/>
    <n v="5580"/>
    <x v="0"/>
    <x v="0"/>
    <x v="0"/>
    <n v="1332719730"/>
    <x v="826"/>
    <b v="0"/>
    <n v="49"/>
    <b v="1"/>
    <x v="11"/>
    <x v="826"/>
    <x v="4"/>
    <s v="rock"/>
    <x v="5"/>
    <n v="2012"/>
  </r>
  <r>
    <x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x v="827"/>
    <b v="0"/>
    <n v="11"/>
    <b v="1"/>
    <x v="11"/>
    <x v="827"/>
    <x v="4"/>
    <s v="rock"/>
    <x v="5"/>
    <n v="2012"/>
  </r>
  <r>
    <x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x v="828"/>
    <b v="0"/>
    <n v="38"/>
    <b v="1"/>
    <x v="11"/>
    <x v="828"/>
    <x v="4"/>
    <s v="rock"/>
    <x v="5"/>
    <n v="2012"/>
  </r>
  <r>
    <x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x v="829"/>
    <b v="0"/>
    <n v="16"/>
    <b v="1"/>
    <x v="11"/>
    <x v="829"/>
    <x v="4"/>
    <s v="rock"/>
    <x v="2"/>
    <n v="2016"/>
  </r>
  <r>
    <x v="830"/>
    <x v="830"/>
    <s v="We're making a high energy, fist pumpin', pelvis-thrusting new Rock n Roll album and we'd love for you to be a part of it."/>
    <n v="1800"/>
    <n v="1941"/>
    <x v="0"/>
    <x v="0"/>
    <x v="0"/>
    <n v="1363952225"/>
    <x v="830"/>
    <b v="0"/>
    <n v="32"/>
    <b v="1"/>
    <x v="11"/>
    <x v="830"/>
    <x v="4"/>
    <s v="rock"/>
    <x v="4"/>
    <n v="2013"/>
  </r>
  <r>
    <x v="831"/>
    <x v="831"/>
    <s v="7Horse is a new band with a self-funded album and a show they want to rock in your town!"/>
    <n v="1500"/>
    <n v="3500"/>
    <x v="0"/>
    <x v="0"/>
    <x v="0"/>
    <n v="1335540694"/>
    <x v="831"/>
    <b v="0"/>
    <n v="20"/>
    <b v="1"/>
    <x v="11"/>
    <x v="831"/>
    <x v="4"/>
    <s v="rock"/>
    <x v="5"/>
    <n v="2012"/>
  </r>
  <r>
    <x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b v="0"/>
    <n v="154"/>
    <b v="1"/>
    <x v="11"/>
    <x v="832"/>
    <x v="4"/>
    <s v="rock"/>
    <x v="6"/>
    <n v="2011"/>
  </r>
  <r>
    <x v="833"/>
    <x v="833"/>
    <s v="This is an American rock album."/>
    <n v="6000"/>
    <n v="6100"/>
    <x v="0"/>
    <x v="0"/>
    <x v="0"/>
    <n v="1397941475"/>
    <x v="833"/>
    <b v="0"/>
    <n v="41"/>
    <b v="1"/>
    <x v="11"/>
    <x v="833"/>
    <x v="4"/>
    <s v="rock"/>
    <x v="3"/>
    <n v="2014"/>
  </r>
  <r>
    <x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b v="0"/>
    <n v="75"/>
    <b v="1"/>
    <x v="11"/>
    <x v="834"/>
    <x v="4"/>
    <s v="rock"/>
    <x v="4"/>
    <n v="2013"/>
  </r>
  <r>
    <x v="835"/>
    <x v="835"/>
    <s v="Help composer and musician Samuel B. Lupowitz release his first solo piano rock effort featuring the hard-grooving Ego Band."/>
    <n v="2000"/>
    <n v="2345"/>
    <x v="0"/>
    <x v="0"/>
    <x v="0"/>
    <n v="1337396400"/>
    <x v="835"/>
    <b v="0"/>
    <n v="40"/>
    <b v="1"/>
    <x v="11"/>
    <x v="835"/>
    <x v="4"/>
    <s v="rock"/>
    <x v="5"/>
    <n v="2012"/>
  </r>
  <r>
    <x v="836"/>
    <x v="836"/>
    <s v="An album you can bring home to mom."/>
    <n v="5000"/>
    <n v="5046.5200000000004"/>
    <x v="0"/>
    <x v="0"/>
    <x v="0"/>
    <n v="1381108918"/>
    <x v="836"/>
    <b v="0"/>
    <n v="46"/>
    <b v="1"/>
    <x v="11"/>
    <x v="836"/>
    <x v="4"/>
    <s v="rock"/>
    <x v="4"/>
    <n v="2013"/>
  </r>
  <r>
    <x v="837"/>
    <x v="837"/>
    <s v="Take 147 is currently in the process of recording the debut album called, &quot;Nothin' to Lose&quot;."/>
    <n v="2500"/>
    <n v="3045"/>
    <x v="0"/>
    <x v="0"/>
    <x v="0"/>
    <n v="1398988662"/>
    <x v="837"/>
    <b v="0"/>
    <n v="62"/>
    <b v="1"/>
    <x v="11"/>
    <x v="837"/>
    <x v="4"/>
    <s v="rock"/>
    <x v="3"/>
    <n v="2014"/>
  </r>
  <r>
    <x v="838"/>
    <x v="838"/>
    <s v="The Paper Melody wants YOU to be a part of the next chapter! Be a part of the process of our brand new EP and Music Videos!"/>
    <n v="2000"/>
    <n v="2908"/>
    <x v="0"/>
    <x v="0"/>
    <x v="0"/>
    <n v="1326835985"/>
    <x v="838"/>
    <b v="0"/>
    <n v="61"/>
    <b v="1"/>
    <x v="11"/>
    <x v="838"/>
    <x v="4"/>
    <s v="rock"/>
    <x v="6"/>
    <n v="2011"/>
  </r>
  <r>
    <x v="839"/>
    <x v="839"/>
    <s v="The Waffle Stompers need your support to keep doing what we love--go on tour, make music and music videos."/>
    <n v="5000"/>
    <n v="5830.83"/>
    <x v="0"/>
    <x v="0"/>
    <x v="0"/>
    <n v="1348337956"/>
    <x v="839"/>
    <b v="0"/>
    <n v="96"/>
    <b v="1"/>
    <x v="11"/>
    <x v="839"/>
    <x v="4"/>
    <s v="rock"/>
    <x v="5"/>
    <n v="2012"/>
  </r>
  <r>
    <x v="840"/>
    <x v="840"/>
    <s v="Carl King / Sir Millard Mulch / Dr. Zoltan Ã˜belisk is making a new 45-minute instrumental sci-fi album!"/>
    <n v="10000"/>
    <n v="12041.66"/>
    <x v="0"/>
    <x v="0"/>
    <x v="0"/>
    <n v="1474694787"/>
    <x v="840"/>
    <b v="0"/>
    <n v="190"/>
    <b v="1"/>
    <x v="12"/>
    <x v="840"/>
    <x v="4"/>
    <s v="metal"/>
    <x v="2"/>
    <n v="2016"/>
  </r>
  <r>
    <x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b v="1"/>
    <n v="94"/>
    <b v="1"/>
    <x v="12"/>
    <x v="841"/>
    <x v="4"/>
    <s v="metal"/>
    <x v="3"/>
    <n v="2014"/>
  </r>
  <r>
    <x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b v="1"/>
    <n v="39"/>
    <b v="1"/>
    <x v="12"/>
    <x v="842"/>
    <x v="4"/>
    <s v="metal"/>
    <x v="4"/>
    <n v="2013"/>
  </r>
  <r>
    <x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b v="0"/>
    <n v="127"/>
    <b v="1"/>
    <x v="12"/>
    <x v="843"/>
    <x v="4"/>
    <s v="metal"/>
    <x v="2"/>
    <n v="2016"/>
  </r>
  <r>
    <x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x v="844"/>
    <b v="1"/>
    <n v="159"/>
    <b v="1"/>
    <x v="12"/>
    <x v="844"/>
    <x v="4"/>
    <s v="metal"/>
    <x v="3"/>
    <n v="2014"/>
  </r>
  <r>
    <x v="845"/>
    <x v="845"/>
    <s v="Help Legend of Zelda tribute band Master Sword complete their latest heavy metal album: Shadow and Steel!"/>
    <n v="5000"/>
    <n v="6019.01"/>
    <x v="0"/>
    <x v="0"/>
    <x v="0"/>
    <n v="1473047940"/>
    <x v="845"/>
    <b v="0"/>
    <n v="177"/>
    <b v="1"/>
    <x v="12"/>
    <x v="845"/>
    <x v="4"/>
    <s v="metal"/>
    <x v="2"/>
    <n v="2016"/>
  </r>
  <r>
    <x v="846"/>
    <x v="846"/>
    <s v="Pre-order and help me fund new merchandise so we can make the album release something amazing."/>
    <n v="1100"/>
    <n v="1342.01"/>
    <x v="0"/>
    <x v="1"/>
    <x v="1"/>
    <n v="1394460000"/>
    <x v="846"/>
    <b v="0"/>
    <n v="47"/>
    <b v="1"/>
    <x v="12"/>
    <x v="846"/>
    <x v="4"/>
    <s v="metal"/>
    <x v="3"/>
    <n v="2014"/>
  </r>
  <r>
    <x v="847"/>
    <x v="847"/>
    <s v="MUSIC WITH MEANING!  MUSIC THAT MATTERS!!!"/>
    <n v="10"/>
    <n v="10"/>
    <x v="0"/>
    <x v="0"/>
    <x v="0"/>
    <n v="1436555376"/>
    <x v="847"/>
    <b v="0"/>
    <n v="1"/>
    <b v="1"/>
    <x v="12"/>
    <x v="847"/>
    <x v="4"/>
    <s v="metal"/>
    <x v="0"/>
    <n v="2015"/>
  </r>
  <r>
    <x v="848"/>
    <x v="848"/>
    <s v="God Am, a Grunge/Doom metal band, who have been trying to fund the production of our EP to bring you a unique aural assault."/>
    <n v="300"/>
    <n v="300"/>
    <x v="0"/>
    <x v="0"/>
    <x v="0"/>
    <n v="1429038033"/>
    <x v="848"/>
    <b v="0"/>
    <n v="16"/>
    <b v="1"/>
    <x v="12"/>
    <x v="848"/>
    <x v="4"/>
    <s v="metal"/>
    <x v="0"/>
    <n v="2015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b v="0"/>
    <n v="115"/>
    <b v="1"/>
    <x v="12"/>
    <x v="849"/>
    <x v="4"/>
    <s v="metal"/>
    <x v="0"/>
    <n v="2015"/>
  </r>
  <r>
    <x v="850"/>
    <x v="850"/>
    <s v="Help Chicago-based instrumental group Sioum complete the production of their 2nd full-length album."/>
    <n v="4000"/>
    <n v="6207"/>
    <x v="0"/>
    <x v="0"/>
    <x v="0"/>
    <n v="1461560340"/>
    <x v="850"/>
    <b v="0"/>
    <n v="133"/>
    <b v="1"/>
    <x v="12"/>
    <x v="850"/>
    <x v="4"/>
    <s v="metal"/>
    <x v="2"/>
    <n v="2016"/>
  </r>
  <r>
    <x v="851"/>
    <x v="851"/>
    <s v="Salut, nous c'est M.F.Crew, on a besoin de vous pour produire notre premier album &quot;First Ride&quot; ! :)"/>
    <n v="2000"/>
    <n v="2609"/>
    <x v="0"/>
    <x v="6"/>
    <x v="3"/>
    <n v="1469994300"/>
    <x v="851"/>
    <b v="0"/>
    <n v="70"/>
    <b v="1"/>
    <x v="12"/>
    <x v="851"/>
    <x v="4"/>
    <s v="metal"/>
    <x v="2"/>
    <n v="2016"/>
  </r>
  <r>
    <x v="852"/>
    <x v="852"/>
    <s v="Limited edition 2x12&quot; vinyl pressing of our latest album &quot;Who Do You Think We Are?&quot;"/>
    <n v="3500"/>
    <n v="3674"/>
    <x v="0"/>
    <x v="0"/>
    <x v="0"/>
    <n v="1477342800"/>
    <x v="852"/>
    <b v="0"/>
    <n v="62"/>
    <b v="1"/>
    <x v="12"/>
    <x v="852"/>
    <x v="4"/>
    <s v="metal"/>
    <x v="2"/>
    <n v="2016"/>
  </r>
  <r>
    <x v="853"/>
    <x v="853"/>
    <s v="Help release a CD of sloggoth's first album &quot;sloggoth&quot;.  All contributors of $5 or more get a CD when the goal is met!"/>
    <n v="300"/>
    <n v="300"/>
    <x v="0"/>
    <x v="0"/>
    <x v="0"/>
    <n v="1424116709"/>
    <x v="853"/>
    <b v="0"/>
    <n v="10"/>
    <b v="1"/>
    <x v="12"/>
    <x v="853"/>
    <x v="4"/>
    <s v="metal"/>
    <x v="0"/>
    <n v="2015"/>
  </r>
  <r>
    <x v="854"/>
    <x v="854"/>
    <s v="Writing and Recording Sophomore record, and funding Tour to support Spring 2017 album release."/>
    <n v="27800"/>
    <n v="32865.300000000003"/>
    <x v="0"/>
    <x v="0"/>
    <x v="0"/>
    <n v="1482901546"/>
    <x v="854"/>
    <b v="0"/>
    <n v="499"/>
    <b v="1"/>
    <x v="12"/>
    <x v="854"/>
    <x v="4"/>
    <s v="metal"/>
    <x v="2"/>
    <n v="2016"/>
  </r>
  <r>
    <x v="855"/>
    <x v="855"/>
    <s v="AtteroTerra's &quot;Pray for Apocalypse&quot; is fully completed, and only being held up by funding."/>
    <n v="1450"/>
    <n v="1500"/>
    <x v="0"/>
    <x v="0"/>
    <x v="0"/>
    <n v="1469329217"/>
    <x v="855"/>
    <b v="0"/>
    <n v="47"/>
    <b v="1"/>
    <x v="12"/>
    <x v="855"/>
    <x v="4"/>
    <s v="metal"/>
    <x v="2"/>
    <n v="2016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b v="0"/>
    <n v="28"/>
    <b v="1"/>
    <x v="12"/>
    <x v="856"/>
    <x v="4"/>
    <s v="metal"/>
    <x v="2"/>
    <n v="2016"/>
  </r>
  <r>
    <x v="857"/>
    <x v="857"/>
    <s v="Modern Post-Hardcore/Electro music (Hardstyle, EDM, Trap, Dubstep, Dembow, House)."/>
    <n v="1200"/>
    <n v="1200"/>
    <x v="0"/>
    <x v="3"/>
    <x v="3"/>
    <n v="1448463431"/>
    <x v="857"/>
    <b v="0"/>
    <n v="24"/>
    <b v="1"/>
    <x v="12"/>
    <x v="857"/>
    <x v="4"/>
    <s v="metal"/>
    <x v="0"/>
    <n v="2015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b v="0"/>
    <n v="76"/>
    <b v="1"/>
    <x v="12"/>
    <x v="858"/>
    <x v="4"/>
    <s v="metal"/>
    <x v="0"/>
    <n v="2015"/>
  </r>
  <r>
    <x v="859"/>
    <x v="859"/>
    <s v="We are heading to the studio to create our second album and we want you to be right there with us!"/>
    <n v="4000"/>
    <n v="4187"/>
    <x v="0"/>
    <x v="0"/>
    <x v="0"/>
    <n v="1433376000"/>
    <x v="859"/>
    <b v="0"/>
    <n v="98"/>
    <b v="1"/>
    <x v="12"/>
    <x v="859"/>
    <x v="4"/>
    <s v="metal"/>
    <x v="0"/>
    <n v="2015"/>
  </r>
  <r>
    <x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b v="0"/>
    <n v="48"/>
    <b v="0"/>
    <x v="13"/>
    <x v="860"/>
    <x v="4"/>
    <s v="jazz"/>
    <x v="4"/>
    <n v="2013"/>
  </r>
  <r>
    <x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x v="861"/>
    <b v="0"/>
    <n v="2"/>
    <b v="0"/>
    <x v="13"/>
    <x v="861"/>
    <x v="4"/>
    <s v="jazz"/>
    <x v="2"/>
    <n v="2016"/>
  </r>
  <r>
    <x v="862"/>
    <x v="862"/>
    <s v="I want to work with the great John Goodsall and Percy Jones from Brand X to create the ultimate new jazz album."/>
    <n v="50000"/>
    <n v="170"/>
    <x v="2"/>
    <x v="1"/>
    <x v="1"/>
    <n v="1384179548"/>
    <x v="862"/>
    <b v="0"/>
    <n v="4"/>
    <b v="0"/>
    <x v="13"/>
    <x v="862"/>
    <x v="4"/>
    <s v="jazz"/>
    <x v="4"/>
    <n v="2013"/>
  </r>
  <r>
    <x v="863"/>
    <x v="863"/>
    <s v="I'm making the move from a side man in local groups to the leader with this debut jazz CD project."/>
    <n v="2000"/>
    <n v="90"/>
    <x v="2"/>
    <x v="0"/>
    <x v="0"/>
    <n v="1329014966"/>
    <x v="863"/>
    <b v="0"/>
    <n v="5"/>
    <b v="0"/>
    <x v="13"/>
    <x v="863"/>
    <x v="4"/>
    <s v="jazz"/>
    <x v="5"/>
    <n v="2012"/>
  </r>
  <r>
    <x v="864"/>
    <x v="864"/>
    <s v="Help to make an album that will stand out in the pantheon of LDS music, an album of the highest musical and artistic standards."/>
    <n v="6500"/>
    <n v="2700"/>
    <x v="2"/>
    <x v="0"/>
    <x v="0"/>
    <n v="1381917540"/>
    <x v="864"/>
    <b v="0"/>
    <n v="79"/>
    <b v="0"/>
    <x v="13"/>
    <x v="864"/>
    <x v="4"/>
    <s v="jazz"/>
    <x v="4"/>
    <n v="2013"/>
  </r>
  <r>
    <x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b v="0"/>
    <n v="2"/>
    <b v="0"/>
    <x v="13"/>
    <x v="865"/>
    <x v="4"/>
    <s v="jazz"/>
    <x v="5"/>
    <n v="2012"/>
  </r>
  <r>
    <x v="866"/>
    <x v="866"/>
    <s v="Drivetime heads to Cali for summer tour supported by @Smoothjazz.com &amp; @JJZPhilly  #Spaghettini #The Roxy"/>
    <n v="3500"/>
    <n v="640"/>
    <x v="2"/>
    <x v="0"/>
    <x v="0"/>
    <n v="1425136200"/>
    <x v="866"/>
    <b v="0"/>
    <n v="11"/>
    <b v="0"/>
    <x v="13"/>
    <x v="866"/>
    <x v="4"/>
    <s v="jazz"/>
    <x v="0"/>
    <n v="2015"/>
  </r>
  <r>
    <x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b v="0"/>
    <n v="11"/>
    <b v="0"/>
    <x v="13"/>
    <x v="867"/>
    <x v="4"/>
    <s v="jazz"/>
    <x v="8"/>
    <n v="2009"/>
  </r>
  <r>
    <x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b v="0"/>
    <n v="1"/>
    <b v="0"/>
    <x v="13"/>
    <x v="868"/>
    <x v="4"/>
    <s v="jazz"/>
    <x v="4"/>
    <n v="2013"/>
  </r>
  <r>
    <x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x v="869"/>
    <b v="0"/>
    <n v="3"/>
    <b v="0"/>
    <x v="13"/>
    <x v="869"/>
    <x v="4"/>
    <s v="jazz"/>
    <x v="4"/>
    <n v="2013"/>
  </r>
  <r>
    <x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x v="870"/>
    <b v="0"/>
    <n v="5"/>
    <b v="0"/>
    <x v="13"/>
    <x v="870"/>
    <x v="4"/>
    <s v="jazz"/>
    <x v="4"/>
    <n v="2013"/>
  </r>
  <r>
    <x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x v="871"/>
    <b v="0"/>
    <n v="12"/>
    <b v="0"/>
    <x v="13"/>
    <x v="871"/>
    <x v="4"/>
    <s v="jazz"/>
    <x v="4"/>
    <n v="2013"/>
  </r>
  <r>
    <x v="872"/>
    <x v="872"/>
    <s v="The Songs of Africa Ensemble embarks on their first Goodwill Africa Tour, to taste African music &amp; culture firsthand."/>
    <n v="8000"/>
    <n v="65"/>
    <x v="2"/>
    <x v="0"/>
    <x v="0"/>
    <n v="1299786527"/>
    <x v="872"/>
    <b v="0"/>
    <n v="2"/>
    <b v="0"/>
    <x v="13"/>
    <x v="872"/>
    <x v="4"/>
    <s v="jazz"/>
    <x v="6"/>
    <n v="2011"/>
  </r>
  <r>
    <x v="873"/>
    <x v="873"/>
    <s v="Fall in love with &quot;The Dreamer&quot;, new original music from trumpeter Freddie Dunn!"/>
    <n v="3500"/>
    <n v="45"/>
    <x v="2"/>
    <x v="0"/>
    <x v="0"/>
    <n v="1352610040"/>
    <x v="873"/>
    <b v="0"/>
    <n v="5"/>
    <b v="0"/>
    <x v="13"/>
    <x v="873"/>
    <x v="4"/>
    <s v="jazz"/>
    <x v="5"/>
    <n v="2012"/>
  </r>
  <r>
    <x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b v="0"/>
    <n v="21"/>
    <b v="0"/>
    <x v="13"/>
    <x v="874"/>
    <x v="4"/>
    <s v="jazz"/>
    <x v="4"/>
    <n v="2013"/>
  </r>
  <r>
    <x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x v="875"/>
    <b v="0"/>
    <n v="0"/>
    <b v="0"/>
    <x v="13"/>
    <x v="875"/>
    <x v="4"/>
    <s v="jazz"/>
    <x v="0"/>
    <n v="2015"/>
  </r>
  <r>
    <x v="876"/>
    <x v="876"/>
    <s v="What was the greatest record shop ever?  DOBELLS!"/>
    <n v="3152"/>
    <n v="1286"/>
    <x v="2"/>
    <x v="1"/>
    <x v="1"/>
    <n v="1359978927"/>
    <x v="876"/>
    <b v="0"/>
    <n v="45"/>
    <b v="0"/>
    <x v="13"/>
    <x v="876"/>
    <x v="4"/>
    <s v="jazz"/>
    <x v="4"/>
    <n v="2013"/>
  </r>
  <r>
    <x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b v="0"/>
    <n v="29"/>
    <b v="0"/>
    <x v="13"/>
    <x v="877"/>
    <x v="4"/>
    <s v="jazz"/>
    <x v="4"/>
    <n v="2013"/>
  </r>
  <r>
    <x v="878"/>
    <x v="878"/>
    <s v="Join in and help me make my first jazz album. I would really like to make a Christmas album and a smooth jazz CD. Want a FREE CD?"/>
    <n v="5000"/>
    <n v="65"/>
    <x v="2"/>
    <x v="0"/>
    <x v="0"/>
    <n v="1293082524"/>
    <x v="878"/>
    <b v="0"/>
    <n v="2"/>
    <b v="0"/>
    <x v="13"/>
    <x v="878"/>
    <x v="4"/>
    <s v="jazz"/>
    <x v="7"/>
    <n v="2010"/>
  </r>
  <r>
    <x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b v="0"/>
    <n v="30"/>
    <b v="0"/>
    <x v="13"/>
    <x v="879"/>
    <x v="4"/>
    <s v="jazz"/>
    <x v="5"/>
    <n v="2012"/>
  </r>
  <r>
    <x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b v="0"/>
    <n v="8"/>
    <b v="0"/>
    <x v="14"/>
    <x v="880"/>
    <x v="4"/>
    <s v="indie rock"/>
    <x v="5"/>
    <n v="2012"/>
  </r>
  <r>
    <x v="881"/>
    <x v="881"/>
    <s v="To raise funds to finish the latest album by Chris Reed and the Anime Raiders, called &quot;Deep City Diving&quot;"/>
    <n v="3750"/>
    <n v="30"/>
    <x v="2"/>
    <x v="0"/>
    <x v="0"/>
    <n v="1326520886"/>
    <x v="881"/>
    <b v="0"/>
    <n v="1"/>
    <b v="0"/>
    <x v="14"/>
    <x v="881"/>
    <x v="4"/>
    <s v="indie rock"/>
    <x v="6"/>
    <n v="2011"/>
  </r>
  <r>
    <x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x v="882"/>
    <b v="0"/>
    <n v="14"/>
    <b v="0"/>
    <x v="14"/>
    <x v="882"/>
    <x v="4"/>
    <s v="indie rock"/>
    <x v="6"/>
    <n v="2011"/>
  </r>
  <r>
    <x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x v="883"/>
    <b v="0"/>
    <n v="24"/>
    <b v="0"/>
    <x v="14"/>
    <x v="883"/>
    <x v="4"/>
    <s v="indie rock"/>
    <x v="2"/>
    <n v="2016"/>
  </r>
  <r>
    <x v="884"/>
    <x v="884"/>
    <s v="We need to hire an animal trainer to have a chimpanzee actor perform in our music video with us!"/>
    <n v="2000"/>
    <n v="20"/>
    <x v="2"/>
    <x v="0"/>
    <x v="0"/>
    <n v="1336789860"/>
    <x v="884"/>
    <b v="0"/>
    <n v="2"/>
    <b v="0"/>
    <x v="14"/>
    <x v="884"/>
    <x v="4"/>
    <s v="indie rock"/>
    <x v="5"/>
    <n v="2012"/>
  </r>
  <r>
    <x v="885"/>
    <x v="885"/>
    <s v="Cobrette Bardole's widely anticipated sophomore release is ready for tracking and he needs your help to make it a reality!"/>
    <n v="1000"/>
    <n v="750"/>
    <x v="2"/>
    <x v="0"/>
    <x v="0"/>
    <n v="1483137311"/>
    <x v="885"/>
    <b v="0"/>
    <n v="21"/>
    <b v="0"/>
    <x v="14"/>
    <x v="885"/>
    <x v="4"/>
    <s v="indie rock"/>
    <x v="2"/>
    <n v="2016"/>
  </r>
  <r>
    <x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x v="886"/>
    <b v="0"/>
    <n v="7"/>
    <b v="0"/>
    <x v="14"/>
    <x v="886"/>
    <x v="4"/>
    <s v="indie rock"/>
    <x v="2"/>
    <n v="2016"/>
  </r>
  <r>
    <x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x v="887"/>
    <b v="0"/>
    <n v="0"/>
    <b v="0"/>
    <x v="14"/>
    <x v="887"/>
    <x v="4"/>
    <s v="indie rock"/>
    <x v="5"/>
    <n v="2012"/>
  </r>
  <r>
    <x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x v="888"/>
    <b v="0"/>
    <n v="4"/>
    <b v="0"/>
    <x v="14"/>
    <x v="888"/>
    <x v="4"/>
    <s v="indie rock"/>
    <x v="6"/>
    <n v="2011"/>
  </r>
  <r>
    <x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b v="0"/>
    <n v="32"/>
    <b v="0"/>
    <x v="14"/>
    <x v="889"/>
    <x v="4"/>
    <s v="indie rock"/>
    <x v="3"/>
    <n v="2014"/>
  </r>
  <r>
    <x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b v="0"/>
    <n v="4"/>
    <b v="0"/>
    <x v="14"/>
    <x v="890"/>
    <x v="4"/>
    <s v="indie rock"/>
    <x v="4"/>
    <n v="2013"/>
  </r>
  <r>
    <x v="891"/>
    <x v="891"/>
    <s v="Along with a new EP production and release, it's time to bring Den-Mate, LIVE, to a location near you - East Coast and Beyond!"/>
    <n v="8000"/>
    <n v="260"/>
    <x v="2"/>
    <x v="0"/>
    <x v="0"/>
    <n v="1408581930"/>
    <x v="891"/>
    <b v="0"/>
    <n v="9"/>
    <b v="0"/>
    <x v="14"/>
    <x v="891"/>
    <x v="4"/>
    <s v="indie rock"/>
    <x v="3"/>
    <n v="2014"/>
  </r>
  <r>
    <x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x v="892"/>
    <b v="0"/>
    <n v="17"/>
    <b v="0"/>
    <x v="14"/>
    <x v="892"/>
    <x v="4"/>
    <s v="indie rock"/>
    <x v="7"/>
    <n v="2010"/>
  </r>
  <r>
    <x v="893"/>
    <x v="893"/>
    <s v="The Philly music scene is full of amazing talent. This annual music festival is to celebrate those gems within that scene!"/>
    <n v="2000"/>
    <n v="200"/>
    <x v="2"/>
    <x v="0"/>
    <x v="0"/>
    <n v="1427920363"/>
    <x v="893"/>
    <b v="0"/>
    <n v="5"/>
    <b v="0"/>
    <x v="14"/>
    <x v="893"/>
    <x v="4"/>
    <s v="indie rock"/>
    <x v="0"/>
    <n v="2015"/>
  </r>
  <r>
    <x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x v="894"/>
    <b v="0"/>
    <n v="53"/>
    <b v="0"/>
    <x v="14"/>
    <x v="894"/>
    <x v="4"/>
    <s v="indie rock"/>
    <x v="2"/>
    <n v="2016"/>
  </r>
  <r>
    <x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x v="895"/>
    <b v="0"/>
    <n v="7"/>
    <b v="0"/>
    <x v="14"/>
    <x v="895"/>
    <x v="4"/>
    <s v="indie rock"/>
    <x v="7"/>
    <n v="2010"/>
  </r>
  <r>
    <x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x v="896"/>
    <b v="0"/>
    <n v="72"/>
    <b v="0"/>
    <x v="14"/>
    <x v="896"/>
    <x v="4"/>
    <s v="indie rock"/>
    <x v="0"/>
    <n v="2015"/>
  </r>
  <r>
    <x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x v="897"/>
    <b v="0"/>
    <n v="0"/>
    <b v="0"/>
    <x v="14"/>
    <x v="897"/>
    <x v="4"/>
    <s v="indie rock"/>
    <x v="5"/>
    <n v="2012"/>
  </r>
  <r>
    <x v="898"/>
    <x v="898"/>
    <s v="For each month in 2012, Sonnet will be releasing a Jesus-celebrating, grave-shattering, ear-tickling, mind-provoking song!"/>
    <n v="2500"/>
    <n v="70"/>
    <x v="2"/>
    <x v="0"/>
    <x v="0"/>
    <n v="1326651110"/>
    <x v="898"/>
    <b v="0"/>
    <n v="2"/>
    <b v="0"/>
    <x v="14"/>
    <x v="898"/>
    <x v="4"/>
    <s v="indie rock"/>
    <x v="6"/>
    <n v="2011"/>
  </r>
  <r>
    <x v="899"/>
    <x v="899"/>
    <s v="Lets get 48/14 pressed and in your cd players,ipods,blogs, and facebook status'. Lets get it everywhere!"/>
    <n v="750"/>
    <n v="280"/>
    <x v="2"/>
    <x v="0"/>
    <x v="0"/>
    <n v="1306549362"/>
    <x v="899"/>
    <b v="0"/>
    <n v="8"/>
    <b v="0"/>
    <x v="14"/>
    <x v="899"/>
    <x v="4"/>
    <s v="indie rock"/>
    <x v="6"/>
    <n v="2011"/>
  </r>
  <r>
    <x v="900"/>
    <x v="900"/>
    <s v="With Project Revive, I aim to protect and nurture the creative impulse through music."/>
    <n v="5000"/>
    <n v="21"/>
    <x v="2"/>
    <x v="0"/>
    <x v="0"/>
    <n v="1459365802"/>
    <x v="900"/>
    <b v="0"/>
    <n v="2"/>
    <b v="0"/>
    <x v="13"/>
    <x v="900"/>
    <x v="4"/>
    <s v="jazz"/>
    <x v="2"/>
    <n v="2016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b v="0"/>
    <n v="0"/>
    <b v="0"/>
    <x v="13"/>
    <x v="901"/>
    <x v="4"/>
    <s v="jazz"/>
    <x v="7"/>
    <n v="2010"/>
  </r>
  <r>
    <x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x v="902"/>
    <b v="0"/>
    <n v="3"/>
    <b v="0"/>
    <x v="13"/>
    <x v="902"/>
    <x v="4"/>
    <s v="jazz"/>
    <x v="3"/>
    <n v="2014"/>
  </r>
  <r>
    <x v="903"/>
    <x v="903"/>
    <s v="The U City Jazz Festival is offered for free to the community and features the best jazz talent from the midwest."/>
    <n v="5000"/>
    <n v="160"/>
    <x v="2"/>
    <x v="0"/>
    <x v="0"/>
    <n v="1348367100"/>
    <x v="903"/>
    <b v="0"/>
    <n v="4"/>
    <b v="0"/>
    <x v="13"/>
    <x v="903"/>
    <x v="4"/>
    <s v="jazz"/>
    <x v="5"/>
    <n v="2012"/>
  </r>
  <r>
    <x v="904"/>
    <x v="904"/>
    <s v="Support the preservation of Jazz and help us become a national Jazz Festival with the best music, food, and fun for all ages!"/>
    <n v="50000"/>
    <n v="151"/>
    <x v="2"/>
    <x v="0"/>
    <x v="0"/>
    <n v="1451786137"/>
    <x v="904"/>
    <b v="0"/>
    <n v="3"/>
    <b v="0"/>
    <x v="13"/>
    <x v="904"/>
    <x v="4"/>
    <s v="jazz"/>
    <x v="0"/>
    <n v="2015"/>
  </r>
  <r>
    <x v="905"/>
    <x v="905"/>
    <s v="Working hard to get into the studio to record, produce, and edit my break out CD. I hope to realize my vision!"/>
    <n v="6500"/>
    <n v="196"/>
    <x v="2"/>
    <x v="0"/>
    <x v="0"/>
    <n v="1295847926"/>
    <x v="905"/>
    <b v="0"/>
    <n v="6"/>
    <b v="0"/>
    <x v="13"/>
    <x v="905"/>
    <x v="4"/>
    <s v="jazz"/>
    <x v="7"/>
    <n v="2010"/>
  </r>
  <r>
    <x v="906"/>
    <x v="906"/>
    <s v="The DMV's most respected saxophonist pay tribute to Motown."/>
    <n v="15000"/>
    <n v="0"/>
    <x v="2"/>
    <x v="0"/>
    <x v="0"/>
    <n v="1394681590"/>
    <x v="906"/>
    <b v="0"/>
    <n v="0"/>
    <b v="0"/>
    <x v="13"/>
    <x v="906"/>
    <x v="4"/>
    <s v="jazz"/>
    <x v="3"/>
    <n v="2014"/>
  </r>
  <r>
    <x v="907"/>
    <x v="907"/>
    <s v="Greg Chambers' self-titled CD needs support for post production, replication, and promotion."/>
    <n v="2900"/>
    <n v="0"/>
    <x v="2"/>
    <x v="0"/>
    <x v="0"/>
    <n v="1315715823"/>
    <x v="907"/>
    <b v="0"/>
    <n v="0"/>
    <b v="0"/>
    <x v="13"/>
    <x v="907"/>
    <x v="4"/>
    <s v="jazz"/>
    <x v="6"/>
    <n v="2011"/>
  </r>
  <r>
    <x v="908"/>
    <x v="908"/>
    <s v="This project is designed to help protect the environment by using Eco-friendly product packaging."/>
    <n v="2500"/>
    <n v="0"/>
    <x v="2"/>
    <x v="0"/>
    <x v="0"/>
    <n v="1280206740"/>
    <x v="908"/>
    <b v="0"/>
    <n v="0"/>
    <b v="0"/>
    <x v="13"/>
    <x v="908"/>
    <x v="4"/>
    <s v="jazz"/>
    <x v="7"/>
    <n v="2010"/>
  </r>
  <r>
    <x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x v="909"/>
    <b v="0"/>
    <n v="8"/>
    <b v="0"/>
    <x v="13"/>
    <x v="909"/>
    <x v="4"/>
    <s v="jazz"/>
    <x v="5"/>
    <n v="2012"/>
  </r>
  <r>
    <x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b v="0"/>
    <n v="5"/>
    <b v="0"/>
    <x v="13"/>
    <x v="910"/>
    <x v="4"/>
    <s v="jazz"/>
    <x v="1"/>
    <n v="2017"/>
  </r>
  <r>
    <x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b v="0"/>
    <n v="0"/>
    <b v="0"/>
    <x v="13"/>
    <x v="911"/>
    <x v="4"/>
    <s v="jazz"/>
    <x v="3"/>
    <n v="2014"/>
  </r>
  <r>
    <x v="912"/>
    <x v="912"/>
    <s v="My new album will be called Triad, an album of original music performed by me &amp; guest musical artists."/>
    <n v="3500"/>
    <n v="30"/>
    <x v="2"/>
    <x v="0"/>
    <x v="0"/>
    <n v="1355197047"/>
    <x v="912"/>
    <b v="0"/>
    <n v="2"/>
    <b v="0"/>
    <x v="13"/>
    <x v="912"/>
    <x v="4"/>
    <s v="jazz"/>
    <x v="5"/>
    <n v="2012"/>
  </r>
  <r>
    <x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b v="0"/>
    <n v="24"/>
    <b v="0"/>
    <x v="13"/>
    <x v="913"/>
    <x v="4"/>
    <s v="jazz"/>
    <x v="5"/>
    <n v="2012"/>
  </r>
  <r>
    <x v="914"/>
    <x v="914"/>
    <s v="This project is for the making of a music video. All funds will go towards production costs for this event only."/>
    <n v="1500"/>
    <n v="0"/>
    <x v="2"/>
    <x v="0"/>
    <x v="0"/>
    <n v="1345918747"/>
    <x v="914"/>
    <b v="0"/>
    <n v="0"/>
    <b v="0"/>
    <x v="13"/>
    <x v="914"/>
    <x v="4"/>
    <s v="jazz"/>
    <x v="5"/>
    <n v="2012"/>
  </r>
  <r>
    <x v="915"/>
    <x v="915"/>
    <s v="â€œThe Deep Brooklyn Suiteâ€ is a series of musical impressions about living and surviving in Brooklyn."/>
    <n v="6500"/>
    <n v="375"/>
    <x v="2"/>
    <x v="0"/>
    <x v="0"/>
    <n v="1330577940"/>
    <x v="915"/>
    <b v="0"/>
    <n v="9"/>
    <b v="0"/>
    <x v="13"/>
    <x v="915"/>
    <x v="4"/>
    <s v="jazz"/>
    <x v="5"/>
    <n v="2012"/>
  </r>
  <r>
    <x v="916"/>
    <x v="916"/>
    <s v="Our next audio recording projects are scheduled for November 1 to 3, 2010 here in Kansas City, Missouri! "/>
    <n v="3300"/>
    <n v="0"/>
    <x v="2"/>
    <x v="0"/>
    <x v="0"/>
    <n v="1287723600"/>
    <x v="916"/>
    <b v="0"/>
    <n v="0"/>
    <b v="0"/>
    <x v="13"/>
    <x v="916"/>
    <x v="4"/>
    <s v="jazz"/>
    <x v="7"/>
    <n v="2010"/>
  </r>
  <r>
    <x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b v="0"/>
    <n v="1"/>
    <b v="0"/>
    <x v="13"/>
    <x v="917"/>
    <x v="4"/>
    <s v="jazz"/>
    <x v="3"/>
    <n v="2014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b v="0"/>
    <n v="10"/>
    <b v="0"/>
    <x v="13"/>
    <x v="918"/>
    <x v="4"/>
    <s v="jazz"/>
    <x v="3"/>
    <n v="2014"/>
  </r>
  <r>
    <x v="919"/>
    <x v="919"/>
    <s v="Cool jazz with a New Orleans flavor."/>
    <n v="20000"/>
    <n v="100"/>
    <x v="2"/>
    <x v="0"/>
    <x v="0"/>
    <n v="1355930645"/>
    <x v="919"/>
    <b v="0"/>
    <n v="1"/>
    <b v="0"/>
    <x v="13"/>
    <x v="919"/>
    <x v="4"/>
    <s v="jazz"/>
    <x v="5"/>
    <n v="2012"/>
  </r>
  <r>
    <x v="920"/>
    <x v="920"/>
    <s v="Miami club band records powerhouse fusion album. You don't have to be a musician to understand the sound of jazz."/>
    <n v="5500"/>
    <n v="0"/>
    <x v="2"/>
    <x v="0"/>
    <x v="0"/>
    <n v="1384448822"/>
    <x v="920"/>
    <b v="0"/>
    <n v="0"/>
    <b v="0"/>
    <x v="13"/>
    <x v="920"/>
    <x v="4"/>
    <s v="jazz"/>
    <x v="4"/>
    <n v="2013"/>
  </r>
  <r>
    <x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x v="921"/>
    <b v="0"/>
    <n v="20"/>
    <b v="0"/>
    <x v="13"/>
    <x v="921"/>
    <x v="4"/>
    <s v="jazz"/>
    <x v="6"/>
    <n v="2011"/>
  </r>
  <r>
    <x v="922"/>
    <x v="922"/>
    <s v="Our goal is to help educate the world about jazz and its components; how it relates to love, romance, and success."/>
    <n v="27000"/>
    <n v="5680"/>
    <x v="2"/>
    <x v="0"/>
    <x v="0"/>
    <n v="1412167393"/>
    <x v="922"/>
    <b v="0"/>
    <n v="30"/>
    <b v="0"/>
    <x v="13"/>
    <x v="922"/>
    <x v="4"/>
    <s v="jazz"/>
    <x v="3"/>
    <n v="2014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b v="0"/>
    <n v="6"/>
    <b v="0"/>
    <x v="13"/>
    <x v="923"/>
    <x v="4"/>
    <s v="jazz"/>
    <x v="3"/>
    <n v="2014"/>
  </r>
  <r>
    <x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x v="924"/>
    <b v="0"/>
    <n v="15"/>
    <b v="0"/>
    <x v="13"/>
    <x v="924"/>
    <x v="4"/>
    <s v="jazz"/>
    <x v="4"/>
    <n v="2013"/>
  </r>
  <r>
    <x v="925"/>
    <x v="925"/>
    <s v="This project is a mix of original &amp; standard song selections.  This phase covers recording and package design expenses."/>
    <n v="6000"/>
    <n v="160"/>
    <x v="2"/>
    <x v="0"/>
    <x v="0"/>
    <n v="1385590111"/>
    <x v="925"/>
    <b v="0"/>
    <n v="5"/>
    <b v="0"/>
    <x v="13"/>
    <x v="925"/>
    <x v="4"/>
    <s v="jazz"/>
    <x v="4"/>
    <n v="2013"/>
  </r>
  <r>
    <x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b v="0"/>
    <n v="0"/>
    <b v="0"/>
    <x v="13"/>
    <x v="926"/>
    <x v="4"/>
    <s v="jazz"/>
    <x v="7"/>
    <n v="2010"/>
  </r>
  <r>
    <x v="927"/>
    <x v="927"/>
    <s v="Studio CD/DVD Solo project of Pianist &amp; Keyboardist Jetro da Silva"/>
    <n v="20000"/>
    <n v="0"/>
    <x v="2"/>
    <x v="0"/>
    <x v="0"/>
    <n v="1337024695"/>
    <x v="927"/>
    <b v="0"/>
    <n v="0"/>
    <b v="0"/>
    <x v="13"/>
    <x v="927"/>
    <x v="4"/>
    <s v="jazz"/>
    <x v="5"/>
    <n v="2012"/>
  </r>
  <r>
    <x v="928"/>
    <x v="928"/>
    <s v="A real Motown Backup singer on 22 gold and platinum albums headlines her own Jazz CD of Motown songs."/>
    <n v="14500"/>
    <n v="1575"/>
    <x v="2"/>
    <x v="0"/>
    <x v="0"/>
    <n v="1353196800"/>
    <x v="928"/>
    <b v="0"/>
    <n v="28"/>
    <b v="0"/>
    <x v="13"/>
    <x v="928"/>
    <x v="4"/>
    <s v="jazz"/>
    <x v="5"/>
    <n v="2012"/>
  </r>
  <r>
    <x v="929"/>
    <x v="929"/>
    <s v="I am searching for monetary funding to go into a good recording studio and record experimental intuitive improv jazz."/>
    <n v="500"/>
    <n v="0"/>
    <x v="2"/>
    <x v="0"/>
    <x v="0"/>
    <n v="1333946569"/>
    <x v="929"/>
    <b v="0"/>
    <n v="0"/>
    <b v="0"/>
    <x v="13"/>
    <x v="929"/>
    <x v="4"/>
    <s v="jazz"/>
    <x v="5"/>
    <n v="2012"/>
  </r>
  <r>
    <x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b v="0"/>
    <n v="5"/>
    <b v="0"/>
    <x v="13"/>
    <x v="930"/>
    <x v="4"/>
    <s v="jazz"/>
    <x v="7"/>
    <n v="2010"/>
  </r>
  <r>
    <x v="931"/>
    <x v="931"/>
    <s v="A contemporary jazz project crossing music lines, from jazz to rock walking through some free elements and full of melody!"/>
    <n v="2000"/>
    <n v="131"/>
    <x v="2"/>
    <x v="1"/>
    <x v="1"/>
    <n v="1395007200"/>
    <x v="931"/>
    <b v="0"/>
    <n v="7"/>
    <b v="0"/>
    <x v="13"/>
    <x v="931"/>
    <x v="4"/>
    <s v="jazz"/>
    <x v="3"/>
    <n v="2014"/>
  </r>
  <r>
    <x v="932"/>
    <x v="932"/>
    <s v="Help me to create my 3rd album, a Christmas CD with 16 Holiday/Original favorites!"/>
    <n v="9500"/>
    <n v="1381"/>
    <x v="2"/>
    <x v="0"/>
    <x v="0"/>
    <n v="1363990545"/>
    <x v="932"/>
    <b v="0"/>
    <n v="30"/>
    <b v="0"/>
    <x v="13"/>
    <x v="932"/>
    <x v="4"/>
    <s v="jazz"/>
    <x v="4"/>
    <n v="2013"/>
  </r>
  <r>
    <x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x v="933"/>
    <b v="0"/>
    <n v="2"/>
    <b v="0"/>
    <x v="13"/>
    <x v="933"/>
    <x v="4"/>
    <s v="jazz"/>
    <x v="3"/>
    <n v="2014"/>
  </r>
  <r>
    <x v="934"/>
    <x v="934"/>
    <s v="Ground Effect is my first solo EP project intended to help promote Fusion and creative music music in Saskatchewan and Canada."/>
    <n v="5000"/>
    <n v="1520"/>
    <x v="2"/>
    <x v="5"/>
    <x v="5"/>
    <n v="1399183200"/>
    <x v="934"/>
    <b v="0"/>
    <n v="30"/>
    <b v="0"/>
    <x v="13"/>
    <x v="934"/>
    <x v="4"/>
    <s v="jazz"/>
    <x v="3"/>
    <n v="2014"/>
  </r>
  <r>
    <x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b v="0"/>
    <n v="2"/>
    <b v="0"/>
    <x v="13"/>
    <x v="935"/>
    <x v="4"/>
    <s v="jazz"/>
    <x v="0"/>
    <n v="2015"/>
  </r>
  <r>
    <x v="936"/>
    <x v="936"/>
    <s v="A CD of a live Jazz concert featuring Marti Mendenhall, George Mitchell, Scott Steed and Todd Strait."/>
    <n v="1400"/>
    <n v="0"/>
    <x v="2"/>
    <x v="0"/>
    <x v="0"/>
    <n v="1326916800"/>
    <x v="936"/>
    <b v="0"/>
    <n v="0"/>
    <b v="0"/>
    <x v="13"/>
    <x v="936"/>
    <x v="4"/>
    <s v="jazz"/>
    <x v="6"/>
    <n v="2011"/>
  </r>
  <r>
    <x v="937"/>
    <x v="937"/>
    <s v="We've been invited to perform at Jazz Festival 2013. We must request funding to successfully manage this special invitation"/>
    <n v="3500"/>
    <n v="40"/>
    <x v="2"/>
    <x v="0"/>
    <x v="0"/>
    <n v="1383509357"/>
    <x v="937"/>
    <b v="0"/>
    <n v="2"/>
    <b v="0"/>
    <x v="13"/>
    <x v="937"/>
    <x v="4"/>
    <s v="jazz"/>
    <x v="4"/>
    <n v="2013"/>
  </r>
  <r>
    <x v="938"/>
    <x v="938"/>
    <s v="Creating new avenues of exposure for young Jazz &amp; Soul artists_x000a_to express their Art of Music."/>
    <n v="7000"/>
    <n v="25"/>
    <x v="2"/>
    <x v="0"/>
    <x v="0"/>
    <n v="1346585448"/>
    <x v="938"/>
    <b v="0"/>
    <n v="1"/>
    <b v="0"/>
    <x v="13"/>
    <x v="938"/>
    <x v="4"/>
    <s v="jazz"/>
    <x v="5"/>
    <n v="2012"/>
  </r>
  <r>
    <x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x v="939"/>
    <b v="0"/>
    <n v="2"/>
    <b v="0"/>
    <x v="13"/>
    <x v="939"/>
    <x v="4"/>
    <s v="jazz"/>
    <x v="4"/>
    <n v="2013"/>
  </r>
  <r>
    <x v="940"/>
    <x v="940"/>
    <s v="The 1st club in your bag should be between your ears!  Light up Your Brain Power. Play Smarter. Swing the LUMIC Band.."/>
    <n v="9000"/>
    <n v="1544"/>
    <x v="2"/>
    <x v="0"/>
    <x v="0"/>
    <n v="1439251926"/>
    <x v="940"/>
    <b v="0"/>
    <n v="14"/>
    <b v="0"/>
    <x v="8"/>
    <x v="940"/>
    <x v="2"/>
    <s v="wearables"/>
    <x v="0"/>
    <n v="2015"/>
  </r>
  <r>
    <x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x v="941"/>
    <b v="0"/>
    <n v="31"/>
    <b v="0"/>
    <x v="8"/>
    <x v="941"/>
    <x v="2"/>
    <s v="wearables"/>
    <x v="1"/>
    <n v="2017"/>
  </r>
  <r>
    <x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x v="942"/>
    <b v="0"/>
    <n v="16"/>
    <b v="0"/>
    <x v="8"/>
    <x v="942"/>
    <x v="2"/>
    <s v="wearables"/>
    <x v="2"/>
    <n v="2016"/>
  </r>
  <r>
    <x v="943"/>
    <x v="943"/>
    <s v="A mask for home or travel that will give you the best, undisturbed sleep of your life."/>
    <n v="3000"/>
    <n v="289"/>
    <x v="2"/>
    <x v="0"/>
    <x v="0"/>
    <n v="1480438905"/>
    <x v="943"/>
    <b v="0"/>
    <n v="12"/>
    <b v="0"/>
    <x v="8"/>
    <x v="943"/>
    <x v="2"/>
    <s v="wearables"/>
    <x v="2"/>
    <n v="2016"/>
  </r>
  <r>
    <x v="944"/>
    <x v="944"/>
    <s v="Find your pet when it's missing, digitally store pet-related information, and locate pet friend establishments and services."/>
    <n v="50000"/>
    <n v="6663"/>
    <x v="2"/>
    <x v="0"/>
    <x v="0"/>
    <n v="1460988000"/>
    <x v="944"/>
    <b v="0"/>
    <n v="96"/>
    <b v="0"/>
    <x v="8"/>
    <x v="944"/>
    <x v="2"/>
    <s v="wearables"/>
    <x v="2"/>
    <n v="2016"/>
  </r>
  <r>
    <x v="945"/>
    <x v="945"/>
    <s v="Make your watch Smart ! CT Band is an ultra-thin, high-tech smart watch-strap awarded twice at CES 2017 las vegas"/>
    <n v="100000"/>
    <n v="2484"/>
    <x v="2"/>
    <x v="6"/>
    <x v="3"/>
    <n v="1487462340"/>
    <x v="945"/>
    <b v="0"/>
    <n v="16"/>
    <b v="0"/>
    <x v="8"/>
    <x v="945"/>
    <x v="2"/>
    <s v="wearables"/>
    <x v="2"/>
    <n v="2016"/>
  </r>
  <r>
    <x v="946"/>
    <x v="946"/>
    <s v="Soft edged-Hard working. The perfect wearable organization for the home and professional shop."/>
    <n v="15000"/>
    <n v="286"/>
    <x v="2"/>
    <x v="0"/>
    <x v="0"/>
    <n v="1473444048"/>
    <x v="946"/>
    <b v="0"/>
    <n v="5"/>
    <b v="0"/>
    <x v="8"/>
    <x v="946"/>
    <x v="2"/>
    <s v="wearables"/>
    <x v="2"/>
    <n v="2016"/>
  </r>
  <r>
    <x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b v="0"/>
    <n v="0"/>
    <b v="0"/>
    <x v="8"/>
    <x v="947"/>
    <x v="2"/>
    <s v="wearables"/>
    <x v="2"/>
    <n v="2016"/>
  </r>
  <r>
    <x v="948"/>
    <x v="948"/>
    <s v="T-Shirt with Led panel controlled by Android app over WiFi. _x000a_Multiple shirts, games, text, video effects support,"/>
    <n v="4000"/>
    <n v="480"/>
    <x v="2"/>
    <x v="9"/>
    <x v="3"/>
    <n v="1457812364"/>
    <x v="948"/>
    <b v="0"/>
    <n v="8"/>
    <b v="0"/>
    <x v="8"/>
    <x v="948"/>
    <x v="2"/>
    <s v="wearables"/>
    <x v="2"/>
    <n v="2016"/>
  </r>
  <r>
    <x v="949"/>
    <x v="949"/>
    <s v="Der INBED ist ein innovatives Multisensor-Wearable fÃ¼r die SturzprÃ¤vention motorisch eingeschrÃ¤nkter Personen."/>
    <n v="20000"/>
    <n v="273"/>
    <x v="2"/>
    <x v="12"/>
    <x v="3"/>
    <n v="1456016576"/>
    <x v="949"/>
    <b v="0"/>
    <n v="7"/>
    <b v="0"/>
    <x v="8"/>
    <x v="949"/>
    <x v="2"/>
    <s v="wearables"/>
    <x v="0"/>
    <n v="2015"/>
  </r>
  <r>
    <x v="950"/>
    <x v="950"/>
    <s v="Rider worn tail light brake light. Adheres to virtually any coat, jacket or vest. Stays on even when you get off."/>
    <n v="5000"/>
    <n v="1402"/>
    <x v="2"/>
    <x v="5"/>
    <x v="5"/>
    <n v="1453053661"/>
    <x v="950"/>
    <b v="0"/>
    <n v="24"/>
    <b v="0"/>
    <x v="8"/>
    <x v="950"/>
    <x v="2"/>
    <s v="wearables"/>
    <x v="0"/>
    <n v="2015"/>
  </r>
  <r>
    <x v="951"/>
    <x v="951"/>
    <s v="Revolutionizing the way we walk our dogs!"/>
    <n v="50000"/>
    <n v="19195"/>
    <x v="2"/>
    <x v="0"/>
    <x v="0"/>
    <n v="1465054872"/>
    <x v="951"/>
    <b v="0"/>
    <n v="121"/>
    <b v="0"/>
    <x v="8"/>
    <x v="951"/>
    <x v="2"/>
    <s v="wearables"/>
    <x v="2"/>
    <n v="2016"/>
  </r>
  <r>
    <x v="952"/>
    <x v="952"/>
    <s v="Audionoggin: Wireless personal surround sound for the athlete in everyone."/>
    <n v="49000"/>
    <n v="19572"/>
    <x v="2"/>
    <x v="0"/>
    <x v="0"/>
    <n v="1479483812"/>
    <x v="952"/>
    <b v="0"/>
    <n v="196"/>
    <b v="0"/>
    <x v="8"/>
    <x v="952"/>
    <x v="2"/>
    <s v="wearables"/>
    <x v="2"/>
    <n v="2016"/>
  </r>
  <r>
    <x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x v="953"/>
    <b v="0"/>
    <n v="5"/>
    <b v="0"/>
    <x v="8"/>
    <x v="953"/>
    <x v="2"/>
    <s v="wearables"/>
    <x v="3"/>
    <n v="2014"/>
  </r>
  <r>
    <x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x v="954"/>
    <b v="0"/>
    <n v="73"/>
    <b v="0"/>
    <x v="8"/>
    <x v="954"/>
    <x v="2"/>
    <s v="wearables"/>
    <x v="0"/>
    <n v="2015"/>
  </r>
  <r>
    <x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x v="955"/>
    <b v="0"/>
    <n v="93"/>
    <b v="0"/>
    <x v="8"/>
    <x v="955"/>
    <x v="2"/>
    <s v="wearables"/>
    <x v="2"/>
    <n v="2016"/>
  </r>
  <r>
    <x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b v="0"/>
    <n v="17"/>
    <b v="0"/>
    <x v="8"/>
    <x v="956"/>
    <x v="2"/>
    <s v="wearables"/>
    <x v="0"/>
    <n v="2015"/>
  </r>
  <r>
    <x v="957"/>
    <x v="957"/>
    <s v="A Leather Smart watch Band, that NEVER needs to be charged for only $37!"/>
    <n v="12000"/>
    <n v="233"/>
    <x v="2"/>
    <x v="0"/>
    <x v="0"/>
    <n v="1479392133"/>
    <x v="957"/>
    <b v="0"/>
    <n v="7"/>
    <b v="0"/>
    <x v="8"/>
    <x v="957"/>
    <x v="2"/>
    <s v="wearables"/>
    <x v="2"/>
    <n v="2016"/>
  </r>
  <r>
    <x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x v="958"/>
    <b v="0"/>
    <n v="17"/>
    <b v="0"/>
    <x v="8"/>
    <x v="958"/>
    <x v="2"/>
    <s v="wearables"/>
    <x v="0"/>
    <n v="2015"/>
  </r>
  <r>
    <x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x v="959"/>
    <b v="0"/>
    <n v="171"/>
    <b v="0"/>
    <x v="8"/>
    <x v="959"/>
    <x v="2"/>
    <s v="wearables"/>
    <x v="3"/>
    <n v="2014"/>
  </r>
  <r>
    <x v="960"/>
    <x v="960"/>
    <s v="Kai sits right behind your ear and lets you access a smart voice interface 24/7. Call, text, search, and even call an Uber."/>
    <n v="55650"/>
    <n v="25655"/>
    <x v="2"/>
    <x v="0"/>
    <x v="0"/>
    <n v="1489500155"/>
    <x v="960"/>
    <b v="0"/>
    <n v="188"/>
    <b v="0"/>
    <x v="8"/>
    <x v="960"/>
    <x v="2"/>
    <s v="wearables"/>
    <x v="1"/>
    <n v="2017"/>
  </r>
  <r>
    <x v="961"/>
    <x v="961"/>
    <s v="Active, happy &amp; healthy together! _x000a_Thatâ€™s our mission for all dogs and their parents."/>
    <n v="95000"/>
    <n v="40079"/>
    <x v="2"/>
    <x v="0"/>
    <x v="0"/>
    <n v="1487617200"/>
    <x v="961"/>
    <b v="0"/>
    <n v="110"/>
    <b v="0"/>
    <x v="8"/>
    <x v="961"/>
    <x v="2"/>
    <s v="wearables"/>
    <x v="1"/>
    <n v="2017"/>
  </r>
  <r>
    <x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x v="962"/>
    <b v="0"/>
    <n v="37"/>
    <b v="0"/>
    <x v="8"/>
    <x v="962"/>
    <x v="2"/>
    <s v="wearables"/>
    <x v="2"/>
    <n v="2016"/>
  </r>
  <r>
    <x v="963"/>
    <x v="963"/>
    <s v="WE are molding an educated, motivated, non violent GENERATION!"/>
    <n v="35000"/>
    <n v="377"/>
    <x v="2"/>
    <x v="0"/>
    <x v="0"/>
    <n v="1476717319"/>
    <x v="963"/>
    <b v="0"/>
    <n v="9"/>
    <b v="0"/>
    <x v="8"/>
    <x v="963"/>
    <x v="2"/>
    <s v="wearables"/>
    <x v="2"/>
    <n v="2016"/>
  </r>
  <r>
    <x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x v="964"/>
    <b v="0"/>
    <n v="29"/>
    <b v="0"/>
    <x v="8"/>
    <x v="964"/>
    <x v="2"/>
    <s v="wearables"/>
    <x v="0"/>
    <n v="2015"/>
  </r>
  <r>
    <x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b v="0"/>
    <n v="6"/>
    <b v="0"/>
    <x v="8"/>
    <x v="965"/>
    <x v="2"/>
    <s v="wearables"/>
    <x v="2"/>
    <n v="2016"/>
  </r>
  <r>
    <x v="966"/>
    <x v="966"/>
    <s v="ICE SHIRT; running, multi-sport, cycling, &amp; athletic wear shirts that hold melting ice to cool you on hot days."/>
    <n v="12000"/>
    <n v="1776"/>
    <x v="2"/>
    <x v="0"/>
    <x v="0"/>
    <n v="1475766932"/>
    <x v="966"/>
    <b v="0"/>
    <n v="30"/>
    <b v="0"/>
    <x v="8"/>
    <x v="966"/>
    <x v="2"/>
    <s v="wearables"/>
    <x v="2"/>
    <n v="2016"/>
  </r>
  <r>
    <x v="967"/>
    <x v="967"/>
    <s v="Better Beanie is the new therapeutic wearable designed to assist you while keeping your hands free."/>
    <n v="20000"/>
    <n v="3562"/>
    <x v="2"/>
    <x v="0"/>
    <x v="0"/>
    <n v="1461301574"/>
    <x v="967"/>
    <b v="0"/>
    <n v="81"/>
    <b v="0"/>
    <x v="8"/>
    <x v="967"/>
    <x v="2"/>
    <s v="wearables"/>
    <x v="2"/>
    <n v="2016"/>
  </r>
  <r>
    <x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x v="968"/>
    <b v="0"/>
    <n v="4"/>
    <b v="0"/>
    <x v="8"/>
    <x v="968"/>
    <x v="2"/>
    <s v="wearables"/>
    <x v="3"/>
    <n v="2014"/>
  </r>
  <r>
    <x v="969"/>
    <x v="969"/>
    <s v="Geek &amp; Chic Smart Jewelry Collection, Wearables Meet Style!"/>
    <n v="30000"/>
    <n v="14000"/>
    <x v="2"/>
    <x v="14"/>
    <x v="10"/>
    <n v="1486624607"/>
    <x v="969"/>
    <b v="0"/>
    <n v="11"/>
    <b v="0"/>
    <x v="8"/>
    <x v="969"/>
    <x v="2"/>
    <s v="wearables"/>
    <x v="1"/>
    <n v="2017"/>
  </r>
  <r>
    <x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x v="970"/>
    <b v="0"/>
    <n v="14"/>
    <b v="0"/>
    <x v="8"/>
    <x v="970"/>
    <x v="2"/>
    <s v="wearables"/>
    <x v="2"/>
    <n v="2016"/>
  </r>
  <r>
    <x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x v="971"/>
    <b v="0"/>
    <n v="5"/>
    <b v="0"/>
    <x v="8"/>
    <x v="971"/>
    <x v="2"/>
    <s v="wearables"/>
    <x v="0"/>
    <n v="2015"/>
  </r>
  <r>
    <x v="972"/>
    <x v="972"/>
    <s v="Slackers Patent-Pending Magnetic Clip and Cable System, Amazing Sound, Durability and Value Can't Be Beat...AT ANY PRICE!!"/>
    <n v="20000"/>
    <n v="6925"/>
    <x v="2"/>
    <x v="0"/>
    <x v="0"/>
    <n v="1409813940"/>
    <x v="972"/>
    <b v="0"/>
    <n v="45"/>
    <b v="0"/>
    <x v="8"/>
    <x v="972"/>
    <x v="2"/>
    <s v="wearables"/>
    <x v="3"/>
    <n v="2014"/>
  </r>
  <r>
    <x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x v="973"/>
    <b v="0"/>
    <n v="8"/>
    <b v="0"/>
    <x v="8"/>
    <x v="973"/>
    <x v="2"/>
    <s v="wearables"/>
    <x v="0"/>
    <n v="2015"/>
  </r>
  <r>
    <x v="974"/>
    <x v="974"/>
    <s v="The device that allows those with artificial knees or arthritic knees to kneel down without putting pressure on their knees."/>
    <n v="50000"/>
    <n v="280"/>
    <x v="2"/>
    <x v="0"/>
    <x v="0"/>
    <n v="1458925156"/>
    <x v="974"/>
    <b v="0"/>
    <n v="3"/>
    <b v="0"/>
    <x v="8"/>
    <x v="974"/>
    <x v="2"/>
    <s v="wearables"/>
    <x v="2"/>
    <n v="2016"/>
  </r>
  <r>
    <x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x v="975"/>
    <b v="0"/>
    <n v="24"/>
    <b v="0"/>
    <x v="8"/>
    <x v="975"/>
    <x v="2"/>
    <s v="wearables"/>
    <x v="2"/>
    <n v="2016"/>
  </r>
  <r>
    <x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b v="0"/>
    <n v="18"/>
    <b v="0"/>
    <x v="8"/>
    <x v="976"/>
    <x v="2"/>
    <s v="wearables"/>
    <x v="0"/>
    <n v="2015"/>
  </r>
  <r>
    <x v="977"/>
    <x v="977"/>
    <s v="The unique adapter to apply standard watch straps at your Samsung Gear S2 Sport and Sport 3G! Small, functional and handsome."/>
    <n v="2700"/>
    <n v="909"/>
    <x v="2"/>
    <x v="15"/>
    <x v="3"/>
    <n v="1456094197"/>
    <x v="977"/>
    <b v="0"/>
    <n v="12"/>
    <b v="0"/>
    <x v="8"/>
    <x v="977"/>
    <x v="2"/>
    <s v="wearables"/>
    <x v="2"/>
    <n v="2016"/>
  </r>
  <r>
    <x v="978"/>
    <x v="978"/>
    <s v="hidn tempo is an intelligent watch band that allows you to monitor your stress and manage it anywhere, anytime."/>
    <n v="172889"/>
    <n v="97273"/>
    <x v="2"/>
    <x v="11"/>
    <x v="9"/>
    <n v="1456385101"/>
    <x v="978"/>
    <b v="0"/>
    <n v="123"/>
    <b v="0"/>
    <x v="8"/>
    <x v="978"/>
    <x v="2"/>
    <s v="wearables"/>
    <x v="2"/>
    <n v="2016"/>
  </r>
  <r>
    <x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b v="0"/>
    <n v="96"/>
    <b v="0"/>
    <x v="8"/>
    <x v="979"/>
    <x v="2"/>
    <s v="wearables"/>
    <x v="2"/>
    <n v="2016"/>
  </r>
  <r>
    <x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b v="0"/>
    <n v="31"/>
    <b v="0"/>
    <x v="8"/>
    <x v="980"/>
    <x v="2"/>
    <s v="wearables"/>
    <x v="3"/>
    <n v="2014"/>
  </r>
  <r>
    <x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b v="0"/>
    <n v="4"/>
    <b v="0"/>
    <x v="8"/>
    <x v="981"/>
    <x v="2"/>
    <s v="wearables"/>
    <x v="3"/>
    <n v="2014"/>
  </r>
  <r>
    <x v="982"/>
    <x v="982"/>
    <s v="revolutonary ultra-slim 2-in-1 Smart  2-in-1 I-PHONE handle/WALLETtm with 360 rotatiion"/>
    <n v="17500"/>
    <n v="3"/>
    <x v="2"/>
    <x v="0"/>
    <x v="0"/>
    <n v="1475431486"/>
    <x v="982"/>
    <b v="0"/>
    <n v="3"/>
    <b v="0"/>
    <x v="8"/>
    <x v="982"/>
    <x v="2"/>
    <s v="wearables"/>
    <x v="2"/>
    <n v="2016"/>
  </r>
  <r>
    <x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b v="0"/>
    <n v="179"/>
    <b v="0"/>
    <x v="8"/>
    <x v="983"/>
    <x v="2"/>
    <s v="wearables"/>
    <x v="2"/>
    <n v="2016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b v="0"/>
    <n v="3"/>
    <b v="0"/>
    <x v="8"/>
    <x v="984"/>
    <x v="2"/>
    <s v="wearables"/>
    <x v="0"/>
    <n v="2015"/>
  </r>
  <r>
    <x v="985"/>
    <x v="985"/>
    <s v="Make your heart shine and watch it work! Cardiglow tracks improvements, times intervals and translates heart rate into color."/>
    <n v="30000"/>
    <n v="1888"/>
    <x v="2"/>
    <x v="12"/>
    <x v="3"/>
    <n v="1451602800"/>
    <x v="985"/>
    <b v="0"/>
    <n v="23"/>
    <b v="0"/>
    <x v="8"/>
    <x v="985"/>
    <x v="2"/>
    <s v="wearables"/>
    <x v="0"/>
    <n v="2015"/>
  </r>
  <r>
    <x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b v="0"/>
    <n v="23"/>
    <b v="0"/>
    <x v="8"/>
    <x v="986"/>
    <x v="2"/>
    <s v="wearables"/>
    <x v="0"/>
    <n v="2015"/>
  </r>
  <r>
    <x v="987"/>
    <x v="987"/>
    <s v="Always know where your precious children are. Let them explore the world freely and in a secure way by using the Kidswatcher."/>
    <n v="50000"/>
    <n v="6610"/>
    <x v="2"/>
    <x v="9"/>
    <x v="3"/>
    <n v="1403507050"/>
    <x v="987"/>
    <b v="0"/>
    <n v="41"/>
    <b v="0"/>
    <x v="8"/>
    <x v="987"/>
    <x v="2"/>
    <s v="wearables"/>
    <x v="3"/>
    <n v="2014"/>
  </r>
  <r>
    <x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b v="0"/>
    <n v="0"/>
    <b v="0"/>
    <x v="8"/>
    <x v="988"/>
    <x v="2"/>
    <s v="wearables"/>
    <x v="2"/>
    <n v="2016"/>
  </r>
  <r>
    <x v="989"/>
    <x v="989"/>
    <s v="The most useful phone charger you will ever buy"/>
    <n v="10000"/>
    <n v="1677"/>
    <x v="2"/>
    <x v="0"/>
    <x v="0"/>
    <n v="1475101495"/>
    <x v="989"/>
    <b v="0"/>
    <n v="32"/>
    <b v="0"/>
    <x v="8"/>
    <x v="989"/>
    <x v="2"/>
    <s v="wearables"/>
    <x v="2"/>
    <n v="2016"/>
  </r>
  <r>
    <x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x v="990"/>
    <b v="0"/>
    <n v="2"/>
    <b v="0"/>
    <x v="8"/>
    <x v="990"/>
    <x v="2"/>
    <s v="wearables"/>
    <x v="3"/>
    <n v="2014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b v="0"/>
    <n v="7"/>
    <b v="0"/>
    <x v="8"/>
    <x v="991"/>
    <x v="2"/>
    <s v="wearables"/>
    <x v="2"/>
    <n v="2016"/>
  </r>
  <r>
    <x v="992"/>
    <x v="992"/>
    <s v="The HOTTEST and COOLEST thing yet! WairConditioning... an entirely new level of comfortability!"/>
    <n v="100000"/>
    <n v="467"/>
    <x v="2"/>
    <x v="0"/>
    <x v="0"/>
    <n v="1462655519"/>
    <x v="992"/>
    <b v="0"/>
    <n v="4"/>
    <b v="0"/>
    <x v="8"/>
    <x v="992"/>
    <x v="2"/>
    <s v="wearables"/>
    <x v="2"/>
    <n v="2016"/>
  </r>
  <r>
    <x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x v="993"/>
    <b v="0"/>
    <n v="196"/>
    <b v="0"/>
    <x v="8"/>
    <x v="993"/>
    <x v="2"/>
    <s v="wearables"/>
    <x v="2"/>
    <n v="2016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b v="0"/>
    <n v="11"/>
    <b v="0"/>
    <x v="8"/>
    <x v="994"/>
    <x v="2"/>
    <s v="wearables"/>
    <x v="3"/>
    <n v="2014"/>
  </r>
  <r>
    <x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x v="995"/>
    <b v="0"/>
    <n v="9"/>
    <b v="0"/>
    <x v="8"/>
    <x v="995"/>
    <x v="2"/>
    <s v="wearables"/>
    <x v="3"/>
    <n v="2014"/>
  </r>
  <r>
    <x v="996"/>
    <x v="996"/>
    <s v="Study the behaviour of technical communities by tracking their movement  through wearables"/>
    <n v="4000"/>
    <n v="65"/>
    <x v="2"/>
    <x v="0"/>
    <x v="0"/>
    <n v="1406474820"/>
    <x v="996"/>
    <b v="0"/>
    <n v="5"/>
    <b v="0"/>
    <x v="8"/>
    <x v="996"/>
    <x v="2"/>
    <s v="wearables"/>
    <x v="3"/>
    <n v="2014"/>
  </r>
  <r>
    <x v="997"/>
    <x v="997"/>
    <s v="The iPhanny keeps your iPhone 6 safe from bending in those dangerous pants pockets."/>
    <n v="5000"/>
    <n v="65"/>
    <x v="2"/>
    <x v="0"/>
    <x v="0"/>
    <n v="1417145297"/>
    <x v="997"/>
    <b v="0"/>
    <n v="8"/>
    <b v="0"/>
    <x v="8"/>
    <x v="997"/>
    <x v="2"/>
    <s v="wearables"/>
    <x v="3"/>
    <n v="2014"/>
  </r>
  <r>
    <x v="998"/>
    <x v="998"/>
    <s v="Ollinfit is the first wearable fitness trainer with 3 sensors for superior accuracy, feedback and results."/>
    <n v="60000"/>
    <n v="35135"/>
    <x v="2"/>
    <x v="5"/>
    <x v="5"/>
    <n v="1447909401"/>
    <x v="998"/>
    <b v="0"/>
    <n v="229"/>
    <b v="0"/>
    <x v="8"/>
    <x v="998"/>
    <x v="2"/>
    <s v="wearables"/>
    <x v="0"/>
    <n v="2015"/>
  </r>
  <r>
    <x v="999"/>
    <x v="999"/>
    <s v="Built in running, cycling, pedometer, and golf features for the edge you need to perform at your very best!"/>
    <n v="150000"/>
    <n v="11683"/>
    <x v="2"/>
    <x v="5"/>
    <x v="5"/>
    <n v="1415865720"/>
    <x v="999"/>
    <b v="0"/>
    <n v="40"/>
    <b v="0"/>
    <x v="8"/>
    <x v="999"/>
    <x v="2"/>
    <s v="wearables"/>
    <x v="3"/>
    <n v="2014"/>
  </r>
  <r>
    <x v="1000"/>
    <x v="1000"/>
    <s v="Ristola watches made in La Chaux de-Fonds, Switzerland. A new brand of COSC and ISO Certified Professional watches."/>
    <n v="894700"/>
    <n v="19824"/>
    <x v="1"/>
    <x v="0"/>
    <x v="0"/>
    <n v="1489537560"/>
    <x v="1000"/>
    <b v="0"/>
    <n v="6"/>
    <b v="0"/>
    <x v="8"/>
    <x v="1000"/>
    <x v="2"/>
    <s v="wearables"/>
    <x v="1"/>
    <n v="2017"/>
  </r>
  <r>
    <x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b v="0"/>
    <n v="4"/>
    <b v="0"/>
    <x v="8"/>
    <x v="1001"/>
    <x v="2"/>
    <s v="wearables"/>
    <x v="2"/>
    <n v="2016"/>
  </r>
  <r>
    <x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x v="1002"/>
    <b v="0"/>
    <n v="22"/>
    <b v="0"/>
    <x v="8"/>
    <x v="1002"/>
    <x v="2"/>
    <s v="wearables"/>
    <x v="0"/>
    <n v="2015"/>
  </r>
  <r>
    <x v="1003"/>
    <x v="1003"/>
    <s v="Connected, heating, premium quality and comfortable leather sneakers - hand-crafted in France."/>
    <n v="20000"/>
    <n v="3211"/>
    <x v="1"/>
    <x v="6"/>
    <x v="3"/>
    <n v="1489680061"/>
    <x v="1003"/>
    <b v="0"/>
    <n v="15"/>
    <b v="0"/>
    <x v="8"/>
    <x v="1003"/>
    <x v="2"/>
    <s v="wearables"/>
    <x v="1"/>
    <n v="2017"/>
  </r>
  <r>
    <x v="1004"/>
    <x v="1004"/>
    <s v="Harnessing wearable technology as a powerful defense for food-allergy children."/>
    <n v="25000"/>
    <n v="20552"/>
    <x v="1"/>
    <x v="0"/>
    <x v="0"/>
    <n v="1455814827"/>
    <x v="1004"/>
    <b v="0"/>
    <n v="95"/>
    <b v="0"/>
    <x v="8"/>
    <x v="1004"/>
    <x v="2"/>
    <s v="wearables"/>
    <x v="2"/>
    <n v="2016"/>
  </r>
  <r>
    <x v="1005"/>
    <x v="1005"/>
    <s v="The Forcite Alpine helmet records 4K footage and keeps you connected all in one sleek design."/>
    <n v="200000"/>
    <n v="150102"/>
    <x v="1"/>
    <x v="0"/>
    <x v="0"/>
    <n v="1446217183"/>
    <x v="1005"/>
    <b v="0"/>
    <n v="161"/>
    <b v="0"/>
    <x v="8"/>
    <x v="1005"/>
    <x v="2"/>
    <s v="wearables"/>
    <x v="0"/>
    <n v="2015"/>
  </r>
  <r>
    <x v="1006"/>
    <x v="1006"/>
    <s v="Sweat resistant, colorful, durable, CUSTOMIZABLE, watch bands &amp; protector bands that fit the Moto360 smartwatch."/>
    <n v="4000"/>
    <n v="234"/>
    <x v="1"/>
    <x v="0"/>
    <x v="0"/>
    <n v="1418368260"/>
    <x v="1006"/>
    <b v="0"/>
    <n v="8"/>
    <b v="0"/>
    <x v="8"/>
    <x v="1006"/>
    <x v="2"/>
    <s v="wearables"/>
    <x v="3"/>
    <n v="2014"/>
  </r>
  <r>
    <x v="1007"/>
    <x v="1007"/>
    <s v="Our knee sleeve monitors your muscles and recommends rest time (on a mobile app) when it detects overexertion!"/>
    <n v="30000"/>
    <n v="13296"/>
    <x v="1"/>
    <x v="0"/>
    <x v="0"/>
    <n v="1481727623"/>
    <x v="1007"/>
    <b v="0"/>
    <n v="76"/>
    <b v="0"/>
    <x v="8"/>
    <x v="1007"/>
    <x v="2"/>
    <s v="wearables"/>
    <x v="2"/>
    <n v="2016"/>
  </r>
  <r>
    <x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b v="0"/>
    <n v="1"/>
    <b v="0"/>
    <x v="8"/>
    <x v="1008"/>
    <x v="2"/>
    <s v="wearables"/>
    <x v="2"/>
    <n v="2016"/>
  </r>
  <r>
    <x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b v="0"/>
    <n v="101"/>
    <b v="0"/>
    <x v="8"/>
    <x v="1009"/>
    <x v="2"/>
    <s v="wearables"/>
    <x v="2"/>
    <n v="2016"/>
  </r>
  <r>
    <x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b v="0"/>
    <n v="4"/>
    <b v="0"/>
    <x v="8"/>
    <x v="1010"/>
    <x v="2"/>
    <s v="wearables"/>
    <x v="2"/>
    <n v="2016"/>
  </r>
  <r>
    <x v="1011"/>
    <x v="1011"/>
    <s v="The first action sports training sleeve/leg protector of its kind to offer an unduplicated level of targeted protection!"/>
    <n v="20000"/>
    <n v="75"/>
    <x v="1"/>
    <x v="0"/>
    <x v="0"/>
    <n v="1418938395"/>
    <x v="1011"/>
    <b v="0"/>
    <n v="1"/>
    <b v="0"/>
    <x v="8"/>
    <x v="1011"/>
    <x v="2"/>
    <s v="wearables"/>
    <x v="3"/>
    <n v="2014"/>
  </r>
  <r>
    <x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x v="1012"/>
    <b v="0"/>
    <n v="775"/>
    <b v="0"/>
    <x v="8"/>
    <x v="1012"/>
    <x v="2"/>
    <s v="wearables"/>
    <x v="2"/>
    <n v="2016"/>
  </r>
  <r>
    <x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b v="0"/>
    <n v="90"/>
    <b v="0"/>
    <x v="8"/>
    <x v="1013"/>
    <x v="2"/>
    <s v="wearables"/>
    <x v="0"/>
    <n v="2015"/>
  </r>
  <r>
    <x v="1014"/>
    <x v="1014"/>
    <s v="CHEMION is an eyewear device that lets you show your creativity to the world."/>
    <n v="10000"/>
    <n v="3060"/>
    <x v="1"/>
    <x v="0"/>
    <x v="0"/>
    <n v="1420070615"/>
    <x v="1014"/>
    <b v="0"/>
    <n v="16"/>
    <b v="0"/>
    <x v="8"/>
    <x v="1014"/>
    <x v="2"/>
    <s v="wearables"/>
    <x v="3"/>
    <n v="2014"/>
  </r>
  <r>
    <x v="1015"/>
    <x v="1015"/>
    <s v="SKIN - The wearable music remote control which makes your fitness lifestyle a bit easier"/>
    <n v="9000"/>
    <n v="240"/>
    <x v="1"/>
    <x v="16"/>
    <x v="11"/>
    <n v="1448489095"/>
    <x v="1015"/>
    <b v="0"/>
    <n v="6"/>
    <b v="0"/>
    <x v="8"/>
    <x v="1015"/>
    <x v="2"/>
    <s v="wearables"/>
    <x v="0"/>
    <n v="2015"/>
  </r>
  <r>
    <x v="1016"/>
    <x v="1016"/>
    <s v="Send an alert for help and find missing people, pets, and valuables with the touch of a button. Get yours today!"/>
    <n v="100000"/>
    <n v="2842"/>
    <x v="1"/>
    <x v="0"/>
    <x v="0"/>
    <n v="1459992856"/>
    <x v="1016"/>
    <b v="0"/>
    <n v="38"/>
    <b v="0"/>
    <x v="8"/>
    <x v="1016"/>
    <x v="2"/>
    <s v="wearables"/>
    <x v="2"/>
    <n v="2016"/>
  </r>
  <r>
    <x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x v="1017"/>
    <b v="0"/>
    <n v="355"/>
    <b v="0"/>
    <x v="8"/>
    <x v="1017"/>
    <x v="2"/>
    <s v="wearables"/>
    <x v="0"/>
    <n v="2015"/>
  </r>
  <r>
    <x v="1018"/>
    <x v="1018"/>
    <s v="Owl is a fitness tracker along with an accompanying iOS app, that is both fun and interactive for children."/>
    <n v="20000"/>
    <n v="621"/>
    <x v="1"/>
    <x v="0"/>
    <x v="0"/>
    <n v="1468496933"/>
    <x v="1018"/>
    <b v="0"/>
    <n v="7"/>
    <b v="0"/>
    <x v="8"/>
    <x v="1018"/>
    <x v="2"/>
    <s v="wearables"/>
    <x v="2"/>
    <n v="2016"/>
  </r>
  <r>
    <x v="1019"/>
    <x v="1019"/>
    <s v="Tempi Is a Wearable Bluetooth Device That Gives Accurate Temperature and Humidity Readings."/>
    <n v="45000"/>
    <n v="21300"/>
    <x v="1"/>
    <x v="0"/>
    <x v="0"/>
    <n v="1423092149"/>
    <x v="1019"/>
    <b v="0"/>
    <n v="400"/>
    <b v="0"/>
    <x v="8"/>
    <x v="1019"/>
    <x v="2"/>
    <s v="wearables"/>
    <x v="0"/>
    <n v="2015"/>
  </r>
  <r>
    <x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x v="1020"/>
    <b v="0"/>
    <n v="30"/>
    <b v="1"/>
    <x v="15"/>
    <x v="1020"/>
    <x v="4"/>
    <s v="electronic music"/>
    <x v="0"/>
    <n v="2015"/>
  </r>
  <r>
    <x v="1021"/>
    <x v="1021"/>
    <s v="Rick and Morty concept album written by Allie Goertz + music video directed by Paul B. Cummings!"/>
    <n v="3000"/>
    <n v="10554.11"/>
    <x v="0"/>
    <x v="0"/>
    <x v="0"/>
    <n v="1445054400"/>
    <x v="1021"/>
    <b v="1"/>
    <n v="478"/>
    <b v="1"/>
    <x v="15"/>
    <x v="1021"/>
    <x v="4"/>
    <s v="electronic music"/>
    <x v="0"/>
    <n v="2015"/>
  </r>
  <r>
    <x v="1022"/>
    <x v="1022"/>
    <s v="Help get four new bootlegs onto vinyl in the second installment of my series!"/>
    <n v="2000"/>
    <n v="2298"/>
    <x v="0"/>
    <x v="0"/>
    <x v="0"/>
    <n v="1431876677"/>
    <x v="1022"/>
    <b v="1"/>
    <n v="74"/>
    <b v="1"/>
    <x v="15"/>
    <x v="1022"/>
    <x v="4"/>
    <s v="electronic music"/>
    <x v="0"/>
    <n v="2015"/>
  </r>
  <r>
    <x v="1023"/>
    <x v="1023"/>
    <s v="A collaborative, electronic journey helmed by producer Christopher Bingham and guitarist Carlos Montero."/>
    <n v="2000"/>
    <n v="4743"/>
    <x v="0"/>
    <x v="1"/>
    <x v="1"/>
    <n v="1434837861"/>
    <x v="1023"/>
    <b v="0"/>
    <n v="131"/>
    <b v="1"/>
    <x v="15"/>
    <x v="1023"/>
    <x v="4"/>
    <s v="electronic music"/>
    <x v="0"/>
    <n v="2015"/>
  </r>
  <r>
    <x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x v="1024"/>
    <b v="1"/>
    <n v="61"/>
    <b v="1"/>
    <x v="15"/>
    <x v="1024"/>
    <x v="4"/>
    <s v="electronic music"/>
    <x v="2"/>
    <n v="2016"/>
  </r>
  <r>
    <x v="1025"/>
    <x v="1025"/>
    <s v="Jake Kaufman and Jessie Seely present THE WORLD'S FIRST VIRTUAL REALITY ROCK OPERA."/>
    <n v="70000"/>
    <n v="76949.820000000007"/>
    <x v="0"/>
    <x v="0"/>
    <x v="0"/>
    <n v="1426532437"/>
    <x v="1025"/>
    <b v="1"/>
    <n v="1071"/>
    <b v="1"/>
    <x v="15"/>
    <x v="1025"/>
    <x v="4"/>
    <s v="electronic music"/>
    <x v="0"/>
    <n v="2015"/>
  </r>
  <r>
    <x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b v="1"/>
    <n v="122"/>
    <b v="1"/>
    <x v="15"/>
    <x v="1026"/>
    <x v="4"/>
    <s v="electronic music"/>
    <x v="2"/>
    <n v="2016"/>
  </r>
  <r>
    <x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b v="1"/>
    <n v="111"/>
    <b v="1"/>
    <x v="15"/>
    <x v="1027"/>
    <x v="4"/>
    <s v="electronic music"/>
    <x v="3"/>
    <n v="2014"/>
  </r>
  <r>
    <x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x v="1028"/>
    <b v="1"/>
    <n v="255"/>
    <b v="1"/>
    <x v="15"/>
    <x v="1028"/>
    <x v="4"/>
    <s v="electronic music"/>
    <x v="1"/>
    <n v="2017"/>
  </r>
  <r>
    <x v="1029"/>
    <x v="1029"/>
    <s v="We want to recreate last years massive Valborgparty in Lund but this time even bigger!"/>
    <n v="10000"/>
    <n v="11176"/>
    <x v="0"/>
    <x v="11"/>
    <x v="9"/>
    <n v="1428184740"/>
    <x v="1029"/>
    <b v="0"/>
    <n v="141"/>
    <b v="1"/>
    <x v="15"/>
    <x v="1029"/>
    <x v="4"/>
    <s v="electronic music"/>
    <x v="0"/>
    <n v="2015"/>
  </r>
  <r>
    <x v="1030"/>
    <x v="1030"/>
    <s v="Help fund the latest Gothsicles mega-album, I FEEL SICLE!"/>
    <n v="2000"/>
    <n v="6842"/>
    <x v="0"/>
    <x v="0"/>
    <x v="0"/>
    <n v="1473680149"/>
    <x v="1030"/>
    <b v="0"/>
    <n v="159"/>
    <b v="1"/>
    <x v="15"/>
    <x v="1030"/>
    <x v="4"/>
    <s v="electronic music"/>
    <x v="2"/>
    <n v="2016"/>
  </r>
  <r>
    <x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b v="0"/>
    <n v="99"/>
    <b v="1"/>
    <x v="15"/>
    <x v="1031"/>
    <x v="4"/>
    <s v="electronic music"/>
    <x v="0"/>
    <n v="2015"/>
  </r>
  <r>
    <x v="1032"/>
    <x v="1032"/>
    <s v="Ideal for living rooms and open spaces."/>
    <n v="5400"/>
    <n v="5858.84"/>
    <x v="0"/>
    <x v="0"/>
    <x v="0"/>
    <n v="1466697625"/>
    <x v="1032"/>
    <b v="0"/>
    <n v="96"/>
    <b v="1"/>
    <x v="15"/>
    <x v="1032"/>
    <x v="4"/>
    <s v="electronic music"/>
    <x v="2"/>
    <n v="2016"/>
  </r>
  <r>
    <x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b v="0"/>
    <n v="27"/>
    <b v="1"/>
    <x v="15"/>
    <x v="1033"/>
    <x v="4"/>
    <s v="electronic music"/>
    <x v="2"/>
    <n v="2016"/>
  </r>
  <r>
    <x v="1034"/>
    <x v="1034"/>
    <s v="Mazedude presents an arranged album of game music, honoring American composers and featuring several guest performers"/>
    <n v="5000"/>
    <n v="6500.09"/>
    <x v="0"/>
    <x v="0"/>
    <x v="0"/>
    <n v="1470369540"/>
    <x v="1034"/>
    <b v="0"/>
    <n v="166"/>
    <b v="1"/>
    <x v="15"/>
    <x v="1034"/>
    <x v="4"/>
    <s v="electronic music"/>
    <x v="2"/>
    <n v="2016"/>
  </r>
  <r>
    <x v="1035"/>
    <x v="1035"/>
    <s v="Project Nintendo. A big honkin' game cartridge sleeve and two awesome 12&quot; breakbeat vinyl records and a POSTER inside!"/>
    <n v="4600"/>
    <n v="4952"/>
    <x v="0"/>
    <x v="0"/>
    <x v="0"/>
    <n v="1423668220"/>
    <x v="1035"/>
    <b v="0"/>
    <n v="76"/>
    <b v="1"/>
    <x v="15"/>
    <x v="1035"/>
    <x v="4"/>
    <s v="electronic music"/>
    <x v="0"/>
    <n v="2015"/>
  </r>
  <r>
    <x v="1036"/>
    <x v="1036"/>
    <s v="Help this Soulful &amp; Cinematic Glitch-Pop Songwriter Bring her Music to the World!  (And your Ears:)"/>
    <n v="4500"/>
    <n v="5056.22"/>
    <x v="0"/>
    <x v="0"/>
    <x v="0"/>
    <n v="1357545600"/>
    <x v="1036"/>
    <b v="0"/>
    <n v="211"/>
    <b v="1"/>
    <x v="15"/>
    <x v="1036"/>
    <x v="4"/>
    <s v="electronic music"/>
    <x v="5"/>
    <n v="2012"/>
  </r>
  <r>
    <x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x v="1037"/>
    <b v="0"/>
    <n v="21"/>
    <b v="1"/>
    <x v="15"/>
    <x v="1037"/>
    <x v="4"/>
    <s v="electronic music"/>
    <x v="0"/>
    <n v="2015"/>
  </r>
  <r>
    <x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x v="1038"/>
    <b v="0"/>
    <n v="61"/>
    <b v="1"/>
    <x v="15"/>
    <x v="1038"/>
    <x v="4"/>
    <s v="electronic music"/>
    <x v="2"/>
    <n v="2016"/>
  </r>
  <r>
    <x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x v="1039"/>
    <b v="0"/>
    <n v="30"/>
    <b v="1"/>
    <x v="15"/>
    <x v="1039"/>
    <x v="4"/>
    <s v="electronic music"/>
    <x v="2"/>
    <n v="2016"/>
  </r>
  <r>
    <x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x v="1040"/>
    <b v="0"/>
    <n v="1"/>
    <b v="0"/>
    <x v="16"/>
    <x v="1040"/>
    <x v="5"/>
    <s v="audio"/>
    <x v="2"/>
    <n v="2016"/>
  </r>
  <r>
    <x v="1041"/>
    <x v="1041"/>
    <s v="I am trying to document what it is like to plunge head first into the music/audio industry as an intern."/>
    <n v="50"/>
    <n v="0"/>
    <x v="1"/>
    <x v="0"/>
    <x v="0"/>
    <n v="1406769992"/>
    <x v="1041"/>
    <b v="0"/>
    <n v="0"/>
    <b v="0"/>
    <x v="16"/>
    <x v="1041"/>
    <x v="5"/>
    <s v="audio"/>
    <x v="3"/>
    <n v="2014"/>
  </r>
  <r>
    <x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x v="1042"/>
    <b v="0"/>
    <n v="1"/>
    <b v="0"/>
    <x v="16"/>
    <x v="1042"/>
    <x v="5"/>
    <s v="audio"/>
    <x v="3"/>
    <n v="2014"/>
  </r>
  <r>
    <x v="1043"/>
    <x v="1043"/>
    <s v="We're seeking funding for a special 10th Anniversary PRINT EDITION! Receive your own copy for only $8"/>
    <n v="100000"/>
    <n v="8537"/>
    <x v="1"/>
    <x v="0"/>
    <x v="0"/>
    <n v="1432101855"/>
    <x v="1043"/>
    <b v="0"/>
    <n v="292"/>
    <b v="0"/>
    <x v="16"/>
    <x v="1043"/>
    <x v="5"/>
    <s v="audio"/>
    <x v="0"/>
    <n v="2015"/>
  </r>
  <r>
    <x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x v="1044"/>
    <b v="0"/>
    <n v="2"/>
    <b v="0"/>
    <x v="16"/>
    <x v="1044"/>
    <x v="5"/>
    <s v="audio"/>
    <x v="0"/>
    <n v="2015"/>
  </r>
  <r>
    <x v="1045"/>
    <x v="1045"/>
    <s v="In Case Of Emergency is a radio talk show for preppers, beginning preppers, and with preparedness in mind."/>
    <n v="10000"/>
    <n v="266"/>
    <x v="1"/>
    <x v="0"/>
    <x v="0"/>
    <n v="1408827550"/>
    <x v="1045"/>
    <b v="0"/>
    <n v="8"/>
    <b v="0"/>
    <x v="16"/>
    <x v="1045"/>
    <x v="5"/>
    <s v="audio"/>
    <x v="3"/>
    <n v="2014"/>
  </r>
  <r>
    <x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x v="1046"/>
    <b v="0"/>
    <n v="0"/>
    <b v="0"/>
    <x v="16"/>
    <x v="1046"/>
    <x v="5"/>
    <s v="audio"/>
    <x v="0"/>
    <n v="2015"/>
  </r>
  <r>
    <x v="1047"/>
    <x v="1047"/>
    <s v="I wish to start a new podcast called Voices of Texas, and I want to interview interesting people of Texas each week."/>
    <n v="2000"/>
    <n v="1"/>
    <x v="1"/>
    <x v="0"/>
    <x v="0"/>
    <n v="1415219915"/>
    <x v="1047"/>
    <b v="0"/>
    <n v="1"/>
    <b v="0"/>
    <x v="16"/>
    <x v="1047"/>
    <x v="5"/>
    <s v="audio"/>
    <x v="3"/>
    <n v="2014"/>
  </r>
  <r>
    <x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x v="1048"/>
    <b v="0"/>
    <n v="4"/>
    <b v="0"/>
    <x v="16"/>
    <x v="1048"/>
    <x v="5"/>
    <s v="audio"/>
    <x v="2"/>
    <n v="2016"/>
  </r>
  <r>
    <x v="1049"/>
    <x v="1049"/>
    <s v="------"/>
    <n v="12000"/>
    <n v="0"/>
    <x v="1"/>
    <x v="0"/>
    <x v="0"/>
    <n v="1455272445"/>
    <x v="1049"/>
    <b v="0"/>
    <n v="0"/>
    <b v="0"/>
    <x v="16"/>
    <x v="1049"/>
    <x v="5"/>
    <s v="audio"/>
    <x v="2"/>
    <n v="2016"/>
  </r>
  <r>
    <x v="1050"/>
    <x v="1050"/>
    <s v="Secularism is on the rise and I hear you.Talk to me."/>
    <n v="2500"/>
    <n v="0"/>
    <x v="1"/>
    <x v="0"/>
    <x v="0"/>
    <n v="1442257677"/>
    <x v="1050"/>
    <b v="0"/>
    <n v="0"/>
    <b v="0"/>
    <x v="16"/>
    <x v="1050"/>
    <x v="5"/>
    <s v="audio"/>
    <x v="0"/>
    <n v="2015"/>
  </r>
  <r>
    <x v="1051"/>
    <x v="1051"/>
    <s v="Inspired by some great podcasters as well as my desire to learn from many people about many topics, plus just to inform people."/>
    <n v="500"/>
    <n v="0"/>
    <x v="1"/>
    <x v="0"/>
    <x v="0"/>
    <n v="1409098825"/>
    <x v="1051"/>
    <b v="0"/>
    <n v="0"/>
    <b v="0"/>
    <x v="16"/>
    <x v="1051"/>
    <x v="5"/>
    <s v="audio"/>
    <x v="3"/>
    <n v="2014"/>
  </r>
  <r>
    <x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x v="1052"/>
    <b v="0"/>
    <n v="0"/>
    <b v="0"/>
    <x v="16"/>
    <x v="1052"/>
    <x v="5"/>
    <s v="audio"/>
    <x v="2"/>
    <n v="2016"/>
  </r>
  <r>
    <x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x v="1053"/>
    <b v="0"/>
    <n v="1"/>
    <b v="0"/>
    <x v="16"/>
    <x v="1053"/>
    <x v="5"/>
    <s v="audio"/>
    <x v="1"/>
    <n v="2017"/>
  </r>
  <r>
    <x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b v="0"/>
    <n v="0"/>
    <b v="0"/>
    <x v="16"/>
    <x v="1054"/>
    <x v="5"/>
    <s v="audio"/>
    <x v="3"/>
    <n v="2014"/>
  </r>
  <r>
    <x v="1055"/>
    <x v="1055"/>
    <s v="This project is to fund Season 3 of the SHPC.  Our plan is to produce 24 more spectacular episodes to share with the world."/>
    <n v="3500"/>
    <n v="0"/>
    <x v="1"/>
    <x v="0"/>
    <x v="0"/>
    <n v="1457394545"/>
    <x v="1055"/>
    <b v="0"/>
    <n v="0"/>
    <b v="0"/>
    <x v="16"/>
    <x v="1055"/>
    <x v="5"/>
    <s v="audio"/>
    <x v="2"/>
    <n v="2016"/>
  </r>
  <r>
    <x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x v="1056"/>
    <b v="0"/>
    <n v="0"/>
    <b v="0"/>
    <x v="16"/>
    <x v="1056"/>
    <x v="5"/>
    <s v="audio"/>
    <x v="0"/>
    <n v="2015"/>
  </r>
  <r>
    <x v="1057"/>
    <x v="1057"/>
    <s v="Sayin it Plain is a Independent Radio Show created to inform the public and empower the community."/>
    <n v="10000"/>
    <n v="0"/>
    <x v="1"/>
    <x v="0"/>
    <x v="0"/>
    <n v="1480888483"/>
    <x v="1057"/>
    <b v="0"/>
    <n v="0"/>
    <b v="0"/>
    <x v="16"/>
    <x v="1057"/>
    <x v="5"/>
    <s v="audio"/>
    <x v="2"/>
    <n v="2016"/>
  </r>
  <r>
    <x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x v="1058"/>
    <b v="0"/>
    <n v="0"/>
    <b v="0"/>
    <x v="16"/>
    <x v="1058"/>
    <x v="5"/>
    <s v="audio"/>
    <x v="0"/>
    <n v="2015"/>
  </r>
  <r>
    <x v="1059"/>
    <x v="1059"/>
    <s v="Turning myself into a vocal artist."/>
    <n v="1100"/>
    <n v="0"/>
    <x v="1"/>
    <x v="0"/>
    <x v="0"/>
    <n v="1426269456"/>
    <x v="1059"/>
    <b v="0"/>
    <n v="0"/>
    <b v="0"/>
    <x v="16"/>
    <x v="1059"/>
    <x v="5"/>
    <s v="audio"/>
    <x v="0"/>
    <n v="2015"/>
  </r>
  <r>
    <x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x v="1060"/>
    <b v="0"/>
    <n v="1"/>
    <b v="0"/>
    <x v="16"/>
    <x v="1060"/>
    <x v="5"/>
    <s v="audio"/>
    <x v="0"/>
    <n v="2015"/>
  </r>
  <r>
    <x v="1061"/>
    <x v="1061"/>
    <s v="T.O., Adi &amp; Mercedes discuss their point of views, women's issues &amp; Hollywood Hotties."/>
    <n v="4000"/>
    <n v="0"/>
    <x v="1"/>
    <x v="0"/>
    <x v="0"/>
    <n v="1462150800"/>
    <x v="1061"/>
    <b v="0"/>
    <n v="0"/>
    <b v="0"/>
    <x v="16"/>
    <x v="1061"/>
    <x v="5"/>
    <s v="audio"/>
    <x v="2"/>
    <n v="2016"/>
  </r>
  <r>
    <x v="1062"/>
    <x v="1062"/>
    <s v="SEE US ON PATREON www.badgirlartwork.com"/>
    <n v="199"/>
    <n v="190"/>
    <x v="1"/>
    <x v="0"/>
    <x v="0"/>
    <n v="1468351341"/>
    <x v="1062"/>
    <b v="0"/>
    <n v="4"/>
    <b v="0"/>
    <x v="16"/>
    <x v="1062"/>
    <x v="5"/>
    <s v="audio"/>
    <x v="2"/>
    <n v="2016"/>
  </r>
  <r>
    <x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x v="1063"/>
    <b v="0"/>
    <n v="0"/>
    <b v="0"/>
    <x v="16"/>
    <x v="1063"/>
    <x v="5"/>
    <s v="audio"/>
    <x v="2"/>
    <n v="2016"/>
  </r>
  <r>
    <x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x v="1064"/>
    <b v="0"/>
    <n v="123"/>
    <b v="0"/>
    <x v="17"/>
    <x v="1064"/>
    <x v="6"/>
    <s v="video games"/>
    <x v="4"/>
    <n v="2013"/>
  </r>
  <r>
    <x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x v="1065"/>
    <b v="0"/>
    <n v="5"/>
    <b v="0"/>
    <x v="17"/>
    <x v="1065"/>
    <x v="6"/>
    <s v="video games"/>
    <x v="3"/>
    <n v="2014"/>
  </r>
  <r>
    <x v="1066"/>
    <x v="1066"/>
    <s v="A parody of old school RPGs where you are a new Dark Lord on a quest to amass monsters and allies on your side."/>
    <n v="150000"/>
    <n v="5051"/>
    <x v="2"/>
    <x v="0"/>
    <x v="0"/>
    <n v="1375657582"/>
    <x v="1066"/>
    <b v="0"/>
    <n v="148"/>
    <b v="0"/>
    <x v="17"/>
    <x v="1066"/>
    <x v="6"/>
    <s v="video games"/>
    <x v="4"/>
    <n v="2013"/>
  </r>
  <r>
    <x v="1067"/>
    <x v="1067"/>
    <s v="Canâ€™t make up your mind about something? Simply type in your two options and let the fighters of fate decide for you!"/>
    <n v="500"/>
    <n v="130"/>
    <x v="2"/>
    <x v="0"/>
    <x v="0"/>
    <n v="1387657931"/>
    <x v="1067"/>
    <b v="0"/>
    <n v="10"/>
    <b v="0"/>
    <x v="17"/>
    <x v="1067"/>
    <x v="6"/>
    <s v="video games"/>
    <x v="4"/>
    <n v="2013"/>
  </r>
  <r>
    <x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x v="1068"/>
    <b v="0"/>
    <n v="4"/>
    <b v="0"/>
    <x v="17"/>
    <x v="1068"/>
    <x v="6"/>
    <s v="video games"/>
    <x v="2"/>
    <n v="2016"/>
  </r>
  <r>
    <x v="1069"/>
    <x v="1069"/>
    <s v="A run-n-gun zombie survival game where you scavenge for items to make the night a little less scary."/>
    <n v="2200"/>
    <n v="850"/>
    <x v="2"/>
    <x v="0"/>
    <x v="0"/>
    <n v="1385447459"/>
    <x v="1069"/>
    <b v="0"/>
    <n v="21"/>
    <b v="0"/>
    <x v="17"/>
    <x v="1069"/>
    <x v="6"/>
    <s v="video games"/>
    <x v="4"/>
    <n v="2013"/>
  </r>
  <r>
    <x v="1070"/>
    <x v="1070"/>
    <s v="A deck building game where you build your campaign plans, raise cash and gain power in a drive to win the White House."/>
    <n v="10000"/>
    <n v="70"/>
    <x v="2"/>
    <x v="0"/>
    <x v="0"/>
    <n v="1349050622"/>
    <x v="1070"/>
    <b v="0"/>
    <n v="2"/>
    <b v="0"/>
    <x v="17"/>
    <x v="1070"/>
    <x v="6"/>
    <s v="video games"/>
    <x v="5"/>
    <n v="2012"/>
  </r>
  <r>
    <x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x v="1071"/>
    <b v="0"/>
    <n v="0"/>
    <b v="0"/>
    <x v="17"/>
    <x v="1071"/>
    <x v="6"/>
    <s v="video games"/>
    <x v="0"/>
    <n v="2015"/>
  </r>
  <r>
    <x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x v="1072"/>
    <b v="0"/>
    <n v="4"/>
    <b v="0"/>
    <x v="17"/>
    <x v="1072"/>
    <x v="6"/>
    <s v="video games"/>
    <x v="3"/>
    <n v="2014"/>
  </r>
  <r>
    <x v="1073"/>
    <x v="1073"/>
    <s v="We want to bring our Game Rainbow Ball to the iphone and to do that we need a little help"/>
    <n v="750"/>
    <n v="10"/>
    <x v="2"/>
    <x v="0"/>
    <x v="0"/>
    <n v="1318806541"/>
    <x v="1073"/>
    <b v="0"/>
    <n v="1"/>
    <b v="0"/>
    <x v="17"/>
    <x v="1073"/>
    <x v="6"/>
    <s v="video games"/>
    <x v="6"/>
    <n v="2011"/>
  </r>
  <r>
    <x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b v="0"/>
    <n v="30"/>
    <b v="0"/>
    <x v="17"/>
    <x v="1074"/>
    <x v="6"/>
    <s v="video games"/>
    <x v="4"/>
    <n v="2013"/>
  </r>
  <r>
    <x v="1075"/>
    <x v="1075"/>
    <s v="Fully 3D, post Apocalyptic themed tower defense video game. New take on the genre."/>
    <n v="1000"/>
    <n v="45"/>
    <x v="2"/>
    <x v="0"/>
    <x v="0"/>
    <n v="1336340516"/>
    <x v="1075"/>
    <b v="0"/>
    <n v="3"/>
    <b v="0"/>
    <x v="17"/>
    <x v="1075"/>
    <x v="6"/>
    <s v="video games"/>
    <x v="5"/>
    <n v="2012"/>
  </r>
  <r>
    <x v="1076"/>
    <x v="1076"/>
    <s v="A comical point and click adventure by veteran team of Broken Sword and Monkey Island fame - Steve Ince and Bill Tiller"/>
    <n v="75000"/>
    <n v="47074"/>
    <x v="2"/>
    <x v="0"/>
    <x v="0"/>
    <n v="1410426250"/>
    <x v="1076"/>
    <b v="0"/>
    <n v="975"/>
    <b v="0"/>
    <x v="17"/>
    <x v="1076"/>
    <x v="6"/>
    <s v="video games"/>
    <x v="3"/>
    <n v="2014"/>
  </r>
  <r>
    <x v="1077"/>
    <x v="1077"/>
    <s v="An epic strategy game of world conquest with simultaneous turn-based multiplayer gameplay and no hotseat waiting"/>
    <n v="25000"/>
    <n v="7344"/>
    <x v="2"/>
    <x v="0"/>
    <x v="0"/>
    <n v="1452744011"/>
    <x v="1077"/>
    <b v="0"/>
    <n v="167"/>
    <b v="0"/>
    <x v="17"/>
    <x v="1077"/>
    <x v="6"/>
    <s v="video games"/>
    <x v="0"/>
    <n v="2015"/>
  </r>
  <r>
    <x v="1078"/>
    <x v="1078"/>
    <s v="I am looking to create more games for the iPad/iPhone and want to add leaderboards, which requires new game development software"/>
    <n v="600"/>
    <n v="45"/>
    <x v="2"/>
    <x v="0"/>
    <x v="0"/>
    <n v="1311309721"/>
    <x v="1078"/>
    <b v="0"/>
    <n v="5"/>
    <b v="0"/>
    <x v="17"/>
    <x v="1078"/>
    <x v="6"/>
    <s v="video games"/>
    <x v="6"/>
    <n v="2011"/>
  </r>
  <r>
    <x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x v="1079"/>
    <b v="0"/>
    <n v="18"/>
    <b v="0"/>
    <x v="17"/>
    <x v="1079"/>
    <x v="6"/>
    <s v="video games"/>
    <x v="2"/>
    <n v="2016"/>
  </r>
  <r>
    <x v="1080"/>
    <x v="1080"/>
    <s v="A fantasy action RPG which follows an elven ex-slave on a journey of magic, revenge, intrigue, and deceit."/>
    <n v="20000"/>
    <n v="1821"/>
    <x v="2"/>
    <x v="0"/>
    <x v="0"/>
    <n v="1399778333"/>
    <x v="1080"/>
    <b v="0"/>
    <n v="98"/>
    <b v="0"/>
    <x v="17"/>
    <x v="1080"/>
    <x v="6"/>
    <s v="video games"/>
    <x v="3"/>
    <n v="2014"/>
  </r>
  <r>
    <x v="1081"/>
    <x v="1081"/>
    <s v="Finishing your last job before you retire until a disaster strikes the cargo ship can you survive The Creature?"/>
    <n v="68000"/>
    <n v="12"/>
    <x v="2"/>
    <x v="0"/>
    <x v="0"/>
    <n v="1422483292"/>
    <x v="1081"/>
    <b v="0"/>
    <n v="4"/>
    <b v="0"/>
    <x v="17"/>
    <x v="1081"/>
    <x v="6"/>
    <s v="video games"/>
    <x v="3"/>
    <n v="2014"/>
  </r>
  <r>
    <x v="1082"/>
    <x v="1082"/>
    <s v="Challenge your trivia skills in this action oriented game against several opponents across time."/>
    <n v="10000"/>
    <n v="56"/>
    <x v="2"/>
    <x v="0"/>
    <x v="0"/>
    <n v="1344635088"/>
    <x v="1082"/>
    <b v="0"/>
    <n v="3"/>
    <b v="0"/>
    <x v="17"/>
    <x v="1082"/>
    <x v="6"/>
    <s v="video games"/>
    <x v="5"/>
    <n v="2012"/>
  </r>
  <r>
    <x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x v="1083"/>
    <b v="0"/>
    <n v="1"/>
    <b v="0"/>
    <x v="17"/>
    <x v="1083"/>
    <x v="6"/>
    <s v="video games"/>
    <x v="3"/>
    <n v="2014"/>
  </r>
  <r>
    <x v="1084"/>
    <x v="1084"/>
    <s v="I want to start my own channel for gaming"/>
    <n v="550"/>
    <n v="0"/>
    <x v="2"/>
    <x v="0"/>
    <x v="0"/>
    <n v="1407534804"/>
    <x v="1084"/>
    <b v="0"/>
    <n v="0"/>
    <b v="0"/>
    <x v="17"/>
    <x v="1084"/>
    <x v="6"/>
    <s v="video games"/>
    <x v="3"/>
    <n v="2014"/>
  </r>
  <r>
    <x v="1085"/>
    <x v="1085"/>
    <s v="The new kid on the block. Re-imagining old games and creating new ones. Ship, Lazer, Rock is first."/>
    <n v="30000"/>
    <n v="1026"/>
    <x v="2"/>
    <x v="5"/>
    <x v="5"/>
    <n v="1457967975"/>
    <x v="1085"/>
    <b v="0"/>
    <n v="9"/>
    <b v="0"/>
    <x v="17"/>
    <x v="1085"/>
    <x v="6"/>
    <s v="video games"/>
    <x v="2"/>
    <n v="2016"/>
  </r>
  <r>
    <x v="1086"/>
    <x v="1086"/>
    <s v="Humanity's future in the Galaxy"/>
    <n v="18000"/>
    <n v="15"/>
    <x v="2"/>
    <x v="0"/>
    <x v="0"/>
    <n v="1408913291"/>
    <x v="1086"/>
    <b v="0"/>
    <n v="2"/>
    <b v="0"/>
    <x v="17"/>
    <x v="1086"/>
    <x v="6"/>
    <s v="video games"/>
    <x v="3"/>
    <n v="2014"/>
  </r>
  <r>
    <x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x v="1087"/>
    <b v="0"/>
    <n v="0"/>
    <b v="0"/>
    <x v="17"/>
    <x v="1087"/>
    <x v="6"/>
    <s v="video games"/>
    <x v="3"/>
    <n v="2014"/>
  </r>
  <r>
    <x v="1088"/>
    <x v="1088"/>
    <s v="A fresh twist on survival games. Intense, high-stakes 30 minute rounds for up to 10 players."/>
    <n v="45000"/>
    <n v="6382.34"/>
    <x v="2"/>
    <x v="0"/>
    <x v="0"/>
    <n v="1398366667"/>
    <x v="1088"/>
    <b v="0"/>
    <n v="147"/>
    <b v="0"/>
    <x v="17"/>
    <x v="1088"/>
    <x v="6"/>
    <s v="video games"/>
    <x v="3"/>
    <n v="2014"/>
  </r>
  <r>
    <x v="1089"/>
    <x v="1089"/>
    <s v="Farabel is a single player turn-based fantasy strategy game for Mac/PC/Linux"/>
    <n v="15000"/>
    <n v="1174"/>
    <x v="2"/>
    <x v="6"/>
    <x v="3"/>
    <n v="1435293175"/>
    <x v="1089"/>
    <b v="0"/>
    <n v="49"/>
    <b v="0"/>
    <x v="17"/>
    <x v="1089"/>
    <x v="6"/>
    <s v="video games"/>
    <x v="0"/>
    <n v="2015"/>
  </r>
  <r>
    <x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x v="1090"/>
    <b v="0"/>
    <n v="1"/>
    <b v="0"/>
    <x v="17"/>
    <x v="1090"/>
    <x v="6"/>
    <s v="video games"/>
    <x v="0"/>
    <n v="2015"/>
  </r>
  <r>
    <x v="1091"/>
    <x v="1091"/>
    <s v="London Revolution is a Minecraft server in development. This is an open world RPG FPS server with questing and ruthless gangs."/>
    <n v="200"/>
    <n v="25"/>
    <x v="2"/>
    <x v="1"/>
    <x v="1"/>
    <n v="1460313672"/>
    <x v="1091"/>
    <b v="0"/>
    <n v="2"/>
    <b v="0"/>
    <x v="17"/>
    <x v="1091"/>
    <x v="6"/>
    <s v="video games"/>
    <x v="2"/>
    <n v="2016"/>
  </r>
  <r>
    <x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x v="1092"/>
    <b v="0"/>
    <n v="7"/>
    <b v="0"/>
    <x v="17"/>
    <x v="1092"/>
    <x v="6"/>
    <s v="video games"/>
    <x v="5"/>
    <n v="2012"/>
  </r>
  <r>
    <x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x v="1093"/>
    <b v="0"/>
    <n v="4"/>
    <b v="0"/>
    <x v="17"/>
    <x v="1093"/>
    <x v="6"/>
    <s v="video games"/>
    <x v="2"/>
    <n v="2016"/>
  </r>
  <r>
    <x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b v="0"/>
    <n v="27"/>
    <b v="0"/>
    <x v="17"/>
    <x v="1094"/>
    <x v="6"/>
    <s v="video games"/>
    <x v="6"/>
    <n v="2011"/>
  </r>
  <r>
    <x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x v="1095"/>
    <b v="0"/>
    <n v="94"/>
    <b v="0"/>
    <x v="17"/>
    <x v="1095"/>
    <x v="6"/>
    <s v="video games"/>
    <x v="4"/>
    <n v="2013"/>
  </r>
  <r>
    <x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b v="0"/>
    <n v="29"/>
    <b v="0"/>
    <x v="17"/>
    <x v="1096"/>
    <x v="6"/>
    <s v="video games"/>
    <x v="3"/>
    <n v="2014"/>
  </r>
  <r>
    <x v="1097"/>
    <x v="1097"/>
    <s v="Rabbly is action-adventure game. Is about a scientist going on an adventure, to find rare materials in another galaxy."/>
    <n v="100000"/>
    <n v="47"/>
    <x v="2"/>
    <x v="0"/>
    <x v="0"/>
    <n v="1393786877"/>
    <x v="1097"/>
    <b v="0"/>
    <n v="7"/>
    <b v="0"/>
    <x v="17"/>
    <x v="1097"/>
    <x v="6"/>
    <s v="video games"/>
    <x v="3"/>
    <n v="2014"/>
  </r>
  <r>
    <x v="1098"/>
    <x v="1098"/>
    <s v="Kick, Punch... Fireball is an FPS type arena game set inside the fantasy world."/>
    <n v="25000"/>
    <n v="1803"/>
    <x v="2"/>
    <x v="0"/>
    <x v="0"/>
    <n v="1397413095"/>
    <x v="1098"/>
    <b v="0"/>
    <n v="22"/>
    <b v="0"/>
    <x v="17"/>
    <x v="1098"/>
    <x v="6"/>
    <s v="video games"/>
    <x v="3"/>
    <n v="2014"/>
  </r>
  <r>
    <x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x v="1099"/>
    <b v="0"/>
    <n v="1"/>
    <b v="0"/>
    <x v="17"/>
    <x v="1099"/>
    <x v="6"/>
    <s v="video games"/>
    <x v="0"/>
    <n v="2015"/>
  </r>
  <r>
    <x v="1100"/>
    <x v="1100"/>
    <s v="A retro style puzzle rpg with a dark story. Your decisions will influence the world and decide the outcome of the story."/>
    <n v="4000"/>
    <n v="100"/>
    <x v="2"/>
    <x v="12"/>
    <x v="3"/>
    <n v="1455417571"/>
    <x v="1100"/>
    <b v="0"/>
    <n v="10"/>
    <b v="0"/>
    <x v="17"/>
    <x v="1100"/>
    <x v="6"/>
    <s v="video games"/>
    <x v="2"/>
    <n v="2016"/>
  </r>
  <r>
    <x v="1101"/>
    <x v="1101"/>
    <s v="Different strains of marijuana leafs battling to the death to see which one is the top strain."/>
    <n v="100000"/>
    <n v="41"/>
    <x v="2"/>
    <x v="0"/>
    <x v="0"/>
    <n v="1468519920"/>
    <x v="1101"/>
    <b v="0"/>
    <n v="6"/>
    <b v="0"/>
    <x v="17"/>
    <x v="1101"/>
    <x v="6"/>
    <s v="video games"/>
    <x v="2"/>
    <n v="2016"/>
  </r>
  <r>
    <x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x v="1102"/>
    <b v="0"/>
    <n v="24"/>
    <b v="0"/>
    <x v="17"/>
    <x v="1102"/>
    <x v="6"/>
    <s v="video games"/>
    <x v="4"/>
    <n v="2013"/>
  </r>
  <r>
    <x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x v="1103"/>
    <b v="0"/>
    <n v="15"/>
    <b v="0"/>
    <x v="17"/>
    <x v="1103"/>
    <x v="6"/>
    <s v="video games"/>
    <x v="2"/>
    <n v="2016"/>
  </r>
  <r>
    <x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x v="1104"/>
    <b v="0"/>
    <n v="37"/>
    <b v="0"/>
    <x v="17"/>
    <x v="1104"/>
    <x v="6"/>
    <s v="video games"/>
    <x v="3"/>
    <n v="2014"/>
  </r>
  <r>
    <x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b v="0"/>
    <n v="20"/>
    <b v="0"/>
    <x v="17"/>
    <x v="1105"/>
    <x v="6"/>
    <s v="video games"/>
    <x v="3"/>
    <n v="2014"/>
  </r>
  <r>
    <x v="1106"/>
    <x v="1106"/>
    <s v="Collect coins and save civilians while you blast your way through tons of zombies! Unlock new characters and levels!"/>
    <n v="400"/>
    <n v="165"/>
    <x v="2"/>
    <x v="0"/>
    <x v="0"/>
    <n v="1333557975"/>
    <x v="1106"/>
    <b v="0"/>
    <n v="7"/>
    <b v="0"/>
    <x v="17"/>
    <x v="1106"/>
    <x v="6"/>
    <s v="video games"/>
    <x v="5"/>
    <n v="2012"/>
  </r>
  <r>
    <x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x v="1107"/>
    <b v="0"/>
    <n v="0"/>
    <b v="0"/>
    <x v="17"/>
    <x v="1107"/>
    <x v="6"/>
    <s v="video games"/>
    <x v="3"/>
    <n v="2014"/>
  </r>
  <r>
    <x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b v="0"/>
    <n v="21"/>
    <b v="0"/>
    <x v="17"/>
    <x v="1108"/>
    <x v="6"/>
    <s v="video games"/>
    <x v="5"/>
    <n v="2012"/>
  </r>
  <r>
    <x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x v="1109"/>
    <b v="0"/>
    <n v="3"/>
    <b v="0"/>
    <x v="17"/>
    <x v="1109"/>
    <x v="6"/>
    <s v="video games"/>
    <x v="2"/>
    <n v="2016"/>
  </r>
  <r>
    <x v="1110"/>
    <x v="1110"/>
    <s v="PSI is a game about a group of people dealing with the effects of Nightmares becoming reality, life will never be the same."/>
    <n v="50000"/>
    <n v="255"/>
    <x v="2"/>
    <x v="0"/>
    <x v="0"/>
    <n v="1354919022"/>
    <x v="1110"/>
    <b v="0"/>
    <n v="11"/>
    <b v="0"/>
    <x v="17"/>
    <x v="1110"/>
    <x v="6"/>
    <s v="video games"/>
    <x v="5"/>
    <n v="2012"/>
  </r>
  <r>
    <x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x v="1111"/>
    <b v="0"/>
    <n v="1"/>
    <b v="0"/>
    <x v="17"/>
    <x v="1111"/>
    <x v="6"/>
    <s v="video games"/>
    <x v="0"/>
    <n v="2015"/>
  </r>
  <r>
    <x v="1112"/>
    <x v="1112"/>
    <s v="Tarantino-esque Adventure Game on Steroids Inspired by LucasArts, Gritty Action Movies and 1940's Animation"/>
    <n v="88000"/>
    <n v="31272.92"/>
    <x v="2"/>
    <x v="0"/>
    <x v="0"/>
    <n v="1421656200"/>
    <x v="1112"/>
    <b v="0"/>
    <n v="312"/>
    <b v="0"/>
    <x v="17"/>
    <x v="1112"/>
    <x v="6"/>
    <s v="video games"/>
    <x v="3"/>
    <n v="2014"/>
  </r>
  <r>
    <x v="1113"/>
    <x v="1113"/>
    <s v="A start up YouTube PC Gaming channel named ''Jeansie''. Comprised of witty banter and slightly above average  gaming skills :)"/>
    <n v="1000"/>
    <n v="5"/>
    <x v="2"/>
    <x v="1"/>
    <x v="1"/>
    <n v="1408058820"/>
    <x v="1113"/>
    <b v="0"/>
    <n v="1"/>
    <b v="0"/>
    <x v="17"/>
    <x v="1113"/>
    <x v="6"/>
    <s v="video games"/>
    <x v="3"/>
    <n v="2014"/>
  </r>
  <r>
    <x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b v="0"/>
    <n v="3"/>
    <b v="0"/>
    <x v="17"/>
    <x v="1114"/>
    <x v="6"/>
    <s v="video games"/>
    <x v="4"/>
    <n v="2013"/>
  </r>
  <r>
    <x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x v="1115"/>
    <b v="0"/>
    <n v="4"/>
    <b v="0"/>
    <x v="17"/>
    <x v="1115"/>
    <x v="6"/>
    <s v="video games"/>
    <x v="2"/>
    <n v="2016"/>
  </r>
  <r>
    <x v="1116"/>
    <x v="1116"/>
    <s v="A medieval, post apocolyptic, Online, MMORPG. Class morphing, character customization game."/>
    <n v="500000"/>
    <n v="178.52"/>
    <x v="2"/>
    <x v="0"/>
    <x v="0"/>
    <n v="1339273208"/>
    <x v="1116"/>
    <b v="0"/>
    <n v="10"/>
    <b v="0"/>
    <x v="17"/>
    <x v="1116"/>
    <x v="6"/>
    <s v="video games"/>
    <x v="5"/>
    <n v="2012"/>
  </r>
  <r>
    <x v="1117"/>
    <x v="1117"/>
    <s v="Experience the Medieval in your own village. Increase your village into a city and walk through the streets."/>
    <n v="1000"/>
    <n v="83"/>
    <x v="2"/>
    <x v="12"/>
    <x v="3"/>
    <n v="1451053313"/>
    <x v="1117"/>
    <b v="0"/>
    <n v="8"/>
    <b v="0"/>
    <x v="17"/>
    <x v="1117"/>
    <x v="6"/>
    <s v="video games"/>
    <x v="0"/>
    <n v="2015"/>
  </r>
  <r>
    <x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b v="0"/>
    <n v="3"/>
    <b v="0"/>
    <x v="17"/>
    <x v="1118"/>
    <x v="6"/>
    <s v="video games"/>
    <x v="3"/>
    <n v="2014"/>
  </r>
  <r>
    <x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x v="1119"/>
    <b v="0"/>
    <n v="1"/>
    <b v="0"/>
    <x v="17"/>
    <x v="1119"/>
    <x v="6"/>
    <s v="video games"/>
    <x v="3"/>
    <n v="2014"/>
  </r>
  <r>
    <x v="1120"/>
    <x v="1120"/>
    <s v="Planet Ninjahwah is a highly anticipated futuristic action adventure game that will blow your mind!!"/>
    <n v="25000"/>
    <n v="0"/>
    <x v="2"/>
    <x v="0"/>
    <x v="0"/>
    <n v="1319835400"/>
    <x v="1120"/>
    <b v="0"/>
    <n v="0"/>
    <b v="0"/>
    <x v="17"/>
    <x v="1120"/>
    <x v="6"/>
    <s v="video games"/>
    <x v="6"/>
    <n v="2011"/>
  </r>
  <r>
    <x v="1121"/>
    <x v="1121"/>
    <s v="An action packed, side scrolling, platform jumping, laser shooting ADVENTURE that will be fun for everyone."/>
    <n v="250000"/>
    <n v="29"/>
    <x v="2"/>
    <x v="0"/>
    <x v="0"/>
    <n v="1457904316"/>
    <x v="1121"/>
    <b v="0"/>
    <n v="5"/>
    <b v="0"/>
    <x v="17"/>
    <x v="1121"/>
    <x v="6"/>
    <s v="video games"/>
    <x v="2"/>
    <n v="2016"/>
  </r>
  <r>
    <x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x v="1122"/>
    <b v="0"/>
    <n v="0"/>
    <b v="0"/>
    <x v="17"/>
    <x v="1122"/>
    <x v="6"/>
    <s v="video games"/>
    <x v="4"/>
    <n v="2013"/>
  </r>
  <r>
    <x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x v="1123"/>
    <b v="0"/>
    <n v="3"/>
    <b v="0"/>
    <x v="17"/>
    <x v="1123"/>
    <x v="6"/>
    <s v="video games"/>
    <x v="3"/>
    <n v="2014"/>
  </r>
  <r>
    <x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x v="1124"/>
    <b v="0"/>
    <n v="7"/>
    <b v="0"/>
    <x v="18"/>
    <x v="1124"/>
    <x v="6"/>
    <s v="mobile games"/>
    <x v="0"/>
    <n v="2015"/>
  </r>
  <r>
    <x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x v="1125"/>
    <b v="0"/>
    <n v="0"/>
    <b v="0"/>
    <x v="18"/>
    <x v="1125"/>
    <x v="6"/>
    <s v="mobile games"/>
    <x v="0"/>
    <n v="2015"/>
  </r>
  <r>
    <x v="1126"/>
    <x v="1126"/>
    <s v="Imagine a science class where the teacher walks in a says &quot;Take out your cell phone and play a game.&quot;"/>
    <n v="2000"/>
    <n v="10"/>
    <x v="2"/>
    <x v="0"/>
    <x v="0"/>
    <n v="1468482694"/>
    <x v="1126"/>
    <b v="0"/>
    <n v="2"/>
    <b v="0"/>
    <x v="18"/>
    <x v="1126"/>
    <x v="6"/>
    <s v="mobile games"/>
    <x v="2"/>
    <n v="2016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b v="0"/>
    <n v="23"/>
    <b v="0"/>
    <x v="18"/>
    <x v="1127"/>
    <x v="6"/>
    <s v="mobile games"/>
    <x v="3"/>
    <n v="2014"/>
  </r>
  <r>
    <x v="1128"/>
    <x v="1128"/>
    <s v="#havingfunFTW"/>
    <n v="1000"/>
    <n v="1"/>
    <x v="2"/>
    <x v="1"/>
    <x v="1"/>
    <n v="1407425717"/>
    <x v="1128"/>
    <b v="0"/>
    <n v="1"/>
    <b v="0"/>
    <x v="18"/>
    <x v="1128"/>
    <x v="6"/>
    <s v="mobile games"/>
    <x v="3"/>
    <n v="2014"/>
  </r>
  <r>
    <x v="1129"/>
    <x v="1129"/>
    <s v="This app will provide you with the ability to use your most favorite profanities while playing a game with your friends."/>
    <n v="20000"/>
    <n v="21"/>
    <x v="2"/>
    <x v="0"/>
    <x v="0"/>
    <n v="1465107693"/>
    <x v="1129"/>
    <b v="0"/>
    <n v="2"/>
    <b v="0"/>
    <x v="18"/>
    <x v="1129"/>
    <x v="6"/>
    <s v="mobile games"/>
    <x v="2"/>
    <n v="2016"/>
  </r>
  <r>
    <x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x v="1130"/>
    <b v="0"/>
    <n v="3"/>
    <b v="0"/>
    <x v="18"/>
    <x v="1130"/>
    <x v="6"/>
    <s v="mobile games"/>
    <x v="3"/>
    <n v="2014"/>
  </r>
  <r>
    <x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x v="1131"/>
    <b v="0"/>
    <n v="0"/>
    <b v="0"/>
    <x v="18"/>
    <x v="1131"/>
    <x v="6"/>
    <s v="mobile games"/>
    <x v="0"/>
    <n v="2015"/>
  </r>
  <r>
    <x v="1132"/>
    <x v="1132"/>
    <s v="One is a simple mobile game about exploring the connections between all living things. Featuring hand-painted art."/>
    <n v="10000"/>
    <n v="1438"/>
    <x v="2"/>
    <x v="5"/>
    <x v="5"/>
    <n v="1483238771"/>
    <x v="1132"/>
    <b v="0"/>
    <n v="13"/>
    <b v="0"/>
    <x v="18"/>
    <x v="1132"/>
    <x v="6"/>
    <s v="mobile games"/>
    <x v="2"/>
    <n v="2016"/>
  </r>
  <r>
    <x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x v="1133"/>
    <b v="0"/>
    <n v="1"/>
    <b v="0"/>
    <x v="18"/>
    <x v="1133"/>
    <x v="6"/>
    <s v="mobile games"/>
    <x v="3"/>
    <n v="2014"/>
  </r>
  <r>
    <x v="1134"/>
    <x v="1134"/>
    <s v="We are creating a new Mario Bro's style game called KFK:Original. It's challenging, fun and totally awesome!!!"/>
    <n v="25000"/>
    <n v="1"/>
    <x v="2"/>
    <x v="2"/>
    <x v="2"/>
    <n v="1417235580"/>
    <x v="1134"/>
    <b v="0"/>
    <n v="1"/>
    <b v="0"/>
    <x v="18"/>
    <x v="1134"/>
    <x v="6"/>
    <s v="mobile games"/>
    <x v="3"/>
    <n v="2014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b v="0"/>
    <n v="1"/>
    <b v="0"/>
    <x v="18"/>
    <x v="1135"/>
    <x v="6"/>
    <s v="mobile games"/>
    <x v="2"/>
    <n v="2016"/>
  </r>
  <r>
    <x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x v="1136"/>
    <b v="0"/>
    <n v="6"/>
    <b v="0"/>
    <x v="18"/>
    <x v="1136"/>
    <x v="6"/>
    <s v="mobile games"/>
    <x v="0"/>
    <n v="2015"/>
  </r>
  <r>
    <x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x v="1137"/>
    <b v="0"/>
    <n v="39"/>
    <b v="0"/>
    <x v="18"/>
    <x v="1137"/>
    <x v="6"/>
    <s v="mobile games"/>
    <x v="2"/>
    <n v="2016"/>
  </r>
  <r>
    <x v="1138"/>
    <x v="1138"/>
    <s v="Have you ever wanted to build your own, ultimate zombie fort in real life? Enjoy a Zombie Apocalypse without the Apocalypse."/>
    <n v="35000"/>
    <n v="125"/>
    <x v="2"/>
    <x v="0"/>
    <x v="0"/>
    <n v="1485035131"/>
    <x v="1138"/>
    <b v="0"/>
    <n v="4"/>
    <b v="0"/>
    <x v="18"/>
    <x v="1138"/>
    <x v="6"/>
    <s v="mobile games"/>
    <x v="1"/>
    <n v="2017"/>
  </r>
  <r>
    <x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x v="1139"/>
    <b v="0"/>
    <n v="1"/>
    <b v="0"/>
    <x v="18"/>
    <x v="1139"/>
    <x v="6"/>
    <s v="mobile games"/>
    <x v="3"/>
    <n v="2014"/>
  </r>
  <r>
    <x v="1140"/>
    <x v="1140"/>
    <s v="We are creating the next epic Massive Multiplayer Online-Real Time Strategy game and we want you to be a part of it!"/>
    <n v="5000"/>
    <n v="0"/>
    <x v="2"/>
    <x v="1"/>
    <x v="1"/>
    <n v="1438859121"/>
    <x v="1140"/>
    <b v="0"/>
    <n v="0"/>
    <b v="0"/>
    <x v="18"/>
    <x v="1140"/>
    <x v="6"/>
    <s v="mobile games"/>
    <x v="0"/>
    <n v="2015"/>
  </r>
  <r>
    <x v="1141"/>
    <x v="1141"/>
    <s v="I think this will be a great game!"/>
    <n v="500"/>
    <n v="0"/>
    <x v="2"/>
    <x v="12"/>
    <x v="3"/>
    <n v="1436460450"/>
    <x v="1141"/>
    <b v="0"/>
    <n v="0"/>
    <b v="0"/>
    <x v="18"/>
    <x v="1141"/>
    <x v="6"/>
    <s v="mobile games"/>
    <x v="0"/>
    <n v="2015"/>
  </r>
  <r>
    <x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x v="1142"/>
    <b v="0"/>
    <n v="0"/>
    <b v="0"/>
    <x v="18"/>
    <x v="1142"/>
    <x v="6"/>
    <s v="mobile games"/>
    <x v="0"/>
    <n v="2015"/>
  </r>
  <r>
    <x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x v="1143"/>
    <b v="0"/>
    <n v="8"/>
    <b v="0"/>
    <x v="18"/>
    <x v="1143"/>
    <x v="6"/>
    <s v="mobile games"/>
    <x v="0"/>
    <n v="2015"/>
  </r>
  <r>
    <x v="1144"/>
    <x v="1144"/>
    <s v="We need your help to finish our food truck. We are building a BBQ Food Truck to serve competition style BBQ."/>
    <n v="9300"/>
    <n v="0"/>
    <x v="2"/>
    <x v="0"/>
    <x v="0"/>
    <n v="1430281320"/>
    <x v="1144"/>
    <b v="0"/>
    <n v="0"/>
    <b v="0"/>
    <x v="19"/>
    <x v="1144"/>
    <x v="7"/>
    <s v="food trucks"/>
    <x v="0"/>
    <n v="2015"/>
  </r>
  <r>
    <x v="1145"/>
    <x v="1145"/>
    <s v="Emphasizing locally and responsibly raised ingredients, serving delicious food! I need your help."/>
    <n v="80000"/>
    <n v="100"/>
    <x v="2"/>
    <x v="0"/>
    <x v="0"/>
    <n v="1412272592"/>
    <x v="1145"/>
    <b v="0"/>
    <n v="1"/>
    <b v="0"/>
    <x v="19"/>
    <x v="1145"/>
    <x v="7"/>
    <s v="food trucks"/>
    <x v="3"/>
    <n v="2014"/>
  </r>
  <r>
    <x v="1146"/>
    <x v="1146"/>
    <s v="Bringing the flavor of competition BBQ to small town Auburn with the ease of a big city food truck."/>
    <n v="6000"/>
    <n v="530"/>
    <x v="2"/>
    <x v="0"/>
    <x v="0"/>
    <n v="1399071173"/>
    <x v="1146"/>
    <b v="0"/>
    <n v="12"/>
    <b v="0"/>
    <x v="19"/>
    <x v="1146"/>
    <x v="7"/>
    <s v="food trucks"/>
    <x v="3"/>
    <n v="2014"/>
  </r>
  <r>
    <x v="1147"/>
    <x v="1147"/>
    <s v="amazing gourmet baked potato truck with variable options for everyone, its always been my dream, help me make it come true :)."/>
    <n v="25000"/>
    <n v="0"/>
    <x v="2"/>
    <x v="5"/>
    <x v="5"/>
    <n v="1413760783"/>
    <x v="1147"/>
    <b v="0"/>
    <n v="0"/>
    <b v="0"/>
    <x v="19"/>
    <x v="1147"/>
    <x v="7"/>
    <s v="food trucks"/>
    <x v="3"/>
    <n v="2014"/>
  </r>
  <r>
    <x v="1148"/>
    <x v="1148"/>
    <s v="New local (Louisville, KY.) food truck with a refreshing spin on rolling kitchens."/>
    <n v="15000"/>
    <n v="73"/>
    <x v="2"/>
    <x v="0"/>
    <x v="0"/>
    <n v="1480568781"/>
    <x v="1148"/>
    <b v="0"/>
    <n v="3"/>
    <b v="0"/>
    <x v="19"/>
    <x v="1148"/>
    <x v="7"/>
    <s v="food trucks"/>
    <x v="2"/>
    <n v="2016"/>
  </r>
  <r>
    <x v="1149"/>
    <x v="1149"/>
    <s v="Bringing culturally diverse Floridian cuisine to the people!"/>
    <n v="50000"/>
    <n v="75"/>
    <x v="2"/>
    <x v="0"/>
    <x v="0"/>
    <n v="1466096566"/>
    <x v="1149"/>
    <b v="0"/>
    <n v="2"/>
    <b v="0"/>
    <x v="19"/>
    <x v="1149"/>
    <x v="7"/>
    <s v="food trucks"/>
    <x v="2"/>
    <n v="2016"/>
  </r>
  <r>
    <x v="1150"/>
    <x v="1150"/>
    <s v="Bringing delicious authentic and fusion Taiwanese Food to the West Coast."/>
    <n v="2500"/>
    <n v="252"/>
    <x v="2"/>
    <x v="0"/>
    <x v="0"/>
    <n v="1452293675"/>
    <x v="1150"/>
    <b v="0"/>
    <n v="6"/>
    <b v="0"/>
    <x v="19"/>
    <x v="1150"/>
    <x v="7"/>
    <s v="food trucks"/>
    <x v="0"/>
    <n v="2015"/>
  </r>
  <r>
    <x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b v="0"/>
    <n v="0"/>
    <b v="0"/>
    <x v="19"/>
    <x v="1151"/>
    <x v="7"/>
    <s v="food trucks"/>
    <x v="0"/>
    <n v="2015"/>
  </r>
  <r>
    <x v="1152"/>
    <x v="1152"/>
    <s v="Peruvian food truck with an LA twist."/>
    <n v="16000"/>
    <n v="911"/>
    <x v="2"/>
    <x v="0"/>
    <x v="0"/>
    <n v="1431709312"/>
    <x v="1152"/>
    <b v="0"/>
    <n v="15"/>
    <b v="0"/>
    <x v="19"/>
    <x v="1152"/>
    <x v="7"/>
    <s v="food trucks"/>
    <x v="0"/>
    <n v="2015"/>
  </r>
  <r>
    <x v="1153"/>
    <x v="1153"/>
    <s v="A mobile concession trailer for snow cones, ice cream, smoothies and more"/>
    <n v="8000"/>
    <n v="50"/>
    <x v="2"/>
    <x v="0"/>
    <x v="0"/>
    <n v="1434647305"/>
    <x v="1153"/>
    <b v="0"/>
    <n v="1"/>
    <b v="0"/>
    <x v="19"/>
    <x v="1153"/>
    <x v="7"/>
    <s v="food trucks"/>
    <x v="0"/>
    <n v="2015"/>
  </r>
  <r>
    <x v="1154"/>
    <x v="1154"/>
    <s v="We're about to launch our first ever food truck to share our amazing food and we need your help! Be a part of our truck!"/>
    <n v="5000"/>
    <n v="325"/>
    <x v="2"/>
    <x v="0"/>
    <x v="0"/>
    <n v="1441507006"/>
    <x v="1154"/>
    <b v="0"/>
    <n v="3"/>
    <b v="0"/>
    <x v="19"/>
    <x v="1154"/>
    <x v="7"/>
    <s v="food trucks"/>
    <x v="0"/>
    <n v="2015"/>
  </r>
  <r>
    <x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x v="1155"/>
    <b v="0"/>
    <n v="8"/>
    <b v="0"/>
    <x v="19"/>
    <x v="1155"/>
    <x v="7"/>
    <s v="food trucks"/>
    <x v="3"/>
    <n v="2014"/>
  </r>
  <r>
    <x v="1156"/>
    <x v="1156"/>
    <s v="A Food Truck featuring Deep Fried Natural Casing Beef/Pork mix Hot Dogs, New York Style Rippers. Also serving Fresh Cut Fries."/>
    <n v="6500"/>
    <n v="0"/>
    <x v="2"/>
    <x v="0"/>
    <x v="0"/>
    <n v="1424742162"/>
    <x v="1156"/>
    <b v="0"/>
    <n v="0"/>
    <b v="0"/>
    <x v="19"/>
    <x v="1156"/>
    <x v="7"/>
    <s v="food trucks"/>
    <x v="0"/>
    <n v="2015"/>
  </r>
  <r>
    <x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b v="0"/>
    <n v="3"/>
    <b v="0"/>
    <x v="19"/>
    <x v="1157"/>
    <x v="7"/>
    <s v="food trucks"/>
    <x v="3"/>
    <n v="2014"/>
  </r>
  <r>
    <x v="1158"/>
    <x v="1158"/>
    <s v="It's been my dream to start my own cupcake bakery and it's now or never. Help me take the first steps toward building my dream."/>
    <n v="7500"/>
    <n v="35"/>
    <x v="2"/>
    <x v="0"/>
    <x v="0"/>
    <n v="1418091128"/>
    <x v="1158"/>
    <b v="0"/>
    <n v="3"/>
    <b v="0"/>
    <x v="19"/>
    <x v="1158"/>
    <x v="7"/>
    <s v="food trucks"/>
    <x v="3"/>
    <n v="2014"/>
  </r>
  <r>
    <x v="1159"/>
    <x v="1159"/>
    <s v="Skewed Up food truck is my dream and need help getting it started, presenting some to the bank for my loan, spice up logo, etc."/>
    <n v="6750"/>
    <n v="0"/>
    <x v="2"/>
    <x v="0"/>
    <x v="0"/>
    <n v="1435679100"/>
    <x v="1159"/>
    <b v="0"/>
    <n v="0"/>
    <b v="0"/>
    <x v="19"/>
    <x v="1159"/>
    <x v="7"/>
    <s v="food trucks"/>
    <x v="0"/>
    <n v="2015"/>
  </r>
  <r>
    <x v="1160"/>
    <x v="1160"/>
    <s v="Food is a lifestyle...the art, the challenge, and the happiness is the wealth I seek....join me on my journey to success."/>
    <n v="30000"/>
    <n v="1155"/>
    <x v="2"/>
    <x v="0"/>
    <x v="0"/>
    <n v="1427510586"/>
    <x v="1160"/>
    <b v="0"/>
    <n v="19"/>
    <b v="0"/>
    <x v="19"/>
    <x v="1160"/>
    <x v="7"/>
    <s v="food trucks"/>
    <x v="0"/>
    <n v="2015"/>
  </r>
  <r>
    <x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x v="1161"/>
    <b v="0"/>
    <n v="0"/>
    <b v="0"/>
    <x v="19"/>
    <x v="1161"/>
    <x v="7"/>
    <s v="food trucks"/>
    <x v="0"/>
    <n v="2015"/>
  </r>
  <r>
    <x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b v="0"/>
    <n v="2"/>
    <b v="0"/>
    <x v="19"/>
    <x v="1162"/>
    <x v="7"/>
    <s v="food trucks"/>
    <x v="3"/>
    <n v="2014"/>
  </r>
  <r>
    <x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x v="1163"/>
    <b v="0"/>
    <n v="0"/>
    <b v="0"/>
    <x v="19"/>
    <x v="1163"/>
    <x v="7"/>
    <s v="food trucks"/>
    <x v="3"/>
    <n v="2014"/>
  </r>
  <r>
    <x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b v="0"/>
    <n v="0"/>
    <b v="0"/>
    <x v="19"/>
    <x v="1164"/>
    <x v="7"/>
    <s v="food trucks"/>
    <x v="2"/>
    <n v="2016"/>
  </r>
  <r>
    <x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b v="0"/>
    <n v="25"/>
    <b v="0"/>
    <x v="19"/>
    <x v="1165"/>
    <x v="7"/>
    <s v="food trucks"/>
    <x v="3"/>
    <n v="2014"/>
  </r>
  <r>
    <x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x v="1166"/>
    <b v="0"/>
    <n v="8"/>
    <b v="0"/>
    <x v="19"/>
    <x v="1166"/>
    <x v="7"/>
    <s v="food trucks"/>
    <x v="0"/>
    <n v="2015"/>
  </r>
  <r>
    <x v="1167"/>
    <x v="1167"/>
    <s v="A mobile food truck serving up a Latino-inspired fusion cuisine using fresh, local, &amp; organic ingredients!"/>
    <n v="60000"/>
    <n v="979"/>
    <x v="2"/>
    <x v="0"/>
    <x v="0"/>
    <n v="1410543495"/>
    <x v="1167"/>
    <b v="0"/>
    <n v="16"/>
    <b v="0"/>
    <x v="19"/>
    <x v="1167"/>
    <x v="7"/>
    <s v="food trucks"/>
    <x v="3"/>
    <n v="2014"/>
  </r>
  <r>
    <x v="1168"/>
    <x v="1168"/>
    <s v="Simply fresh farm to table on wheels working close with local farms to ensure the highest of quality of product ."/>
    <n v="18000"/>
    <n v="1020"/>
    <x v="2"/>
    <x v="0"/>
    <x v="0"/>
    <n v="1474507065"/>
    <x v="1168"/>
    <b v="0"/>
    <n v="3"/>
    <b v="0"/>
    <x v="19"/>
    <x v="1168"/>
    <x v="7"/>
    <s v="food trucks"/>
    <x v="2"/>
    <n v="2016"/>
  </r>
  <r>
    <x v="1169"/>
    <x v="1169"/>
    <s v="Our service provides door-to-door shuttle transportation in Downtown Los Angeles. FREE to passengers - driver tip appreciated."/>
    <n v="10000"/>
    <n v="17"/>
    <x v="2"/>
    <x v="0"/>
    <x v="0"/>
    <n v="1424593763"/>
    <x v="1169"/>
    <b v="0"/>
    <n v="3"/>
    <b v="0"/>
    <x v="19"/>
    <x v="1169"/>
    <x v="7"/>
    <s v="food trucks"/>
    <x v="0"/>
    <n v="2015"/>
  </r>
  <r>
    <x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x v="1170"/>
    <b v="0"/>
    <n v="2"/>
    <b v="0"/>
    <x v="19"/>
    <x v="1170"/>
    <x v="7"/>
    <s v="food trucks"/>
    <x v="0"/>
    <n v="2015"/>
  </r>
  <r>
    <x v="1171"/>
    <x v="1171"/>
    <s v="Tulsa's first true biodiesel, alternative energy powered food truck! Oh yeah, and delicious food!"/>
    <n v="25000"/>
    <n v="25"/>
    <x v="2"/>
    <x v="0"/>
    <x v="0"/>
    <n v="1415909927"/>
    <x v="1171"/>
    <b v="0"/>
    <n v="1"/>
    <b v="0"/>
    <x v="19"/>
    <x v="1171"/>
    <x v="7"/>
    <s v="food trucks"/>
    <x v="3"/>
    <n v="2014"/>
  </r>
  <r>
    <x v="1172"/>
    <x v="1172"/>
    <s v="Bringing YOUR favorite dog recipes to the streets."/>
    <n v="9000"/>
    <n v="0"/>
    <x v="2"/>
    <x v="0"/>
    <x v="0"/>
    <n v="1408551752"/>
    <x v="1172"/>
    <b v="0"/>
    <n v="0"/>
    <b v="0"/>
    <x v="19"/>
    <x v="1172"/>
    <x v="7"/>
    <s v="food trucks"/>
    <x v="3"/>
    <n v="2014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b v="0"/>
    <n v="1"/>
    <b v="0"/>
    <x v="19"/>
    <x v="1173"/>
    <x v="7"/>
    <s v="food trucks"/>
    <x v="0"/>
    <n v="2015"/>
  </r>
  <r>
    <x v="1174"/>
    <x v="1174"/>
    <s v="Help me purchase a parking space to be the Burro's permanant home, I need your help to raise $15,000!"/>
    <n v="15000"/>
    <n v="886"/>
    <x v="2"/>
    <x v="0"/>
    <x v="0"/>
    <n v="1462738327"/>
    <x v="1174"/>
    <b v="0"/>
    <n v="19"/>
    <b v="0"/>
    <x v="19"/>
    <x v="1174"/>
    <x v="7"/>
    <s v="food trucks"/>
    <x v="2"/>
    <n v="2016"/>
  </r>
  <r>
    <x v="1175"/>
    <x v="1175"/>
    <s v="&quot;Create-Your-Cone&quot;. Freshly made waffle cones stuffed with your choice of yummy ingredients, or frozen yogurt!"/>
    <n v="20000"/>
    <n v="585"/>
    <x v="2"/>
    <x v="0"/>
    <x v="0"/>
    <n v="1436981339"/>
    <x v="1175"/>
    <b v="0"/>
    <n v="9"/>
    <b v="0"/>
    <x v="19"/>
    <x v="1175"/>
    <x v="7"/>
    <s v="food trucks"/>
    <x v="0"/>
    <n v="2015"/>
  </r>
  <r>
    <x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b v="0"/>
    <n v="1"/>
    <b v="0"/>
    <x v="19"/>
    <x v="1176"/>
    <x v="7"/>
    <s v="food trucks"/>
    <x v="1"/>
    <n v="2017"/>
  </r>
  <r>
    <x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x v="1177"/>
    <b v="0"/>
    <n v="0"/>
    <b v="0"/>
    <x v="19"/>
    <x v="1177"/>
    <x v="7"/>
    <s v="food trucks"/>
    <x v="3"/>
    <n v="2014"/>
  </r>
  <r>
    <x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x v="1178"/>
    <b v="0"/>
    <n v="1"/>
    <b v="0"/>
    <x v="19"/>
    <x v="1178"/>
    <x v="7"/>
    <s v="food trucks"/>
    <x v="3"/>
    <n v="2014"/>
  </r>
  <r>
    <x v="1179"/>
    <x v="1179"/>
    <s v="Mexican Style Food Truck, run by a Red Seal Chef, in a town with NO MEXICAN FOOD! That is a culinary emergency situation!"/>
    <n v="60000"/>
    <n v="3200"/>
    <x v="2"/>
    <x v="5"/>
    <x v="5"/>
    <n v="1446052627"/>
    <x v="1179"/>
    <b v="0"/>
    <n v="5"/>
    <b v="0"/>
    <x v="19"/>
    <x v="1179"/>
    <x v="7"/>
    <s v="food trucks"/>
    <x v="0"/>
    <n v="2015"/>
  </r>
  <r>
    <x v="1180"/>
    <x v="1180"/>
    <s v="We would like to start a military-themed food truck to serve the Battle Creek/Kalamazoo area."/>
    <n v="50000"/>
    <n v="5875"/>
    <x v="2"/>
    <x v="0"/>
    <x v="0"/>
    <n v="1403983314"/>
    <x v="1180"/>
    <b v="0"/>
    <n v="85"/>
    <b v="0"/>
    <x v="19"/>
    <x v="1180"/>
    <x v="7"/>
    <s v="food trucks"/>
    <x v="3"/>
    <n v="2014"/>
  </r>
  <r>
    <x v="1181"/>
    <x v="1181"/>
    <s v="Bringing the best tacos to the streets of Chicago!"/>
    <n v="50000"/>
    <n v="4"/>
    <x v="2"/>
    <x v="0"/>
    <x v="0"/>
    <n v="1425197321"/>
    <x v="1181"/>
    <b v="0"/>
    <n v="3"/>
    <b v="0"/>
    <x v="19"/>
    <x v="1181"/>
    <x v="7"/>
    <s v="food trucks"/>
    <x v="0"/>
    <n v="2015"/>
  </r>
  <r>
    <x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x v="1182"/>
    <b v="0"/>
    <n v="4"/>
    <b v="0"/>
    <x v="19"/>
    <x v="1182"/>
    <x v="7"/>
    <s v="food trucks"/>
    <x v="2"/>
    <n v="2016"/>
  </r>
  <r>
    <x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x v="1183"/>
    <b v="0"/>
    <n v="3"/>
    <b v="0"/>
    <x v="19"/>
    <x v="1183"/>
    <x v="7"/>
    <s v="food trucks"/>
    <x v="2"/>
    <n v="2016"/>
  </r>
  <r>
    <x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x v="1184"/>
    <b v="0"/>
    <n v="375"/>
    <b v="1"/>
    <x v="20"/>
    <x v="1184"/>
    <x v="8"/>
    <s v="photobooks"/>
    <x v="1"/>
    <n v="2017"/>
  </r>
  <r>
    <x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b v="0"/>
    <n v="111"/>
    <b v="1"/>
    <x v="20"/>
    <x v="1185"/>
    <x v="8"/>
    <s v="photobooks"/>
    <x v="0"/>
    <n v="2015"/>
  </r>
  <r>
    <x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x v="1186"/>
    <b v="0"/>
    <n v="123"/>
    <b v="1"/>
    <x v="20"/>
    <x v="1186"/>
    <x v="8"/>
    <s v="photobooks"/>
    <x v="0"/>
    <n v="2015"/>
  </r>
  <r>
    <x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x v="1187"/>
    <b v="0"/>
    <n v="70"/>
    <b v="1"/>
    <x v="20"/>
    <x v="1187"/>
    <x v="8"/>
    <s v="photobooks"/>
    <x v="0"/>
    <n v="2015"/>
  </r>
  <r>
    <x v="1188"/>
    <x v="1188"/>
    <s v="A photobook of young dancers and their inspiring stories, photographed in beautiful and unique locations."/>
    <n v="2000"/>
    <n v="3211"/>
    <x v="0"/>
    <x v="5"/>
    <x v="5"/>
    <n v="1482943740"/>
    <x v="1188"/>
    <b v="0"/>
    <n v="85"/>
    <b v="1"/>
    <x v="20"/>
    <x v="1188"/>
    <x v="8"/>
    <s v="photobooks"/>
    <x v="2"/>
    <n v="2016"/>
  </r>
  <r>
    <x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x v="1189"/>
    <b v="0"/>
    <n v="86"/>
    <b v="1"/>
    <x v="20"/>
    <x v="1189"/>
    <x v="8"/>
    <s v="photobooks"/>
    <x v="2"/>
    <n v="2016"/>
  </r>
  <r>
    <x v="1190"/>
    <x v="1190"/>
    <s v="A pairing of self portraiture and writing to shed light on the reality of life with chronic illness."/>
    <n v="500"/>
    <n v="675"/>
    <x v="0"/>
    <x v="0"/>
    <x v="0"/>
    <n v="1409500725"/>
    <x v="1190"/>
    <b v="0"/>
    <n v="13"/>
    <b v="1"/>
    <x v="20"/>
    <x v="1190"/>
    <x v="8"/>
    <s v="photobooks"/>
    <x v="3"/>
    <n v="2014"/>
  </r>
  <r>
    <x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b v="0"/>
    <n v="33"/>
    <b v="1"/>
    <x v="20"/>
    <x v="1191"/>
    <x v="8"/>
    <s v="photobooks"/>
    <x v="2"/>
    <n v="2016"/>
  </r>
  <r>
    <x v="1192"/>
    <x v="1192"/>
    <s v="A macro landscape photography art book &amp; limited edition prints. A Make 100 project."/>
    <n v="100"/>
    <n v="290"/>
    <x v="0"/>
    <x v="1"/>
    <x v="1"/>
    <n v="1486814978"/>
    <x v="1192"/>
    <b v="0"/>
    <n v="15"/>
    <b v="1"/>
    <x v="20"/>
    <x v="1192"/>
    <x v="8"/>
    <s v="photobooks"/>
    <x v="1"/>
    <n v="2017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b v="0"/>
    <n v="273"/>
    <b v="1"/>
    <x v="20"/>
    <x v="1193"/>
    <x v="8"/>
    <s v="photobooks"/>
    <x v="2"/>
    <n v="2016"/>
  </r>
  <r>
    <x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x v="1194"/>
    <b v="0"/>
    <n v="714"/>
    <b v="1"/>
    <x v="20"/>
    <x v="1194"/>
    <x v="8"/>
    <s v="photobooks"/>
    <x v="0"/>
    <n v="2015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b v="0"/>
    <n v="170"/>
    <b v="1"/>
    <x v="20"/>
    <x v="1195"/>
    <x v="8"/>
    <s v="photobooks"/>
    <x v="0"/>
    <n v="2015"/>
  </r>
  <r>
    <x v="1196"/>
    <x v="1196"/>
    <s v="A book of male nudes photographed on location in Ibiza over the last 4 years."/>
    <n v="14500"/>
    <n v="39137"/>
    <x v="0"/>
    <x v="1"/>
    <x v="1"/>
    <n v="1450467539"/>
    <x v="1196"/>
    <b v="0"/>
    <n v="512"/>
    <b v="1"/>
    <x v="20"/>
    <x v="1196"/>
    <x v="8"/>
    <s v="photobooks"/>
    <x v="0"/>
    <n v="2015"/>
  </r>
  <r>
    <x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b v="0"/>
    <n v="314"/>
    <b v="1"/>
    <x v="20"/>
    <x v="1197"/>
    <x v="8"/>
    <s v="photobooks"/>
    <x v="2"/>
    <n v="2016"/>
  </r>
  <r>
    <x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x v="1198"/>
    <b v="0"/>
    <n v="167"/>
    <b v="1"/>
    <x v="20"/>
    <x v="1198"/>
    <x v="8"/>
    <s v="photobooks"/>
    <x v="0"/>
    <n v="2015"/>
  </r>
  <r>
    <x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x v="1199"/>
    <b v="0"/>
    <n v="9"/>
    <b v="1"/>
    <x v="20"/>
    <x v="1199"/>
    <x v="8"/>
    <s v="photobooks"/>
    <x v="0"/>
    <n v="2015"/>
  </r>
  <r>
    <x v="1200"/>
    <x v="1200"/>
    <s v="Modern Nomads Journal is an 88 page magazine style publication containing photo stories about Somalis in the Horn of Africa."/>
    <n v="4800"/>
    <n v="6029"/>
    <x v="0"/>
    <x v="0"/>
    <x v="0"/>
    <n v="1429183656"/>
    <x v="1200"/>
    <b v="0"/>
    <n v="103"/>
    <b v="1"/>
    <x v="20"/>
    <x v="1200"/>
    <x v="8"/>
    <s v="photobooks"/>
    <x v="0"/>
    <n v="2015"/>
  </r>
  <r>
    <x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x v="1201"/>
    <b v="0"/>
    <n v="111"/>
    <b v="1"/>
    <x v="20"/>
    <x v="1201"/>
    <x v="8"/>
    <s v="photobooks"/>
    <x v="2"/>
    <n v="2016"/>
  </r>
  <r>
    <x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b v="0"/>
    <n v="271"/>
    <b v="1"/>
    <x v="20"/>
    <x v="1202"/>
    <x v="8"/>
    <s v="photobooks"/>
    <x v="0"/>
    <n v="2015"/>
  </r>
  <r>
    <x v="1203"/>
    <x v="1203"/>
    <s v="reAPPEARANCES is a series of photographs shot with a digital toy camera, a visual and cultural journey through appearances."/>
    <n v="16300"/>
    <n v="16700"/>
    <x v="0"/>
    <x v="0"/>
    <x v="0"/>
    <n v="1433083527"/>
    <x v="1203"/>
    <b v="0"/>
    <n v="101"/>
    <b v="1"/>
    <x v="20"/>
    <x v="1203"/>
    <x v="8"/>
    <s v="photobooks"/>
    <x v="0"/>
    <n v="2015"/>
  </r>
  <r>
    <x v="1204"/>
    <x v="1204"/>
    <s v="A fine art book capturing the beauty of nature in the Western United States by landscape photographer Cheyne Walls."/>
    <n v="13000"/>
    <n v="13383"/>
    <x v="0"/>
    <x v="0"/>
    <x v="0"/>
    <n v="1449205200"/>
    <x v="1204"/>
    <b v="0"/>
    <n v="57"/>
    <b v="1"/>
    <x v="20"/>
    <x v="1204"/>
    <x v="8"/>
    <s v="photobooks"/>
    <x v="0"/>
    <n v="2015"/>
  </r>
  <r>
    <x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b v="0"/>
    <n v="62"/>
    <b v="1"/>
    <x v="20"/>
    <x v="1205"/>
    <x v="8"/>
    <s v="photobooks"/>
    <x v="0"/>
    <n v="2015"/>
  </r>
  <r>
    <x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x v="1206"/>
    <b v="0"/>
    <n v="32"/>
    <b v="1"/>
    <x v="20"/>
    <x v="1206"/>
    <x v="8"/>
    <s v="photobooks"/>
    <x v="1"/>
    <n v="2017"/>
  </r>
  <r>
    <x v="1207"/>
    <x v="1207"/>
    <s v="A humanistic photo book about ancestral &amp; post-modern Italy."/>
    <n v="16700"/>
    <n v="17396"/>
    <x v="0"/>
    <x v="13"/>
    <x v="3"/>
    <n v="1459418400"/>
    <x v="1207"/>
    <b v="0"/>
    <n v="141"/>
    <b v="1"/>
    <x v="20"/>
    <x v="1207"/>
    <x v="8"/>
    <s v="photobooks"/>
    <x v="2"/>
    <n v="2016"/>
  </r>
  <r>
    <x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x v="1208"/>
    <b v="0"/>
    <n v="75"/>
    <b v="1"/>
    <x v="20"/>
    <x v="1208"/>
    <x v="8"/>
    <s v="photobooks"/>
    <x v="2"/>
    <n v="2016"/>
  </r>
  <r>
    <x v="1209"/>
    <x v="1209"/>
    <s v="This 80 page book displays 75 beautiful images of the Holy Land, site descriptions, scripture and thought provoking comments."/>
    <n v="6000"/>
    <n v="6360"/>
    <x v="0"/>
    <x v="0"/>
    <x v="0"/>
    <n v="1488053905"/>
    <x v="1209"/>
    <b v="0"/>
    <n v="46"/>
    <b v="1"/>
    <x v="20"/>
    <x v="1209"/>
    <x v="8"/>
    <s v="photobooks"/>
    <x v="1"/>
    <n v="2017"/>
  </r>
  <r>
    <x v="1210"/>
    <x v="1210"/>
    <s v="En fotobok om livet i det enda andra GÃ¶teborg i vÃ¤rlden"/>
    <n v="20000"/>
    <n v="50863"/>
    <x v="0"/>
    <x v="11"/>
    <x v="9"/>
    <n v="1433106000"/>
    <x v="1210"/>
    <b v="0"/>
    <n v="103"/>
    <b v="1"/>
    <x v="20"/>
    <x v="1210"/>
    <x v="8"/>
    <s v="photobooks"/>
    <x v="0"/>
    <n v="2015"/>
  </r>
  <r>
    <x v="1211"/>
    <x v="1211"/>
    <s v="From 2010 to 2015, I took over 15 000 photos in Japan. Here's 500 of them. Landscape, city view, people and so much more!"/>
    <n v="1000"/>
    <n v="1011"/>
    <x v="0"/>
    <x v="5"/>
    <x v="5"/>
    <n v="1465505261"/>
    <x v="1211"/>
    <b v="0"/>
    <n v="6"/>
    <b v="1"/>
    <x v="20"/>
    <x v="1211"/>
    <x v="8"/>
    <s v="photobooks"/>
    <x v="2"/>
    <n v="2016"/>
  </r>
  <r>
    <x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b v="0"/>
    <n v="83"/>
    <b v="1"/>
    <x v="20"/>
    <x v="1212"/>
    <x v="8"/>
    <s v="photobooks"/>
    <x v="0"/>
    <n v="2015"/>
  </r>
  <r>
    <x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x v="1213"/>
    <b v="0"/>
    <n v="108"/>
    <b v="1"/>
    <x v="20"/>
    <x v="1213"/>
    <x v="8"/>
    <s v="photobooks"/>
    <x v="2"/>
    <n v="2016"/>
  </r>
  <r>
    <x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x v="1214"/>
    <b v="0"/>
    <n v="25"/>
    <b v="1"/>
    <x v="20"/>
    <x v="1214"/>
    <x v="8"/>
    <s v="photobooks"/>
    <x v="0"/>
    <n v="2015"/>
  </r>
  <r>
    <x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b v="0"/>
    <n v="549"/>
    <b v="1"/>
    <x v="20"/>
    <x v="1215"/>
    <x v="8"/>
    <s v="photobooks"/>
    <x v="3"/>
    <n v="2014"/>
  </r>
  <r>
    <x v="1216"/>
    <x v="1216"/>
    <s v="A fine art photography book taking a new look at the art of bonsai."/>
    <n v="14000"/>
    <n v="20398"/>
    <x v="0"/>
    <x v="0"/>
    <x v="0"/>
    <n v="1443826980"/>
    <x v="1216"/>
    <b v="0"/>
    <n v="222"/>
    <b v="1"/>
    <x v="20"/>
    <x v="1216"/>
    <x v="8"/>
    <s v="photobooks"/>
    <x v="0"/>
    <n v="2015"/>
  </r>
  <r>
    <x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b v="0"/>
    <n v="183"/>
    <b v="1"/>
    <x v="20"/>
    <x v="1217"/>
    <x v="8"/>
    <s v="photobooks"/>
    <x v="2"/>
    <n v="2016"/>
  </r>
  <r>
    <x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x v="1218"/>
    <b v="0"/>
    <n v="89"/>
    <b v="1"/>
    <x v="20"/>
    <x v="1218"/>
    <x v="8"/>
    <s v="photobooks"/>
    <x v="0"/>
    <n v="2015"/>
  </r>
  <r>
    <x v="1219"/>
    <x v="1219"/>
    <s v="The Box is a fine art book of Ron Amato's innovative and seductive photography project."/>
    <n v="16350"/>
    <n v="26024"/>
    <x v="0"/>
    <x v="0"/>
    <x v="0"/>
    <n v="1476961513"/>
    <x v="1219"/>
    <b v="0"/>
    <n v="253"/>
    <b v="1"/>
    <x v="20"/>
    <x v="1219"/>
    <x v="8"/>
    <s v="photobooks"/>
    <x v="2"/>
    <n v="2016"/>
  </r>
  <r>
    <x v="1220"/>
    <x v="1220"/>
    <s v="A beautiful photo art book of portraits and conversations with people that may expand your idea of gender."/>
    <n v="15000"/>
    <n v="15565"/>
    <x v="0"/>
    <x v="12"/>
    <x v="3"/>
    <n v="1440515112"/>
    <x v="1220"/>
    <b v="0"/>
    <n v="140"/>
    <b v="1"/>
    <x v="20"/>
    <x v="1220"/>
    <x v="8"/>
    <s v="photobooks"/>
    <x v="0"/>
    <n v="2015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b v="0"/>
    <n v="103"/>
    <b v="1"/>
    <x v="20"/>
    <x v="1221"/>
    <x v="8"/>
    <s v="photobooks"/>
    <x v="2"/>
    <n v="2016"/>
  </r>
  <r>
    <x v="1222"/>
    <x v="1222"/>
    <s v="Project Pilgrim is my effort to work towards normalizing mental health."/>
    <n v="4000"/>
    <n v="11215"/>
    <x v="0"/>
    <x v="5"/>
    <x v="5"/>
    <n v="1459483200"/>
    <x v="1222"/>
    <b v="0"/>
    <n v="138"/>
    <b v="1"/>
    <x v="20"/>
    <x v="1222"/>
    <x v="8"/>
    <s v="photobooks"/>
    <x v="2"/>
    <n v="2016"/>
  </r>
  <r>
    <x v="1223"/>
    <x v="1223"/>
    <s v="A photography book focusing on the people rather than the nature at Yosemite National Park."/>
    <n v="19800"/>
    <n v="22197"/>
    <x v="0"/>
    <x v="0"/>
    <x v="0"/>
    <n v="1478754909"/>
    <x v="1223"/>
    <b v="0"/>
    <n v="191"/>
    <b v="1"/>
    <x v="20"/>
    <x v="1223"/>
    <x v="8"/>
    <s v="photobooks"/>
    <x v="2"/>
    <n v="2016"/>
  </r>
  <r>
    <x v="1224"/>
    <x v="1224"/>
    <s v="Modern Celtic influenced CD.  Help me finish what I started before the stroke."/>
    <n v="15000"/>
    <n v="1060"/>
    <x v="1"/>
    <x v="0"/>
    <x v="0"/>
    <n v="1402060302"/>
    <x v="1224"/>
    <b v="0"/>
    <n v="18"/>
    <b v="0"/>
    <x v="21"/>
    <x v="1224"/>
    <x v="4"/>
    <s v="world music"/>
    <x v="3"/>
    <n v="2014"/>
  </r>
  <r>
    <x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x v="1225"/>
    <b v="0"/>
    <n v="3"/>
    <b v="0"/>
    <x v="21"/>
    <x v="1225"/>
    <x v="4"/>
    <s v="world music"/>
    <x v="4"/>
    <n v="2013"/>
  </r>
  <r>
    <x v="1226"/>
    <x v="1226"/>
    <s v="Pavlo will be independently filming his second full length PBS Special and DVD in May with director George Veras"/>
    <n v="50000"/>
    <n v="1937"/>
    <x v="1"/>
    <x v="0"/>
    <x v="0"/>
    <n v="1398042000"/>
    <x v="1226"/>
    <b v="0"/>
    <n v="40"/>
    <b v="0"/>
    <x v="21"/>
    <x v="1226"/>
    <x v="4"/>
    <s v="world music"/>
    <x v="3"/>
    <n v="2014"/>
  </r>
  <r>
    <x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x v="1227"/>
    <b v="0"/>
    <n v="0"/>
    <b v="0"/>
    <x v="21"/>
    <x v="1227"/>
    <x v="4"/>
    <s v="world music"/>
    <x v="3"/>
    <n v="2014"/>
  </r>
  <r>
    <x v="1228"/>
    <x v="1228"/>
    <s v="Kat is partnering with Kickstarter to raise the funds to complete her first solo World music CD &quot;Gypsy&quot;!"/>
    <n v="5000"/>
    <n v="1465"/>
    <x v="1"/>
    <x v="0"/>
    <x v="0"/>
    <n v="1317231008"/>
    <x v="1228"/>
    <b v="0"/>
    <n v="24"/>
    <b v="0"/>
    <x v="21"/>
    <x v="1228"/>
    <x v="4"/>
    <s v="world music"/>
    <x v="6"/>
    <n v="2011"/>
  </r>
  <r>
    <x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b v="0"/>
    <n v="1"/>
    <b v="0"/>
    <x v="21"/>
    <x v="1229"/>
    <x v="4"/>
    <s v="world music"/>
    <x v="5"/>
    <n v="2012"/>
  </r>
  <r>
    <x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b v="0"/>
    <n v="0"/>
    <b v="0"/>
    <x v="21"/>
    <x v="1230"/>
    <x v="4"/>
    <s v="world music"/>
    <x v="6"/>
    <n v="2011"/>
  </r>
  <r>
    <x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x v="1231"/>
    <b v="0"/>
    <n v="0"/>
    <b v="0"/>
    <x v="21"/>
    <x v="1231"/>
    <x v="4"/>
    <s v="world music"/>
    <x v="0"/>
    <n v="2015"/>
  </r>
  <r>
    <x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b v="0"/>
    <n v="1"/>
    <b v="0"/>
    <x v="21"/>
    <x v="1232"/>
    <x v="4"/>
    <s v="world music"/>
    <x v="4"/>
    <n v="2013"/>
  </r>
  <r>
    <x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b v="0"/>
    <n v="6"/>
    <b v="0"/>
    <x v="21"/>
    <x v="1233"/>
    <x v="4"/>
    <s v="world music"/>
    <x v="5"/>
    <n v="2012"/>
  </r>
  <r>
    <x v="1234"/>
    <x v="1234"/>
    <s v="We have been offered shows all over the world, to reach places and people with our music, for the experience of just doing it!"/>
    <n v="50000"/>
    <n v="0"/>
    <x v="1"/>
    <x v="1"/>
    <x v="1"/>
    <n v="1422903342"/>
    <x v="1234"/>
    <b v="0"/>
    <n v="0"/>
    <b v="0"/>
    <x v="21"/>
    <x v="1234"/>
    <x v="4"/>
    <s v="world music"/>
    <x v="0"/>
    <n v="2015"/>
  </r>
  <r>
    <x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x v="1235"/>
    <b v="0"/>
    <n v="6"/>
    <b v="0"/>
    <x v="21"/>
    <x v="1235"/>
    <x v="4"/>
    <s v="world music"/>
    <x v="4"/>
    <n v="2013"/>
  </r>
  <r>
    <x v="1236"/>
    <x v="1236"/>
    <s v="Raising money to give the musicians their due."/>
    <n v="2500"/>
    <n v="0"/>
    <x v="1"/>
    <x v="0"/>
    <x v="0"/>
    <n v="1343491200"/>
    <x v="1236"/>
    <b v="0"/>
    <n v="0"/>
    <b v="0"/>
    <x v="21"/>
    <x v="1236"/>
    <x v="4"/>
    <s v="world music"/>
    <x v="5"/>
    <n v="2012"/>
  </r>
  <r>
    <x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x v="1237"/>
    <b v="0"/>
    <n v="0"/>
    <b v="0"/>
    <x v="21"/>
    <x v="1237"/>
    <x v="4"/>
    <s v="world music"/>
    <x v="5"/>
    <n v="2012"/>
  </r>
  <r>
    <x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b v="0"/>
    <n v="3"/>
    <b v="0"/>
    <x v="21"/>
    <x v="1238"/>
    <x v="4"/>
    <s v="world music"/>
    <x v="6"/>
    <n v="2011"/>
  </r>
  <r>
    <x v="1239"/>
    <x v="1239"/>
    <s v="Please consider helping us with our new CD and Riverdance Tour"/>
    <n v="2500"/>
    <n v="0"/>
    <x v="1"/>
    <x v="0"/>
    <x v="0"/>
    <n v="1325804767"/>
    <x v="1239"/>
    <b v="0"/>
    <n v="0"/>
    <b v="0"/>
    <x v="21"/>
    <x v="1239"/>
    <x v="4"/>
    <s v="world music"/>
    <x v="6"/>
    <n v="2011"/>
  </r>
  <r>
    <x v="1240"/>
    <x v="1240"/>
    <s v="Sharing positive vibes of Peace, Love &amp; Unity with the World through conscious Reggae Music!"/>
    <n v="8000"/>
    <n v="241"/>
    <x v="1"/>
    <x v="0"/>
    <x v="0"/>
    <n v="1373665860"/>
    <x v="1240"/>
    <b v="0"/>
    <n v="8"/>
    <b v="0"/>
    <x v="21"/>
    <x v="1240"/>
    <x v="4"/>
    <s v="world music"/>
    <x v="4"/>
    <n v="2013"/>
  </r>
  <r>
    <x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x v="1241"/>
    <b v="0"/>
    <n v="34"/>
    <b v="0"/>
    <x v="21"/>
    <x v="1241"/>
    <x v="4"/>
    <s v="world music"/>
    <x v="3"/>
    <n v="2014"/>
  </r>
  <r>
    <x v="1242"/>
    <x v="1242"/>
    <s v="Cellphonia 9/11 (http://cellphonia.org/911/) is one of the performance pieces in the Music After marathon concert on 9.11.11"/>
    <n v="911"/>
    <n v="5"/>
    <x v="1"/>
    <x v="0"/>
    <x v="0"/>
    <n v="1315747080"/>
    <x v="1242"/>
    <b v="0"/>
    <n v="1"/>
    <b v="0"/>
    <x v="21"/>
    <x v="1242"/>
    <x v="4"/>
    <s v="world music"/>
    <x v="6"/>
    <n v="2011"/>
  </r>
  <r>
    <x v="1243"/>
    <x v="1243"/>
    <s v="California's premier Latino cultural festival - music, theatre, film, workshops, visual arts, cuisine and more!"/>
    <n v="12000"/>
    <n v="1691"/>
    <x v="1"/>
    <x v="0"/>
    <x v="0"/>
    <n v="1310158800"/>
    <x v="1243"/>
    <b v="0"/>
    <n v="38"/>
    <b v="0"/>
    <x v="21"/>
    <x v="1243"/>
    <x v="4"/>
    <s v="world music"/>
    <x v="6"/>
    <n v="2011"/>
  </r>
  <r>
    <x v="1244"/>
    <x v="1244"/>
    <s v="THEATRUM MUNDI releases DEBUT ALBUM! Pre-order &quot;The Eyes of the Realm&quot; and help make it happen!"/>
    <n v="2000"/>
    <n v="2076"/>
    <x v="0"/>
    <x v="0"/>
    <x v="0"/>
    <n v="1366664400"/>
    <x v="1244"/>
    <b v="1"/>
    <n v="45"/>
    <b v="1"/>
    <x v="11"/>
    <x v="1244"/>
    <x v="4"/>
    <s v="rock"/>
    <x v="4"/>
    <n v="2013"/>
  </r>
  <r>
    <x v="1245"/>
    <x v="1245"/>
    <s v="Smokey Folk is a folk rock band with a vaudeville twist! We have 18 original songs and want to record an album. Help us out!"/>
    <n v="2000"/>
    <n v="2405"/>
    <x v="0"/>
    <x v="0"/>
    <x v="0"/>
    <n v="1402755834"/>
    <x v="1245"/>
    <b v="1"/>
    <n v="17"/>
    <b v="1"/>
    <x v="11"/>
    <x v="1245"/>
    <x v="4"/>
    <s v="rock"/>
    <x v="3"/>
    <n v="2014"/>
  </r>
  <r>
    <x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x v="1246"/>
    <b v="1"/>
    <n v="31"/>
    <b v="1"/>
    <x v="11"/>
    <x v="1246"/>
    <x v="4"/>
    <s v="rock"/>
    <x v="6"/>
    <n v="2011"/>
  </r>
  <r>
    <x v="1247"/>
    <x v="1247"/>
    <s v="BRAIN DEAD is going to record their debut EP and they need your help, Bozos!"/>
    <n v="3500"/>
    <n v="4275"/>
    <x v="0"/>
    <x v="0"/>
    <x v="0"/>
    <n v="1367823655"/>
    <x v="1247"/>
    <b v="1"/>
    <n v="50"/>
    <b v="1"/>
    <x v="11"/>
    <x v="1247"/>
    <x v="4"/>
    <s v="rock"/>
    <x v="4"/>
    <n v="2013"/>
  </r>
  <r>
    <x v="1248"/>
    <x v="1248"/>
    <s v="The Vandies make pop rock in glorious Portland, Oregon. Help us fund our first full length album!"/>
    <n v="2500"/>
    <n v="3791"/>
    <x v="0"/>
    <x v="0"/>
    <x v="0"/>
    <n v="1402642740"/>
    <x v="1248"/>
    <b v="1"/>
    <n v="59"/>
    <b v="1"/>
    <x v="11"/>
    <x v="1248"/>
    <x v="4"/>
    <s v="rock"/>
    <x v="3"/>
    <n v="2014"/>
  </r>
  <r>
    <x v="1249"/>
    <x v="1249"/>
    <s v="&quot;Let's Brighten It Up&quot; will be a seven song EP of originals heavily inspired by music from the 50s and 60s"/>
    <n v="5000"/>
    <n v="5222"/>
    <x v="0"/>
    <x v="0"/>
    <x v="0"/>
    <n v="1341683211"/>
    <x v="1249"/>
    <b v="1"/>
    <n v="81"/>
    <b v="1"/>
    <x v="11"/>
    <x v="1249"/>
    <x v="4"/>
    <s v="rock"/>
    <x v="5"/>
    <n v="2012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b v="1"/>
    <n v="508"/>
    <b v="1"/>
    <x v="11"/>
    <x v="1250"/>
    <x v="4"/>
    <s v="rock"/>
    <x v="3"/>
    <n v="2014"/>
  </r>
  <r>
    <x v="1251"/>
    <x v="1251"/>
    <s v="A tour of europe with 3 memphis artist, Jack Oblivian, Harlan T Bobo and Shawn Cripps."/>
    <n v="6000"/>
    <n v="6108"/>
    <x v="0"/>
    <x v="0"/>
    <x v="0"/>
    <n v="1316979167"/>
    <x v="1251"/>
    <b v="1"/>
    <n v="74"/>
    <b v="1"/>
    <x v="11"/>
    <x v="1251"/>
    <x v="4"/>
    <s v="rock"/>
    <x v="6"/>
    <n v="2011"/>
  </r>
  <r>
    <x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x v="1252"/>
    <b v="1"/>
    <n v="141"/>
    <b v="1"/>
    <x v="11"/>
    <x v="1252"/>
    <x v="4"/>
    <s v="rock"/>
    <x v="4"/>
    <n v="2013"/>
  </r>
  <r>
    <x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b v="1"/>
    <n v="711"/>
    <b v="1"/>
    <x v="11"/>
    <x v="1253"/>
    <x v="4"/>
    <s v="rock"/>
    <x v="3"/>
    <n v="2014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b v="1"/>
    <n v="141"/>
    <b v="1"/>
    <x v="11"/>
    <x v="1254"/>
    <x v="4"/>
    <s v="rock"/>
    <x v="7"/>
    <n v="2010"/>
  </r>
  <r>
    <x v="1255"/>
    <x v="1255"/>
    <s v="Let the Space Bards abduct you on a quirky musical journey about two aliens struggling to fit in on planet Earth."/>
    <n v="3000"/>
    <n v="6071"/>
    <x v="0"/>
    <x v="0"/>
    <x v="0"/>
    <n v="1385932652"/>
    <x v="1255"/>
    <b v="1"/>
    <n v="109"/>
    <b v="1"/>
    <x v="11"/>
    <x v="1255"/>
    <x v="4"/>
    <s v="rock"/>
    <x v="4"/>
    <n v="2013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b v="1"/>
    <n v="361"/>
    <b v="1"/>
    <x v="11"/>
    <x v="1256"/>
    <x v="4"/>
    <s v="rock"/>
    <x v="5"/>
    <n v="2012"/>
  </r>
  <r>
    <x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x v="1257"/>
    <b v="1"/>
    <n v="176"/>
    <b v="1"/>
    <x v="11"/>
    <x v="1257"/>
    <x v="4"/>
    <s v="rock"/>
    <x v="6"/>
    <n v="2011"/>
  </r>
  <r>
    <x v="1258"/>
    <x v="1258"/>
    <s v="Mustard Plug needs help funding their new record.  Please help the Grand Rapids, MI band put out their 7th record!"/>
    <n v="12000"/>
    <n v="25577.56"/>
    <x v="0"/>
    <x v="0"/>
    <x v="0"/>
    <n v="1377960012"/>
    <x v="1258"/>
    <b v="1"/>
    <n v="670"/>
    <b v="1"/>
    <x v="11"/>
    <x v="1258"/>
    <x v="4"/>
    <s v="rock"/>
    <x v="4"/>
    <n v="2013"/>
  </r>
  <r>
    <x v="1259"/>
    <x v="1259"/>
    <s v="Falling From One is currently in the studio recording their first CD and they need your help!"/>
    <n v="2500"/>
    <n v="2606"/>
    <x v="0"/>
    <x v="0"/>
    <x v="0"/>
    <n v="1402286340"/>
    <x v="1259"/>
    <b v="1"/>
    <n v="96"/>
    <b v="1"/>
    <x v="11"/>
    <x v="1259"/>
    <x v="4"/>
    <s v="rock"/>
    <x v="3"/>
    <n v="2014"/>
  </r>
  <r>
    <x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x v="1260"/>
    <b v="1"/>
    <n v="74"/>
    <b v="1"/>
    <x v="11"/>
    <x v="1260"/>
    <x v="4"/>
    <s v="rock"/>
    <x v="3"/>
    <n v="2014"/>
  </r>
  <r>
    <x v="1261"/>
    <x v="1261"/>
    <s v="We just recorded a stellar EP and we're trying to put it out on vinyl.  Can you help these punx out?"/>
    <n v="2000"/>
    <n v="2025"/>
    <x v="0"/>
    <x v="0"/>
    <x v="0"/>
    <n v="1390983227"/>
    <x v="1261"/>
    <b v="1"/>
    <n v="52"/>
    <b v="1"/>
    <x v="11"/>
    <x v="1261"/>
    <x v="4"/>
    <s v="rock"/>
    <x v="4"/>
    <n v="2013"/>
  </r>
  <r>
    <x v="1262"/>
    <x v="1262"/>
    <s v="A soon to be husband and wife bringing hope to the music industry._x000a_You will fall in love with their sound and story."/>
    <n v="6500"/>
    <n v="8152"/>
    <x v="0"/>
    <x v="5"/>
    <x v="5"/>
    <n v="1392574692"/>
    <x v="1262"/>
    <b v="1"/>
    <n v="105"/>
    <b v="1"/>
    <x v="11"/>
    <x v="1262"/>
    <x v="4"/>
    <s v="rock"/>
    <x v="3"/>
    <n v="2014"/>
  </r>
  <r>
    <x v="1263"/>
    <x v="1263"/>
    <s v="A fresh batch of chaos from Toledo, Ohio's reggae-rockers, Tropic Bombs!"/>
    <n v="1500"/>
    <n v="1785"/>
    <x v="0"/>
    <x v="0"/>
    <x v="0"/>
    <n v="1396054800"/>
    <x v="1263"/>
    <b v="1"/>
    <n v="41"/>
    <b v="1"/>
    <x v="11"/>
    <x v="1263"/>
    <x v="4"/>
    <s v="rock"/>
    <x v="3"/>
    <n v="2014"/>
  </r>
  <r>
    <x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b v="1"/>
    <n v="34"/>
    <b v="1"/>
    <x v="11"/>
    <x v="1264"/>
    <x v="4"/>
    <s v="rock"/>
    <x v="4"/>
    <n v="2013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b v="1"/>
    <n v="66"/>
    <b v="1"/>
    <x v="11"/>
    <x v="1265"/>
    <x v="4"/>
    <s v="rock"/>
    <x v="7"/>
    <n v="2010"/>
  </r>
  <r>
    <x v="1266"/>
    <x v="1266"/>
    <s v="We are looking to record our first EP produced by Aaron Harris (ISIS/Palms) at Studio West."/>
    <n v="9500"/>
    <n v="9545"/>
    <x v="0"/>
    <x v="0"/>
    <x v="0"/>
    <n v="1389474145"/>
    <x v="1266"/>
    <b v="1"/>
    <n v="50"/>
    <b v="1"/>
    <x v="11"/>
    <x v="1266"/>
    <x v="4"/>
    <s v="rock"/>
    <x v="4"/>
    <n v="2013"/>
  </r>
  <r>
    <x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x v="1267"/>
    <b v="1"/>
    <n v="159"/>
    <b v="1"/>
    <x v="11"/>
    <x v="1267"/>
    <x v="4"/>
    <s v="rock"/>
    <x v="4"/>
    <n v="2013"/>
  </r>
  <r>
    <x v="1268"/>
    <x v="1268"/>
    <s v="Full Devil Jacket Is releasing their first record in over 12 yrs and we want you to be a part of it!"/>
    <n v="12000"/>
    <n v="14000"/>
    <x v="0"/>
    <x v="0"/>
    <x v="0"/>
    <n v="1379708247"/>
    <x v="1268"/>
    <b v="1"/>
    <n v="182"/>
    <b v="1"/>
    <x v="11"/>
    <x v="1268"/>
    <x v="4"/>
    <s v="rock"/>
    <x v="4"/>
    <n v="2013"/>
  </r>
  <r>
    <x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b v="1"/>
    <n v="206"/>
    <b v="1"/>
    <x v="11"/>
    <x v="1269"/>
    <x v="4"/>
    <s v="rock"/>
    <x v="2"/>
    <n v="2016"/>
  </r>
  <r>
    <x v="1270"/>
    <x v="1270"/>
    <s v="We make awake metal using violins in place of guitars and want to record a full length album."/>
    <n v="10000"/>
    <n v="11472"/>
    <x v="0"/>
    <x v="0"/>
    <x v="0"/>
    <n v="1332704042"/>
    <x v="1270"/>
    <b v="1"/>
    <n v="169"/>
    <b v="1"/>
    <x v="11"/>
    <x v="1270"/>
    <x v="4"/>
    <s v="rock"/>
    <x v="5"/>
    <n v="2012"/>
  </r>
  <r>
    <x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b v="1"/>
    <n v="31"/>
    <b v="1"/>
    <x v="11"/>
    <x v="1271"/>
    <x v="4"/>
    <s v="rock"/>
    <x v="4"/>
    <n v="2013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b v="1"/>
    <n v="28"/>
    <b v="1"/>
    <x v="11"/>
    <x v="1272"/>
    <x v="4"/>
    <s v="rock"/>
    <x v="7"/>
    <n v="2010"/>
  </r>
  <r>
    <x v="1273"/>
    <x v="1273"/>
    <s v="Run Coyote is raising funds to produce their debut album - &quot;Youth Haunts&quot; - on vinyl LP and CD"/>
    <n v="4000"/>
    <n v="4140"/>
    <x v="0"/>
    <x v="5"/>
    <x v="5"/>
    <n v="1409506291"/>
    <x v="1273"/>
    <b v="1"/>
    <n v="54"/>
    <b v="1"/>
    <x v="11"/>
    <x v="1273"/>
    <x v="4"/>
    <s v="rock"/>
    <x v="3"/>
    <n v="2014"/>
  </r>
  <r>
    <x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b v="1"/>
    <n v="467"/>
    <b v="1"/>
    <x v="11"/>
    <x v="1274"/>
    <x v="4"/>
    <s v="rock"/>
    <x v="5"/>
    <n v="2012"/>
  </r>
  <r>
    <x v="1275"/>
    <x v="1275"/>
    <s v="ONLY A FEW HOURS LEFT TO GET YOUR ADVANCE COPY OF &quot;DANGEROUSLY CLOSE&quot; and to check out our other cool rewards!"/>
    <n v="15000"/>
    <n v="24321.1"/>
    <x v="0"/>
    <x v="0"/>
    <x v="0"/>
    <n v="1375908587"/>
    <x v="1275"/>
    <b v="1"/>
    <n v="389"/>
    <b v="1"/>
    <x v="11"/>
    <x v="1275"/>
    <x v="4"/>
    <s v="rock"/>
    <x v="4"/>
    <n v="2013"/>
  </r>
  <r>
    <x v="1276"/>
    <x v="1276"/>
    <s v="Sponsor this Brooklyn punk band's debut seven-inch, MR. DREAM GOES TO JAIL."/>
    <n v="3000"/>
    <n v="3132.63"/>
    <x v="0"/>
    <x v="0"/>
    <x v="0"/>
    <n v="1251777600"/>
    <x v="1276"/>
    <b v="1"/>
    <n v="68"/>
    <b v="1"/>
    <x v="11"/>
    <x v="1276"/>
    <x v="4"/>
    <s v="rock"/>
    <x v="8"/>
    <n v="2009"/>
  </r>
  <r>
    <x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b v="1"/>
    <n v="413"/>
    <b v="1"/>
    <x v="11"/>
    <x v="1277"/>
    <x v="4"/>
    <s v="rock"/>
    <x v="5"/>
    <n v="2012"/>
  </r>
  <r>
    <x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b v="1"/>
    <n v="190"/>
    <b v="1"/>
    <x v="11"/>
    <x v="1278"/>
    <x v="4"/>
    <s v="rock"/>
    <x v="3"/>
    <n v="2014"/>
  </r>
  <r>
    <x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b v="1"/>
    <n v="189"/>
    <b v="1"/>
    <x v="11"/>
    <x v="1279"/>
    <x v="4"/>
    <s v="rock"/>
    <x v="3"/>
    <n v="2014"/>
  </r>
  <r>
    <x v="1280"/>
    <x v="1280"/>
    <s v="Nothing More is recording their forthcoming record and needs to join forces with you to make this album HUGE! "/>
    <n v="15000"/>
    <n v="16636.78"/>
    <x v="0"/>
    <x v="0"/>
    <x v="0"/>
    <n v="1299003054"/>
    <x v="1280"/>
    <b v="1"/>
    <n v="130"/>
    <b v="1"/>
    <x v="11"/>
    <x v="1280"/>
    <x v="4"/>
    <s v="rock"/>
    <x v="7"/>
    <n v="2010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b v="1"/>
    <n v="74"/>
    <b v="1"/>
    <x v="11"/>
    <x v="1281"/>
    <x v="4"/>
    <s v="rock"/>
    <x v="4"/>
    <n v="2013"/>
  </r>
  <r>
    <x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b v="1"/>
    <n v="274"/>
    <b v="1"/>
    <x v="11"/>
    <x v="1282"/>
    <x v="4"/>
    <s v="rock"/>
    <x v="4"/>
    <n v="2013"/>
  </r>
  <r>
    <x v="1283"/>
    <x v="1283"/>
    <s v="Our 3rd album is halfway complete, but we need your help to record, mix and master the final product!"/>
    <n v="1000"/>
    <n v="2110.5"/>
    <x v="0"/>
    <x v="0"/>
    <x v="0"/>
    <n v="1362974400"/>
    <x v="1283"/>
    <b v="1"/>
    <n v="22"/>
    <b v="1"/>
    <x v="11"/>
    <x v="1283"/>
    <x v="4"/>
    <s v="rock"/>
    <x v="4"/>
    <n v="2013"/>
  </r>
  <r>
    <x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x v="1284"/>
    <b v="0"/>
    <n v="31"/>
    <b v="1"/>
    <x v="6"/>
    <x v="1284"/>
    <x v="1"/>
    <s v="plays"/>
    <x v="2"/>
    <n v="2016"/>
  </r>
  <r>
    <x v="1285"/>
    <x v="1285"/>
    <s v="The world premiere of hysterically funny and heartbreaking story about family, unconditional love and facing the unfaceable"/>
    <n v="2000"/>
    <n v="2033"/>
    <x v="0"/>
    <x v="1"/>
    <x v="1"/>
    <n v="1434808775"/>
    <x v="1285"/>
    <b v="0"/>
    <n v="63"/>
    <b v="1"/>
    <x v="6"/>
    <x v="1285"/>
    <x v="1"/>
    <s v="plays"/>
    <x v="0"/>
    <n v="2015"/>
  </r>
  <r>
    <x v="1286"/>
    <x v="1286"/>
    <s v="A touring production of FRED's modern adaptation of the classic Victorian comic novel, reaching out to new audiences."/>
    <n v="1500"/>
    <n v="1625"/>
    <x v="0"/>
    <x v="1"/>
    <x v="1"/>
    <n v="1424181600"/>
    <x v="1286"/>
    <b v="0"/>
    <n v="20"/>
    <b v="1"/>
    <x v="6"/>
    <x v="1286"/>
    <x v="1"/>
    <s v="plays"/>
    <x v="0"/>
    <n v="2015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b v="0"/>
    <n v="25"/>
    <b v="1"/>
    <x v="6"/>
    <x v="1287"/>
    <x v="1"/>
    <s v="plays"/>
    <x v="0"/>
    <n v="2015"/>
  </r>
  <r>
    <x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b v="0"/>
    <n v="61"/>
    <b v="1"/>
    <x v="6"/>
    <x v="1288"/>
    <x v="1"/>
    <s v="plays"/>
    <x v="2"/>
    <n v="2016"/>
  </r>
  <r>
    <x v="1289"/>
    <x v="1289"/>
    <s v="A chilling original Edwardian Comedy of errors and foolishness made for the Patrick Henry College stage."/>
    <n v="1500"/>
    <n v="1876"/>
    <x v="0"/>
    <x v="0"/>
    <x v="0"/>
    <n v="1483499645"/>
    <x v="1289"/>
    <b v="0"/>
    <n v="52"/>
    <b v="1"/>
    <x v="6"/>
    <x v="1289"/>
    <x v="1"/>
    <s v="plays"/>
    <x v="2"/>
    <n v="2016"/>
  </r>
  <r>
    <x v="1290"/>
    <x v="1290"/>
    <s v="Sometimes your Heart has to STOP for your Life to START."/>
    <n v="3500"/>
    <n v="3800"/>
    <x v="0"/>
    <x v="0"/>
    <x v="0"/>
    <n v="1429772340"/>
    <x v="1290"/>
    <b v="0"/>
    <n v="86"/>
    <b v="1"/>
    <x v="6"/>
    <x v="1290"/>
    <x v="1"/>
    <s v="plays"/>
    <x v="0"/>
    <n v="2015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b v="0"/>
    <n v="42"/>
    <b v="1"/>
    <x v="6"/>
    <x v="1291"/>
    <x v="1"/>
    <s v="plays"/>
    <x v="0"/>
    <n v="2015"/>
  </r>
  <r>
    <x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x v="1292"/>
    <b v="0"/>
    <n v="52"/>
    <b v="1"/>
    <x v="6"/>
    <x v="1292"/>
    <x v="1"/>
    <s v="plays"/>
    <x v="0"/>
    <n v="2015"/>
  </r>
  <r>
    <x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b v="0"/>
    <n v="120"/>
    <b v="1"/>
    <x v="6"/>
    <x v="1293"/>
    <x v="1"/>
    <s v="plays"/>
    <x v="0"/>
    <n v="2015"/>
  </r>
  <r>
    <x v="1294"/>
    <x v="1294"/>
    <s v="We have an award-winning Danish play, now we just need a bathroom set to perform it in. Spend a penny to help us build the set!"/>
    <n v="500"/>
    <n v="610"/>
    <x v="0"/>
    <x v="1"/>
    <x v="1"/>
    <n v="1445252400"/>
    <x v="1294"/>
    <b v="0"/>
    <n v="22"/>
    <b v="1"/>
    <x v="6"/>
    <x v="1294"/>
    <x v="1"/>
    <s v="plays"/>
    <x v="0"/>
    <n v="2015"/>
  </r>
  <r>
    <x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x v="1295"/>
    <b v="0"/>
    <n v="64"/>
    <b v="1"/>
    <x v="6"/>
    <x v="1295"/>
    <x v="1"/>
    <s v="plays"/>
    <x v="0"/>
    <n v="2015"/>
  </r>
  <r>
    <x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x v="1296"/>
    <b v="0"/>
    <n v="23"/>
    <b v="1"/>
    <x v="6"/>
    <x v="1296"/>
    <x v="1"/>
    <s v="plays"/>
    <x v="2"/>
    <n v="2016"/>
  </r>
  <r>
    <x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x v="1297"/>
    <b v="0"/>
    <n v="238"/>
    <b v="1"/>
    <x v="6"/>
    <x v="1297"/>
    <x v="1"/>
    <s v="plays"/>
    <x v="2"/>
    <n v="2016"/>
  </r>
  <r>
    <x v="1298"/>
    <x v="1298"/>
    <s v="A play that raises awareness for mental health and explores the psychological effects childhood abuse can have on an adult."/>
    <n v="2000"/>
    <n v="2093"/>
    <x v="0"/>
    <x v="1"/>
    <x v="1"/>
    <n v="1461860432"/>
    <x v="1298"/>
    <b v="0"/>
    <n v="33"/>
    <b v="1"/>
    <x v="6"/>
    <x v="1298"/>
    <x v="1"/>
    <s v="plays"/>
    <x v="2"/>
    <n v="2016"/>
  </r>
  <r>
    <x v="1299"/>
    <x v="1299"/>
    <s v="A new work inspired by the classic novel and created by Dallas teens under the direction of professional artists."/>
    <n v="3500"/>
    <n v="4340"/>
    <x v="0"/>
    <x v="0"/>
    <x v="0"/>
    <n v="1436902359"/>
    <x v="1299"/>
    <b v="0"/>
    <n v="32"/>
    <b v="1"/>
    <x v="6"/>
    <x v="1299"/>
    <x v="1"/>
    <s v="plays"/>
    <x v="0"/>
    <n v="2015"/>
  </r>
  <r>
    <x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b v="0"/>
    <n v="24"/>
    <b v="1"/>
    <x v="6"/>
    <x v="1300"/>
    <x v="1"/>
    <s v="plays"/>
    <x v="2"/>
    <n v="2016"/>
  </r>
  <r>
    <x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x v="1301"/>
    <b v="0"/>
    <n v="29"/>
    <b v="1"/>
    <x v="6"/>
    <x v="1301"/>
    <x v="1"/>
    <s v="plays"/>
    <x v="0"/>
    <n v="2015"/>
  </r>
  <r>
    <x v="1302"/>
    <x v="1302"/>
    <s v="Boys of a Certain Age is a unique and special show that we're trying to remount in New York City in 2017."/>
    <n v="2500"/>
    <n v="2500"/>
    <x v="0"/>
    <x v="0"/>
    <x v="0"/>
    <n v="1480559011"/>
    <x v="1302"/>
    <b v="0"/>
    <n v="50"/>
    <b v="1"/>
    <x v="6"/>
    <x v="1302"/>
    <x v="1"/>
    <s v="plays"/>
    <x v="2"/>
    <n v="2016"/>
  </r>
  <r>
    <x v="1303"/>
    <x v="1303"/>
    <s v="Groundbreaking queer theatre."/>
    <n v="3500"/>
    <n v="4559.13"/>
    <x v="0"/>
    <x v="1"/>
    <x v="1"/>
    <n v="1469962800"/>
    <x v="1303"/>
    <b v="0"/>
    <n v="108"/>
    <b v="1"/>
    <x v="6"/>
    <x v="1303"/>
    <x v="1"/>
    <s v="plays"/>
    <x v="2"/>
    <n v="2016"/>
  </r>
  <r>
    <x v="1304"/>
    <x v="1304"/>
    <s v="Deal with the cold like a boss with battery-powered heating device that will heat you up in the most extreme environment."/>
    <n v="40000"/>
    <n v="15851"/>
    <x v="1"/>
    <x v="1"/>
    <x v="1"/>
    <n v="1489376405"/>
    <x v="1304"/>
    <b v="0"/>
    <n v="104"/>
    <b v="0"/>
    <x v="8"/>
    <x v="1304"/>
    <x v="2"/>
    <s v="wearables"/>
    <x v="1"/>
    <n v="2017"/>
  </r>
  <r>
    <x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x v="1305"/>
    <b v="0"/>
    <n v="86"/>
    <b v="0"/>
    <x v="8"/>
    <x v="1305"/>
    <x v="2"/>
    <s v="wearables"/>
    <x v="2"/>
    <n v="2016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b v="0"/>
    <n v="356"/>
    <b v="0"/>
    <x v="8"/>
    <x v="1306"/>
    <x v="2"/>
    <s v="wearables"/>
    <x v="3"/>
    <n v="2014"/>
  </r>
  <r>
    <x v="1307"/>
    <x v="1307"/>
    <s v="Get VR to Everyone with Mailable, Ready to Use Viewers"/>
    <n v="50000"/>
    <n v="5757"/>
    <x v="1"/>
    <x v="0"/>
    <x v="0"/>
    <n v="1455710679"/>
    <x v="1307"/>
    <b v="0"/>
    <n v="45"/>
    <b v="0"/>
    <x v="8"/>
    <x v="1307"/>
    <x v="2"/>
    <s v="wearables"/>
    <x v="2"/>
    <n v="2016"/>
  </r>
  <r>
    <x v="1308"/>
    <x v="1308"/>
    <s v="Boost Band, a wristband that charges any device"/>
    <n v="10000"/>
    <n v="1136"/>
    <x v="1"/>
    <x v="0"/>
    <x v="0"/>
    <n v="1475937812"/>
    <x v="1308"/>
    <b v="0"/>
    <n v="38"/>
    <b v="0"/>
    <x v="8"/>
    <x v="1308"/>
    <x v="2"/>
    <s v="wearables"/>
    <x v="2"/>
    <n v="2016"/>
  </r>
  <r>
    <x v="1309"/>
    <x v="1309"/>
    <s v="Wicked fun and built for excitement, CORE is the safest and most versatile speaker you've ever worn."/>
    <n v="11500"/>
    <n v="12879"/>
    <x v="1"/>
    <x v="0"/>
    <x v="0"/>
    <n v="1444943468"/>
    <x v="1309"/>
    <b v="0"/>
    <n v="35"/>
    <b v="0"/>
    <x v="8"/>
    <x v="1309"/>
    <x v="2"/>
    <s v="wearables"/>
    <x v="0"/>
    <n v="2015"/>
  </r>
  <r>
    <x v="1310"/>
    <x v="1310"/>
    <s v="An essential hoodie that holds all sized smart phones and keep your headphone wires tangle free."/>
    <n v="20000"/>
    <n v="3100"/>
    <x v="1"/>
    <x v="0"/>
    <x v="0"/>
    <n v="1471622450"/>
    <x v="1310"/>
    <b v="0"/>
    <n v="24"/>
    <b v="0"/>
    <x v="8"/>
    <x v="1310"/>
    <x v="2"/>
    <s v="wearables"/>
    <x v="2"/>
    <n v="2016"/>
  </r>
  <r>
    <x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b v="0"/>
    <n v="100"/>
    <b v="0"/>
    <x v="8"/>
    <x v="1311"/>
    <x v="2"/>
    <s v="wearables"/>
    <x v="2"/>
    <n v="2016"/>
  </r>
  <r>
    <x v="1312"/>
    <x v="1312"/>
    <s v="People loved the original Black and Gray GoSolo hats and asked for more. So we received sample for 3 more colors!"/>
    <n v="4600"/>
    <n v="28"/>
    <x v="1"/>
    <x v="0"/>
    <x v="0"/>
    <n v="1429375922"/>
    <x v="1312"/>
    <b v="0"/>
    <n v="1"/>
    <b v="0"/>
    <x v="8"/>
    <x v="1312"/>
    <x v="2"/>
    <s v="wearables"/>
    <x v="0"/>
    <n v="2015"/>
  </r>
  <r>
    <x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x v="1313"/>
    <b v="0"/>
    <n v="122"/>
    <b v="0"/>
    <x v="8"/>
    <x v="1313"/>
    <x v="2"/>
    <s v="wearables"/>
    <x v="2"/>
    <n v="2016"/>
  </r>
  <r>
    <x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b v="0"/>
    <n v="11"/>
    <b v="0"/>
    <x v="8"/>
    <x v="1314"/>
    <x v="2"/>
    <s v="wearables"/>
    <x v="2"/>
    <n v="2016"/>
  </r>
  <r>
    <x v="1315"/>
    <x v="1315"/>
    <s v="Zoom will happen - THANK YOU! Received outside funding due amazing early success!"/>
    <n v="100000"/>
    <n v="40404"/>
    <x v="1"/>
    <x v="0"/>
    <x v="0"/>
    <n v="1446771600"/>
    <x v="1315"/>
    <b v="0"/>
    <n v="248"/>
    <b v="0"/>
    <x v="8"/>
    <x v="1315"/>
    <x v="2"/>
    <s v="wearables"/>
    <x v="0"/>
    <n v="2015"/>
  </r>
  <r>
    <x v="1316"/>
    <x v="1316"/>
    <s v="Future Belt comes in just 3 sizes, but yet, is designed to fit waists ranging from 25-55 inches. No batteries, no gimmicks."/>
    <n v="75000"/>
    <n v="1"/>
    <x v="1"/>
    <x v="0"/>
    <x v="0"/>
    <n v="1456700709"/>
    <x v="1316"/>
    <b v="0"/>
    <n v="1"/>
    <b v="0"/>
    <x v="8"/>
    <x v="1316"/>
    <x v="2"/>
    <s v="wearables"/>
    <x v="2"/>
    <n v="2016"/>
  </r>
  <r>
    <x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b v="0"/>
    <n v="19"/>
    <b v="0"/>
    <x v="8"/>
    <x v="1317"/>
    <x v="2"/>
    <s v="wearables"/>
    <x v="2"/>
    <n v="2016"/>
  </r>
  <r>
    <x v="1318"/>
    <x v="1318"/>
    <s v="Your Dog's Best Friend._x000a_Revolutionize the way you care about your pups and brings you peace of mind."/>
    <n v="40000"/>
    <n v="6130"/>
    <x v="1"/>
    <x v="0"/>
    <x v="0"/>
    <n v="1420938172"/>
    <x v="1318"/>
    <b v="0"/>
    <n v="135"/>
    <b v="0"/>
    <x v="8"/>
    <x v="1318"/>
    <x v="2"/>
    <s v="wearables"/>
    <x v="3"/>
    <n v="2014"/>
  </r>
  <r>
    <x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x v="1319"/>
    <b v="0"/>
    <n v="9"/>
    <b v="0"/>
    <x v="8"/>
    <x v="1319"/>
    <x v="2"/>
    <s v="wearables"/>
    <x v="3"/>
    <n v="2014"/>
  </r>
  <r>
    <x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x v="1320"/>
    <b v="0"/>
    <n v="3"/>
    <b v="0"/>
    <x v="8"/>
    <x v="1320"/>
    <x v="2"/>
    <s v="wearables"/>
    <x v="2"/>
    <n v="2016"/>
  </r>
  <r>
    <x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b v="0"/>
    <n v="7"/>
    <b v="0"/>
    <x v="8"/>
    <x v="1321"/>
    <x v="2"/>
    <s v="wearables"/>
    <x v="2"/>
    <n v="2016"/>
  </r>
  <r>
    <x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b v="0"/>
    <n v="4"/>
    <b v="0"/>
    <x v="8"/>
    <x v="1322"/>
    <x v="2"/>
    <s v="wearables"/>
    <x v="0"/>
    <n v="2015"/>
  </r>
  <r>
    <x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x v="1323"/>
    <b v="0"/>
    <n v="44"/>
    <b v="0"/>
    <x v="8"/>
    <x v="1323"/>
    <x v="2"/>
    <s v="wearables"/>
    <x v="2"/>
    <n v="2016"/>
  </r>
  <r>
    <x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x v="1324"/>
    <b v="0"/>
    <n v="90"/>
    <b v="0"/>
    <x v="8"/>
    <x v="1324"/>
    <x v="2"/>
    <s v="wearables"/>
    <x v="2"/>
    <n v="2016"/>
  </r>
  <r>
    <x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x v="1325"/>
    <b v="0"/>
    <n v="8"/>
    <b v="0"/>
    <x v="8"/>
    <x v="1325"/>
    <x v="2"/>
    <s v="wearables"/>
    <x v="2"/>
    <n v="2016"/>
  </r>
  <r>
    <x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b v="0"/>
    <n v="11"/>
    <b v="0"/>
    <x v="8"/>
    <x v="1326"/>
    <x v="2"/>
    <s v="wearables"/>
    <x v="3"/>
    <n v="2014"/>
  </r>
  <r>
    <x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x v="1327"/>
    <b v="0"/>
    <n v="41"/>
    <b v="0"/>
    <x v="8"/>
    <x v="1327"/>
    <x v="2"/>
    <s v="wearables"/>
    <x v="0"/>
    <n v="2015"/>
  </r>
  <r>
    <x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x v="1328"/>
    <b v="0"/>
    <n v="15"/>
    <b v="0"/>
    <x v="8"/>
    <x v="1328"/>
    <x v="2"/>
    <s v="wearables"/>
    <x v="2"/>
    <n v="2016"/>
  </r>
  <r>
    <x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x v="1329"/>
    <b v="0"/>
    <n v="9"/>
    <b v="0"/>
    <x v="8"/>
    <x v="1329"/>
    <x v="2"/>
    <s v="wearables"/>
    <x v="3"/>
    <n v="2014"/>
  </r>
  <r>
    <x v="1330"/>
    <x v="1330"/>
    <s v="Outdoor play is essential. Wanderwatch helps to make it fun and safe! Fun for kids, great for parents. Time to Play!"/>
    <n v="35000"/>
    <n v="7873"/>
    <x v="1"/>
    <x v="0"/>
    <x v="0"/>
    <n v="1467432000"/>
    <x v="1330"/>
    <b v="0"/>
    <n v="50"/>
    <b v="0"/>
    <x v="8"/>
    <x v="1330"/>
    <x v="2"/>
    <s v="wearables"/>
    <x v="2"/>
    <n v="2016"/>
  </r>
  <r>
    <x v="1331"/>
    <x v="1331"/>
    <s v="The World's First Wearable Battery Backup - wireless, modular, flexible, and ultra-lightweight! Click, charge, go!!!"/>
    <n v="250000"/>
    <n v="3417"/>
    <x v="1"/>
    <x v="0"/>
    <x v="0"/>
    <n v="1471435554"/>
    <x v="1331"/>
    <b v="0"/>
    <n v="34"/>
    <b v="0"/>
    <x v="8"/>
    <x v="1331"/>
    <x v="2"/>
    <s v="wearables"/>
    <x v="2"/>
    <n v="2016"/>
  </r>
  <r>
    <x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b v="0"/>
    <n v="0"/>
    <b v="0"/>
    <x v="8"/>
    <x v="1332"/>
    <x v="2"/>
    <s v="wearables"/>
    <x v="2"/>
    <n v="2016"/>
  </r>
  <r>
    <x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x v="1333"/>
    <b v="0"/>
    <n v="0"/>
    <b v="0"/>
    <x v="8"/>
    <x v="1333"/>
    <x v="2"/>
    <s v="wearables"/>
    <x v="3"/>
    <n v="2014"/>
  </r>
  <r>
    <x v="1334"/>
    <x v="1334"/>
    <s v="A wearable device that allows you to dock and operate your phone hands-free anywhere and everywhere!"/>
    <n v="133000"/>
    <n v="14303"/>
    <x v="1"/>
    <x v="0"/>
    <x v="0"/>
    <n v="1457721287"/>
    <x v="1334"/>
    <b v="0"/>
    <n v="276"/>
    <b v="0"/>
    <x v="8"/>
    <x v="1334"/>
    <x v="2"/>
    <s v="wearables"/>
    <x v="2"/>
    <n v="2016"/>
  </r>
  <r>
    <x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b v="0"/>
    <n v="16"/>
    <b v="0"/>
    <x v="8"/>
    <x v="1335"/>
    <x v="2"/>
    <s v="wearables"/>
    <x v="0"/>
    <n v="2015"/>
  </r>
  <r>
    <x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b v="0"/>
    <n v="224"/>
    <b v="0"/>
    <x v="8"/>
    <x v="1336"/>
    <x v="2"/>
    <s v="wearables"/>
    <x v="3"/>
    <n v="2014"/>
  </r>
  <r>
    <x v="1337"/>
    <x v="1337"/>
    <s v="Discreet safety device connects you to a dedicated 24/7 monitoring team, keeping you safe anywhere in the United States"/>
    <n v="50000"/>
    <n v="24691"/>
    <x v="1"/>
    <x v="0"/>
    <x v="0"/>
    <n v="1488549079"/>
    <x v="1337"/>
    <b v="0"/>
    <n v="140"/>
    <b v="0"/>
    <x v="8"/>
    <x v="1337"/>
    <x v="2"/>
    <s v="wearables"/>
    <x v="1"/>
    <n v="2017"/>
  </r>
  <r>
    <x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b v="0"/>
    <n v="15"/>
    <b v="0"/>
    <x v="8"/>
    <x v="1338"/>
    <x v="2"/>
    <s v="wearables"/>
    <x v="0"/>
    <n v="2015"/>
  </r>
  <r>
    <x v="1339"/>
    <x v="1339"/>
    <s v="World's Smallest customizable Phone &amp; GPS Watch for kids !"/>
    <n v="50000"/>
    <n v="3317"/>
    <x v="1"/>
    <x v="0"/>
    <x v="0"/>
    <n v="1418056315"/>
    <x v="1339"/>
    <b v="0"/>
    <n v="37"/>
    <b v="0"/>
    <x v="8"/>
    <x v="1339"/>
    <x v="2"/>
    <s v="wearables"/>
    <x v="3"/>
    <n v="2014"/>
  </r>
  <r>
    <x v="1340"/>
    <x v="1340"/>
    <s v="I would like to make nicer, more stylish looking frames for the Google Glass using 3D printing technology."/>
    <n v="1680"/>
    <n v="0"/>
    <x v="1"/>
    <x v="0"/>
    <x v="0"/>
    <n v="1408112253"/>
    <x v="1340"/>
    <b v="0"/>
    <n v="0"/>
    <b v="0"/>
    <x v="8"/>
    <x v="1340"/>
    <x v="2"/>
    <s v="wearables"/>
    <x v="3"/>
    <n v="2014"/>
  </r>
  <r>
    <x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b v="0"/>
    <n v="46"/>
    <b v="0"/>
    <x v="8"/>
    <x v="1341"/>
    <x v="2"/>
    <s v="wearables"/>
    <x v="2"/>
    <n v="2016"/>
  </r>
  <r>
    <x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x v="1342"/>
    <b v="0"/>
    <n v="1"/>
    <b v="0"/>
    <x v="8"/>
    <x v="1342"/>
    <x v="2"/>
    <s v="wearables"/>
    <x v="0"/>
    <n v="2015"/>
  </r>
  <r>
    <x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b v="0"/>
    <n v="323"/>
    <b v="0"/>
    <x v="8"/>
    <x v="1343"/>
    <x v="2"/>
    <s v="wearables"/>
    <x v="2"/>
    <n v="2016"/>
  </r>
  <r>
    <x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x v="1344"/>
    <b v="0"/>
    <n v="139"/>
    <b v="1"/>
    <x v="9"/>
    <x v="1344"/>
    <x v="3"/>
    <s v="nonfiction"/>
    <x v="2"/>
    <n v="2016"/>
  </r>
  <r>
    <x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x v="1345"/>
    <b v="0"/>
    <n v="7"/>
    <b v="1"/>
    <x v="9"/>
    <x v="1345"/>
    <x v="3"/>
    <s v="nonfiction"/>
    <x v="3"/>
    <n v="2014"/>
  </r>
  <r>
    <x v="1346"/>
    <x v="1346"/>
    <s v="An anthology of nonfiction stories written by Nepal's Lesbian, Gay, Bisexual, and Transgender (LGBT) community."/>
    <n v="4900"/>
    <n v="7219"/>
    <x v="0"/>
    <x v="0"/>
    <x v="0"/>
    <n v="1372297751"/>
    <x v="1346"/>
    <b v="0"/>
    <n v="149"/>
    <b v="1"/>
    <x v="9"/>
    <x v="1346"/>
    <x v="3"/>
    <s v="nonfiction"/>
    <x v="4"/>
    <n v="2013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b v="0"/>
    <n v="31"/>
    <b v="1"/>
    <x v="9"/>
    <x v="1347"/>
    <x v="3"/>
    <s v="nonfiction"/>
    <x v="0"/>
    <n v="2015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b v="0"/>
    <n v="26"/>
    <b v="1"/>
    <x v="9"/>
    <x v="1348"/>
    <x v="3"/>
    <s v="nonfiction"/>
    <x v="3"/>
    <n v="2014"/>
  </r>
  <r>
    <x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b v="0"/>
    <n v="172"/>
    <b v="1"/>
    <x v="9"/>
    <x v="1349"/>
    <x v="3"/>
    <s v="nonfiction"/>
    <x v="0"/>
    <n v="2015"/>
  </r>
  <r>
    <x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b v="0"/>
    <n v="78"/>
    <b v="1"/>
    <x v="9"/>
    <x v="1350"/>
    <x v="3"/>
    <s v="nonfiction"/>
    <x v="0"/>
    <n v="2015"/>
  </r>
  <r>
    <x v="1351"/>
    <x v="1351"/>
    <s v="Discover your purpose, live a more fulfilling life, leave a positive footprint on society."/>
    <n v="20000"/>
    <n v="20253"/>
    <x v="0"/>
    <x v="0"/>
    <x v="0"/>
    <n v="1455299144"/>
    <x v="1351"/>
    <b v="0"/>
    <n v="120"/>
    <b v="1"/>
    <x v="9"/>
    <x v="1351"/>
    <x v="3"/>
    <s v="nonfiction"/>
    <x v="2"/>
    <n v="2016"/>
  </r>
  <r>
    <x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b v="0"/>
    <n v="227"/>
    <b v="1"/>
    <x v="9"/>
    <x v="1352"/>
    <x v="3"/>
    <s v="nonfiction"/>
    <x v="0"/>
    <n v="2015"/>
  </r>
  <r>
    <x v="1353"/>
    <x v="1353"/>
    <s v="A book that teaches aspiring writers how to get from a basic idea to a fully rewritten screenplay."/>
    <n v="1000"/>
    <n v="1336"/>
    <x v="0"/>
    <x v="0"/>
    <x v="0"/>
    <n v="1362960000"/>
    <x v="1353"/>
    <b v="0"/>
    <n v="42"/>
    <b v="1"/>
    <x v="9"/>
    <x v="1353"/>
    <x v="3"/>
    <s v="nonfiction"/>
    <x v="4"/>
    <n v="2013"/>
  </r>
  <r>
    <x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x v="1354"/>
    <b v="0"/>
    <n v="64"/>
    <b v="1"/>
    <x v="9"/>
    <x v="1354"/>
    <x v="3"/>
    <s v="nonfiction"/>
    <x v="2"/>
    <n v="2016"/>
  </r>
  <r>
    <x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x v="1355"/>
    <b v="0"/>
    <n v="121"/>
    <b v="1"/>
    <x v="9"/>
    <x v="1355"/>
    <x v="3"/>
    <s v="nonfiction"/>
    <x v="5"/>
    <n v="2012"/>
  </r>
  <r>
    <x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b v="0"/>
    <n v="87"/>
    <b v="1"/>
    <x v="9"/>
    <x v="1356"/>
    <x v="3"/>
    <s v="nonfiction"/>
    <x v="4"/>
    <n v="2013"/>
  </r>
  <r>
    <x v="1357"/>
    <x v="1357"/>
    <s v="The search for identity leads one young woman to Mexico, where she follows her grandfather's journey back to America."/>
    <n v="2000"/>
    <n v="2506"/>
    <x v="0"/>
    <x v="0"/>
    <x v="0"/>
    <n v="1362117540"/>
    <x v="1357"/>
    <b v="0"/>
    <n v="65"/>
    <b v="1"/>
    <x v="9"/>
    <x v="1357"/>
    <x v="3"/>
    <s v="nonfiction"/>
    <x v="4"/>
    <n v="2013"/>
  </r>
  <r>
    <x v="1358"/>
    <x v="1358"/>
    <s v="I am working on a book about what people do when they visit Masada, an ancient fortress in the Judean desert."/>
    <n v="3000"/>
    <n v="3350"/>
    <x v="0"/>
    <x v="0"/>
    <x v="0"/>
    <n v="1309009323"/>
    <x v="1358"/>
    <b v="0"/>
    <n v="49"/>
    <b v="1"/>
    <x v="9"/>
    <x v="1358"/>
    <x v="3"/>
    <s v="nonfiction"/>
    <x v="6"/>
    <n v="2011"/>
  </r>
  <r>
    <x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x v="1359"/>
    <b v="0"/>
    <n v="19"/>
    <b v="1"/>
    <x v="9"/>
    <x v="1359"/>
    <x v="3"/>
    <s v="nonfiction"/>
    <x v="6"/>
    <n v="2011"/>
  </r>
  <r>
    <x v="1360"/>
    <x v="1360"/>
    <s v="So Bad, It's Good! is a guide to finding the best films for your bad movie night."/>
    <n v="1500"/>
    <n v="2598"/>
    <x v="0"/>
    <x v="0"/>
    <x v="0"/>
    <n v="1343943420"/>
    <x v="1360"/>
    <b v="0"/>
    <n v="81"/>
    <b v="1"/>
    <x v="9"/>
    <x v="1360"/>
    <x v="3"/>
    <s v="nonfiction"/>
    <x v="5"/>
    <n v="2012"/>
  </r>
  <r>
    <x v="1361"/>
    <x v="1361"/>
    <s v="The forbidden dark art of roped soloing, for climbers who need to know in order to make the ultimate climb come true!"/>
    <n v="6000"/>
    <n v="7559"/>
    <x v="0"/>
    <x v="1"/>
    <x v="1"/>
    <n v="1403370772"/>
    <x v="1361"/>
    <b v="0"/>
    <n v="264"/>
    <b v="1"/>
    <x v="9"/>
    <x v="1361"/>
    <x v="3"/>
    <s v="nonfiction"/>
    <x v="3"/>
    <n v="2014"/>
  </r>
  <r>
    <x v="1362"/>
    <x v="1362"/>
    <s v="The never-before-told story of Karl Barth's (first and only) journey to the United States in 1962."/>
    <n v="1000"/>
    <n v="1091"/>
    <x v="0"/>
    <x v="0"/>
    <x v="0"/>
    <n v="1378592731"/>
    <x v="1362"/>
    <b v="0"/>
    <n v="25"/>
    <b v="1"/>
    <x v="9"/>
    <x v="1362"/>
    <x v="3"/>
    <s v="nonfiction"/>
    <x v="4"/>
    <n v="2013"/>
  </r>
  <r>
    <x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x v="1363"/>
    <b v="0"/>
    <n v="5"/>
    <b v="1"/>
    <x v="9"/>
    <x v="1363"/>
    <x v="3"/>
    <s v="nonfiction"/>
    <x v="2"/>
    <n v="2016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b v="0"/>
    <n v="144"/>
    <b v="1"/>
    <x v="11"/>
    <x v="1364"/>
    <x v="4"/>
    <s v="rock"/>
    <x v="3"/>
    <n v="2014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b v="0"/>
    <n v="92"/>
    <b v="1"/>
    <x v="11"/>
    <x v="1365"/>
    <x v="4"/>
    <s v="rock"/>
    <x v="0"/>
    <n v="2015"/>
  </r>
  <r>
    <x v="1366"/>
    <x v="1366"/>
    <s v="A musical memorial for Alexi Petersen."/>
    <n v="7500"/>
    <n v="9486.69"/>
    <x v="0"/>
    <x v="0"/>
    <x v="0"/>
    <n v="1417049663"/>
    <x v="1366"/>
    <b v="0"/>
    <n v="147"/>
    <b v="1"/>
    <x v="11"/>
    <x v="1366"/>
    <x v="4"/>
    <s v="rock"/>
    <x v="3"/>
    <n v="2014"/>
  </r>
  <r>
    <x v="1367"/>
    <x v="1367"/>
    <s v="House of Rabbits are recording our full-length, debut album! Support independent music, receive great rewards!"/>
    <n v="5000"/>
    <n v="5713"/>
    <x v="0"/>
    <x v="0"/>
    <x v="0"/>
    <n v="1447463050"/>
    <x v="1367"/>
    <b v="0"/>
    <n v="90"/>
    <b v="1"/>
    <x v="11"/>
    <x v="1367"/>
    <x v="4"/>
    <s v="rock"/>
    <x v="0"/>
    <n v="2015"/>
  </r>
  <r>
    <x v="1368"/>
    <x v="1368"/>
    <s v="We are in the final stages of the creation of our 4th record, The Separation Effect. our most passionate record to date."/>
    <n v="5000"/>
    <n v="5535"/>
    <x v="0"/>
    <x v="0"/>
    <x v="0"/>
    <n v="1434342894"/>
    <x v="1368"/>
    <b v="0"/>
    <n v="87"/>
    <b v="1"/>
    <x v="11"/>
    <x v="1368"/>
    <x v="4"/>
    <s v="rock"/>
    <x v="0"/>
    <n v="2015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b v="0"/>
    <n v="406"/>
    <b v="1"/>
    <x v="11"/>
    <x v="1369"/>
    <x v="4"/>
    <s v="rock"/>
    <x v="3"/>
    <n v="2014"/>
  </r>
  <r>
    <x v="1370"/>
    <x v="1370"/>
    <s v="Songs about the first year of parenthood, often inappropriate for children"/>
    <n v="1500"/>
    <n v="1555"/>
    <x v="0"/>
    <x v="0"/>
    <x v="0"/>
    <n v="1381881890"/>
    <x v="1370"/>
    <b v="0"/>
    <n v="20"/>
    <b v="1"/>
    <x v="11"/>
    <x v="1370"/>
    <x v="4"/>
    <s v="rock"/>
    <x v="4"/>
    <n v="2013"/>
  </r>
  <r>
    <x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x v="1371"/>
    <b v="0"/>
    <n v="70"/>
    <b v="1"/>
    <x v="11"/>
    <x v="1371"/>
    <x v="4"/>
    <s v="rock"/>
    <x v="0"/>
    <n v="2015"/>
  </r>
  <r>
    <x v="1372"/>
    <x v="1372"/>
    <s v="Please help us raise funds to press our new CD!"/>
    <n v="500"/>
    <n v="620"/>
    <x v="0"/>
    <x v="0"/>
    <x v="0"/>
    <n v="1342115132"/>
    <x v="1372"/>
    <b v="0"/>
    <n v="16"/>
    <b v="1"/>
    <x v="11"/>
    <x v="1372"/>
    <x v="4"/>
    <s v="rock"/>
    <x v="5"/>
    <n v="2012"/>
  </r>
  <r>
    <x v="1373"/>
    <x v="1373"/>
    <s v="Help Broccoli Samurai raise money to get a new van and continue bringing you the jams!"/>
    <n v="10000"/>
    <n v="10501"/>
    <x v="0"/>
    <x v="0"/>
    <x v="0"/>
    <n v="1483138233"/>
    <x v="1373"/>
    <b v="0"/>
    <n v="52"/>
    <b v="1"/>
    <x v="11"/>
    <x v="1373"/>
    <x v="4"/>
    <s v="rock"/>
    <x v="2"/>
    <n v="2016"/>
  </r>
  <r>
    <x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b v="0"/>
    <n v="66"/>
    <b v="1"/>
    <x v="11"/>
    <x v="1374"/>
    <x v="4"/>
    <s v="rock"/>
    <x v="2"/>
    <n v="2016"/>
  </r>
  <r>
    <x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b v="0"/>
    <n v="109"/>
    <b v="1"/>
    <x v="11"/>
    <x v="1375"/>
    <x v="4"/>
    <s v="rock"/>
    <x v="2"/>
    <n v="2016"/>
  </r>
  <r>
    <x v="1376"/>
    <x v="1376"/>
    <s v="Dead Pirates are planning a second pressing of HIGHMARE LP, who wants one ?"/>
    <n v="3700"/>
    <n v="9342"/>
    <x v="0"/>
    <x v="1"/>
    <x v="1"/>
    <n v="1480784606"/>
    <x v="1376"/>
    <b v="0"/>
    <n v="168"/>
    <b v="1"/>
    <x v="11"/>
    <x v="1376"/>
    <x v="4"/>
    <s v="rock"/>
    <x v="2"/>
    <n v="2016"/>
  </r>
  <r>
    <x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b v="0"/>
    <n v="31"/>
    <b v="1"/>
    <x v="11"/>
    <x v="1377"/>
    <x v="4"/>
    <s v="rock"/>
    <x v="1"/>
    <n v="2017"/>
  </r>
  <r>
    <x v="1378"/>
    <x v="1378"/>
    <s v="A psychedelic post rock masterpiece!"/>
    <n v="2000"/>
    <n v="4067"/>
    <x v="0"/>
    <x v="1"/>
    <x v="1"/>
    <n v="1470075210"/>
    <x v="1378"/>
    <b v="0"/>
    <n v="133"/>
    <b v="1"/>
    <x v="11"/>
    <x v="1378"/>
    <x v="4"/>
    <s v="rock"/>
    <x v="2"/>
    <n v="2016"/>
  </r>
  <r>
    <x v="1379"/>
    <x v="1379"/>
    <s v="---------The long-awaited debut full-length from Justin Ruddy--------"/>
    <n v="10000"/>
    <n v="11160"/>
    <x v="0"/>
    <x v="0"/>
    <x v="0"/>
    <n v="1433504876"/>
    <x v="1379"/>
    <b v="0"/>
    <n v="151"/>
    <b v="1"/>
    <x v="11"/>
    <x v="1379"/>
    <x v="4"/>
    <s v="rock"/>
    <x v="0"/>
    <n v="2015"/>
  </r>
  <r>
    <x v="1380"/>
    <x v="1380"/>
    <s v="A DIY MUSIC FESTIVAL FROM ST. LOUIS MO! Bands make their own festival, help make it legit!"/>
    <n v="25"/>
    <n v="106"/>
    <x v="0"/>
    <x v="0"/>
    <x v="0"/>
    <n v="1433815200"/>
    <x v="1380"/>
    <b v="0"/>
    <n v="5"/>
    <b v="1"/>
    <x v="11"/>
    <x v="1380"/>
    <x v="4"/>
    <s v="rock"/>
    <x v="0"/>
    <n v="2015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b v="0"/>
    <n v="73"/>
    <b v="1"/>
    <x v="11"/>
    <x v="1381"/>
    <x v="4"/>
    <s v="rock"/>
    <x v="2"/>
    <n v="2016"/>
  </r>
  <r>
    <x v="1382"/>
    <x v="1382"/>
    <s v="We're making a new record -- independently! We've got some great new songs we're really excited to bring to you!"/>
    <n v="8000"/>
    <n v="8349"/>
    <x v="0"/>
    <x v="0"/>
    <x v="0"/>
    <n v="1367867536"/>
    <x v="1382"/>
    <b v="0"/>
    <n v="148"/>
    <b v="1"/>
    <x v="11"/>
    <x v="1382"/>
    <x v="4"/>
    <s v="rock"/>
    <x v="4"/>
    <n v="2013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b v="0"/>
    <n v="93"/>
    <b v="1"/>
    <x v="11"/>
    <x v="1383"/>
    <x v="4"/>
    <s v="rock"/>
    <x v="2"/>
    <n v="2016"/>
  </r>
  <r>
    <x v="1384"/>
    <x v="1384"/>
    <s v="Outland Warrior is my first solo musical project, featuring songs written by me and recorded at my home studio."/>
    <n v="3500"/>
    <n v="4343"/>
    <x v="0"/>
    <x v="0"/>
    <x v="0"/>
    <n v="1436117922"/>
    <x v="1384"/>
    <b v="0"/>
    <n v="63"/>
    <b v="1"/>
    <x v="11"/>
    <x v="1384"/>
    <x v="4"/>
    <s v="rock"/>
    <x v="0"/>
    <n v="2015"/>
  </r>
  <r>
    <x v="1385"/>
    <x v="1385"/>
    <s v="Musicians, singers &amp; songwriters from all over the world collaborate via YouTube in order to create an amazing album!"/>
    <n v="8000"/>
    <n v="8832.49"/>
    <x v="0"/>
    <x v="12"/>
    <x v="3"/>
    <n v="1461931860"/>
    <x v="1385"/>
    <b v="0"/>
    <n v="134"/>
    <b v="1"/>
    <x v="11"/>
    <x v="1385"/>
    <x v="4"/>
    <s v="rock"/>
    <x v="2"/>
    <n v="2016"/>
  </r>
  <r>
    <x v="1386"/>
    <x v="1386"/>
    <s v="We are a classic hard rock/heavy metal band just trying to keep rock alive!"/>
    <n v="400"/>
    <n v="875"/>
    <x v="0"/>
    <x v="0"/>
    <x v="0"/>
    <n v="1438183889"/>
    <x v="1386"/>
    <b v="0"/>
    <n v="14"/>
    <b v="1"/>
    <x v="11"/>
    <x v="1386"/>
    <x v="4"/>
    <s v="rock"/>
    <x v="0"/>
    <n v="2015"/>
  </r>
  <r>
    <x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x v="1387"/>
    <b v="0"/>
    <n v="78"/>
    <b v="1"/>
    <x v="11"/>
    <x v="1387"/>
    <x v="4"/>
    <s v="rock"/>
    <x v="0"/>
    <n v="2015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b v="0"/>
    <n v="112"/>
    <b v="1"/>
    <x v="11"/>
    <x v="1388"/>
    <x v="4"/>
    <s v="rock"/>
    <x v="2"/>
    <n v="2016"/>
  </r>
  <r>
    <x v="1389"/>
    <x v="1389"/>
    <s v="Help fund the pressing of DANCEHALL's first record by pre-ordering it in advance!!!"/>
    <n v="500"/>
    <n v="727"/>
    <x v="0"/>
    <x v="1"/>
    <x v="1"/>
    <n v="1471087957"/>
    <x v="1389"/>
    <b v="0"/>
    <n v="34"/>
    <b v="1"/>
    <x v="11"/>
    <x v="1389"/>
    <x v="4"/>
    <s v="rock"/>
    <x v="2"/>
    <n v="2016"/>
  </r>
  <r>
    <x v="1390"/>
    <x v="1390"/>
    <s v="Breakout Artist Management will be working with us on a brand new music video and we need your help!"/>
    <n v="2800"/>
    <n v="3055"/>
    <x v="0"/>
    <x v="0"/>
    <x v="0"/>
    <n v="1430154720"/>
    <x v="1390"/>
    <b v="0"/>
    <n v="19"/>
    <b v="1"/>
    <x v="11"/>
    <x v="1390"/>
    <x v="4"/>
    <s v="rock"/>
    <x v="0"/>
    <n v="2015"/>
  </r>
  <r>
    <x v="1391"/>
    <x v="1391"/>
    <s v="With the money donated through this project we intend on investing in sound equipment for live shows"/>
    <n v="500"/>
    <n v="551"/>
    <x v="0"/>
    <x v="0"/>
    <x v="0"/>
    <n v="1440219540"/>
    <x v="1391"/>
    <b v="0"/>
    <n v="13"/>
    <b v="1"/>
    <x v="11"/>
    <x v="1391"/>
    <x v="4"/>
    <s v="rock"/>
    <x v="0"/>
    <n v="2015"/>
  </r>
  <r>
    <x v="1392"/>
    <x v="1392"/>
    <s v="Telesomniac is a rock band from Provo, UT releasing their debut album Thirty-One Flashes in the Dark."/>
    <n v="2500"/>
    <n v="2841"/>
    <x v="0"/>
    <x v="0"/>
    <x v="0"/>
    <n v="1456976586"/>
    <x v="1392"/>
    <b v="0"/>
    <n v="104"/>
    <b v="1"/>
    <x v="11"/>
    <x v="1392"/>
    <x v="4"/>
    <s v="rock"/>
    <x v="2"/>
    <n v="2016"/>
  </r>
  <r>
    <x v="1393"/>
    <x v="1393"/>
    <s v="Rock n' Roll tales of our times"/>
    <n v="10000"/>
    <n v="10235"/>
    <x v="0"/>
    <x v="0"/>
    <x v="0"/>
    <n v="1470068523"/>
    <x v="1393"/>
    <b v="0"/>
    <n v="52"/>
    <b v="1"/>
    <x v="11"/>
    <x v="1393"/>
    <x v="4"/>
    <s v="rock"/>
    <x v="2"/>
    <n v="2016"/>
  </r>
  <r>
    <x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x v="1394"/>
    <b v="0"/>
    <n v="17"/>
    <b v="1"/>
    <x v="11"/>
    <x v="1394"/>
    <x v="4"/>
    <s v="rock"/>
    <x v="1"/>
    <n v="2017"/>
  </r>
  <r>
    <x v="1395"/>
    <x v="1395"/>
    <s v="Help Quiet Oaks record their debut album!!!"/>
    <n v="3500"/>
    <n v="3916"/>
    <x v="0"/>
    <x v="0"/>
    <x v="0"/>
    <n v="1484430481"/>
    <x v="1395"/>
    <b v="0"/>
    <n v="82"/>
    <b v="1"/>
    <x v="11"/>
    <x v="1395"/>
    <x v="4"/>
    <s v="rock"/>
    <x v="2"/>
    <n v="2016"/>
  </r>
  <r>
    <x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b v="0"/>
    <n v="73"/>
    <b v="1"/>
    <x v="11"/>
    <x v="1396"/>
    <x v="4"/>
    <s v="rock"/>
    <x v="0"/>
    <n v="2015"/>
  </r>
  <r>
    <x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x v="1397"/>
    <b v="0"/>
    <n v="158"/>
    <b v="1"/>
    <x v="11"/>
    <x v="1397"/>
    <x v="4"/>
    <s v="rock"/>
    <x v="2"/>
    <n v="2016"/>
  </r>
  <r>
    <x v="1398"/>
    <x v="1398"/>
    <s v="'StonyCold', a Kansas-based 80's Rock Band, is recording their first all-cover tunes CD, 'Back To the 80's With StonyCold!'"/>
    <n v="4400"/>
    <n v="4826"/>
    <x v="0"/>
    <x v="0"/>
    <x v="0"/>
    <n v="1467752334"/>
    <x v="1398"/>
    <b v="0"/>
    <n v="65"/>
    <b v="1"/>
    <x v="11"/>
    <x v="1398"/>
    <x v="4"/>
    <s v="rock"/>
    <x v="2"/>
    <n v="2016"/>
  </r>
  <r>
    <x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x v="1399"/>
    <b v="0"/>
    <n v="184"/>
    <b v="1"/>
    <x v="11"/>
    <x v="1399"/>
    <x v="4"/>
    <s v="rock"/>
    <x v="3"/>
    <n v="2014"/>
  </r>
  <r>
    <x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x v="1400"/>
    <b v="0"/>
    <n v="34"/>
    <b v="1"/>
    <x v="11"/>
    <x v="1400"/>
    <x v="4"/>
    <s v="rock"/>
    <x v="2"/>
    <n v="2016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b v="0"/>
    <n v="240"/>
    <b v="1"/>
    <x v="11"/>
    <x v="1401"/>
    <x v="4"/>
    <s v="rock"/>
    <x v="4"/>
    <n v="2013"/>
  </r>
  <r>
    <x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b v="0"/>
    <n v="113"/>
    <b v="1"/>
    <x v="11"/>
    <x v="1402"/>
    <x v="4"/>
    <s v="rock"/>
    <x v="0"/>
    <n v="2015"/>
  </r>
  <r>
    <x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x v="1403"/>
    <b v="0"/>
    <n v="66"/>
    <b v="1"/>
    <x v="11"/>
    <x v="1403"/>
    <x v="4"/>
    <s v="rock"/>
    <x v="4"/>
    <n v="2013"/>
  </r>
  <r>
    <x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b v="1"/>
    <n v="5"/>
    <b v="0"/>
    <x v="22"/>
    <x v="1404"/>
    <x v="3"/>
    <s v="translations"/>
    <x v="0"/>
    <n v="2015"/>
  </r>
  <r>
    <x v="1405"/>
    <x v="1405"/>
    <s v="Will more people read the Bible if it were translated into Emoticons?"/>
    <n v="25000"/>
    <n v="105"/>
    <x v="2"/>
    <x v="0"/>
    <x v="0"/>
    <n v="1417195201"/>
    <x v="1405"/>
    <b v="1"/>
    <n v="17"/>
    <b v="0"/>
    <x v="22"/>
    <x v="1405"/>
    <x v="3"/>
    <s v="translations"/>
    <x v="3"/>
    <n v="2014"/>
  </r>
  <r>
    <x v="1406"/>
    <x v="1406"/>
    <s v="The White coat and the battle dress uniform"/>
    <n v="12000"/>
    <n v="15"/>
    <x v="2"/>
    <x v="13"/>
    <x v="3"/>
    <n v="1449914400"/>
    <x v="1406"/>
    <b v="0"/>
    <n v="3"/>
    <b v="0"/>
    <x v="22"/>
    <x v="1406"/>
    <x v="3"/>
    <s v="translations"/>
    <x v="0"/>
    <n v="2015"/>
  </r>
  <r>
    <x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x v="1407"/>
    <b v="0"/>
    <n v="2"/>
    <b v="0"/>
    <x v="22"/>
    <x v="1407"/>
    <x v="3"/>
    <s v="translations"/>
    <x v="3"/>
    <n v="2014"/>
  </r>
  <r>
    <x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b v="0"/>
    <n v="6"/>
    <b v="0"/>
    <x v="22"/>
    <x v="1408"/>
    <x v="3"/>
    <s v="translations"/>
    <x v="0"/>
    <n v="2015"/>
  </r>
  <r>
    <x v="1409"/>
    <x v="1409"/>
    <s v="Modern Literal Translation of the 1st Book of the Torah in English and Russian with sub-linear and interlinear layout."/>
    <n v="4000"/>
    <n v="0"/>
    <x v="2"/>
    <x v="0"/>
    <x v="0"/>
    <n v="1420085535"/>
    <x v="1409"/>
    <b v="0"/>
    <n v="0"/>
    <b v="0"/>
    <x v="22"/>
    <x v="1409"/>
    <x v="3"/>
    <s v="translations"/>
    <x v="3"/>
    <n v="2014"/>
  </r>
  <r>
    <x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x v="1410"/>
    <b v="0"/>
    <n v="1"/>
    <b v="0"/>
    <x v="22"/>
    <x v="1410"/>
    <x v="3"/>
    <s v="translations"/>
    <x v="2"/>
    <n v="2016"/>
  </r>
  <r>
    <x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x v="1411"/>
    <b v="0"/>
    <n v="3"/>
    <b v="0"/>
    <x v="22"/>
    <x v="1411"/>
    <x v="3"/>
    <s v="translations"/>
    <x v="0"/>
    <n v="2015"/>
  </r>
  <r>
    <x v="1412"/>
    <x v="1412"/>
    <s v="â€œClimbing Silver!â€- An English translation of the Young Adult Shogi novella"/>
    <n v="7000"/>
    <n v="320"/>
    <x v="2"/>
    <x v="0"/>
    <x v="0"/>
    <n v="1417656699"/>
    <x v="1412"/>
    <b v="0"/>
    <n v="13"/>
    <b v="0"/>
    <x v="22"/>
    <x v="1412"/>
    <x v="3"/>
    <s v="translations"/>
    <x v="3"/>
    <n v="2014"/>
  </r>
  <r>
    <x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b v="0"/>
    <n v="1"/>
    <b v="0"/>
    <x v="22"/>
    <x v="1413"/>
    <x v="3"/>
    <s v="translations"/>
    <x v="0"/>
    <n v="2015"/>
  </r>
  <r>
    <x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x v="1414"/>
    <b v="0"/>
    <n v="1"/>
    <b v="0"/>
    <x v="22"/>
    <x v="1414"/>
    <x v="3"/>
    <s v="translations"/>
    <x v="2"/>
    <n v="2016"/>
  </r>
  <r>
    <x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x v="1415"/>
    <b v="0"/>
    <n v="9"/>
    <b v="0"/>
    <x v="22"/>
    <x v="1415"/>
    <x v="3"/>
    <s v="translations"/>
    <x v="0"/>
    <n v="2015"/>
  </r>
  <r>
    <x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x v="1416"/>
    <b v="0"/>
    <n v="0"/>
    <b v="0"/>
    <x v="22"/>
    <x v="1416"/>
    <x v="3"/>
    <s v="translations"/>
    <x v="0"/>
    <n v="2015"/>
  </r>
  <r>
    <x v="1417"/>
    <x v="1417"/>
    <s v="Digitization of 8 rare Siddha Yoga books written by a Yogi - coming in the lineage of Sri Sri Sri Sadhasiva Brahmendra himself!"/>
    <n v="4500"/>
    <n v="55"/>
    <x v="2"/>
    <x v="0"/>
    <x v="0"/>
    <n v="1442315460"/>
    <x v="1417"/>
    <b v="0"/>
    <n v="2"/>
    <b v="0"/>
    <x v="22"/>
    <x v="1417"/>
    <x v="3"/>
    <s v="translations"/>
    <x v="0"/>
    <n v="2015"/>
  </r>
  <r>
    <x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x v="1418"/>
    <b v="0"/>
    <n v="1"/>
    <b v="0"/>
    <x v="22"/>
    <x v="1418"/>
    <x v="3"/>
    <s v="translations"/>
    <x v="2"/>
    <n v="2016"/>
  </r>
  <r>
    <x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x v="1419"/>
    <b v="0"/>
    <n v="10"/>
    <b v="0"/>
    <x v="22"/>
    <x v="1419"/>
    <x v="3"/>
    <s v="translations"/>
    <x v="2"/>
    <n v="2016"/>
  </r>
  <r>
    <x v="1420"/>
    <x v="1420"/>
    <s v="Help me butcher Shakespeare in a satirical fashion."/>
    <n v="110"/>
    <n v="3"/>
    <x v="2"/>
    <x v="0"/>
    <x v="0"/>
    <n v="1467129686"/>
    <x v="1420"/>
    <b v="0"/>
    <n v="3"/>
    <b v="0"/>
    <x v="22"/>
    <x v="1420"/>
    <x v="3"/>
    <s v="translations"/>
    <x v="2"/>
    <n v="2016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b v="0"/>
    <n v="2"/>
    <b v="0"/>
    <x v="22"/>
    <x v="1421"/>
    <x v="3"/>
    <s v="translations"/>
    <x v="0"/>
    <n v="2015"/>
  </r>
  <r>
    <x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b v="0"/>
    <n v="2"/>
    <b v="0"/>
    <x v="22"/>
    <x v="1422"/>
    <x v="3"/>
    <s v="translations"/>
    <x v="2"/>
    <n v="2016"/>
  </r>
  <r>
    <x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x v="1423"/>
    <b v="0"/>
    <n v="1"/>
    <b v="0"/>
    <x v="22"/>
    <x v="1423"/>
    <x v="3"/>
    <s v="translations"/>
    <x v="0"/>
    <n v="2015"/>
  </r>
  <r>
    <x v="1424"/>
    <x v="1424"/>
    <s v="A short book of practical mantras that can be used every day of the week. Mantras are cogwheels of universal engines."/>
    <n v="7500"/>
    <n v="1527"/>
    <x v="2"/>
    <x v="0"/>
    <x v="0"/>
    <n v="1479233602"/>
    <x v="1424"/>
    <b v="0"/>
    <n v="14"/>
    <b v="0"/>
    <x v="22"/>
    <x v="1424"/>
    <x v="3"/>
    <s v="translations"/>
    <x v="2"/>
    <n v="2016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b v="0"/>
    <n v="0"/>
    <b v="0"/>
    <x v="22"/>
    <x v="1425"/>
    <x v="3"/>
    <s v="translations"/>
    <x v="0"/>
    <n v="2015"/>
  </r>
  <r>
    <x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x v="1426"/>
    <b v="0"/>
    <n v="0"/>
    <b v="0"/>
    <x v="22"/>
    <x v="1426"/>
    <x v="3"/>
    <s v="translations"/>
    <x v="0"/>
    <n v="2015"/>
  </r>
  <r>
    <x v="1427"/>
    <x v="1427"/>
    <s v="The book with advices that can save many lives._x000a_You will find here many case studies, extreme situations and solutions."/>
    <n v="5000"/>
    <n v="419"/>
    <x v="2"/>
    <x v="12"/>
    <x v="3"/>
    <n v="1474230385"/>
    <x v="1427"/>
    <b v="0"/>
    <n v="4"/>
    <b v="0"/>
    <x v="22"/>
    <x v="1427"/>
    <x v="3"/>
    <s v="translations"/>
    <x v="2"/>
    <n v="2016"/>
  </r>
  <r>
    <x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x v="1428"/>
    <b v="0"/>
    <n v="3"/>
    <b v="0"/>
    <x v="22"/>
    <x v="1428"/>
    <x v="3"/>
    <s v="translations"/>
    <x v="2"/>
    <n v="2016"/>
  </r>
  <r>
    <x v="1429"/>
    <x v="1429"/>
    <s v="A guy in his 30's tries to live his &quot;American Dream&quot;, but quickly it turns into a nightmare. (A Novel)"/>
    <n v="10000"/>
    <n v="0"/>
    <x v="2"/>
    <x v="0"/>
    <x v="0"/>
    <n v="1428629242"/>
    <x v="1429"/>
    <b v="0"/>
    <n v="0"/>
    <b v="0"/>
    <x v="22"/>
    <x v="1429"/>
    <x v="3"/>
    <s v="translations"/>
    <x v="0"/>
    <n v="2015"/>
  </r>
  <r>
    <x v="1430"/>
    <x v="1430"/>
    <s v="Profesional translation and publishing of the book on unique synthesis of project management and meditation"/>
    <n v="5000"/>
    <n v="403"/>
    <x v="2"/>
    <x v="0"/>
    <x v="0"/>
    <n v="1419017488"/>
    <x v="1430"/>
    <b v="0"/>
    <n v="5"/>
    <b v="0"/>
    <x v="22"/>
    <x v="1430"/>
    <x v="3"/>
    <s v="translations"/>
    <x v="3"/>
    <n v="2014"/>
  </r>
  <r>
    <x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b v="0"/>
    <n v="47"/>
    <b v="0"/>
    <x v="22"/>
    <x v="1431"/>
    <x v="3"/>
    <s v="translations"/>
    <x v="0"/>
    <n v="2015"/>
  </r>
  <r>
    <x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x v="1432"/>
    <b v="0"/>
    <n v="0"/>
    <b v="0"/>
    <x v="22"/>
    <x v="1432"/>
    <x v="3"/>
    <s v="translations"/>
    <x v="0"/>
    <n v="2015"/>
  </r>
  <r>
    <x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x v="1433"/>
    <b v="0"/>
    <n v="10"/>
    <b v="0"/>
    <x v="22"/>
    <x v="1433"/>
    <x v="3"/>
    <s v="translations"/>
    <x v="2"/>
    <n v="2016"/>
  </r>
  <r>
    <x v="1434"/>
    <x v="1434"/>
    <s v="Interest from abroad to publish my book SOCIALCAPITALISM. Need translation to English master. Help appreciated."/>
    <n v="82000"/>
    <n v="8190"/>
    <x v="2"/>
    <x v="8"/>
    <x v="7"/>
    <n v="1433775600"/>
    <x v="1434"/>
    <b v="0"/>
    <n v="11"/>
    <b v="0"/>
    <x v="22"/>
    <x v="1434"/>
    <x v="3"/>
    <s v="translations"/>
    <x v="0"/>
    <n v="2015"/>
  </r>
  <r>
    <x v="1435"/>
    <x v="1435"/>
    <s v="English translation of the first book from a sword and sorcery Fantasy trilogy, by Paolo Parente"/>
    <n v="15000"/>
    <n v="15"/>
    <x v="2"/>
    <x v="13"/>
    <x v="3"/>
    <n v="1444589020"/>
    <x v="1435"/>
    <b v="0"/>
    <n v="2"/>
    <b v="0"/>
    <x v="22"/>
    <x v="1435"/>
    <x v="3"/>
    <s v="translations"/>
    <x v="0"/>
    <n v="2015"/>
  </r>
  <r>
    <x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x v="1436"/>
    <b v="0"/>
    <n v="2"/>
    <b v="0"/>
    <x v="22"/>
    <x v="1436"/>
    <x v="3"/>
    <s v="translations"/>
    <x v="2"/>
    <n v="2016"/>
  </r>
  <r>
    <x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x v="1437"/>
    <b v="0"/>
    <n v="22"/>
    <b v="0"/>
    <x v="22"/>
    <x v="1437"/>
    <x v="3"/>
    <s v="translations"/>
    <x v="3"/>
    <n v="2014"/>
  </r>
  <r>
    <x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x v="1438"/>
    <b v="0"/>
    <n v="8"/>
    <b v="0"/>
    <x v="22"/>
    <x v="1438"/>
    <x v="3"/>
    <s v="translations"/>
    <x v="2"/>
    <n v="2016"/>
  </r>
  <r>
    <x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x v="1439"/>
    <b v="0"/>
    <n v="6"/>
    <b v="0"/>
    <x v="22"/>
    <x v="1439"/>
    <x v="3"/>
    <s v="translations"/>
    <x v="0"/>
    <n v="2015"/>
  </r>
  <r>
    <x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x v="1440"/>
    <b v="0"/>
    <n v="1"/>
    <b v="0"/>
    <x v="22"/>
    <x v="1440"/>
    <x v="3"/>
    <s v="translations"/>
    <x v="2"/>
    <n v="2016"/>
  </r>
  <r>
    <x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b v="0"/>
    <n v="3"/>
    <b v="0"/>
    <x v="22"/>
    <x v="1441"/>
    <x v="3"/>
    <s v="translations"/>
    <x v="0"/>
    <n v="2015"/>
  </r>
  <r>
    <x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x v="1442"/>
    <b v="0"/>
    <n v="0"/>
    <b v="0"/>
    <x v="22"/>
    <x v="1442"/>
    <x v="3"/>
    <s v="translations"/>
    <x v="2"/>
    <n v="2016"/>
  </r>
  <r>
    <x v="1443"/>
    <x v="1443"/>
    <s v="Hello everyone !_x000a_I need your help for translate my saga Fantasy : Icarus at the school of the gods - Book 1&quot;."/>
    <n v="13000"/>
    <n v="0"/>
    <x v="2"/>
    <x v="6"/>
    <x v="3"/>
    <n v="1483395209"/>
    <x v="1443"/>
    <b v="0"/>
    <n v="0"/>
    <b v="0"/>
    <x v="22"/>
    <x v="1443"/>
    <x v="3"/>
    <s v="translations"/>
    <x v="2"/>
    <n v="2016"/>
  </r>
  <r>
    <x v="1444"/>
    <x v="1444"/>
    <s v="We as a successfull german stock market newsletter publisher want expand in the US market!"/>
    <n v="4950"/>
    <n v="0"/>
    <x v="2"/>
    <x v="12"/>
    <x v="3"/>
    <n v="1442091462"/>
    <x v="1444"/>
    <b v="0"/>
    <n v="0"/>
    <b v="0"/>
    <x v="22"/>
    <x v="1444"/>
    <x v="3"/>
    <s v="translations"/>
    <x v="0"/>
    <n v="2015"/>
  </r>
  <r>
    <x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x v="1445"/>
    <b v="0"/>
    <n v="0"/>
    <b v="0"/>
    <x v="22"/>
    <x v="1445"/>
    <x v="3"/>
    <s v="translations"/>
    <x v="0"/>
    <n v="2015"/>
  </r>
  <r>
    <x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b v="0"/>
    <n v="0"/>
    <b v="0"/>
    <x v="22"/>
    <x v="1446"/>
    <x v="3"/>
    <s v="translations"/>
    <x v="2"/>
    <n v="2016"/>
  </r>
  <r>
    <x v="1447"/>
    <x v="1447"/>
    <s v="I'm creating a dictionary of multiple Indian languages."/>
    <n v="500000"/>
    <n v="75"/>
    <x v="2"/>
    <x v="0"/>
    <x v="0"/>
    <n v="1467999134"/>
    <x v="1447"/>
    <b v="0"/>
    <n v="3"/>
    <b v="0"/>
    <x v="22"/>
    <x v="1447"/>
    <x v="3"/>
    <s v="translations"/>
    <x v="2"/>
    <n v="2016"/>
  </r>
  <r>
    <x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b v="0"/>
    <n v="0"/>
    <b v="0"/>
    <x v="22"/>
    <x v="1448"/>
    <x v="3"/>
    <s v="translations"/>
    <x v="0"/>
    <n v="2015"/>
  </r>
  <r>
    <x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x v="1449"/>
    <b v="0"/>
    <n v="0"/>
    <b v="0"/>
    <x v="22"/>
    <x v="1449"/>
    <x v="3"/>
    <s v="translations"/>
    <x v="0"/>
    <n v="2015"/>
  </r>
  <r>
    <x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b v="0"/>
    <n v="1"/>
    <b v="0"/>
    <x v="22"/>
    <x v="1450"/>
    <x v="3"/>
    <s v="translations"/>
    <x v="2"/>
    <n v="2016"/>
  </r>
  <r>
    <x v="1451"/>
    <x v="1451"/>
    <s v="Modern Literal Translation of the Torah in English and Russian with sub-linear and interlinear layout."/>
    <n v="18950"/>
    <n v="2"/>
    <x v="1"/>
    <x v="0"/>
    <x v="0"/>
    <n v="1416355259"/>
    <x v="1451"/>
    <b v="0"/>
    <n v="2"/>
    <b v="0"/>
    <x v="22"/>
    <x v="1451"/>
    <x v="3"/>
    <s v="translations"/>
    <x v="3"/>
    <n v="2014"/>
  </r>
  <r>
    <x v="1452"/>
    <x v="1452"/>
    <s v="I am gathering rare, out-of-print Judo books for preservation, translation and sharing."/>
    <n v="14000"/>
    <n v="0"/>
    <x v="1"/>
    <x v="0"/>
    <x v="0"/>
    <n v="1406566363"/>
    <x v="1452"/>
    <b v="0"/>
    <n v="0"/>
    <b v="0"/>
    <x v="22"/>
    <x v="1452"/>
    <x v="3"/>
    <s v="translations"/>
    <x v="3"/>
    <n v="2014"/>
  </r>
  <r>
    <x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x v="1453"/>
    <b v="0"/>
    <n v="0"/>
    <b v="0"/>
    <x v="22"/>
    <x v="1453"/>
    <x v="3"/>
    <s v="translations"/>
    <x v="1"/>
    <n v="2017"/>
  </r>
  <r>
    <x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b v="0"/>
    <n v="1"/>
    <b v="0"/>
    <x v="22"/>
    <x v="1454"/>
    <x v="3"/>
    <s v="translations"/>
    <x v="2"/>
    <n v="2016"/>
  </r>
  <r>
    <x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x v="1455"/>
    <b v="0"/>
    <n v="7"/>
    <b v="0"/>
    <x v="22"/>
    <x v="1455"/>
    <x v="3"/>
    <s v="translations"/>
    <x v="3"/>
    <n v="2014"/>
  </r>
  <r>
    <x v="1456"/>
    <x v="1456"/>
    <s v="English Version of my auto-published novel"/>
    <n v="5000"/>
    <n v="145"/>
    <x v="1"/>
    <x v="13"/>
    <x v="3"/>
    <n v="1483459365"/>
    <x v="1456"/>
    <b v="0"/>
    <n v="3"/>
    <b v="0"/>
    <x v="22"/>
    <x v="1456"/>
    <x v="3"/>
    <s v="translations"/>
    <x v="2"/>
    <n v="2016"/>
  </r>
  <r>
    <x v="1457"/>
    <x v="1457"/>
    <s v="Age is more than just a number, I hope your younger than you feel."/>
    <n v="6000"/>
    <n v="0"/>
    <x v="1"/>
    <x v="0"/>
    <x v="0"/>
    <n v="1447281044"/>
    <x v="1457"/>
    <b v="0"/>
    <n v="0"/>
    <b v="0"/>
    <x v="22"/>
    <x v="1457"/>
    <x v="3"/>
    <s v="translations"/>
    <x v="0"/>
    <n v="2015"/>
  </r>
  <r>
    <x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x v="1458"/>
    <b v="0"/>
    <n v="0"/>
    <b v="0"/>
    <x v="22"/>
    <x v="1458"/>
    <x v="3"/>
    <s v="translations"/>
    <x v="3"/>
    <n v="2014"/>
  </r>
  <r>
    <x v="1459"/>
    <x v="1459"/>
    <s v="What if you suddenly found out, that your life wasnÂ´t the life you thought you had? What if you were like all the others!"/>
    <n v="37000"/>
    <n v="0"/>
    <x v="1"/>
    <x v="8"/>
    <x v="7"/>
    <n v="1449077100"/>
    <x v="1459"/>
    <b v="0"/>
    <n v="0"/>
    <b v="0"/>
    <x v="22"/>
    <x v="1459"/>
    <x v="3"/>
    <s v="translations"/>
    <x v="0"/>
    <n v="2015"/>
  </r>
  <r>
    <x v="1460"/>
    <x v="1460"/>
    <s v="KJV2015 Easier to understand for our kids and family not leaving out one verse or changing a meaning one bit."/>
    <n v="25000000"/>
    <n v="0"/>
    <x v="1"/>
    <x v="0"/>
    <x v="0"/>
    <n v="1417391100"/>
    <x v="1460"/>
    <b v="0"/>
    <n v="0"/>
    <b v="0"/>
    <x v="22"/>
    <x v="1460"/>
    <x v="3"/>
    <s v="translations"/>
    <x v="3"/>
    <n v="2014"/>
  </r>
  <r>
    <x v="1461"/>
    <x v="1461"/>
    <s v="Series 2 of Relatively Prime, a podcast of stories from the Mathematical Domain"/>
    <n v="15000"/>
    <n v="15186.69"/>
    <x v="0"/>
    <x v="0"/>
    <x v="0"/>
    <n v="1413849600"/>
    <x v="1461"/>
    <b v="1"/>
    <n v="340"/>
    <b v="1"/>
    <x v="23"/>
    <x v="1461"/>
    <x v="3"/>
    <s v="radio &amp; podcasts"/>
    <x v="3"/>
    <n v="2014"/>
  </r>
  <r>
    <x v="1462"/>
    <x v="1462"/>
    <s v="A new radio show focused on short fiction produced by Louisville Public Media"/>
    <n v="4000"/>
    <n v="4340.7"/>
    <x v="0"/>
    <x v="0"/>
    <x v="0"/>
    <n v="1365609271"/>
    <x v="1462"/>
    <b v="1"/>
    <n v="150"/>
    <b v="1"/>
    <x v="23"/>
    <x v="1462"/>
    <x v="3"/>
    <s v="radio &amp; podcasts"/>
    <x v="4"/>
    <n v="2013"/>
  </r>
  <r>
    <x v="1463"/>
    <x v="1463"/>
    <s v="The River Runs Through Us is a six-part, yearlong radio series exploring the meaning and metaphor of the Connecticut River."/>
    <n v="600"/>
    <n v="886"/>
    <x v="0"/>
    <x v="0"/>
    <x v="0"/>
    <n v="1365367938"/>
    <x v="1463"/>
    <b v="1"/>
    <n v="25"/>
    <b v="1"/>
    <x v="23"/>
    <x v="1463"/>
    <x v="3"/>
    <s v="radio &amp; podcasts"/>
    <x v="4"/>
    <n v="2013"/>
  </r>
  <r>
    <x v="1464"/>
    <x v="1464"/>
    <s v="The Best Science Media on the Web"/>
    <n v="5000"/>
    <n v="8160"/>
    <x v="0"/>
    <x v="0"/>
    <x v="0"/>
    <n v="1361029958"/>
    <x v="1464"/>
    <b v="1"/>
    <n v="234"/>
    <b v="1"/>
    <x v="23"/>
    <x v="1464"/>
    <x v="3"/>
    <s v="radio &amp; podcasts"/>
    <x v="4"/>
    <n v="201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b v="1"/>
    <n v="2602"/>
    <b v="1"/>
    <x v="23"/>
    <x v="1465"/>
    <x v="3"/>
    <s v="radio &amp; podcasts"/>
    <x v="5"/>
    <n v="2012"/>
  </r>
  <r>
    <x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b v="1"/>
    <n v="248"/>
    <b v="1"/>
    <x v="23"/>
    <x v="1466"/>
    <x v="3"/>
    <s v="radio &amp; podcasts"/>
    <x v="0"/>
    <n v="2015"/>
  </r>
  <r>
    <x v="1467"/>
    <x v="1467"/>
    <s v="We are a new Spanish language podcast telling uniquely Latin American stories."/>
    <n v="40000"/>
    <n v="46032"/>
    <x v="0"/>
    <x v="0"/>
    <x v="0"/>
    <n v="1332699285"/>
    <x v="1467"/>
    <b v="1"/>
    <n v="600"/>
    <b v="1"/>
    <x v="23"/>
    <x v="1467"/>
    <x v="3"/>
    <s v="radio &amp; podcasts"/>
    <x v="5"/>
    <n v="2012"/>
  </r>
  <r>
    <x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b v="1"/>
    <n v="293"/>
    <b v="1"/>
    <x v="23"/>
    <x v="1468"/>
    <x v="3"/>
    <s v="radio &amp; podcasts"/>
    <x v="6"/>
    <n v="2011"/>
  </r>
  <r>
    <x v="1469"/>
    <x v="1469"/>
    <s v="Get the inside edge on the stories that connect Americans to the world -- in your ear every week."/>
    <n v="44250"/>
    <n v="47978"/>
    <x v="0"/>
    <x v="0"/>
    <x v="0"/>
    <n v="1360938109"/>
    <x v="1469"/>
    <b v="1"/>
    <n v="321"/>
    <b v="1"/>
    <x v="23"/>
    <x v="1469"/>
    <x v="3"/>
    <s v="radio &amp; podcasts"/>
    <x v="4"/>
    <n v="2013"/>
  </r>
  <r>
    <x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x v="1470"/>
    <b v="1"/>
    <n v="81"/>
    <b v="1"/>
    <x v="23"/>
    <x v="1470"/>
    <x v="3"/>
    <s v="radio &amp; podcasts"/>
    <x v="5"/>
    <n v="2012"/>
  </r>
  <r>
    <x v="1471"/>
    <x v="1471"/>
    <s v="Help improve the equipment, signal, and reach of 93.5 KNCE True Taos Radio, a new experiment in grassroots community media."/>
    <n v="32000"/>
    <n v="33229"/>
    <x v="0"/>
    <x v="0"/>
    <x v="0"/>
    <n v="1428620334"/>
    <x v="1471"/>
    <b v="1"/>
    <n v="343"/>
    <b v="1"/>
    <x v="23"/>
    <x v="1471"/>
    <x v="3"/>
    <s v="radio &amp; podcasts"/>
    <x v="0"/>
    <n v="2015"/>
  </r>
  <r>
    <x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b v="1"/>
    <n v="336"/>
    <b v="1"/>
    <x v="23"/>
    <x v="1472"/>
    <x v="3"/>
    <s v="radio &amp; podcasts"/>
    <x v="4"/>
    <n v="2013"/>
  </r>
  <r>
    <x v="1473"/>
    <x v="1473"/>
    <s v="Public Radio Project"/>
    <n v="1500"/>
    <n v="1807.74"/>
    <x v="0"/>
    <x v="0"/>
    <x v="0"/>
    <n v="1330644639"/>
    <x v="1473"/>
    <b v="1"/>
    <n v="47"/>
    <b v="1"/>
    <x v="23"/>
    <x v="1473"/>
    <x v="3"/>
    <s v="radio &amp; podcasts"/>
    <x v="5"/>
    <n v="2012"/>
  </r>
  <r>
    <x v="1474"/>
    <x v="1474"/>
    <s v="We ended the Seattle Geekly podcast back in mid 2011, We've been thinking of bringing it back but we need help monetarily."/>
    <n v="3000"/>
    <n v="3368"/>
    <x v="0"/>
    <x v="0"/>
    <x v="0"/>
    <n v="1379093292"/>
    <x v="1474"/>
    <b v="1"/>
    <n v="76"/>
    <b v="1"/>
    <x v="23"/>
    <x v="1474"/>
    <x v="3"/>
    <s v="radio &amp; podcasts"/>
    <x v="4"/>
    <n v="2013"/>
  </r>
  <r>
    <x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x v="1475"/>
    <b v="1"/>
    <n v="441"/>
    <b v="1"/>
    <x v="23"/>
    <x v="1475"/>
    <x v="3"/>
    <s v="radio &amp; podcasts"/>
    <x v="3"/>
    <n v="2014"/>
  </r>
  <r>
    <x v="1476"/>
    <x v="1476"/>
    <s v="The Comedy Button is a brand new nerd pop culture podcast with weekly video sketches."/>
    <n v="6000"/>
    <n v="39693.279999999999"/>
    <x v="0"/>
    <x v="0"/>
    <x v="0"/>
    <n v="1315616422"/>
    <x v="1476"/>
    <b v="1"/>
    <n v="916"/>
    <b v="1"/>
    <x v="23"/>
    <x v="1476"/>
    <x v="3"/>
    <s v="radio &amp; podcasts"/>
    <x v="6"/>
    <n v="2011"/>
  </r>
  <r>
    <x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x v="1477"/>
    <b v="1"/>
    <n v="369"/>
    <b v="1"/>
    <x v="23"/>
    <x v="1477"/>
    <x v="3"/>
    <s v="radio &amp; podcasts"/>
    <x v="6"/>
    <n v="2011"/>
  </r>
  <r>
    <x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b v="1"/>
    <n v="20242"/>
    <b v="1"/>
    <x v="23"/>
    <x v="1478"/>
    <x v="3"/>
    <s v="radio &amp; podcasts"/>
    <x v="4"/>
    <n v="2013"/>
  </r>
  <r>
    <x v="1479"/>
    <x v="1479"/>
    <s v="A former intelligence analyst/government transparency advocate talks to his colleagues about the past year's NSA revelations."/>
    <n v="1600"/>
    <n v="2198"/>
    <x v="0"/>
    <x v="0"/>
    <x v="0"/>
    <n v="1399694340"/>
    <x v="1479"/>
    <b v="1"/>
    <n v="71"/>
    <b v="1"/>
    <x v="23"/>
    <x v="1479"/>
    <x v="3"/>
    <s v="radio &amp; podcasts"/>
    <x v="3"/>
    <n v="2014"/>
  </r>
  <r>
    <x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b v="1"/>
    <n v="635"/>
    <b v="1"/>
    <x v="23"/>
    <x v="1480"/>
    <x v="3"/>
    <s v="radio &amp; podcasts"/>
    <x v="4"/>
    <n v="2013"/>
  </r>
  <r>
    <x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x v="1481"/>
    <b v="0"/>
    <n v="6"/>
    <b v="0"/>
    <x v="10"/>
    <x v="1481"/>
    <x v="3"/>
    <s v="fiction"/>
    <x v="4"/>
    <n v="2013"/>
  </r>
  <r>
    <x v="1482"/>
    <x v="1482"/>
    <s v="Those who believe, call them Gods._x000a_Those who don't believe, call them aliens._x000a_Either way, you can't stop the war."/>
    <n v="5000"/>
    <n v="5"/>
    <x v="2"/>
    <x v="0"/>
    <x v="0"/>
    <n v="1347004260"/>
    <x v="1482"/>
    <b v="0"/>
    <n v="1"/>
    <b v="0"/>
    <x v="10"/>
    <x v="1482"/>
    <x v="3"/>
    <s v="fiction"/>
    <x v="5"/>
    <n v="2012"/>
  </r>
  <r>
    <x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x v="1483"/>
    <b v="0"/>
    <n v="2"/>
    <b v="0"/>
    <x v="10"/>
    <x v="1483"/>
    <x v="3"/>
    <s v="fiction"/>
    <x v="2"/>
    <n v="2016"/>
  </r>
  <r>
    <x v="1484"/>
    <x v="1484"/>
    <s v="The mussings of an old wizard"/>
    <n v="2000"/>
    <n v="0"/>
    <x v="2"/>
    <x v="0"/>
    <x v="0"/>
    <n v="1342882260"/>
    <x v="1484"/>
    <b v="0"/>
    <n v="0"/>
    <b v="0"/>
    <x v="10"/>
    <x v="1484"/>
    <x v="3"/>
    <s v="fiction"/>
    <x v="5"/>
    <n v="2012"/>
  </r>
  <r>
    <x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x v="1485"/>
    <b v="0"/>
    <n v="3"/>
    <b v="0"/>
    <x v="10"/>
    <x v="1485"/>
    <x v="3"/>
    <s v="fiction"/>
    <x v="0"/>
    <n v="2015"/>
  </r>
  <r>
    <x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b v="0"/>
    <n v="3"/>
    <b v="0"/>
    <x v="10"/>
    <x v="1486"/>
    <x v="3"/>
    <s v="fiction"/>
    <x v="0"/>
    <n v="2015"/>
  </r>
  <r>
    <x v="1487"/>
    <x v="1487"/>
    <s v="A lover becomes an enemy when a line has been crossed. Torn between memories and reality, his mask of sanity is slipping."/>
    <n v="10000"/>
    <n v="0"/>
    <x v="2"/>
    <x v="0"/>
    <x v="0"/>
    <n v="1470175271"/>
    <x v="1487"/>
    <b v="0"/>
    <n v="0"/>
    <b v="0"/>
    <x v="10"/>
    <x v="1487"/>
    <x v="3"/>
    <s v="fiction"/>
    <x v="2"/>
    <n v="2016"/>
  </r>
  <r>
    <x v="1488"/>
    <x v="1488"/>
    <s v="A blockbuster sci-fi adventure. What would you do if one day your life changed to beyond the imaginable?"/>
    <n v="15000"/>
    <n v="360"/>
    <x v="2"/>
    <x v="2"/>
    <x v="2"/>
    <n v="1388928660"/>
    <x v="1488"/>
    <b v="0"/>
    <n v="6"/>
    <b v="0"/>
    <x v="10"/>
    <x v="1488"/>
    <x v="3"/>
    <s v="fiction"/>
    <x v="4"/>
    <n v="2013"/>
  </r>
  <r>
    <x v="1489"/>
    <x v="1489"/>
    <s v="My project is a novel, QUIET ENJOYMENT. It is a funny and serious story of one friend helping another deal with AIDS."/>
    <n v="5000"/>
    <n v="0"/>
    <x v="2"/>
    <x v="0"/>
    <x v="0"/>
    <n v="1352994052"/>
    <x v="1489"/>
    <b v="0"/>
    <n v="0"/>
    <b v="0"/>
    <x v="10"/>
    <x v="1489"/>
    <x v="3"/>
    <s v="fiction"/>
    <x v="5"/>
    <n v="2012"/>
  </r>
  <r>
    <x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x v="1490"/>
    <b v="0"/>
    <n v="19"/>
    <b v="0"/>
    <x v="10"/>
    <x v="1490"/>
    <x v="3"/>
    <s v="fiction"/>
    <x v="4"/>
    <n v="2013"/>
  </r>
  <r>
    <x v="1491"/>
    <x v="1491"/>
    <s v="What do you get when you take outlaws, guns, gold and and old beagle in the old west? Adventure!"/>
    <n v="1200"/>
    <n v="100"/>
    <x v="2"/>
    <x v="0"/>
    <x v="0"/>
    <n v="1424014680"/>
    <x v="1491"/>
    <b v="0"/>
    <n v="1"/>
    <b v="0"/>
    <x v="10"/>
    <x v="1491"/>
    <x v="3"/>
    <s v="fiction"/>
    <x v="3"/>
    <n v="2014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b v="0"/>
    <n v="2"/>
    <b v="0"/>
    <x v="10"/>
    <x v="1492"/>
    <x v="3"/>
    <s v="fiction"/>
    <x v="6"/>
    <n v="2011"/>
  </r>
  <r>
    <x v="1493"/>
    <x v="1493"/>
    <s v="Help illustrate the sequel to the bestselling _x000a_The Transylvania Flying Squad of Detectives"/>
    <n v="2400"/>
    <n v="0"/>
    <x v="2"/>
    <x v="0"/>
    <x v="0"/>
    <n v="1371415675"/>
    <x v="1493"/>
    <b v="0"/>
    <n v="0"/>
    <b v="0"/>
    <x v="10"/>
    <x v="1493"/>
    <x v="3"/>
    <s v="fiction"/>
    <x v="4"/>
    <n v="2013"/>
  </r>
  <r>
    <x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x v="1494"/>
    <b v="0"/>
    <n v="11"/>
    <b v="0"/>
    <x v="10"/>
    <x v="1494"/>
    <x v="3"/>
    <s v="fiction"/>
    <x v="0"/>
    <n v="2015"/>
  </r>
  <r>
    <x v="1495"/>
    <x v="1495"/>
    <s v="The Adventures of Penelope Hawthorne. Part One: The Spellbook of Dracone."/>
    <n v="2000"/>
    <n v="0"/>
    <x v="2"/>
    <x v="0"/>
    <x v="0"/>
    <n v="1314471431"/>
    <x v="1495"/>
    <b v="0"/>
    <n v="0"/>
    <b v="0"/>
    <x v="10"/>
    <x v="1495"/>
    <x v="3"/>
    <s v="fiction"/>
    <x v="6"/>
    <n v="2011"/>
  </r>
  <r>
    <x v="1496"/>
    <x v="1496"/>
    <s v="Capturing the awe-inspiring magic of the likes of LoTR, Tainted Steel tells the story of one mans' struggle against Destiny."/>
    <n v="1500"/>
    <n v="0"/>
    <x v="2"/>
    <x v="0"/>
    <x v="0"/>
    <n v="1410866659"/>
    <x v="1496"/>
    <b v="0"/>
    <n v="0"/>
    <b v="0"/>
    <x v="10"/>
    <x v="1496"/>
    <x v="3"/>
    <s v="fiction"/>
    <x v="3"/>
    <n v="2014"/>
  </r>
  <r>
    <x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x v="1497"/>
    <b v="0"/>
    <n v="1"/>
    <b v="0"/>
    <x v="10"/>
    <x v="1497"/>
    <x v="3"/>
    <s v="fiction"/>
    <x v="4"/>
    <n v="2013"/>
  </r>
  <r>
    <x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x v="1498"/>
    <b v="0"/>
    <n v="3"/>
    <b v="0"/>
    <x v="10"/>
    <x v="1498"/>
    <x v="3"/>
    <s v="fiction"/>
    <x v="3"/>
    <n v="2014"/>
  </r>
  <r>
    <x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x v="1499"/>
    <b v="0"/>
    <n v="1"/>
    <b v="0"/>
    <x v="10"/>
    <x v="1499"/>
    <x v="3"/>
    <s v="fiction"/>
    <x v="2"/>
    <n v="2016"/>
  </r>
  <r>
    <x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b v="0"/>
    <n v="15"/>
    <b v="0"/>
    <x v="10"/>
    <x v="1500"/>
    <x v="3"/>
    <s v="fiction"/>
    <x v="4"/>
    <n v="2013"/>
  </r>
  <r>
    <x v="1501"/>
    <x v="1501"/>
    <s v="A hardcover book of surf, outdoor and nature photos from the British Columbia coast."/>
    <n v="52000"/>
    <n v="86492"/>
    <x v="0"/>
    <x v="5"/>
    <x v="5"/>
    <n v="1436364023"/>
    <x v="1501"/>
    <b v="1"/>
    <n v="885"/>
    <b v="1"/>
    <x v="20"/>
    <x v="1501"/>
    <x v="8"/>
    <s v="photobooks"/>
    <x v="0"/>
    <n v="2015"/>
  </r>
  <r>
    <x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x v="1502"/>
    <b v="1"/>
    <n v="329"/>
    <b v="1"/>
    <x v="20"/>
    <x v="1502"/>
    <x v="8"/>
    <s v="photobooks"/>
    <x v="2"/>
    <n v="2016"/>
  </r>
  <r>
    <x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b v="1"/>
    <n v="71"/>
    <b v="1"/>
    <x v="20"/>
    <x v="1503"/>
    <x v="8"/>
    <s v="photobooks"/>
    <x v="2"/>
    <n v="2016"/>
  </r>
  <r>
    <x v="1504"/>
    <x v="1504"/>
    <s v="A football photography book like no other about the 2014 World Cup in Brazil, by Ryu Voelkel."/>
    <n v="6500"/>
    <n v="18066"/>
    <x v="0"/>
    <x v="1"/>
    <x v="1"/>
    <n v="1402389180"/>
    <x v="1504"/>
    <b v="1"/>
    <n v="269"/>
    <b v="1"/>
    <x v="20"/>
    <x v="1504"/>
    <x v="8"/>
    <s v="photobooks"/>
    <x v="3"/>
    <n v="2014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b v="1"/>
    <n v="345"/>
    <b v="1"/>
    <x v="20"/>
    <x v="1505"/>
    <x v="8"/>
    <s v="photobooks"/>
    <x v="2"/>
    <n v="2016"/>
  </r>
  <r>
    <x v="1506"/>
    <x v="1506"/>
    <s v="A photographic book consisting of 36 colour photographs that explore Holden Lane High School in its final state."/>
    <n v="1500"/>
    <n v="1671"/>
    <x v="0"/>
    <x v="1"/>
    <x v="1"/>
    <n v="1406227904"/>
    <x v="1506"/>
    <b v="1"/>
    <n v="43"/>
    <b v="1"/>
    <x v="20"/>
    <x v="1506"/>
    <x v="8"/>
    <s v="photobooks"/>
    <x v="3"/>
    <n v="2014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b v="1"/>
    <n v="33"/>
    <b v="1"/>
    <x v="20"/>
    <x v="1507"/>
    <x v="8"/>
    <s v="photobooks"/>
    <x v="7"/>
    <n v="2010"/>
  </r>
  <r>
    <x v="1508"/>
    <x v="1508"/>
    <s v="Destino tells the story of Central American migrants on the arduous trek across Mexico in pursuit of the American Dream."/>
    <n v="18500"/>
    <n v="20491"/>
    <x v="0"/>
    <x v="0"/>
    <x v="0"/>
    <n v="1403880281"/>
    <x v="1508"/>
    <b v="1"/>
    <n v="211"/>
    <b v="1"/>
    <x v="20"/>
    <x v="1508"/>
    <x v="8"/>
    <s v="photobooks"/>
    <x v="3"/>
    <n v="2014"/>
  </r>
  <r>
    <x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x v="1509"/>
    <b v="1"/>
    <n v="196"/>
    <b v="1"/>
    <x v="20"/>
    <x v="1509"/>
    <x v="8"/>
    <s v="photobooks"/>
    <x v="1"/>
    <n v="2017"/>
  </r>
  <r>
    <x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b v="1"/>
    <n v="405"/>
    <b v="1"/>
    <x v="20"/>
    <x v="1510"/>
    <x v="8"/>
    <s v="photobooks"/>
    <x v="3"/>
    <n v="2014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b v="1"/>
    <n v="206"/>
    <b v="1"/>
    <x v="20"/>
    <x v="1511"/>
    <x v="8"/>
    <s v="photobooks"/>
    <x v="0"/>
    <n v="2015"/>
  </r>
  <r>
    <x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x v="1512"/>
    <b v="1"/>
    <n v="335"/>
    <b v="1"/>
    <x v="20"/>
    <x v="1512"/>
    <x v="8"/>
    <s v="photobooks"/>
    <x v="1"/>
    <n v="2017"/>
  </r>
  <r>
    <x v="1513"/>
    <x v="1513"/>
    <s v="An intimate portrait of Russian women in their private spaces by late photographer Andy Rocchelli published by Cesura."/>
    <n v="8000"/>
    <n v="12001.5"/>
    <x v="0"/>
    <x v="1"/>
    <x v="1"/>
    <n v="1405523866"/>
    <x v="1513"/>
    <b v="1"/>
    <n v="215"/>
    <b v="1"/>
    <x v="20"/>
    <x v="1513"/>
    <x v="8"/>
    <s v="photobooks"/>
    <x v="3"/>
    <n v="2014"/>
  </r>
  <r>
    <x v="1514"/>
    <x v="1514"/>
    <s v="Racing Age is a documentary photography book about masters track &amp; field athletes of retirement age and older."/>
    <n v="25000"/>
    <n v="26619"/>
    <x v="0"/>
    <x v="0"/>
    <x v="0"/>
    <n v="1443363640"/>
    <x v="1514"/>
    <b v="1"/>
    <n v="176"/>
    <b v="1"/>
    <x v="20"/>
    <x v="1514"/>
    <x v="8"/>
    <s v="photobooks"/>
    <x v="0"/>
    <n v="2015"/>
  </r>
  <r>
    <x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b v="1"/>
    <n v="555"/>
    <b v="1"/>
    <x v="20"/>
    <x v="1515"/>
    <x v="8"/>
    <s v="photobooks"/>
    <x v="2"/>
    <n v="2016"/>
  </r>
  <r>
    <x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b v="1"/>
    <n v="116"/>
    <b v="1"/>
    <x v="20"/>
    <x v="1516"/>
    <x v="8"/>
    <s v="photobooks"/>
    <x v="2"/>
    <n v="2016"/>
  </r>
  <r>
    <x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x v="1517"/>
    <b v="1"/>
    <n v="615"/>
    <b v="1"/>
    <x v="20"/>
    <x v="1517"/>
    <x v="8"/>
    <s v="photobooks"/>
    <x v="3"/>
    <n v="2014"/>
  </r>
  <r>
    <x v="1518"/>
    <x v="1518"/>
    <s v="A photobook of Robin Schwartz's ongoing series with her daughter Amelia."/>
    <n v="15000"/>
    <n v="30805"/>
    <x v="0"/>
    <x v="0"/>
    <x v="0"/>
    <n v="1401565252"/>
    <x v="1518"/>
    <b v="1"/>
    <n v="236"/>
    <b v="1"/>
    <x v="20"/>
    <x v="1518"/>
    <x v="8"/>
    <s v="photobooks"/>
    <x v="3"/>
    <n v="2014"/>
  </r>
  <r>
    <x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b v="1"/>
    <n v="145"/>
    <b v="1"/>
    <x v="20"/>
    <x v="1519"/>
    <x v="8"/>
    <s v="photobooks"/>
    <x v="3"/>
    <n v="2014"/>
  </r>
  <r>
    <x v="1520"/>
    <x v="1520"/>
    <s v="A self-published photography book by Andrew Miksys from his new series about Belarus"/>
    <n v="18000"/>
    <n v="18625"/>
    <x v="0"/>
    <x v="0"/>
    <x v="0"/>
    <n v="1418961600"/>
    <x v="1520"/>
    <b v="1"/>
    <n v="167"/>
    <b v="1"/>
    <x v="20"/>
    <x v="1520"/>
    <x v="8"/>
    <s v="photobooks"/>
    <x v="3"/>
    <n v="2014"/>
  </r>
  <r>
    <x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x v="1521"/>
    <b v="1"/>
    <n v="235"/>
    <b v="1"/>
    <x v="20"/>
    <x v="1521"/>
    <x v="8"/>
    <s v="photobooks"/>
    <x v="2"/>
    <n v="2016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b v="1"/>
    <n v="452"/>
    <b v="1"/>
    <x v="20"/>
    <x v="1522"/>
    <x v="8"/>
    <s v="photobooks"/>
    <x v="3"/>
    <n v="2014"/>
  </r>
  <r>
    <x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b v="1"/>
    <n v="241"/>
    <b v="1"/>
    <x v="20"/>
    <x v="1523"/>
    <x v="8"/>
    <s v="photobooks"/>
    <x v="3"/>
    <n v="2014"/>
  </r>
  <r>
    <x v="1524"/>
    <x v="1524"/>
    <s v="Limited edition split zine by photographers AdeY and Kersti K. 100 signed and hand numbered copies!"/>
    <n v="3000"/>
    <n v="6210"/>
    <x v="0"/>
    <x v="11"/>
    <x v="9"/>
    <n v="1487592090"/>
    <x v="1524"/>
    <b v="1"/>
    <n v="28"/>
    <b v="1"/>
    <x v="20"/>
    <x v="1524"/>
    <x v="8"/>
    <s v="photobooks"/>
    <x v="1"/>
    <n v="2017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b v="1"/>
    <n v="140"/>
    <b v="1"/>
    <x v="20"/>
    <x v="1525"/>
    <x v="8"/>
    <s v="photobooks"/>
    <x v="2"/>
    <n v="2016"/>
  </r>
  <r>
    <x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b v="1"/>
    <n v="280"/>
    <b v="1"/>
    <x v="20"/>
    <x v="1526"/>
    <x v="8"/>
    <s v="photobooks"/>
    <x v="0"/>
    <n v="2015"/>
  </r>
  <r>
    <x v="1527"/>
    <x v="1527"/>
    <s v="Eight creatives visited Japan. This is a unique photo-book of their separate but collected experiences."/>
    <n v="3500"/>
    <n v="3865.55"/>
    <x v="0"/>
    <x v="0"/>
    <x v="0"/>
    <n v="1489497886"/>
    <x v="1527"/>
    <b v="1"/>
    <n v="70"/>
    <b v="1"/>
    <x v="20"/>
    <x v="1527"/>
    <x v="8"/>
    <s v="photobooks"/>
    <x v="1"/>
    <n v="2017"/>
  </r>
  <r>
    <x v="1528"/>
    <x v="1528"/>
    <s v="A book of street photos from around Shibuya that I've made between 2011-2016."/>
    <n v="3000"/>
    <n v="8447"/>
    <x v="0"/>
    <x v="0"/>
    <x v="0"/>
    <n v="1485907200"/>
    <x v="1528"/>
    <b v="1"/>
    <n v="160"/>
    <b v="1"/>
    <x v="20"/>
    <x v="1528"/>
    <x v="8"/>
    <s v="photobooks"/>
    <x v="1"/>
    <n v="2017"/>
  </r>
  <r>
    <x v="1529"/>
    <x v="1529"/>
    <s v="An empowering photo book that transforms hurtful experiences into strength and solidarity."/>
    <n v="19000"/>
    <n v="19129"/>
    <x v="0"/>
    <x v="0"/>
    <x v="0"/>
    <n v="1426773920"/>
    <x v="1529"/>
    <b v="1"/>
    <n v="141"/>
    <b v="1"/>
    <x v="20"/>
    <x v="1529"/>
    <x v="8"/>
    <s v="photobooks"/>
    <x v="0"/>
    <n v="2015"/>
  </r>
  <r>
    <x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x v="1530"/>
    <b v="1"/>
    <n v="874"/>
    <b v="1"/>
    <x v="20"/>
    <x v="1530"/>
    <x v="8"/>
    <s v="photobooks"/>
    <x v="0"/>
    <n v="2015"/>
  </r>
  <r>
    <x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b v="1"/>
    <n v="73"/>
    <b v="1"/>
    <x v="20"/>
    <x v="1531"/>
    <x v="8"/>
    <s v="photobooks"/>
    <x v="3"/>
    <n v="2014"/>
  </r>
  <r>
    <x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x v="1532"/>
    <b v="1"/>
    <n v="294"/>
    <b v="1"/>
    <x v="20"/>
    <x v="1532"/>
    <x v="8"/>
    <s v="photobooks"/>
    <x v="2"/>
    <n v="2016"/>
  </r>
  <r>
    <x v="1533"/>
    <x v="1533"/>
    <s v="This is an intimate story about a family, focusing on their love and strength in the face of mortality."/>
    <n v="45000"/>
    <n v="65313"/>
    <x v="0"/>
    <x v="0"/>
    <x v="0"/>
    <n v="1462161540"/>
    <x v="1533"/>
    <b v="1"/>
    <n v="740"/>
    <b v="1"/>
    <x v="20"/>
    <x v="1533"/>
    <x v="8"/>
    <s v="photobooks"/>
    <x v="2"/>
    <n v="2016"/>
  </r>
  <r>
    <x v="1534"/>
    <x v="1534"/>
    <s v="The Art of Abandonment is an award winning photographic series that explores the beauty and history of our modern ruins."/>
    <n v="7500"/>
    <n v="31330"/>
    <x v="0"/>
    <x v="0"/>
    <x v="0"/>
    <n v="1441383062"/>
    <x v="1534"/>
    <b v="1"/>
    <n v="369"/>
    <b v="1"/>
    <x v="20"/>
    <x v="1534"/>
    <x v="8"/>
    <s v="photobooks"/>
    <x v="0"/>
    <n v="2015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b v="1"/>
    <n v="110"/>
    <b v="1"/>
    <x v="20"/>
    <x v="1535"/>
    <x v="8"/>
    <s v="photobooks"/>
    <x v="2"/>
    <n v="2016"/>
  </r>
  <r>
    <x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b v="1"/>
    <n v="455"/>
    <b v="1"/>
    <x v="20"/>
    <x v="1536"/>
    <x v="8"/>
    <s v="photobooks"/>
    <x v="0"/>
    <n v="2015"/>
  </r>
  <r>
    <x v="1537"/>
    <x v="1537"/>
    <s v="A Photobook about one of the most fascinating places on earth -     the sacred Mount Kailash in Tibet."/>
    <n v="12000"/>
    <n v="21588"/>
    <x v="0"/>
    <x v="12"/>
    <x v="3"/>
    <n v="1470506400"/>
    <x v="1537"/>
    <b v="1"/>
    <n v="224"/>
    <b v="1"/>
    <x v="20"/>
    <x v="1537"/>
    <x v="8"/>
    <s v="photobooks"/>
    <x v="2"/>
    <n v="2016"/>
  </r>
  <r>
    <x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b v="1"/>
    <n v="46"/>
    <b v="1"/>
    <x v="20"/>
    <x v="1538"/>
    <x v="8"/>
    <s v="photobooks"/>
    <x v="3"/>
    <n v="2014"/>
  </r>
  <r>
    <x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x v="1539"/>
    <b v="0"/>
    <n v="284"/>
    <b v="1"/>
    <x v="20"/>
    <x v="1539"/>
    <x v="8"/>
    <s v="photobooks"/>
    <x v="2"/>
    <n v="2016"/>
  </r>
  <r>
    <x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b v="1"/>
    <n v="98"/>
    <b v="1"/>
    <x v="20"/>
    <x v="1540"/>
    <x v="8"/>
    <s v="photobooks"/>
    <x v="3"/>
    <n v="2014"/>
  </r>
  <r>
    <x v="1541"/>
    <x v="1541"/>
    <s v="My Goal is to travel across Panama with my team and capture the beauty and wildlife throughout the canal."/>
    <n v="18000"/>
    <n v="6"/>
    <x v="2"/>
    <x v="0"/>
    <x v="0"/>
    <n v="1420045538"/>
    <x v="1541"/>
    <b v="0"/>
    <n v="2"/>
    <b v="0"/>
    <x v="24"/>
    <x v="1541"/>
    <x v="8"/>
    <s v="nature"/>
    <x v="3"/>
    <n v="2014"/>
  </r>
  <r>
    <x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x v="1542"/>
    <b v="0"/>
    <n v="1"/>
    <b v="0"/>
    <x v="24"/>
    <x v="1542"/>
    <x v="8"/>
    <s v="nature"/>
    <x v="0"/>
    <n v="2015"/>
  </r>
  <r>
    <x v="1543"/>
    <x v="1543"/>
    <s v="I plan to take pictures of the sunrise in the MidWest every day in 2015 and compile them in a slide show for distribution."/>
    <n v="2250"/>
    <n v="10"/>
    <x v="2"/>
    <x v="0"/>
    <x v="0"/>
    <n v="1416662034"/>
    <x v="1543"/>
    <b v="0"/>
    <n v="1"/>
    <b v="0"/>
    <x v="24"/>
    <x v="1543"/>
    <x v="8"/>
    <s v="nature"/>
    <x v="3"/>
    <n v="2014"/>
  </r>
  <r>
    <x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x v="1544"/>
    <b v="0"/>
    <n v="0"/>
    <b v="0"/>
    <x v="24"/>
    <x v="1544"/>
    <x v="8"/>
    <s v="nature"/>
    <x v="0"/>
    <n v="2015"/>
  </r>
  <r>
    <x v="1545"/>
    <x v="1545"/>
    <s v="&quot;He will not be a wise man who does not study human hearts!&quot;_x000a_Hope in natural art, creation!"/>
    <n v="3000"/>
    <n v="1"/>
    <x v="2"/>
    <x v="0"/>
    <x v="0"/>
    <n v="1425330960"/>
    <x v="1545"/>
    <b v="0"/>
    <n v="1"/>
    <b v="0"/>
    <x v="24"/>
    <x v="1545"/>
    <x v="8"/>
    <s v="nature"/>
    <x v="0"/>
    <n v="2015"/>
  </r>
  <r>
    <x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b v="0"/>
    <n v="11"/>
    <b v="0"/>
    <x v="24"/>
    <x v="1546"/>
    <x v="8"/>
    <s v="nature"/>
    <x v="3"/>
    <n v="2014"/>
  </r>
  <r>
    <x v="1547"/>
    <x v="1547"/>
    <s v="I have produced a limited number (100) of five 8x10 prints of mixed photography I would like to share with you."/>
    <n v="20"/>
    <n v="0"/>
    <x v="2"/>
    <x v="0"/>
    <x v="0"/>
    <n v="1487844882"/>
    <x v="1547"/>
    <b v="0"/>
    <n v="0"/>
    <b v="0"/>
    <x v="24"/>
    <x v="1547"/>
    <x v="8"/>
    <s v="nature"/>
    <x v="1"/>
    <n v="2017"/>
  </r>
  <r>
    <x v="1548"/>
    <x v="1548"/>
    <s v="Beauty is in the eye of the beholder and I want to inspire conservation through color."/>
    <n v="700"/>
    <n v="60"/>
    <x v="2"/>
    <x v="0"/>
    <x v="0"/>
    <n v="1447020620"/>
    <x v="1548"/>
    <b v="0"/>
    <n v="1"/>
    <b v="0"/>
    <x v="24"/>
    <x v="1548"/>
    <x v="8"/>
    <s v="nature"/>
    <x v="0"/>
    <n v="2015"/>
  </r>
  <r>
    <x v="1549"/>
    <x v="1549"/>
    <s v="A 2016 calendar collection of landscape and wildlife photographs from award winning photographer, Steve Marler."/>
    <n v="500"/>
    <n v="170"/>
    <x v="2"/>
    <x v="0"/>
    <x v="0"/>
    <n v="1446524159"/>
    <x v="1549"/>
    <b v="0"/>
    <n v="6"/>
    <b v="0"/>
    <x v="24"/>
    <x v="1549"/>
    <x v="8"/>
    <s v="nature"/>
    <x v="0"/>
    <n v="2015"/>
  </r>
  <r>
    <x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x v="1550"/>
    <b v="0"/>
    <n v="7"/>
    <b v="0"/>
    <x v="24"/>
    <x v="1550"/>
    <x v="8"/>
    <s v="nature"/>
    <x v="2"/>
    <n v="2016"/>
  </r>
  <r>
    <x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x v="1551"/>
    <b v="0"/>
    <n v="0"/>
    <b v="0"/>
    <x v="24"/>
    <x v="1551"/>
    <x v="8"/>
    <s v="nature"/>
    <x v="0"/>
    <n v="2015"/>
  </r>
  <r>
    <x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x v="1552"/>
    <b v="0"/>
    <n v="16"/>
    <b v="0"/>
    <x v="24"/>
    <x v="1552"/>
    <x v="8"/>
    <s v="nature"/>
    <x v="3"/>
    <n v="2014"/>
  </r>
  <r>
    <x v="1553"/>
    <x v="1553"/>
    <s v="This project is about exhibiting the raw beauty of the elements through highlining, surfing, fire spinning and rock climbing."/>
    <n v="6000"/>
    <n v="0"/>
    <x v="2"/>
    <x v="0"/>
    <x v="0"/>
    <n v="1441176447"/>
    <x v="1553"/>
    <b v="0"/>
    <n v="0"/>
    <b v="0"/>
    <x v="24"/>
    <x v="1553"/>
    <x v="8"/>
    <s v="nature"/>
    <x v="0"/>
    <n v="2015"/>
  </r>
  <r>
    <x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x v="1554"/>
    <b v="0"/>
    <n v="0"/>
    <b v="0"/>
    <x v="24"/>
    <x v="1554"/>
    <x v="8"/>
    <s v="nature"/>
    <x v="0"/>
    <n v="2015"/>
  </r>
  <r>
    <x v="1555"/>
    <x v="1555"/>
    <s v="I am traveling the coastline of Maine and will be taking pictures of all the scenery and lighthouses in the area."/>
    <n v="750"/>
    <n v="0"/>
    <x v="2"/>
    <x v="0"/>
    <x v="0"/>
    <n v="1442509200"/>
    <x v="1555"/>
    <b v="0"/>
    <n v="0"/>
    <b v="0"/>
    <x v="24"/>
    <x v="1555"/>
    <x v="8"/>
    <s v="nature"/>
    <x v="0"/>
    <n v="2015"/>
  </r>
  <r>
    <x v="1556"/>
    <x v="1556"/>
    <s v="To gather a collection of photographs for a coffee table book that displays the beauty of Canada's west."/>
    <n v="1500"/>
    <n v="677"/>
    <x v="2"/>
    <x v="5"/>
    <x v="5"/>
    <n v="1467603624"/>
    <x v="1556"/>
    <b v="0"/>
    <n v="12"/>
    <b v="0"/>
    <x v="24"/>
    <x v="1556"/>
    <x v="8"/>
    <s v="nature"/>
    <x v="2"/>
    <n v="2016"/>
  </r>
  <r>
    <x v="1557"/>
    <x v="1557"/>
    <s v="I have always been captivated by photography, Now I am trying to set up my own company and publish my pictures."/>
    <n v="2500"/>
    <n v="100"/>
    <x v="2"/>
    <x v="0"/>
    <x v="0"/>
    <n v="1411227633"/>
    <x v="1557"/>
    <b v="0"/>
    <n v="1"/>
    <b v="0"/>
    <x v="24"/>
    <x v="1557"/>
    <x v="8"/>
    <s v="nature"/>
    <x v="3"/>
    <n v="2014"/>
  </r>
  <r>
    <x v="1558"/>
    <x v="1558"/>
    <s v="A large 2016 wall-calendar (A3 when open) featuring 12 stunning photographs by Lucy Wood."/>
    <n v="750"/>
    <n v="35"/>
    <x v="2"/>
    <x v="1"/>
    <x v="1"/>
    <n v="1440763920"/>
    <x v="1558"/>
    <b v="0"/>
    <n v="3"/>
    <b v="0"/>
    <x v="24"/>
    <x v="1558"/>
    <x v="8"/>
    <s v="nature"/>
    <x v="0"/>
    <n v="2015"/>
  </r>
  <r>
    <x v="1559"/>
    <x v="1559"/>
    <s v="The goal of this project is to provide scientific evidence of bigfoot in the North Cascades."/>
    <n v="15000"/>
    <n v="50"/>
    <x v="2"/>
    <x v="0"/>
    <x v="0"/>
    <n v="1430270199"/>
    <x v="1559"/>
    <b v="0"/>
    <n v="1"/>
    <b v="0"/>
    <x v="24"/>
    <x v="1559"/>
    <x v="8"/>
    <s v="nature"/>
    <x v="0"/>
    <n v="2015"/>
  </r>
  <r>
    <x v="1560"/>
    <x v="1560"/>
    <s v="I would like to share my landscape photographic travels of 2014 with more than just family an friends. 12 months of images."/>
    <n v="2500"/>
    <n v="94"/>
    <x v="2"/>
    <x v="0"/>
    <x v="0"/>
    <n v="1415842193"/>
    <x v="1560"/>
    <b v="0"/>
    <n v="4"/>
    <b v="0"/>
    <x v="24"/>
    <x v="1560"/>
    <x v="8"/>
    <s v="nature"/>
    <x v="3"/>
    <n v="2014"/>
  </r>
  <r>
    <x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x v="1561"/>
    <b v="0"/>
    <n v="1"/>
    <b v="0"/>
    <x v="25"/>
    <x v="1561"/>
    <x v="3"/>
    <s v="art books"/>
    <x v="4"/>
    <n v="2013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x v="1562"/>
    <b v="0"/>
    <n v="0"/>
    <b v="0"/>
    <x v="25"/>
    <x v="1562"/>
    <x v="3"/>
    <s v="art books"/>
    <x v="8"/>
    <n v="2009"/>
  </r>
  <r>
    <x v="1563"/>
    <x v="1563"/>
    <s v="Unique book revealing my discoveries in the Empty Quarter of Oman. Collection of travel writing, poetry, artwork and science!"/>
    <n v="6000"/>
    <n v="85"/>
    <x v="1"/>
    <x v="1"/>
    <x v="1"/>
    <n v="1394815751"/>
    <x v="1563"/>
    <b v="0"/>
    <n v="2"/>
    <b v="0"/>
    <x v="25"/>
    <x v="1563"/>
    <x v="3"/>
    <s v="art books"/>
    <x v="3"/>
    <n v="2014"/>
  </r>
  <r>
    <x v="1564"/>
    <x v="1564"/>
    <s v="This is a book of art and poetry that highlights the highs and lows of a young 20 something coming to terms with her bipolar."/>
    <n v="10000"/>
    <n v="10"/>
    <x v="1"/>
    <x v="0"/>
    <x v="0"/>
    <n v="1432843500"/>
    <x v="1564"/>
    <b v="0"/>
    <n v="1"/>
    <b v="0"/>
    <x v="25"/>
    <x v="1564"/>
    <x v="3"/>
    <s v="art books"/>
    <x v="0"/>
    <n v="2015"/>
  </r>
  <r>
    <x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x v="1565"/>
    <b v="0"/>
    <n v="1"/>
    <b v="0"/>
    <x v="25"/>
    <x v="1565"/>
    <x v="3"/>
    <s v="art books"/>
    <x v="6"/>
    <n v="2011"/>
  </r>
  <r>
    <x v="1566"/>
    <x v="1566"/>
    <s v="Joe DeVito's first Art Book and original King Kong novellas available in both Limited and Deluxe Editions."/>
    <n v="30000"/>
    <n v="6375"/>
    <x v="1"/>
    <x v="0"/>
    <x v="0"/>
    <n v="1469656800"/>
    <x v="1566"/>
    <b v="0"/>
    <n v="59"/>
    <b v="0"/>
    <x v="25"/>
    <x v="1566"/>
    <x v="3"/>
    <s v="art books"/>
    <x v="2"/>
    <n v="2016"/>
  </r>
  <r>
    <x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x v="1567"/>
    <b v="0"/>
    <n v="13"/>
    <b v="0"/>
    <x v="25"/>
    <x v="1567"/>
    <x v="3"/>
    <s v="art books"/>
    <x v="3"/>
    <n v="2014"/>
  </r>
  <r>
    <x v="1568"/>
    <x v="1568"/>
    <s v="A world adventure to seek culture and inspiration through art. Putting a visual documentation of our journey into a book."/>
    <n v="25000"/>
    <n v="3410"/>
    <x v="1"/>
    <x v="0"/>
    <x v="0"/>
    <n v="1419384585"/>
    <x v="1568"/>
    <b v="0"/>
    <n v="22"/>
    <b v="0"/>
    <x v="25"/>
    <x v="1568"/>
    <x v="3"/>
    <s v="art books"/>
    <x v="3"/>
    <n v="2014"/>
  </r>
  <r>
    <x v="1569"/>
    <x v="1569"/>
    <s v="to be removed"/>
    <n v="30000"/>
    <n v="0"/>
    <x v="1"/>
    <x v="0"/>
    <x v="0"/>
    <n v="1369498714"/>
    <x v="1569"/>
    <b v="0"/>
    <n v="0"/>
    <b v="0"/>
    <x v="25"/>
    <x v="1569"/>
    <x v="3"/>
    <s v="art books"/>
    <x v="4"/>
    <n v="2013"/>
  </r>
  <r>
    <x v="1570"/>
    <x v="1570"/>
    <s v="A Coloring Book of Breathtaking Beauties_x000a_To Calm the Heart and Soul"/>
    <n v="6000"/>
    <n v="2484"/>
    <x v="1"/>
    <x v="0"/>
    <x v="0"/>
    <n v="1460140282"/>
    <x v="1570"/>
    <b v="0"/>
    <n v="52"/>
    <b v="0"/>
    <x v="25"/>
    <x v="1570"/>
    <x v="3"/>
    <s v="art books"/>
    <x v="2"/>
    <n v="2016"/>
  </r>
  <r>
    <x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x v="1571"/>
    <b v="0"/>
    <n v="4"/>
    <b v="0"/>
    <x v="25"/>
    <x v="1571"/>
    <x v="3"/>
    <s v="art books"/>
    <x v="0"/>
    <n v="2015"/>
  </r>
  <r>
    <x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x v="1572"/>
    <b v="0"/>
    <n v="3"/>
    <b v="0"/>
    <x v="25"/>
    <x v="1572"/>
    <x v="3"/>
    <s v="art books"/>
    <x v="2"/>
    <n v="2016"/>
  </r>
  <r>
    <x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x v="1573"/>
    <b v="0"/>
    <n v="3"/>
    <b v="0"/>
    <x v="25"/>
    <x v="1573"/>
    <x v="3"/>
    <s v="art books"/>
    <x v="1"/>
    <n v="2017"/>
  </r>
  <r>
    <x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x v="1574"/>
    <b v="0"/>
    <n v="6"/>
    <b v="0"/>
    <x v="25"/>
    <x v="1574"/>
    <x v="3"/>
    <s v="art books"/>
    <x v="0"/>
    <n v="2015"/>
  </r>
  <r>
    <x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x v="1575"/>
    <b v="0"/>
    <n v="35"/>
    <b v="0"/>
    <x v="25"/>
    <x v="1575"/>
    <x v="3"/>
    <s v="art books"/>
    <x v="3"/>
    <n v="2014"/>
  </r>
  <r>
    <x v="1576"/>
    <x v="1576"/>
    <s v="For the publication of my first 3 books: an Art book, a graphic novel, and a coloring book"/>
    <n v="5000"/>
    <n v="650"/>
    <x v="1"/>
    <x v="0"/>
    <x v="0"/>
    <n v="1435698368"/>
    <x v="1576"/>
    <b v="0"/>
    <n v="10"/>
    <b v="0"/>
    <x v="25"/>
    <x v="1576"/>
    <x v="3"/>
    <s v="art books"/>
    <x v="0"/>
    <n v="2015"/>
  </r>
  <r>
    <x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x v="1577"/>
    <b v="0"/>
    <n v="2"/>
    <b v="0"/>
    <x v="25"/>
    <x v="1577"/>
    <x v="3"/>
    <s v="art books"/>
    <x v="5"/>
    <n v="2012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8"/>
    <b v="0"/>
    <n v="4"/>
    <b v="0"/>
    <x v="25"/>
    <x v="1578"/>
    <x v="3"/>
    <s v="art books"/>
    <x v="7"/>
    <n v="2010"/>
  </r>
  <r>
    <x v="1579"/>
    <x v="1579"/>
    <s v="'Compilation of visual and literary art through fine art photography, graphic art, and poetry."/>
    <n v="3333"/>
    <n v="28"/>
    <x v="1"/>
    <x v="0"/>
    <x v="0"/>
    <n v="1377734091"/>
    <x v="1579"/>
    <b v="0"/>
    <n v="2"/>
    <b v="0"/>
    <x v="25"/>
    <x v="1579"/>
    <x v="3"/>
    <s v="art books"/>
    <x v="4"/>
    <n v="2013"/>
  </r>
  <r>
    <x v="1580"/>
    <x v="1580"/>
    <s v="Creating my 2nd book depicting the people and places in Brevard County w/current images + traveling to obtain new ones."/>
    <n v="1750"/>
    <n v="0"/>
    <x v="1"/>
    <x v="0"/>
    <x v="0"/>
    <n v="1337562726"/>
    <x v="1580"/>
    <b v="0"/>
    <n v="0"/>
    <b v="0"/>
    <x v="25"/>
    <x v="1580"/>
    <x v="3"/>
    <s v="art books"/>
    <x v="5"/>
    <n v="2012"/>
  </r>
  <r>
    <x v="1581"/>
    <x v="1581"/>
    <s v="Photographic canvas prints depicting different scenes from around the globe, including local images taken in Sussex England."/>
    <n v="1000"/>
    <n v="5"/>
    <x v="2"/>
    <x v="1"/>
    <x v="1"/>
    <n v="1450521990"/>
    <x v="1581"/>
    <b v="0"/>
    <n v="1"/>
    <b v="0"/>
    <x v="26"/>
    <x v="1581"/>
    <x v="8"/>
    <s v="places"/>
    <x v="0"/>
    <n v="2015"/>
  </r>
  <r>
    <x v="1582"/>
    <x v="1582"/>
    <s v="I create canvas prints of images from in and around New Orleans"/>
    <n v="1000"/>
    <n v="93"/>
    <x v="2"/>
    <x v="0"/>
    <x v="0"/>
    <n v="1445894400"/>
    <x v="1582"/>
    <b v="0"/>
    <n v="3"/>
    <b v="0"/>
    <x v="26"/>
    <x v="1582"/>
    <x v="8"/>
    <s v="places"/>
    <x v="0"/>
    <n v="2015"/>
  </r>
  <r>
    <x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x v="1583"/>
    <b v="0"/>
    <n v="1"/>
    <b v="0"/>
    <x v="26"/>
    <x v="1583"/>
    <x v="8"/>
    <s v="places"/>
    <x v="3"/>
    <n v="2014"/>
  </r>
  <r>
    <x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x v="1584"/>
    <b v="0"/>
    <n v="0"/>
    <b v="0"/>
    <x v="26"/>
    <x v="1584"/>
    <x v="8"/>
    <s v="places"/>
    <x v="3"/>
    <n v="2014"/>
  </r>
  <r>
    <x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x v="1585"/>
    <b v="0"/>
    <n v="12"/>
    <b v="0"/>
    <x v="26"/>
    <x v="1585"/>
    <x v="8"/>
    <s v="places"/>
    <x v="2"/>
    <n v="2016"/>
  </r>
  <r>
    <x v="1586"/>
    <x v="1586"/>
    <s v="Show the world the beauty that is in all of our back yards!"/>
    <n v="1500"/>
    <n v="0"/>
    <x v="2"/>
    <x v="0"/>
    <x v="0"/>
    <n v="1428197422"/>
    <x v="1586"/>
    <b v="0"/>
    <n v="0"/>
    <b v="0"/>
    <x v="26"/>
    <x v="1586"/>
    <x v="8"/>
    <s v="places"/>
    <x v="0"/>
    <n v="2015"/>
  </r>
  <r>
    <x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x v="1587"/>
    <b v="0"/>
    <n v="1"/>
    <b v="0"/>
    <x v="26"/>
    <x v="1587"/>
    <x v="8"/>
    <s v="places"/>
    <x v="3"/>
    <n v="2014"/>
  </r>
  <r>
    <x v="1588"/>
    <x v="1588"/>
    <s v="Southeast Texas as seen through the lens of a cell phone camera"/>
    <n v="516"/>
    <n v="0"/>
    <x v="2"/>
    <x v="0"/>
    <x v="0"/>
    <n v="1422735120"/>
    <x v="1588"/>
    <b v="0"/>
    <n v="0"/>
    <b v="0"/>
    <x v="26"/>
    <x v="1588"/>
    <x v="8"/>
    <s v="places"/>
    <x v="0"/>
    <n v="2015"/>
  </r>
  <r>
    <x v="1589"/>
    <x v="1589"/>
    <s v="I want to be able to have my own photography inside a canvas and have it be displayed everywhere."/>
    <n v="1200"/>
    <n v="0"/>
    <x v="2"/>
    <x v="0"/>
    <x v="0"/>
    <n v="1444433886"/>
    <x v="1589"/>
    <b v="0"/>
    <n v="0"/>
    <b v="0"/>
    <x v="26"/>
    <x v="1589"/>
    <x v="8"/>
    <s v="places"/>
    <x v="0"/>
    <n v="2015"/>
  </r>
  <r>
    <x v="1590"/>
    <x v="1590"/>
    <s v="Discover Italy through photography."/>
    <n v="60000"/>
    <n v="1020"/>
    <x v="2"/>
    <x v="13"/>
    <x v="3"/>
    <n v="1443040464"/>
    <x v="1590"/>
    <b v="0"/>
    <n v="2"/>
    <b v="0"/>
    <x v="26"/>
    <x v="1590"/>
    <x v="8"/>
    <s v="places"/>
    <x v="0"/>
    <n v="2015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x v="1591"/>
    <b v="0"/>
    <n v="92"/>
    <b v="0"/>
    <x v="26"/>
    <x v="1591"/>
    <x v="8"/>
    <s v="places"/>
    <x v="2"/>
    <n v="2016"/>
  </r>
  <r>
    <x v="1592"/>
    <x v="1592"/>
    <s v="A portfolio collage of beautiful pictures of authentic Pittsburgh locations and scenery."/>
    <n v="25"/>
    <n v="0"/>
    <x v="2"/>
    <x v="0"/>
    <x v="0"/>
    <n v="1427503485"/>
    <x v="1592"/>
    <b v="0"/>
    <n v="0"/>
    <b v="0"/>
    <x v="26"/>
    <x v="1592"/>
    <x v="8"/>
    <s v="places"/>
    <x v="0"/>
    <n v="2015"/>
  </r>
  <r>
    <x v="1593"/>
    <x v="1593"/>
    <s v="A trip to fulfill a dream of capturing the wonders and history of ancient Italy in person."/>
    <n v="22000"/>
    <n v="3"/>
    <x v="2"/>
    <x v="0"/>
    <x v="0"/>
    <n v="1425154655"/>
    <x v="1593"/>
    <b v="0"/>
    <n v="3"/>
    <b v="0"/>
    <x v="26"/>
    <x v="1593"/>
    <x v="8"/>
    <s v="places"/>
    <x v="0"/>
    <n v="2015"/>
  </r>
  <r>
    <x v="1594"/>
    <x v="1594"/>
    <s v="I photograph my love of New Orleans, create canvases and share those memories with you."/>
    <n v="1000"/>
    <n v="205"/>
    <x v="2"/>
    <x v="0"/>
    <x v="0"/>
    <n v="1463329260"/>
    <x v="1594"/>
    <b v="0"/>
    <n v="10"/>
    <b v="0"/>
    <x v="26"/>
    <x v="1594"/>
    <x v="8"/>
    <s v="places"/>
    <x v="2"/>
    <n v="2016"/>
  </r>
  <r>
    <x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x v="1595"/>
    <b v="0"/>
    <n v="7"/>
    <b v="0"/>
    <x v="26"/>
    <x v="1595"/>
    <x v="8"/>
    <s v="places"/>
    <x v="3"/>
    <n v="2014"/>
  </r>
  <r>
    <x v="1596"/>
    <x v="1596"/>
    <s v="London is beautiful. I want to create a book of stunning images from in and around our great city"/>
    <n v="3250"/>
    <n v="75"/>
    <x v="2"/>
    <x v="1"/>
    <x v="1"/>
    <n v="1418469569"/>
    <x v="1596"/>
    <b v="0"/>
    <n v="3"/>
    <b v="0"/>
    <x v="26"/>
    <x v="1596"/>
    <x v="8"/>
    <s v="places"/>
    <x v="3"/>
    <n v="2014"/>
  </r>
  <r>
    <x v="1597"/>
    <x v="1597"/>
    <s v="We're starting up a new an improved way to do vacation rental management, but we need some funding to kick start it!"/>
    <n v="15000"/>
    <n v="0"/>
    <x v="2"/>
    <x v="0"/>
    <x v="0"/>
    <n v="1474360197"/>
    <x v="1597"/>
    <b v="0"/>
    <n v="0"/>
    <b v="0"/>
    <x v="26"/>
    <x v="1597"/>
    <x v="8"/>
    <s v="places"/>
    <x v="2"/>
    <n v="2016"/>
  </r>
  <r>
    <x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x v="1598"/>
    <b v="0"/>
    <n v="1"/>
    <b v="0"/>
    <x v="26"/>
    <x v="1598"/>
    <x v="8"/>
    <s v="places"/>
    <x v="0"/>
    <n v="2015"/>
  </r>
  <r>
    <x v="1599"/>
    <x v="1599"/>
    <s v="A London photographer trekking 5,895m up Africa's Mount Kilimanjaro to pursue and enrich a career."/>
    <n v="500"/>
    <n v="0"/>
    <x v="2"/>
    <x v="1"/>
    <x v="1"/>
    <n v="1460116576"/>
    <x v="1599"/>
    <b v="0"/>
    <n v="0"/>
    <b v="0"/>
    <x v="26"/>
    <x v="1599"/>
    <x v="8"/>
    <s v="places"/>
    <x v="2"/>
    <n v="2016"/>
  </r>
  <r>
    <x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x v="1600"/>
    <b v="0"/>
    <n v="9"/>
    <b v="0"/>
    <x v="26"/>
    <x v="1600"/>
    <x v="8"/>
    <s v="places"/>
    <x v="3"/>
    <n v="2014"/>
  </r>
  <r>
    <x v="1601"/>
    <x v="1601"/>
    <s v="We're so close to releasing our long-awaited debut album! A little help will go a long way... let's do this!"/>
    <n v="2500"/>
    <n v="2706.23"/>
    <x v="0"/>
    <x v="0"/>
    <x v="0"/>
    <n v="1304561633"/>
    <x v="1601"/>
    <b v="0"/>
    <n v="56"/>
    <b v="1"/>
    <x v="11"/>
    <x v="1601"/>
    <x v="4"/>
    <s v="rock"/>
    <x v="6"/>
    <n v="2011"/>
  </r>
  <r>
    <x v="1602"/>
    <x v="1602"/>
    <s v="We need the help of fans of both music and film alike to help us create our collective vision for this song."/>
    <n v="1500"/>
    <n v="1502.5"/>
    <x v="0"/>
    <x v="0"/>
    <x v="0"/>
    <n v="1318633200"/>
    <x v="1602"/>
    <b v="0"/>
    <n v="32"/>
    <b v="1"/>
    <x v="11"/>
    <x v="1602"/>
    <x v="4"/>
    <s v="rock"/>
    <x v="6"/>
    <n v="2011"/>
  </r>
  <r>
    <x v="1603"/>
    <x v="1603"/>
    <s v="An exercise in the wild and dangerous world of solo musicianship by Maxwell D Feinstein."/>
    <n v="2000"/>
    <n v="2000.66"/>
    <x v="0"/>
    <x v="0"/>
    <x v="0"/>
    <n v="1327723459"/>
    <x v="1603"/>
    <b v="0"/>
    <n v="30"/>
    <b v="1"/>
    <x v="11"/>
    <x v="1603"/>
    <x v="4"/>
    <s v="rock"/>
    <x v="6"/>
    <n v="20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4"/>
    <b v="0"/>
    <n v="70"/>
    <b v="1"/>
    <x v="11"/>
    <x v="1604"/>
    <x v="4"/>
    <s v="rock"/>
    <x v="5"/>
    <n v="2012"/>
  </r>
  <r>
    <x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x v="1605"/>
    <b v="0"/>
    <n v="44"/>
    <b v="1"/>
    <x v="11"/>
    <x v="1605"/>
    <x v="4"/>
    <s v="rock"/>
    <x v="6"/>
    <n v="2011"/>
  </r>
  <r>
    <x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x v="1606"/>
    <b v="0"/>
    <n v="92"/>
    <b v="1"/>
    <x v="11"/>
    <x v="1606"/>
    <x v="4"/>
    <s v="rock"/>
    <x v="7"/>
    <n v="2010"/>
  </r>
  <r>
    <x v="1607"/>
    <x v="1607"/>
    <s v="The world's only all-Asian American dance rock band, The Slants, needs a bus to tour cons, shows, and festivals."/>
    <n v="10000"/>
    <n v="14511"/>
    <x v="0"/>
    <x v="0"/>
    <x v="0"/>
    <n v="1339701851"/>
    <x v="1607"/>
    <b v="0"/>
    <n v="205"/>
    <b v="1"/>
    <x v="11"/>
    <x v="1607"/>
    <x v="4"/>
    <s v="rock"/>
    <x v="5"/>
    <n v="2012"/>
  </r>
  <r>
    <x v="1608"/>
    <x v="1608"/>
    <s v="The Devil &amp; Me's Debut album, &quot;...It's Not A Dream&quot;, featuring 9 original, Hard Rock songs."/>
    <n v="1200"/>
    <n v="1215"/>
    <x v="0"/>
    <x v="0"/>
    <x v="0"/>
    <n v="1388553960"/>
    <x v="1608"/>
    <b v="0"/>
    <n v="23"/>
    <b v="1"/>
    <x v="11"/>
    <x v="1608"/>
    <x v="4"/>
    <s v="rock"/>
    <x v="4"/>
    <n v="2013"/>
  </r>
  <r>
    <x v="1609"/>
    <x v="1609"/>
    <s v="Still the Sky's Limit is finishing their first full length album and going on a full US tour, and WE NEED YOUR HELP!"/>
    <n v="1500"/>
    <n v="1775"/>
    <x v="0"/>
    <x v="0"/>
    <x v="0"/>
    <n v="1320220800"/>
    <x v="1609"/>
    <b v="0"/>
    <n v="4"/>
    <b v="1"/>
    <x v="11"/>
    <x v="1609"/>
    <x v="4"/>
    <s v="rock"/>
    <x v="6"/>
    <n v="2011"/>
  </r>
  <r>
    <x v="1610"/>
    <x v="1610"/>
    <s v="So The Story Goes is the upcoming album from &quot;Just Joe&quot; Altier."/>
    <n v="2000"/>
    <n v="5437"/>
    <x v="0"/>
    <x v="0"/>
    <x v="0"/>
    <n v="1355609510"/>
    <x v="1610"/>
    <b v="0"/>
    <n v="112"/>
    <b v="1"/>
    <x v="11"/>
    <x v="1610"/>
    <x v="4"/>
    <s v="rock"/>
    <x v="5"/>
    <n v="2012"/>
  </r>
  <r>
    <x v="1611"/>
    <x v="1611"/>
    <s v="Skelton-Luns CD/7&quot; No Big Deal."/>
    <n v="800"/>
    <n v="1001"/>
    <x v="0"/>
    <x v="0"/>
    <x v="0"/>
    <n v="1370390432"/>
    <x v="1611"/>
    <b v="0"/>
    <n v="27"/>
    <b v="1"/>
    <x v="11"/>
    <x v="1611"/>
    <x v="4"/>
    <s v="rock"/>
    <x v="4"/>
    <n v="2013"/>
  </r>
  <r>
    <x v="1612"/>
    <x v="1612"/>
    <s v="Help us achieve our goal to get our van repaired, gassed up, and road-ready for our winter tour!"/>
    <n v="500"/>
    <n v="550"/>
    <x v="0"/>
    <x v="0"/>
    <x v="0"/>
    <n v="1357160384"/>
    <x v="1612"/>
    <b v="0"/>
    <n v="11"/>
    <b v="1"/>
    <x v="11"/>
    <x v="1612"/>
    <x v="4"/>
    <s v="rock"/>
    <x v="5"/>
    <n v="2012"/>
  </r>
  <r>
    <x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x v="1613"/>
    <b v="0"/>
    <n v="26"/>
    <b v="1"/>
    <x v="11"/>
    <x v="1613"/>
    <x v="4"/>
    <s v="rock"/>
    <x v="5"/>
    <n v="2012"/>
  </r>
  <r>
    <x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x v="1614"/>
    <b v="0"/>
    <n v="77"/>
    <b v="1"/>
    <x v="11"/>
    <x v="1614"/>
    <x v="4"/>
    <s v="rock"/>
    <x v="3"/>
    <n v="2014"/>
  </r>
  <r>
    <x v="1615"/>
    <x v="1615"/>
    <s v="We are Reno Divorce!! Here is a taste of our upcoming release and we invite you to be a part of it."/>
    <n v="8000"/>
    <n v="9130"/>
    <x v="0"/>
    <x v="0"/>
    <x v="0"/>
    <n v="1323742396"/>
    <x v="1615"/>
    <b v="0"/>
    <n v="136"/>
    <b v="1"/>
    <x v="11"/>
    <x v="1615"/>
    <x v="4"/>
    <s v="rock"/>
    <x v="6"/>
    <n v="2011"/>
  </r>
  <r>
    <x v="1616"/>
    <x v="1616"/>
    <s v="HELP! We don't have much time.....Join Aly Jados in making her new EP a reality before the world ends!!!!"/>
    <n v="10000"/>
    <n v="10420"/>
    <x v="0"/>
    <x v="0"/>
    <x v="0"/>
    <n v="1353621600"/>
    <x v="1616"/>
    <b v="0"/>
    <n v="157"/>
    <b v="1"/>
    <x v="11"/>
    <x v="1616"/>
    <x v="4"/>
    <s v="rock"/>
    <x v="5"/>
    <n v="2012"/>
  </r>
  <r>
    <x v="1617"/>
    <x v="1617"/>
    <s v="The Coffis Brothers &amp;The Mountain Men are recording a brand new full length record."/>
    <n v="7000"/>
    <n v="10210"/>
    <x v="0"/>
    <x v="0"/>
    <x v="0"/>
    <n v="1383332400"/>
    <x v="1617"/>
    <b v="0"/>
    <n v="158"/>
    <b v="1"/>
    <x v="11"/>
    <x v="1617"/>
    <x v="4"/>
    <s v="rock"/>
    <x v="4"/>
    <n v="2013"/>
  </r>
  <r>
    <x v="1618"/>
    <x v="1618"/>
    <s v="Janus Word combines hard rock with melodic acoustic music for a unique and awesome sound."/>
    <n v="1500"/>
    <n v="1576"/>
    <x v="0"/>
    <x v="0"/>
    <x v="0"/>
    <n v="1362757335"/>
    <x v="1618"/>
    <b v="0"/>
    <n v="27"/>
    <b v="1"/>
    <x v="11"/>
    <x v="1618"/>
    <x v="4"/>
    <s v="rock"/>
    <x v="4"/>
    <n v="2013"/>
  </r>
  <r>
    <x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x v="1619"/>
    <b v="0"/>
    <n v="23"/>
    <b v="1"/>
    <x v="11"/>
    <x v="1619"/>
    <x v="4"/>
    <s v="rock"/>
    <x v="3"/>
    <n v="2014"/>
  </r>
  <r>
    <x v="1620"/>
    <x v="1620"/>
    <s v="Kickstarting my music career with 300 hard copy CDs of my first release."/>
    <n v="1000"/>
    <n v="1130"/>
    <x v="0"/>
    <x v="0"/>
    <x v="0"/>
    <n v="1361606940"/>
    <x v="1620"/>
    <b v="0"/>
    <n v="17"/>
    <b v="1"/>
    <x v="11"/>
    <x v="1620"/>
    <x v="4"/>
    <s v="rock"/>
    <x v="4"/>
    <n v="2013"/>
  </r>
  <r>
    <x v="1621"/>
    <x v="1621"/>
    <s v="Its long over due! Help us fund our debut album! We need all our friends and fans support on this! Lets make it happen!"/>
    <n v="5000"/>
    <n v="6060"/>
    <x v="0"/>
    <x v="0"/>
    <x v="0"/>
    <n v="1338177540"/>
    <x v="1621"/>
    <b v="0"/>
    <n v="37"/>
    <b v="1"/>
    <x v="11"/>
    <x v="1621"/>
    <x v="4"/>
    <s v="rock"/>
    <x v="5"/>
    <n v="2012"/>
  </r>
  <r>
    <x v="1622"/>
    <x v="1622"/>
    <s v="Join in PrincessFrank's conquest of the Rock&amp;Roll kingdom! Pledge your support and help him claim the throne of Rock!"/>
    <n v="6900"/>
    <n v="7019"/>
    <x v="0"/>
    <x v="0"/>
    <x v="0"/>
    <n v="1418803140"/>
    <x v="1622"/>
    <b v="0"/>
    <n v="65"/>
    <b v="1"/>
    <x v="11"/>
    <x v="1622"/>
    <x v="4"/>
    <s v="rock"/>
    <x v="3"/>
    <n v="2014"/>
  </r>
  <r>
    <x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x v="1623"/>
    <b v="0"/>
    <n v="18"/>
    <b v="1"/>
    <x v="11"/>
    <x v="1623"/>
    <x v="4"/>
    <s v="rock"/>
    <x v="4"/>
    <n v="2013"/>
  </r>
  <r>
    <x v="1624"/>
    <x v="1624"/>
    <s v="Joey De Noble is raising money to help record his latest music, and he wants YOU to be a part of it!"/>
    <n v="1000"/>
    <n v="1180"/>
    <x v="0"/>
    <x v="0"/>
    <x v="0"/>
    <n v="1357721335"/>
    <x v="1624"/>
    <b v="0"/>
    <n v="25"/>
    <b v="1"/>
    <x v="11"/>
    <x v="1624"/>
    <x v="4"/>
    <s v="rock"/>
    <x v="5"/>
    <n v="2012"/>
  </r>
  <r>
    <x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x v="1625"/>
    <b v="0"/>
    <n v="104"/>
    <b v="1"/>
    <x v="11"/>
    <x v="1625"/>
    <x v="4"/>
    <s v="rock"/>
    <x v="5"/>
    <n v="2012"/>
  </r>
  <r>
    <x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x v="1626"/>
    <b v="0"/>
    <n v="108"/>
    <b v="1"/>
    <x v="11"/>
    <x v="1626"/>
    <x v="4"/>
    <s v="rock"/>
    <x v="4"/>
    <n v="2013"/>
  </r>
  <r>
    <x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x v="1627"/>
    <b v="0"/>
    <n v="38"/>
    <b v="1"/>
    <x v="11"/>
    <x v="1627"/>
    <x v="4"/>
    <s v="rock"/>
    <x v="5"/>
    <n v="2012"/>
  </r>
  <r>
    <x v="1628"/>
    <x v="1628"/>
    <s v="Original Jewish rock music on human relationships and identity"/>
    <n v="4000"/>
    <n v="4037"/>
    <x v="0"/>
    <x v="0"/>
    <x v="0"/>
    <n v="1403026882"/>
    <x v="1628"/>
    <b v="0"/>
    <n v="88"/>
    <b v="1"/>
    <x v="11"/>
    <x v="1628"/>
    <x v="4"/>
    <s v="rock"/>
    <x v="3"/>
    <n v="2014"/>
  </r>
  <r>
    <x v="1629"/>
    <x v="1629"/>
    <s v="Help Off The Turnpike release new music, and set fire to everything!"/>
    <n v="6000"/>
    <n v="6220"/>
    <x v="0"/>
    <x v="0"/>
    <x v="0"/>
    <n v="1392929333"/>
    <x v="1629"/>
    <b v="0"/>
    <n v="82"/>
    <b v="1"/>
    <x v="11"/>
    <x v="1629"/>
    <x v="4"/>
    <s v="rock"/>
    <x v="3"/>
    <n v="2014"/>
  </r>
  <r>
    <x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x v="1630"/>
    <b v="0"/>
    <n v="126"/>
    <b v="1"/>
    <x v="11"/>
    <x v="1630"/>
    <x v="4"/>
    <s v="rock"/>
    <x v="5"/>
    <n v="2012"/>
  </r>
  <r>
    <x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x v="1631"/>
    <b v="0"/>
    <n v="133"/>
    <b v="1"/>
    <x v="11"/>
    <x v="1631"/>
    <x v="4"/>
    <s v="rock"/>
    <x v="5"/>
    <n v="2012"/>
  </r>
  <r>
    <x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x v="1632"/>
    <b v="0"/>
    <n v="47"/>
    <b v="1"/>
    <x v="11"/>
    <x v="1632"/>
    <x v="4"/>
    <s v="rock"/>
    <x v="6"/>
    <n v="2011"/>
  </r>
  <r>
    <x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x v="1633"/>
    <b v="0"/>
    <n v="58"/>
    <b v="1"/>
    <x v="11"/>
    <x v="1633"/>
    <x v="4"/>
    <s v="rock"/>
    <x v="6"/>
    <n v="2011"/>
  </r>
  <r>
    <x v="1634"/>
    <x v="1634"/>
    <s v="Recording Debut  Album w/ Producer Ikey Owens from Free Moral Agents/ The Mars Volta"/>
    <n v="2000"/>
    <n v="2010"/>
    <x v="0"/>
    <x v="0"/>
    <x v="0"/>
    <n v="1306994340"/>
    <x v="1634"/>
    <b v="0"/>
    <n v="32"/>
    <b v="1"/>
    <x v="11"/>
    <x v="1634"/>
    <x v="4"/>
    <s v="rock"/>
    <x v="6"/>
    <n v="2011"/>
  </r>
  <r>
    <x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x v="1635"/>
    <b v="0"/>
    <n v="37"/>
    <b v="1"/>
    <x v="11"/>
    <x v="1635"/>
    <x v="4"/>
    <s v="rock"/>
    <x v="2"/>
    <n v="2016"/>
  </r>
  <r>
    <x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x v="1636"/>
    <b v="0"/>
    <n v="87"/>
    <b v="1"/>
    <x v="11"/>
    <x v="1636"/>
    <x v="4"/>
    <s v="rock"/>
    <x v="6"/>
    <n v="2011"/>
  </r>
  <r>
    <x v="1637"/>
    <x v="1637"/>
    <s v="We (the band Sunset) has been invited to play in Philadelphia.   Help us get there and you will receive special prizes."/>
    <n v="500"/>
    <n v="519"/>
    <x v="0"/>
    <x v="0"/>
    <x v="0"/>
    <n v="1262302740"/>
    <x v="1637"/>
    <b v="0"/>
    <n v="15"/>
    <b v="1"/>
    <x v="11"/>
    <x v="1637"/>
    <x v="4"/>
    <s v="rock"/>
    <x v="8"/>
    <n v="2009"/>
  </r>
  <r>
    <x v="1638"/>
    <x v="1638"/>
    <s v="Avenues will be going in to the studio to record a new EP with Matt Allison!"/>
    <n v="1000"/>
    <n v="1050"/>
    <x v="0"/>
    <x v="0"/>
    <x v="0"/>
    <n v="1362086700"/>
    <x v="1638"/>
    <b v="0"/>
    <n v="27"/>
    <b v="1"/>
    <x v="11"/>
    <x v="1638"/>
    <x v="4"/>
    <s v="rock"/>
    <x v="4"/>
    <n v="2013"/>
  </r>
  <r>
    <x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x v="1639"/>
    <b v="0"/>
    <n v="19"/>
    <b v="1"/>
    <x v="11"/>
    <x v="1639"/>
    <x v="4"/>
    <s v="rock"/>
    <x v="5"/>
    <n v="2012"/>
  </r>
  <r>
    <x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x v="1640"/>
    <b v="0"/>
    <n v="17"/>
    <b v="1"/>
    <x v="11"/>
    <x v="1640"/>
    <x v="4"/>
    <s v="rock"/>
    <x v="7"/>
    <n v="2010"/>
  </r>
  <r>
    <x v="1641"/>
    <x v="1641"/>
    <s v="Music Video For Upbeat and Inspiring Song - Run For Your Life"/>
    <n v="2500"/>
    <n v="2535"/>
    <x v="0"/>
    <x v="0"/>
    <x v="0"/>
    <n v="1418998744"/>
    <x v="1641"/>
    <b v="0"/>
    <n v="26"/>
    <b v="1"/>
    <x v="27"/>
    <x v="1641"/>
    <x v="4"/>
    <s v="pop"/>
    <x v="3"/>
    <n v="2014"/>
  </r>
  <r>
    <x v="1642"/>
    <x v="1642"/>
    <s v="Pop Garden Radio Presents: The Rock on the Road Tour Season 2 CD. 23 great Pop tracks from independent Pop artists."/>
    <n v="1200"/>
    <n v="1200"/>
    <x v="0"/>
    <x v="0"/>
    <x v="0"/>
    <n v="1308011727"/>
    <x v="1642"/>
    <b v="0"/>
    <n v="28"/>
    <b v="1"/>
    <x v="27"/>
    <x v="1642"/>
    <x v="4"/>
    <s v="pop"/>
    <x v="6"/>
    <n v="2011"/>
  </r>
  <r>
    <x v="1643"/>
    <x v="1643"/>
    <s v="This Is All Now is putting out a brand new record, and we need YOUR help to do it!"/>
    <n v="5000"/>
    <n v="6235"/>
    <x v="0"/>
    <x v="0"/>
    <x v="0"/>
    <n v="1348516012"/>
    <x v="1643"/>
    <b v="0"/>
    <n v="37"/>
    <b v="1"/>
    <x v="27"/>
    <x v="1643"/>
    <x v="4"/>
    <s v="pop"/>
    <x v="5"/>
    <n v="2012"/>
  </r>
  <r>
    <x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x v="1644"/>
    <b v="0"/>
    <n v="128"/>
    <b v="1"/>
    <x v="27"/>
    <x v="1644"/>
    <x v="4"/>
    <s v="pop"/>
    <x v="5"/>
    <n v="2012"/>
  </r>
  <r>
    <x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x v="1645"/>
    <b v="0"/>
    <n v="10"/>
    <b v="1"/>
    <x v="27"/>
    <x v="1645"/>
    <x v="4"/>
    <s v="pop"/>
    <x v="4"/>
    <n v="2013"/>
  </r>
  <r>
    <x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x v="1646"/>
    <b v="0"/>
    <n v="83"/>
    <b v="1"/>
    <x v="27"/>
    <x v="1646"/>
    <x v="4"/>
    <s v="pop"/>
    <x v="3"/>
    <n v="2014"/>
  </r>
  <r>
    <x v="1647"/>
    <x v="1647"/>
    <s v="Grammy Pop Soul Artist Jaysin is raising funds to make the most EPIC Music Video ever and he wants to PUT YOU IN IT!"/>
    <n v="5000"/>
    <n v="5236"/>
    <x v="0"/>
    <x v="0"/>
    <x v="0"/>
    <n v="1339235377"/>
    <x v="1647"/>
    <b v="0"/>
    <n v="46"/>
    <b v="1"/>
    <x v="27"/>
    <x v="1647"/>
    <x v="4"/>
    <s v="pop"/>
    <x v="5"/>
    <n v="2012"/>
  </r>
  <r>
    <x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x v="1648"/>
    <b v="0"/>
    <n v="90"/>
    <b v="1"/>
    <x v="27"/>
    <x v="1648"/>
    <x v="4"/>
    <s v="pop"/>
    <x v="6"/>
    <n v="2011"/>
  </r>
  <r>
    <x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x v="1649"/>
    <b v="0"/>
    <n v="81"/>
    <b v="1"/>
    <x v="27"/>
    <x v="1649"/>
    <x v="4"/>
    <s v="pop"/>
    <x v="3"/>
    <n v="2014"/>
  </r>
  <r>
    <x v="1650"/>
    <x v="1650"/>
    <s v="Help me record a CD that uses pop styling to give a fresh sound to ancient wisdom from scripture!"/>
    <n v="2000"/>
    <n v="2831"/>
    <x v="0"/>
    <x v="0"/>
    <x v="0"/>
    <n v="1381314437"/>
    <x v="1650"/>
    <b v="0"/>
    <n v="32"/>
    <b v="1"/>
    <x v="27"/>
    <x v="1650"/>
    <x v="4"/>
    <s v="pop"/>
    <x v="4"/>
    <n v="2013"/>
  </r>
  <r>
    <x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x v="1651"/>
    <b v="0"/>
    <n v="20"/>
    <b v="1"/>
    <x v="27"/>
    <x v="1651"/>
    <x v="4"/>
    <s v="pop"/>
    <x v="6"/>
    <n v="2011"/>
  </r>
  <r>
    <x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x v="1652"/>
    <b v="0"/>
    <n v="70"/>
    <b v="1"/>
    <x v="27"/>
    <x v="1652"/>
    <x v="4"/>
    <s v="pop"/>
    <x v="4"/>
    <n v="2013"/>
  </r>
  <r>
    <x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x v="1653"/>
    <b v="0"/>
    <n v="168"/>
    <b v="1"/>
    <x v="27"/>
    <x v="1653"/>
    <x v="4"/>
    <s v="pop"/>
    <x v="6"/>
    <n v="2011"/>
  </r>
  <r>
    <x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x v="1654"/>
    <b v="0"/>
    <n v="34"/>
    <b v="1"/>
    <x v="27"/>
    <x v="1654"/>
    <x v="4"/>
    <s v="pop"/>
    <x v="5"/>
    <n v="2012"/>
  </r>
  <r>
    <x v="1655"/>
    <x v="1655"/>
    <s v="Berklee College of Music student, Meg Porter needs YOUR help to fund her very first EP!"/>
    <n v="1500"/>
    <n v="2143"/>
    <x v="0"/>
    <x v="0"/>
    <x v="0"/>
    <n v="1333648820"/>
    <x v="1655"/>
    <b v="0"/>
    <n v="48"/>
    <b v="1"/>
    <x v="27"/>
    <x v="1655"/>
    <x v="4"/>
    <s v="pop"/>
    <x v="5"/>
    <n v="2012"/>
  </r>
  <r>
    <x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x v="1656"/>
    <b v="0"/>
    <n v="48"/>
    <b v="1"/>
    <x v="27"/>
    <x v="1656"/>
    <x v="4"/>
    <s v="pop"/>
    <x v="5"/>
    <n v="2012"/>
  </r>
  <r>
    <x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x v="1657"/>
    <b v="0"/>
    <n v="221"/>
    <b v="1"/>
    <x v="27"/>
    <x v="1657"/>
    <x v="4"/>
    <s v="pop"/>
    <x v="5"/>
    <n v="2012"/>
  </r>
  <r>
    <x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x v="1658"/>
    <b v="0"/>
    <n v="107"/>
    <b v="1"/>
    <x v="27"/>
    <x v="1658"/>
    <x v="4"/>
    <s v="pop"/>
    <x v="5"/>
    <n v="2012"/>
  </r>
  <r>
    <x v="1659"/>
    <x v="1659"/>
    <s v="The long awaited Christmas EP is in session! We need your help to get it professionally mixed, produced and manufactured."/>
    <n v="500"/>
    <n v="564"/>
    <x v="0"/>
    <x v="1"/>
    <x v="1"/>
    <n v="1387281600"/>
    <x v="1659"/>
    <b v="0"/>
    <n v="45"/>
    <b v="1"/>
    <x v="27"/>
    <x v="1659"/>
    <x v="4"/>
    <s v="pop"/>
    <x v="4"/>
    <n v="2013"/>
  </r>
  <r>
    <x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x v="1660"/>
    <b v="0"/>
    <n v="36"/>
    <b v="1"/>
    <x v="27"/>
    <x v="1660"/>
    <x v="4"/>
    <s v="pop"/>
    <x v="2"/>
    <n v="2016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1"/>
    <b v="0"/>
    <n v="101"/>
    <b v="1"/>
    <x v="27"/>
    <x v="1661"/>
    <x v="4"/>
    <s v="pop"/>
    <x v="0"/>
    <n v="2015"/>
  </r>
  <r>
    <x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x v="1662"/>
    <b v="0"/>
    <n v="62"/>
    <b v="1"/>
    <x v="27"/>
    <x v="1662"/>
    <x v="4"/>
    <s v="pop"/>
    <x v="6"/>
    <n v="2011"/>
  </r>
  <r>
    <x v="1663"/>
    <x v="1663"/>
    <s v="music is as important to the eyes as it is to the ears. help bring ghost to life in front of your eyes."/>
    <n v="1000"/>
    <n v="1080"/>
    <x v="0"/>
    <x v="0"/>
    <x v="0"/>
    <n v="1422750707"/>
    <x v="1663"/>
    <b v="0"/>
    <n v="32"/>
    <b v="1"/>
    <x v="27"/>
    <x v="1663"/>
    <x v="4"/>
    <s v="pop"/>
    <x v="0"/>
    <n v="2015"/>
  </r>
  <r>
    <x v="1664"/>
    <x v="1664"/>
    <s v="Korean-American Soprano Grace's Debut Album - coming up in June 2012. Come and be part of this exciting project!"/>
    <n v="2500"/>
    <n v="3060.22"/>
    <x v="0"/>
    <x v="0"/>
    <x v="0"/>
    <n v="1331870340"/>
    <x v="1664"/>
    <b v="0"/>
    <n v="89"/>
    <b v="1"/>
    <x v="27"/>
    <x v="1664"/>
    <x v="4"/>
    <s v="pop"/>
    <x v="5"/>
    <n v="2012"/>
  </r>
  <r>
    <x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x v="1665"/>
    <b v="0"/>
    <n v="93"/>
    <b v="1"/>
    <x v="27"/>
    <x v="1665"/>
    <x v="4"/>
    <s v="pop"/>
    <x v="6"/>
    <n v="2011"/>
  </r>
  <r>
    <x v="1666"/>
    <x v="1666"/>
    <s v="Play a KEY role in Venus On Fire's success - Working with a World Class Producer to make a memorable EP."/>
    <n v="2500"/>
    <n v="4022"/>
    <x v="0"/>
    <x v="0"/>
    <x v="0"/>
    <n v="1364447073"/>
    <x v="1666"/>
    <b v="0"/>
    <n v="98"/>
    <b v="1"/>
    <x v="27"/>
    <x v="1666"/>
    <x v="4"/>
    <s v="pop"/>
    <x v="4"/>
    <n v="2013"/>
  </r>
  <r>
    <x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x v="1667"/>
    <b v="0"/>
    <n v="82"/>
    <b v="1"/>
    <x v="27"/>
    <x v="1667"/>
    <x v="4"/>
    <s v="pop"/>
    <x v="3"/>
    <n v="2014"/>
  </r>
  <r>
    <x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x v="1668"/>
    <b v="0"/>
    <n v="116"/>
    <b v="1"/>
    <x v="27"/>
    <x v="1668"/>
    <x v="4"/>
    <s v="pop"/>
    <x v="6"/>
    <n v="2011"/>
  </r>
  <r>
    <x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x v="1669"/>
    <b v="0"/>
    <n v="52"/>
    <b v="1"/>
    <x v="27"/>
    <x v="1669"/>
    <x v="4"/>
    <s v="pop"/>
    <x v="2"/>
    <n v="2016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70"/>
    <b v="0"/>
    <n v="23"/>
    <b v="1"/>
    <x v="27"/>
    <x v="1670"/>
    <x v="4"/>
    <s v="pop"/>
    <x v="7"/>
    <n v="2010"/>
  </r>
  <r>
    <x v="1671"/>
    <x v="1671"/>
    <s v="I am seeking funding in order to help take my music from a hobby to a career."/>
    <n v="2000"/>
    <n v="2013.47"/>
    <x v="0"/>
    <x v="0"/>
    <x v="0"/>
    <n v="1470056614"/>
    <x v="1671"/>
    <b v="0"/>
    <n v="77"/>
    <b v="1"/>
    <x v="27"/>
    <x v="1671"/>
    <x v="4"/>
    <s v="pop"/>
    <x v="2"/>
    <n v="2016"/>
  </r>
  <r>
    <x v="1672"/>
    <x v="1672"/>
    <s v="Sweet, sweet harmonies from Portland Oregon's premiere high school women's a cappella group."/>
    <n v="1700"/>
    <n v="1920"/>
    <x v="0"/>
    <x v="0"/>
    <x v="0"/>
    <n v="1338824730"/>
    <x v="1672"/>
    <b v="0"/>
    <n v="49"/>
    <b v="1"/>
    <x v="27"/>
    <x v="1672"/>
    <x v="4"/>
    <s v="pop"/>
    <x v="5"/>
    <n v="2012"/>
  </r>
  <r>
    <x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x v="1673"/>
    <b v="0"/>
    <n v="59"/>
    <b v="1"/>
    <x v="27"/>
    <x v="1673"/>
    <x v="4"/>
    <s v="pop"/>
    <x v="0"/>
    <n v="2015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x v="1674"/>
    <b v="0"/>
    <n v="113"/>
    <b v="1"/>
    <x v="27"/>
    <x v="1674"/>
    <x v="4"/>
    <s v="pop"/>
    <x v="2"/>
    <n v="2016"/>
  </r>
  <r>
    <x v="1675"/>
    <x v="1675"/>
    <s v="The Great Party is releasing their debut album. Here's your chance to be a part of it!"/>
    <n v="1000"/>
    <n v="1374.16"/>
    <x v="0"/>
    <x v="0"/>
    <x v="0"/>
    <n v="1318802580"/>
    <x v="1675"/>
    <b v="0"/>
    <n v="34"/>
    <b v="1"/>
    <x v="27"/>
    <x v="1675"/>
    <x v="4"/>
    <s v="pop"/>
    <x v="6"/>
    <n v="2011"/>
  </r>
  <r>
    <x v="1676"/>
    <x v="1676"/>
    <s v="Help fund Bridge 19's tour in support of their first duo record, to be released in May 2012."/>
    <n v="3000"/>
    <n v="3460"/>
    <x v="0"/>
    <x v="0"/>
    <x v="0"/>
    <n v="1334980740"/>
    <x v="1676"/>
    <b v="0"/>
    <n v="42"/>
    <b v="1"/>
    <x v="27"/>
    <x v="1676"/>
    <x v="4"/>
    <s v="pop"/>
    <x v="5"/>
    <n v="2012"/>
  </r>
  <r>
    <x v="1677"/>
    <x v="1677"/>
    <s v="It's time to record my new album. Studio, musicians and arranger are ready, are you coming on this journey with me?"/>
    <n v="6000"/>
    <n v="6700"/>
    <x v="0"/>
    <x v="3"/>
    <x v="3"/>
    <n v="1460786340"/>
    <x v="1677"/>
    <b v="0"/>
    <n v="42"/>
    <b v="1"/>
    <x v="27"/>
    <x v="1677"/>
    <x v="4"/>
    <s v="pop"/>
    <x v="2"/>
    <n v="2016"/>
  </r>
  <r>
    <x v="1678"/>
    <x v="1678"/>
    <s v="Help me make an amazing music video so that I can take my music to the next level and get a manager!"/>
    <n v="1500"/>
    <n v="1776"/>
    <x v="0"/>
    <x v="0"/>
    <x v="0"/>
    <n v="1391718671"/>
    <x v="1678"/>
    <b v="0"/>
    <n v="49"/>
    <b v="1"/>
    <x v="27"/>
    <x v="1678"/>
    <x v="4"/>
    <s v="pop"/>
    <x v="3"/>
    <n v="2014"/>
  </r>
  <r>
    <x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x v="1679"/>
    <b v="0"/>
    <n v="56"/>
    <b v="1"/>
    <x v="27"/>
    <x v="1679"/>
    <x v="4"/>
    <s v="pop"/>
    <x v="6"/>
    <n v="2011"/>
  </r>
  <r>
    <x v="1680"/>
    <x v="1680"/>
    <s v="Working Musician dilemma #164: how the taxman put Kick the Record 2.0 on hold"/>
    <n v="1000"/>
    <n v="1175"/>
    <x v="0"/>
    <x v="0"/>
    <x v="0"/>
    <n v="1405188667"/>
    <x v="1680"/>
    <b v="0"/>
    <n v="25"/>
    <b v="1"/>
    <x v="27"/>
    <x v="1680"/>
    <x v="4"/>
    <s v="pop"/>
    <x v="3"/>
    <n v="2014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1"/>
    <b v="0"/>
    <n v="884"/>
    <b v="0"/>
    <x v="28"/>
    <x v="1681"/>
    <x v="4"/>
    <s v="faith"/>
    <x v="1"/>
    <n v="2017"/>
  </r>
  <r>
    <x v="1682"/>
    <x v="1682"/>
    <s v="Christian singer-wongerwriter searching for funding to record CD of original Christian music."/>
    <n v="6000"/>
    <n v="0"/>
    <x v="3"/>
    <x v="0"/>
    <x v="0"/>
    <n v="1492142860"/>
    <x v="1682"/>
    <b v="0"/>
    <n v="0"/>
    <b v="0"/>
    <x v="28"/>
    <x v="1682"/>
    <x v="4"/>
    <s v="faith"/>
    <x v="1"/>
    <n v="2017"/>
  </r>
  <r>
    <x v="1683"/>
    <x v="1683"/>
    <s v="Rendre tÃ©moignage de ce que Dieu fait chaque jour pour moi et venir en  aide  aux autres, c'est  mon but."/>
    <n v="3500"/>
    <n v="760"/>
    <x v="3"/>
    <x v="6"/>
    <x v="3"/>
    <n v="1491590738"/>
    <x v="1683"/>
    <b v="0"/>
    <n v="10"/>
    <b v="0"/>
    <x v="28"/>
    <x v="1683"/>
    <x v="4"/>
    <s v="faith"/>
    <x v="1"/>
    <n v="2017"/>
  </r>
  <r>
    <x v="1684"/>
    <x v="1684"/>
    <s v="New Music from Marty Mikles!  A new EP all about God's Goodness &amp; Mercy."/>
    <n v="8000"/>
    <n v="8730"/>
    <x v="3"/>
    <x v="0"/>
    <x v="0"/>
    <n v="1489775641"/>
    <x v="1684"/>
    <b v="0"/>
    <n v="101"/>
    <b v="0"/>
    <x v="28"/>
    <x v="1684"/>
    <x v="4"/>
    <s v="faith"/>
    <x v="1"/>
    <n v="2017"/>
  </r>
  <r>
    <x v="1685"/>
    <x v="1685"/>
    <s v="My name is Brad Dassey.  I've been composing and making music for 18 years now.  I want to get my music out there even further."/>
    <n v="350"/>
    <n v="360"/>
    <x v="3"/>
    <x v="0"/>
    <x v="0"/>
    <n v="1490331623"/>
    <x v="1685"/>
    <b v="0"/>
    <n v="15"/>
    <b v="0"/>
    <x v="28"/>
    <x v="1685"/>
    <x v="4"/>
    <s v="faith"/>
    <x v="1"/>
    <n v="2017"/>
  </r>
  <r>
    <x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x v="1686"/>
    <b v="0"/>
    <n v="1"/>
    <b v="0"/>
    <x v="28"/>
    <x v="1686"/>
    <x v="4"/>
    <s v="faith"/>
    <x v="1"/>
    <n v="2017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7"/>
    <b v="0"/>
    <n v="39"/>
    <b v="0"/>
    <x v="28"/>
    <x v="1687"/>
    <x v="4"/>
    <s v="faith"/>
    <x v="1"/>
    <n v="2017"/>
  </r>
  <r>
    <x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x v="1688"/>
    <b v="0"/>
    <n v="7"/>
    <b v="0"/>
    <x v="28"/>
    <x v="1688"/>
    <x v="4"/>
    <s v="faith"/>
    <x v="1"/>
    <n v="2017"/>
  </r>
  <r>
    <x v="1689"/>
    <x v="1689"/>
    <s v="Praising the Living God in the second half of life."/>
    <n v="2400"/>
    <n v="2400"/>
    <x v="3"/>
    <x v="0"/>
    <x v="0"/>
    <n v="1489700230"/>
    <x v="1689"/>
    <b v="0"/>
    <n v="14"/>
    <b v="0"/>
    <x v="28"/>
    <x v="1689"/>
    <x v="4"/>
    <s v="faith"/>
    <x v="1"/>
    <n v="2017"/>
  </r>
  <r>
    <x v="1690"/>
    <x v="1690"/>
    <s v="Our newest project! We are hard at it trying to bring music that uplifts the spirit, and tells a story of life-changing love."/>
    <n v="2500"/>
    <n v="635"/>
    <x v="3"/>
    <x v="0"/>
    <x v="0"/>
    <n v="1491470442"/>
    <x v="1690"/>
    <b v="0"/>
    <n v="11"/>
    <b v="0"/>
    <x v="28"/>
    <x v="1690"/>
    <x v="4"/>
    <s v="faith"/>
    <x v="1"/>
    <n v="2017"/>
  </r>
  <r>
    <x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x v="1691"/>
    <b v="0"/>
    <n v="38"/>
    <b v="0"/>
    <x v="28"/>
    <x v="1691"/>
    <x v="4"/>
    <s v="faith"/>
    <x v="1"/>
    <n v="2017"/>
  </r>
  <r>
    <x v="1692"/>
    <x v="1692"/>
    <s v="After 3 years.....It's time for some new music! Album #2 is in motion and I can't wait to share it with all of you!"/>
    <n v="5000"/>
    <n v="2390"/>
    <x v="3"/>
    <x v="0"/>
    <x v="0"/>
    <n v="1490572740"/>
    <x v="1692"/>
    <b v="0"/>
    <n v="15"/>
    <b v="0"/>
    <x v="28"/>
    <x v="1692"/>
    <x v="4"/>
    <s v="faith"/>
    <x v="1"/>
    <n v="2017"/>
  </r>
  <r>
    <x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x v="1693"/>
    <b v="0"/>
    <n v="8"/>
    <b v="0"/>
    <x v="28"/>
    <x v="1693"/>
    <x v="4"/>
    <s v="faith"/>
    <x v="1"/>
    <n v="2017"/>
  </r>
  <r>
    <x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x v="1694"/>
    <b v="0"/>
    <n v="1"/>
    <b v="0"/>
    <x v="28"/>
    <x v="1694"/>
    <x v="4"/>
    <s v="faith"/>
    <x v="1"/>
    <n v="2017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x v="1695"/>
    <b v="0"/>
    <n v="23"/>
    <b v="0"/>
    <x v="28"/>
    <x v="1695"/>
    <x v="4"/>
    <s v="faith"/>
    <x v="1"/>
    <n v="2017"/>
  </r>
  <r>
    <x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x v="1696"/>
    <b v="0"/>
    <n v="0"/>
    <b v="0"/>
    <x v="28"/>
    <x v="1696"/>
    <x v="4"/>
    <s v="faith"/>
    <x v="1"/>
    <n v="2017"/>
  </r>
  <r>
    <x v="1697"/>
    <x v="1697"/>
    <s v="You can help create an awesome new worship album and in return get exclusive rewards ONLY for backers of this project."/>
    <n v="12500"/>
    <n v="2526"/>
    <x v="3"/>
    <x v="0"/>
    <x v="0"/>
    <n v="1491781648"/>
    <x v="1697"/>
    <b v="0"/>
    <n v="22"/>
    <b v="0"/>
    <x v="28"/>
    <x v="1697"/>
    <x v="4"/>
    <s v="faith"/>
    <x v="1"/>
    <n v="2017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8"/>
    <b v="0"/>
    <n v="0"/>
    <b v="0"/>
    <x v="28"/>
    <x v="1698"/>
    <x v="4"/>
    <s v="faith"/>
    <x v="1"/>
    <n v="2017"/>
  </r>
  <r>
    <x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x v="1699"/>
    <b v="0"/>
    <n v="4"/>
    <b v="0"/>
    <x v="28"/>
    <x v="1699"/>
    <x v="4"/>
    <s v="faith"/>
    <x v="1"/>
    <n v="2017"/>
  </r>
  <r>
    <x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x v="1700"/>
    <b v="0"/>
    <n v="79"/>
    <b v="0"/>
    <x v="28"/>
    <x v="1700"/>
    <x v="4"/>
    <s v="faith"/>
    <x v="1"/>
    <n v="2017"/>
  </r>
  <r>
    <x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x v="1701"/>
    <b v="0"/>
    <n v="2"/>
    <b v="0"/>
    <x v="28"/>
    <x v="1701"/>
    <x v="4"/>
    <s v="faith"/>
    <x v="3"/>
    <n v="2014"/>
  </r>
  <r>
    <x v="1702"/>
    <x v="1702"/>
    <s v="I can do all things through christ jesus"/>
    <n v="16500"/>
    <n v="1"/>
    <x v="2"/>
    <x v="0"/>
    <x v="0"/>
    <n v="1427745150"/>
    <x v="1702"/>
    <b v="0"/>
    <n v="1"/>
    <b v="0"/>
    <x v="28"/>
    <x v="1702"/>
    <x v="4"/>
    <s v="faith"/>
    <x v="0"/>
    <n v="2015"/>
  </r>
  <r>
    <x v="1703"/>
    <x v="1703"/>
    <s v="I would love for you to be a part of helping me raise money for music and video production to launch my first Worship album!"/>
    <n v="5000"/>
    <n v="51"/>
    <x v="2"/>
    <x v="0"/>
    <x v="0"/>
    <n v="1441003537"/>
    <x v="1703"/>
    <b v="0"/>
    <n v="2"/>
    <b v="0"/>
    <x v="28"/>
    <x v="1703"/>
    <x v="4"/>
    <s v="faith"/>
    <x v="0"/>
    <n v="2015"/>
  </r>
  <r>
    <x v="1704"/>
    <x v="1704"/>
    <s v="We want to record an album of popular praise &amp; worship songs with our own influence and style."/>
    <n v="2000"/>
    <n v="1302"/>
    <x v="2"/>
    <x v="0"/>
    <x v="0"/>
    <n v="1424056873"/>
    <x v="1704"/>
    <b v="0"/>
    <n v="11"/>
    <b v="0"/>
    <x v="28"/>
    <x v="1704"/>
    <x v="4"/>
    <s v="faith"/>
    <x v="0"/>
    <n v="2015"/>
  </r>
  <r>
    <x v="1705"/>
    <x v="1705"/>
    <s v="An instrumental album that ranges from hymns to contemporary music. All the music is recorded by myself."/>
    <n v="2000"/>
    <n v="0"/>
    <x v="2"/>
    <x v="0"/>
    <x v="0"/>
    <n v="1441814400"/>
    <x v="1705"/>
    <b v="0"/>
    <n v="0"/>
    <b v="0"/>
    <x v="28"/>
    <x v="1705"/>
    <x v="4"/>
    <s v="faith"/>
    <x v="0"/>
    <n v="2015"/>
  </r>
  <r>
    <x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x v="1706"/>
    <b v="0"/>
    <n v="0"/>
    <b v="0"/>
    <x v="28"/>
    <x v="1706"/>
    <x v="4"/>
    <s v="faith"/>
    <x v="0"/>
    <n v="2015"/>
  </r>
  <r>
    <x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x v="1707"/>
    <b v="0"/>
    <n v="9"/>
    <b v="0"/>
    <x v="28"/>
    <x v="1707"/>
    <x v="4"/>
    <s v="faith"/>
    <x v="2"/>
    <n v="2016"/>
  </r>
  <r>
    <x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x v="1708"/>
    <b v="0"/>
    <n v="0"/>
    <b v="0"/>
    <x v="28"/>
    <x v="1708"/>
    <x v="4"/>
    <s v="faith"/>
    <x v="2"/>
    <n v="2016"/>
  </r>
  <r>
    <x v="1709"/>
    <x v="1709"/>
    <s v="A project to set psalms to music. The psalms are taken from the English Standard Version (ESV) of the Bible."/>
    <n v="1750"/>
    <n v="85"/>
    <x v="2"/>
    <x v="0"/>
    <x v="0"/>
    <n v="1409513940"/>
    <x v="1709"/>
    <b v="0"/>
    <n v="4"/>
    <b v="0"/>
    <x v="28"/>
    <x v="1709"/>
    <x v="4"/>
    <s v="faith"/>
    <x v="3"/>
    <n v="2014"/>
  </r>
  <r>
    <x v="1710"/>
    <x v="1710"/>
    <s v="We want to create a gospel live album which has never been produced before."/>
    <n v="5000"/>
    <n v="34"/>
    <x v="2"/>
    <x v="12"/>
    <x v="3"/>
    <n v="1453122000"/>
    <x v="1710"/>
    <b v="0"/>
    <n v="1"/>
    <b v="0"/>
    <x v="28"/>
    <x v="1710"/>
    <x v="4"/>
    <s v="faith"/>
    <x v="0"/>
    <n v="2015"/>
  </r>
  <r>
    <x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x v="1711"/>
    <b v="0"/>
    <n v="2"/>
    <b v="0"/>
    <x v="28"/>
    <x v="1711"/>
    <x v="4"/>
    <s v="faith"/>
    <x v="3"/>
    <n v="2014"/>
  </r>
  <r>
    <x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x v="1712"/>
    <b v="0"/>
    <n v="0"/>
    <b v="0"/>
    <x v="28"/>
    <x v="1712"/>
    <x v="4"/>
    <s v="faith"/>
    <x v="0"/>
    <n v="2015"/>
  </r>
  <r>
    <x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x v="1713"/>
    <b v="0"/>
    <n v="1"/>
    <b v="0"/>
    <x v="28"/>
    <x v="1713"/>
    <x v="4"/>
    <s v="faith"/>
    <x v="3"/>
    <n v="2014"/>
  </r>
  <r>
    <x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x v="1714"/>
    <b v="0"/>
    <n v="17"/>
    <b v="0"/>
    <x v="28"/>
    <x v="1714"/>
    <x v="4"/>
    <s v="faith"/>
    <x v="0"/>
    <n v="2015"/>
  </r>
  <r>
    <x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x v="1715"/>
    <b v="0"/>
    <n v="2"/>
    <b v="0"/>
    <x v="28"/>
    <x v="1715"/>
    <x v="4"/>
    <s v="faith"/>
    <x v="0"/>
    <n v="2015"/>
  </r>
  <r>
    <x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x v="1716"/>
    <b v="0"/>
    <n v="3"/>
    <b v="0"/>
    <x v="28"/>
    <x v="1716"/>
    <x v="4"/>
    <s v="faith"/>
    <x v="2"/>
    <n v="2016"/>
  </r>
  <r>
    <x v="1717"/>
    <x v="1717"/>
    <s v="Our first record created to reach, inspire, and ultimately express the love of Jesus to our generation."/>
    <n v="3265"/>
    <n v="1395"/>
    <x v="2"/>
    <x v="0"/>
    <x v="0"/>
    <n v="1461211200"/>
    <x v="1717"/>
    <b v="0"/>
    <n v="41"/>
    <b v="0"/>
    <x v="28"/>
    <x v="1717"/>
    <x v="4"/>
    <s v="faith"/>
    <x v="2"/>
    <n v="2016"/>
  </r>
  <r>
    <x v="1718"/>
    <x v="1718"/>
    <s v="A melody for the galaxy."/>
    <n v="35000"/>
    <n v="75"/>
    <x v="2"/>
    <x v="0"/>
    <x v="0"/>
    <n v="1463201940"/>
    <x v="1718"/>
    <b v="0"/>
    <n v="2"/>
    <b v="0"/>
    <x v="28"/>
    <x v="1718"/>
    <x v="4"/>
    <s v="faith"/>
    <x v="2"/>
    <n v="2016"/>
  </r>
  <r>
    <x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x v="1719"/>
    <b v="0"/>
    <n v="3"/>
    <b v="0"/>
    <x v="28"/>
    <x v="1719"/>
    <x v="4"/>
    <s v="faith"/>
    <x v="3"/>
    <n v="2014"/>
  </r>
  <r>
    <x v="1720"/>
    <x v="1720"/>
    <s v="Justin and Elly Heckel just finished recording their Debut Album and need your help to release it to the rest of the World!"/>
    <n v="4000"/>
    <n v="225"/>
    <x v="2"/>
    <x v="0"/>
    <x v="0"/>
    <n v="1415562471"/>
    <x v="1720"/>
    <b v="0"/>
    <n v="8"/>
    <b v="0"/>
    <x v="28"/>
    <x v="1720"/>
    <x v="4"/>
    <s v="faith"/>
    <x v="3"/>
    <n v="2014"/>
  </r>
  <r>
    <x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x v="1721"/>
    <b v="0"/>
    <n v="0"/>
    <b v="0"/>
    <x v="28"/>
    <x v="1721"/>
    <x v="4"/>
    <s v="faith"/>
    <x v="0"/>
    <n v="2015"/>
  </r>
  <r>
    <x v="1722"/>
    <x v="1722"/>
    <s v="I am raising money to leave a legacy for the DC Gospel Stars and preserve this art form for music lovers of this style."/>
    <n v="2880"/>
    <n v="1"/>
    <x v="2"/>
    <x v="0"/>
    <x v="0"/>
    <n v="1459642200"/>
    <x v="1722"/>
    <b v="0"/>
    <n v="1"/>
    <b v="0"/>
    <x v="28"/>
    <x v="1722"/>
    <x v="4"/>
    <s v="faith"/>
    <x v="2"/>
    <n v="2016"/>
  </r>
  <r>
    <x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x v="1723"/>
    <b v="0"/>
    <n v="3"/>
    <b v="0"/>
    <x v="28"/>
    <x v="1723"/>
    <x v="4"/>
    <s v="faith"/>
    <x v="0"/>
    <n v="2015"/>
  </r>
  <r>
    <x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x v="1724"/>
    <b v="0"/>
    <n v="4"/>
    <b v="0"/>
    <x v="28"/>
    <x v="1724"/>
    <x v="4"/>
    <s v="faith"/>
    <x v="3"/>
    <n v="2014"/>
  </r>
  <r>
    <x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x v="1725"/>
    <b v="0"/>
    <n v="9"/>
    <b v="0"/>
    <x v="28"/>
    <x v="1725"/>
    <x v="4"/>
    <s v="faith"/>
    <x v="3"/>
    <n v="2014"/>
  </r>
  <r>
    <x v="1726"/>
    <x v="1726"/>
    <s v="Amanda Joy Hall's sophomore album, &quot;Every Day&quot;. Release expected July 2014"/>
    <n v="6500"/>
    <n v="2196"/>
    <x v="2"/>
    <x v="0"/>
    <x v="0"/>
    <n v="1403906664"/>
    <x v="1726"/>
    <b v="0"/>
    <n v="16"/>
    <b v="0"/>
    <x v="28"/>
    <x v="1726"/>
    <x v="4"/>
    <s v="faith"/>
    <x v="3"/>
    <n v="2014"/>
  </r>
  <r>
    <x v="1727"/>
    <x v="1727"/>
    <s v="Please help fund my second Prophetic Guitar album. Be a part of a pioneering and groundbreaking sound released from Heaven."/>
    <n v="3000"/>
    <n v="1"/>
    <x v="2"/>
    <x v="1"/>
    <x v="1"/>
    <n v="1428231600"/>
    <x v="1727"/>
    <b v="0"/>
    <n v="1"/>
    <b v="0"/>
    <x v="28"/>
    <x v="1727"/>
    <x v="4"/>
    <s v="faith"/>
    <x v="0"/>
    <n v="2015"/>
  </r>
  <r>
    <x v="1728"/>
    <x v="1728"/>
    <s v="Be in God's presence through instrumental covers of hymns. Help me build a home studio to freely distribute this album."/>
    <n v="1250"/>
    <n v="855"/>
    <x v="2"/>
    <x v="0"/>
    <x v="0"/>
    <n v="1445439674"/>
    <x v="1728"/>
    <b v="0"/>
    <n v="7"/>
    <b v="0"/>
    <x v="28"/>
    <x v="1728"/>
    <x v="4"/>
    <s v="faith"/>
    <x v="0"/>
    <n v="2015"/>
  </r>
  <r>
    <x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x v="1729"/>
    <b v="0"/>
    <n v="0"/>
    <b v="0"/>
    <x v="28"/>
    <x v="1729"/>
    <x v="4"/>
    <s v="faith"/>
    <x v="2"/>
    <n v="2016"/>
  </r>
  <r>
    <x v="1730"/>
    <x v="1730"/>
    <s v="Hello, I am raising money to fund my first solo Album.  This project is my testimony that God is truly our shelter in the storm."/>
    <n v="3000"/>
    <n v="0"/>
    <x v="2"/>
    <x v="0"/>
    <x v="0"/>
    <n v="1445738783"/>
    <x v="1730"/>
    <b v="0"/>
    <n v="0"/>
    <b v="0"/>
    <x v="28"/>
    <x v="1730"/>
    <x v="4"/>
    <s v="faith"/>
    <x v="0"/>
    <n v="2015"/>
  </r>
  <r>
    <x v="1731"/>
    <x v="1731"/>
    <s v="We are a Christin Worship band looking to midwest tour. God Bless!"/>
    <n v="1000"/>
    <n v="0"/>
    <x v="2"/>
    <x v="0"/>
    <x v="0"/>
    <n v="1434034800"/>
    <x v="1731"/>
    <b v="0"/>
    <n v="0"/>
    <b v="0"/>
    <x v="28"/>
    <x v="1731"/>
    <x v="4"/>
    <s v="faith"/>
    <x v="0"/>
    <n v="2015"/>
  </r>
  <r>
    <x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x v="1732"/>
    <b v="0"/>
    <n v="0"/>
    <b v="0"/>
    <x v="28"/>
    <x v="1732"/>
    <x v="4"/>
    <s v="faith"/>
    <x v="0"/>
    <n v="2015"/>
  </r>
  <r>
    <x v="1733"/>
    <x v="1733"/>
    <s v="I am trying to share the music I am blessed to have written. https://www.johncox4.com or https://reverbnation.com/johncox4"/>
    <n v="10000"/>
    <n v="0"/>
    <x v="2"/>
    <x v="0"/>
    <x v="0"/>
    <n v="1473802200"/>
    <x v="1733"/>
    <b v="0"/>
    <n v="0"/>
    <b v="0"/>
    <x v="28"/>
    <x v="1733"/>
    <x v="4"/>
    <s v="faith"/>
    <x v="2"/>
    <n v="2016"/>
  </r>
  <r>
    <x v="1734"/>
    <x v="1734"/>
    <s v="This is a double venture project. I have finished a new manuscript and currently working on creating a Christian rap CD."/>
    <n v="4500"/>
    <n v="1"/>
    <x v="2"/>
    <x v="0"/>
    <x v="0"/>
    <n v="1431046356"/>
    <x v="1734"/>
    <b v="0"/>
    <n v="1"/>
    <b v="0"/>
    <x v="28"/>
    <x v="1734"/>
    <x v="4"/>
    <s v="faith"/>
    <x v="0"/>
    <n v="2015"/>
  </r>
  <r>
    <x v="1735"/>
    <x v="1735"/>
    <s v="RainSong is letting my buy a discounted guitar. I will use this to offer my talents to the ministry programs I'm a part of."/>
    <n v="1000"/>
    <n v="110"/>
    <x v="2"/>
    <x v="0"/>
    <x v="0"/>
    <n v="1470598345"/>
    <x v="1735"/>
    <b v="0"/>
    <n v="2"/>
    <b v="0"/>
    <x v="28"/>
    <x v="1735"/>
    <x v="4"/>
    <s v="faith"/>
    <x v="2"/>
    <n v="2016"/>
  </r>
  <r>
    <x v="1736"/>
    <x v="1736"/>
    <s v="A unique meditative album reflecting on the life of Christ, inviting Him into your presence"/>
    <n v="3000"/>
    <n v="22"/>
    <x v="2"/>
    <x v="0"/>
    <x v="0"/>
    <n v="1447018833"/>
    <x v="1736"/>
    <b v="0"/>
    <n v="1"/>
    <b v="0"/>
    <x v="28"/>
    <x v="1736"/>
    <x v="4"/>
    <s v="faith"/>
    <x v="0"/>
    <n v="2015"/>
  </r>
  <r>
    <x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x v="1737"/>
    <b v="0"/>
    <n v="15"/>
    <b v="0"/>
    <x v="28"/>
    <x v="1737"/>
    <x v="4"/>
    <s v="faith"/>
    <x v="0"/>
    <n v="2015"/>
  </r>
  <r>
    <x v="1738"/>
    <x v="1738"/>
    <s v="Music that inspires and gives hope for overcoming and change. And it is good music."/>
    <n v="5000"/>
    <n v="20"/>
    <x v="2"/>
    <x v="0"/>
    <x v="0"/>
    <n v="1412283542"/>
    <x v="1738"/>
    <b v="0"/>
    <n v="1"/>
    <b v="0"/>
    <x v="28"/>
    <x v="1738"/>
    <x v="4"/>
    <s v="faith"/>
    <x v="3"/>
    <n v="2014"/>
  </r>
  <r>
    <x v="1739"/>
    <x v="1739"/>
    <s v="HELP US RECORD -- SWEET LOVE -- Listen to this sped up ROUGH version and be sure and check out the unique REWARDS ---"/>
    <n v="1000"/>
    <n v="1"/>
    <x v="2"/>
    <x v="0"/>
    <x v="0"/>
    <n v="1462391932"/>
    <x v="1739"/>
    <b v="0"/>
    <n v="1"/>
    <b v="0"/>
    <x v="28"/>
    <x v="1739"/>
    <x v="4"/>
    <s v="faith"/>
    <x v="2"/>
    <n v="2016"/>
  </r>
  <r>
    <x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x v="1740"/>
    <b v="0"/>
    <n v="0"/>
    <b v="0"/>
    <x v="28"/>
    <x v="1740"/>
    <x v="4"/>
    <s v="faith"/>
    <x v="0"/>
    <n v="2015"/>
  </r>
  <r>
    <x v="1741"/>
    <x v="1741"/>
    <s v="A photo journal documenting my experiences and travels across New Zealand"/>
    <n v="1200"/>
    <n v="1330"/>
    <x v="0"/>
    <x v="1"/>
    <x v="1"/>
    <n v="1433948671"/>
    <x v="1741"/>
    <b v="0"/>
    <n v="52"/>
    <b v="1"/>
    <x v="20"/>
    <x v="1741"/>
    <x v="8"/>
    <s v="photobooks"/>
    <x v="0"/>
    <n v="2015"/>
  </r>
  <r>
    <x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x v="1742"/>
    <b v="0"/>
    <n v="34"/>
    <b v="1"/>
    <x v="20"/>
    <x v="1742"/>
    <x v="8"/>
    <s v="photobooks"/>
    <x v="2"/>
    <n v="2016"/>
  </r>
  <r>
    <x v="1743"/>
    <x v="1743"/>
    <s v="Visual documentation of the endangered IÃ±upiat language, captured in the form of a printed photography book."/>
    <n v="6000"/>
    <n v="6025"/>
    <x v="0"/>
    <x v="0"/>
    <x v="0"/>
    <n v="1472270340"/>
    <x v="1743"/>
    <b v="0"/>
    <n v="67"/>
    <b v="1"/>
    <x v="20"/>
    <x v="1743"/>
    <x v="8"/>
    <s v="photobooks"/>
    <x v="2"/>
    <n v="2016"/>
  </r>
  <r>
    <x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x v="1744"/>
    <b v="0"/>
    <n v="70"/>
    <b v="1"/>
    <x v="20"/>
    <x v="1744"/>
    <x v="8"/>
    <s v="photobooks"/>
    <x v="0"/>
    <n v="2015"/>
  </r>
  <r>
    <x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x v="1745"/>
    <b v="0"/>
    <n v="89"/>
    <b v="1"/>
    <x v="20"/>
    <x v="1745"/>
    <x v="8"/>
    <s v="photobooks"/>
    <x v="2"/>
    <n v="2016"/>
  </r>
  <r>
    <x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x v="1746"/>
    <b v="0"/>
    <n v="107"/>
    <b v="1"/>
    <x v="20"/>
    <x v="1746"/>
    <x v="8"/>
    <s v="photobooks"/>
    <x v="2"/>
    <n v="2016"/>
  </r>
  <r>
    <x v="1747"/>
    <x v="1747"/>
    <s v="A beautiful, limited edition, photobook about the story of the last year of my mother's life, to be published by Dewi Lewis."/>
    <n v="9000"/>
    <n v="9446"/>
    <x v="0"/>
    <x v="1"/>
    <x v="1"/>
    <n v="1447426800"/>
    <x v="1747"/>
    <b v="0"/>
    <n v="159"/>
    <b v="1"/>
    <x v="20"/>
    <x v="1747"/>
    <x v="8"/>
    <s v="photobooks"/>
    <x v="0"/>
    <n v="2015"/>
  </r>
  <r>
    <x v="1748"/>
    <x v="1748"/>
    <s v="Telling the story of the city through remarkable people who live in Vancouver today."/>
    <n v="50000"/>
    <n v="64974"/>
    <x v="0"/>
    <x v="5"/>
    <x v="5"/>
    <n v="1441234143"/>
    <x v="1748"/>
    <b v="0"/>
    <n v="181"/>
    <b v="1"/>
    <x v="20"/>
    <x v="1748"/>
    <x v="8"/>
    <s v="photobooks"/>
    <x v="0"/>
    <n v="2015"/>
  </r>
  <r>
    <x v="1749"/>
    <x v="1749"/>
    <s v="Help me fund the production run of my first book by local Photographer Sandro Ortolani."/>
    <n v="10050"/>
    <n v="12410.5"/>
    <x v="0"/>
    <x v="19"/>
    <x v="3"/>
    <n v="1488394800"/>
    <x v="1749"/>
    <b v="0"/>
    <n v="131"/>
    <b v="1"/>
    <x v="20"/>
    <x v="1749"/>
    <x v="8"/>
    <s v="photobooks"/>
    <x v="1"/>
    <n v="2017"/>
  </r>
  <r>
    <x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x v="1750"/>
    <b v="0"/>
    <n v="125"/>
    <b v="1"/>
    <x v="20"/>
    <x v="1750"/>
    <x v="8"/>
    <s v="photobooks"/>
    <x v="2"/>
    <n v="2016"/>
  </r>
  <r>
    <x v="1751"/>
    <x v="1751"/>
    <s v="Photographs and stories culled from 10 years of road trips through rural Greece"/>
    <n v="10000"/>
    <n v="10290"/>
    <x v="0"/>
    <x v="0"/>
    <x v="0"/>
    <n v="1426787123"/>
    <x v="1751"/>
    <b v="0"/>
    <n v="61"/>
    <b v="1"/>
    <x v="20"/>
    <x v="1751"/>
    <x v="8"/>
    <s v="photobooks"/>
    <x v="0"/>
    <n v="2015"/>
  </r>
  <r>
    <x v="1752"/>
    <x v="1752"/>
    <s v="A little book of calm, in picture form, that will soothe the soul and un-furrow the brow."/>
    <n v="1200"/>
    <n v="3122"/>
    <x v="0"/>
    <x v="1"/>
    <x v="1"/>
    <n v="1476425082"/>
    <x v="1752"/>
    <b v="0"/>
    <n v="90"/>
    <b v="1"/>
    <x v="20"/>
    <x v="1752"/>
    <x v="8"/>
    <s v="photobooks"/>
    <x v="2"/>
    <n v="2016"/>
  </r>
  <r>
    <x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x v="1753"/>
    <b v="0"/>
    <n v="35"/>
    <b v="1"/>
    <x v="20"/>
    <x v="1753"/>
    <x v="8"/>
    <s v="photobooks"/>
    <x v="2"/>
    <n v="2016"/>
  </r>
  <r>
    <x v="1754"/>
    <x v="1754"/>
    <s v="A photography publication that looks behind the myths, clichÃ©s and fairytales that surround Ottawa, the capital of Canada."/>
    <n v="8500"/>
    <n v="9395"/>
    <x v="0"/>
    <x v="5"/>
    <x v="5"/>
    <n v="1428091353"/>
    <x v="1754"/>
    <b v="0"/>
    <n v="90"/>
    <b v="1"/>
    <x v="20"/>
    <x v="1754"/>
    <x v="8"/>
    <s v="photobooks"/>
    <x v="0"/>
    <n v="2015"/>
  </r>
  <r>
    <x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x v="1755"/>
    <b v="0"/>
    <n v="4"/>
    <b v="1"/>
    <x v="20"/>
    <x v="1755"/>
    <x v="8"/>
    <s v="photobooks"/>
    <x v="0"/>
    <n v="2015"/>
  </r>
  <r>
    <x v="1756"/>
    <x v="1756"/>
    <s v="214 is a photobook about the local hip hop culture in Dallas, Texas between 2012 and 2014 by photographer, Mariah Tyler."/>
    <n v="5500"/>
    <n v="5655.6"/>
    <x v="0"/>
    <x v="0"/>
    <x v="0"/>
    <n v="1472443269"/>
    <x v="1756"/>
    <b v="0"/>
    <n v="120"/>
    <b v="1"/>
    <x v="20"/>
    <x v="1756"/>
    <x v="8"/>
    <s v="photobooks"/>
    <x v="2"/>
    <n v="2016"/>
  </r>
  <r>
    <x v="1757"/>
    <x v="1757"/>
    <s v="I want to create a self published photo art book on the topic of the resurgence of femininity."/>
    <n v="5000"/>
    <n v="5800"/>
    <x v="0"/>
    <x v="0"/>
    <x v="0"/>
    <n v="1485631740"/>
    <x v="1757"/>
    <b v="0"/>
    <n v="14"/>
    <b v="1"/>
    <x v="20"/>
    <x v="1757"/>
    <x v="8"/>
    <s v="photobooks"/>
    <x v="2"/>
    <n v="2016"/>
  </r>
  <r>
    <x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x v="1758"/>
    <b v="0"/>
    <n v="27"/>
    <b v="1"/>
    <x v="20"/>
    <x v="1758"/>
    <x v="8"/>
    <s v="photobooks"/>
    <x v="2"/>
    <n v="2016"/>
  </r>
  <r>
    <x v="1759"/>
    <x v="1759"/>
    <s v="Death Valley will be the first photo book of Andi State"/>
    <n v="5000"/>
    <n v="5330"/>
    <x v="0"/>
    <x v="0"/>
    <x v="0"/>
    <n v="1427309629"/>
    <x v="1759"/>
    <b v="0"/>
    <n v="49"/>
    <b v="1"/>
    <x v="20"/>
    <x v="1759"/>
    <x v="8"/>
    <s v="photobooks"/>
    <x v="0"/>
    <n v="2015"/>
  </r>
  <r>
    <x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x v="1760"/>
    <b v="0"/>
    <n v="102"/>
    <b v="1"/>
    <x v="20"/>
    <x v="1760"/>
    <x v="8"/>
    <s v="photobooks"/>
    <x v="2"/>
    <n v="2016"/>
  </r>
  <r>
    <x v="1761"/>
    <x v="1761"/>
    <s v="A hardcover photobook telling the naked truth of a young photographers journey."/>
    <n v="100"/>
    <n v="155"/>
    <x v="0"/>
    <x v="1"/>
    <x v="1"/>
    <n v="1442065060"/>
    <x v="1761"/>
    <b v="0"/>
    <n v="3"/>
    <b v="1"/>
    <x v="20"/>
    <x v="1761"/>
    <x v="8"/>
    <s v="photobooks"/>
    <x v="0"/>
    <n v="2015"/>
  </r>
  <r>
    <x v="1762"/>
    <x v="1762"/>
    <s v="Project rewards $25 gets you 190+ digital images"/>
    <n v="100"/>
    <n v="885"/>
    <x v="0"/>
    <x v="0"/>
    <x v="0"/>
    <n v="1457739245"/>
    <x v="1762"/>
    <b v="0"/>
    <n v="25"/>
    <b v="1"/>
    <x v="20"/>
    <x v="1762"/>
    <x v="8"/>
    <s v="photobooks"/>
    <x v="2"/>
    <n v="2016"/>
  </r>
  <r>
    <x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x v="1763"/>
    <b v="0"/>
    <n v="118"/>
    <b v="1"/>
    <x v="20"/>
    <x v="1763"/>
    <x v="8"/>
    <s v="photobooks"/>
    <x v="2"/>
    <n v="2016"/>
  </r>
  <r>
    <x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x v="1764"/>
    <b v="1"/>
    <n v="39"/>
    <b v="0"/>
    <x v="20"/>
    <x v="1764"/>
    <x v="8"/>
    <s v="photobooks"/>
    <x v="3"/>
    <n v="2014"/>
  </r>
  <r>
    <x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x v="1765"/>
    <b v="1"/>
    <n v="103"/>
    <b v="0"/>
    <x v="20"/>
    <x v="1765"/>
    <x v="8"/>
    <s v="photobooks"/>
    <x v="3"/>
    <n v="2014"/>
  </r>
  <r>
    <x v="1766"/>
    <x v="1766"/>
    <s v="I want to create a beautiful book which documents the Melbourne music scene."/>
    <n v="1500"/>
    <n v="0"/>
    <x v="2"/>
    <x v="2"/>
    <x v="2"/>
    <n v="1408999088"/>
    <x v="1766"/>
    <b v="1"/>
    <n v="0"/>
    <b v="0"/>
    <x v="20"/>
    <x v="1766"/>
    <x v="8"/>
    <s v="photobooks"/>
    <x v="3"/>
    <n v="2014"/>
  </r>
  <r>
    <x v="1767"/>
    <x v="1767"/>
    <s v="A photographic search for the true meaning of pride for ones country during the World Cup"/>
    <n v="5000"/>
    <n v="2286"/>
    <x v="2"/>
    <x v="0"/>
    <x v="0"/>
    <n v="1407080884"/>
    <x v="1767"/>
    <b v="1"/>
    <n v="39"/>
    <b v="0"/>
    <x v="20"/>
    <x v="1767"/>
    <x v="8"/>
    <s v="photobooks"/>
    <x v="3"/>
    <n v="2014"/>
  </r>
  <r>
    <x v="1768"/>
    <x v="1768"/>
    <s v="My goal is to create a catalog of farm-to-table recipes with stunning images from restaurants and farms in the southwest."/>
    <n v="5000"/>
    <n v="187"/>
    <x v="2"/>
    <x v="0"/>
    <x v="0"/>
    <n v="1411824444"/>
    <x v="1768"/>
    <b v="1"/>
    <n v="15"/>
    <b v="0"/>
    <x v="20"/>
    <x v="1768"/>
    <x v="8"/>
    <s v="photobooks"/>
    <x v="3"/>
    <n v="2014"/>
  </r>
  <r>
    <x v="1769"/>
    <x v="1769"/>
    <s v="To create a publication, and exhibition documenting the collection of Jamie Ross, longtime collector of Navajo Textiles"/>
    <n v="40000"/>
    <n v="1081"/>
    <x v="2"/>
    <x v="0"/>
    <x v="0"/>
    <n v="1421177959"/>
    <x v="1769"/>
    <b v="1"/>
    <n v="22"/>
    <b v="0"/>
    <x v="20"/>
    <x v="1769"/>
    <x v="8"/>
    <s v="photobooks"/>
    <x v="3"/>
    <n v="2014"/>
  </r>
  <r>
    <x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x v="1770"/>
    <b v="1"/>
    <n v="92"/>
    <b v="0"/>
    <x v="20"/>
    <x v="1770"/>
    <x v="8"/>
    <s v="photobooks"/>
    <x v="3"/>
    <n v="2014"/>
  </r>
  <r>
    <x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x v="1771"/>
    <b v="1"/>
    <n v="25"/>
    <b v="0"/>
    <x v="20"/>
    <x v="1771"/>
    <x v="8"/>
    <s v="photobooks"/>
    <x v="3"/>
    <n v="2014"/>
  </r>
  <r>
    <x v="1772"/>
    <x v="1772"/>
    <s v="A photobook and a short documentary film telling the story of Holocaust in Northwestern Lithuania"/>
    <n v="5500"/>
    <n v="858"/>
    <x v="2"/>
    <x v="1"/>
    <x v="1"/>
    <n v="1404666836"/>
    <x v="1772"/>
    <b v="1"/>
    <n v="19"/>
    <b v="0"/>
    <x v="20"/>
    <x v="1772"/>
    <x v="8"/>
    <s v="photobooks"/>
    <x v="3"/>
    <n v="2014"/>
  </r>
  <r>
    <x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x v="1773"/>
    <b v="1"/>
    <n v="19"/>
    <b v="0"/>
    <x v="20"/>
    <x v="1773"/>
    <x v="8"/>
    <s v="photobooks"/>
    <x v="3"/>
    <n v="2014"/>
  </r>
  <r>
    <x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x v="1774"/>
    <b v="1"/>
    <n v="13"/>
    <b v="0"/>
    <x v="20"/>
    <x v="1774"/>
    <x v="8"/>
    <s v="photobooks"/>
    <x v="3"/>
    <n v="2014"/>
  </r>
  <r>
    <x v="1775"/>
    <x v="1775"/>
    <s v="Rarely seen images of Muhammad Ali in his prime as he trained in Miami Beach at the famous 5th Street Gym in the early 70s"/>
    <n v="32500"/>
    <n v="21158"/>
    <x v="2"/>
    <x v="0"/>
    <x v="0"/>
    <n v="1414193160"/>
    <x v="1775"/>
    <b v="1"/>
    <n v="124"/>
    <b v="0"/>
    <x v="20"/>
    <x v="1775"/>
    <x v="8"/>
    <s v="photobooks"/>
    <x v="3"/>
    <n v="2014"/>
  </r>
  <r>
    <x v="1776"/>
    <x v="1776"/>
    <s v="A documentation of the implications of hedonistic architectural ventures in Dubai, the fastest growing city on the planet."/>
    <n v="5000"/>
    <n v="335"/>
    <x v="2"/>
    <x v="1"/>
    <x v="1"/>
    <n v="1414623471"/>
    <x v="1776"/>
    <b v="1"/>
    <n v="4"/>
    <b v="0"/>
    <x v="20"/>
    <x v="1776"/>
    <x v="8"/>
    <s v="photobooks"/>
    <x v="3"/>
    <n v="2014"/>
  </r>
  <r>
    <x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x v="1777"/>
    <b v="1"/>
    <n v="10"/>
    <b v="0"/>
    <x v="20"/>
    <x v="1777"/>
    <x v="8"/>
    <s v="photobooks"/>
    <x v="0"/>
    <n v="2015"/>
  </r>
  <r>
    <x v="1778"/>
    <x v="1778"/>
    <s v="This book combines portraits of Cuban life and and society with quotes from a diverse group of Cubans that live in Cuba now."/>
    <n v="50000"/>
    <n v="995"/>
    <x v="2"/>
    <x v="0"/>
    <x v="0"/>
    <n v="1427485395"/>
    <x v="1778"/>
    <b v="1"/>
    <n v="15"/>
    <b v="0"/>
    <x v="20"/>
    <x v="1778"/>
    <x v="8"/>
    <s v="photobooks"/>
    <x v="0"/>
    <n v="2015"/>
  </r>
  <r>
    <x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x v="1779"/>
    <b v="1"/>
    <n v="38"/>
    <b v="0"/>
    <x v="20"/>
    <x v="1779"/>
    <x v="8"/>
    <s v="photobooks"/>
    <x v="2"/>
    <n v="2016"/>
  </r>
  <r>
    <x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x v="1780"/>
    <b v="1"/>
    <n v="152"/>
    <b v="0"/>
    <x v="20"/>
    <x v="1780"/>
    <x v="8"/>
    <s v="photobooks"/>
    <x v="2"/>
    <n v="2016"/>
  </r>
  <r>
    <x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x v="1781"/>
    <b v="1"/>
    <n v="24"/>
    <b v="0"/>
    <x v="20"/>
    <x v="1781"/>
    <x v="8"/>
    <s v="photobooks"/>
    <x v="2"/>
    <n v="2016"/>
  </r>
  <r>
    <x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x v="1782"/>
    <b v="1"/>
    <n v="76"/>
    <b v="0"/>
    <x v="20"/>
    <x v="1782"/>
    <x v="8"/>
    <s v="photobooks"/>
    <x v="2"/>
    <n v="2016"/>
  </r>
  <r>
    <x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x v="1783"/>
    <b v="1"/>
    <n v="185"/>
    <b v="0"/>
    <x v="20"/>
    <x v="1783"/>
    <x v="8"/>
    <s v="photobooks"/>
    <x v="0"/>
    <n v="2015"/>
  </r>
  <r>
    <x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x v="1784"/>
    <b v="1"/>
    <n v="33"/>
    <b v="0"/>
    <x v="20"/>
    <x v="1784"/>
    <x v="8"/>
    <s v="photobooks"/>
    <x v="3"/>
    <n v="2014"/>
  </r>
  <r>
    <x v="1785"/>
    <x v="1785"/>
    <s v="A book about a school bus converted into a living space, and the adventure shared by friends on its maiden voyage."/>
    <n v="24000"/>
    <n v="4853"/>
    <x v="2"/>
    <x v="0"/>
    <x v="0"/>
    <n v="1413417600"/>
    <x v="1785"/>
    <b v="1"/>
    <n v="108"/>
    <b v="0"/>
    <x v="20"/>
    <x v="1785"/>
    <x v="8"/>
    <s v="photobooks"/>
    <x v="3"/>
    <n v="2014"/>
  </r>
  <r>
    <x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x v="1786"/>
    <b v="1"/>
    <n v="29"/>
    <b v="0"/>
    <x v="20"/>
    <x v="1786"/>
    <x v="8"/>
    <s v="photobooks"/>
    <x v="3"/>
    <n v="2014"/>
  </r>
  <r>
    <x v="1787"/>
    <x v="1787"/>
    <s v="Raising awareness to the effects of global warming through photographs of the high mountains of Peru."/>
    <n v="10000"/>
    <n v="1533"/>
    <x v="2"/>
    <x v="0"/>
    <x v="0"/>
    <n v="1428158637"/>
    <x v="1787"/>
    <b v="1"/>
    <n v="24"/>
    <b v="0"/>
    <x v="20"/>
    <x v="1787"/>
    <x v="8"/>
    <s v="photobooks"/>
    <x v="0"/>
    <n v="2015"/>
  </r>
  <r>
    <x v="1788"/>
    <x v="1788"/>
    <s v="A photo book celebrating Goths, exploring their lives and giving an insight into what Goth is for them."/>
    <n v="5500"/>
    <n v="76"/>
    <x v="2"/>
    <x v="1"/>
    <x v="1"/>
    <n v="1414795542"/>
    <x v="1788"/>
    <b v="1"/>
    <n v="4"/>
    <b v="0"/>
    <x v="20"/>
    <x v="1788"/>
    <x v="8"/>
    <s v="photobooks"/>
    <x v="3"/>
    <n v="2014"/>
  </r>
  <r>
    <x v="1789"/>
    <x v="1789"/>
    <s v="I want to create a portfolio to show all the aspects of the adrenaline filled game of paintball. Focusing on tournament players"/>
    <n v="8000"/>
    <n v="40"/>
    <x v="2"/>
    <x v="0"/>
    <x v="0"/>
    <n v="1421042403"/>
    <x v="1789"/>
    <b v="1"/>
    <n v="4"/>
    <b v="0"/>
    <x v="20"/>
    <x v="1789"/>
    <x v="8"/>
    <s v="photobooks"/>
    <x v="3"/>
    <n v="2014"/>
  </r>
  <r>
    <x v="1790"/>
    <x v="1790"/>
    <s v="70 years of incredible photography sits patiently in old film sheet boxes, waiting for a return to relevance."/>
    <n v="33000"/>
    <n v="1636"/>
    <x v="2"/>
    <x v="0"/>
    <x v="0"/>
    <n v="1423152678"/>
    <x v="1790"/>
    <b v="1"/>
    <n v="15"/>
    <b v="0"/>
    <x v="20"/>
    <x v="1790"/>
    <x v="8"/>
    <s v="photobooks"/>
    <x v="0"/>
    <n v="2015"/>
  </r>
  <r>
    <x v="1791"/>
    <x v="1791"/>
    <s v="For the love of street photography and the beauty of traditional cultures in southern Italy."/>
    <n v="3000"/>
    <n v="107"/>
    <x v="2"/>
    <x v="1"/>
    <x v="1"/>
    <n v="1422553565"/>
    <x v="1791"/>
    <b v="1"/>
    <n v="4"/>
    <b v="0"/>
    <x v="20"/>
    <x v="1791"/>
    <x v="8"/>
    <s v="photobooks"/>
    <x v="3"/>
    <n v="2014"/>
  </r>
  <r>
    <x v="1792"/>
    <x v="1792"/>
    <s v="In 1970 Helaine Garren shot a series of images at Bensingerâ€™s Pool Hall in Chicago, Illinois."/>
    <n v="25000"/>
    <n v="15281"/>
    <x v="2"/>
    <x v="0"/>
    <x v="0"/>
    <n v="1439189940"/>
    <x v="1792"/>
    <b v="1"/>
    <n v="139"/>
    <b v="0"/>
    <x v="20"/>
    <x v="1792"/>
    <x v="8"/>
    <s v="photobooks"/>
    <x v="0"/>
    <n v="2015"/>
  </r>
  <r>
    <x v="1793"/>
    <x v="1793"/>
    <s v="The beginning of a long term project to document life of the Karen ethnic group on the border of Thailand and Burma."/>
    <n v="3000"/>
    <n v="40"/>
    <x v="2"/>
    <x v="2"/>
    <x v="2"/>
    <n v="1417127040"/>
    <x v="1793"/>
    <b v="1"/>
    <n v="2"/>
    <b v="0"/>
    <x v="20"/>
    <x v="1793"/>
    <x v="8"/>
    <s v="photobooks"/>
    <x v="3"/>
    <n v="2014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4"/>
    <b v="1"/>
    <n v="18"/>
    <b v="0"/>
    <x v="20"/>
    <x v="1794"/>
    <x v="8"/>
    <s v="photobooks"/>
    <x v="0"/>
    <n v="2015"/>
  </r>
  <r>
    <x v="1795"/>
    <x v="1795"/>
    <s v="A photography book documenting the impact of the ISAF mission on the Afghan people of Mazar-e Sharif."/>
    <n v="28000"/>
    <n v="10846"/>
    <x v="2"/>
    <x v="12"/>
    <x v="3"/>
    <n v="1476460800"/>
    <x v="1795"/>
    <b v="1"/>
    <n v="81"/>
    <b v="0"/>
    <x v="20"/>
    <x v="1795"/>
    <x v="8"/>
    <s v="photobooks"/>
    <x v="2"/>
    <n v="2016"/>
  </r>
  <r>
    <x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x v="1796"/>
    <b v="1"/>
    <n v="86"/>
    <b v="0"/>
    <x v="20"/>
    <x v="1796"/>
    <x v="8"/>
    <s v="photobooks"/>
    <x v="2"/>
    <n v="2016"/>
  </r>
  <r>
    <x v="1797"/>
    <x v="1797"/>
    <s v="A photography book that serves as a call to action for Congress to stand up for survivors of domestic and sexual assault."/>
    <n v="10000"/>
    <n v="6755"/>
    <x v="2"/>
    <x v="0"/>
    <x v="0"/>
    <n v="1481809189"/>
    <x v="1797"/>
    <b v="1"/>
    <n v="140"/>
    <b v="0"/>
    <x v="20"/>
    <x v="1797"/>
    <x v="8"/>
    <s v="photobooks"/>
    <x v="2"/>
    <n v="2016"/>
  </r>
  <r>
    <x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x v="1798"/>
    <b v="1"/>
    <n v="37"/>
    <b v="0"/>
    <x v="20"/>
    <x v="1798"/>
    <x v="8"/>
    <s v="photobooks"/>
    <x v="0"/>
    <n v="2015"/>
  </r>
  <r>
    <x v="1799"/>
    <x v="1799"/>
    <s v="The UnDiscovered Image, a monthly publication dedicated to photographers."/>
    <n v="4000"/>
    <n v="69.83"/>
    <x v="2"/>
    <x v="1"/>
    <x v="1"/>
    <n v="1415740408"/>
    <x v="1799"/>
    <b v="1"/>
    <n v="6"/>
    <b v="0"/>
    <x v="20"/>
    <x v="1799"/>
    <x v="8"/>
    <s v="photobooks"/>
    <x v="3"/>
    <n v="2014"/>
  </r>
  <r>
    <x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x v="1800"/>
    <b v="1"/>
    <n v="113"/>
    <b v="0"/>
    <x v="20"/>
    <x v="1800"/>
    <x v="8"/>
    <s v="photobooks"/>
    <x v="2"/>
    <n v="2016"/>
  </r>
  <r>
    <x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x v="1801"/>
    <b v="1"/>
    <n v="37"/>
    <b v="0"/>
    <x v="20"/>
    <x v="1801"/>
    <x v="8"/>
    <s v="photobooks"/>
    <x v="0"/>
    <n v="2015"/>
  </r>
  <r>
    <x v="1802"/>
    <x v="1802"/>
    <s v="Inner Darkness turned into a photobook. Personal work i shot during my recovery...in Berlin."/>
    <n v="3500"/>
    <n v="1697"/>
    <x v="2"/>
    <x v="12"/>
    <x v="3"/>
    <n v="1435442340"/>
    <x v="1802"/>
    <b v="1"/>
    <n v="18"/>
    <b v="0"/>
    <x v="20"/>
    <x v="1802"/>
    <x v="8"/>
    <s v="photobooks"/>
    <x v="0"/>
    <n v="2015"/>
  </r>
  <r>
    <x v="1803"/>
    <x v="1803"/>
    <s v="Photographs capture fleeting experiences, where childhood is our past and adulthood is our future. In between. On the verge."/>
    <n v="17500"/>
    <n v="5390"/>
    <x v="2"/>
    <x v="0"/>
    <x v="0"/>
    <n v="1423878182"/>
    <x v="1803"/>
    <b v="1"/>
    <n v="75"/>
    <b v="0"/>
    <x v="20"/>
    <x v="1803"/>
    <x v="8"/>
    <s v="photobooks"/>
    <x v="0"/>
    <n v="2015"/>
  </r>
  <r>
    <x v="1804"/>
    <x v="1804"/>
    <s v="A beautiful book of Polaroid photographs which celebrates the beauty, diversity, and distinctive character of Colombia"/>
    <n v="15500"/>
    <n v="5452"/>
    <x v="2"/>
    <x v="0"/>
    <x v="0"/>
    <n v="1447521404"/>
    <x v="1804"/>
    <b v="1"/>
    <n v="52"/>
    <b v="0"/>
    <x v="20"/>
    <x v="1804"/>
    <x v="8"/>
    <s v="photobooks"/>
    <x v="0"/>
    <n v="2015"/>
  </r>
  <r>
    <x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x v="1805"/>
    <b v="1"/>
    <n v="122"/>
    <b v="0"/>
    <x v="20"/>
    <x v="1805"/>
    <x v="8"/>
    <s v="photobooks"/>
    <x v="0"/>
    <n v="2015"/>
  </r>
  <r>
    <x v="1806"/>
    <x v="1806"/>
    <s v="Join me in publishing an amazing and unprecedented book with full frontal photopraphs of 8 American Presidents Naked"/>
    <n v="20000"/>
    <n v="591"/>
    <x v="2"/>
    <x v="1"/>
    <x v="1"/>
    <n v="1412090349"/>
    <x v="1806"/>
    <b v="1"/>
    <n v="8"/>
    <b v="0"/>
    <x v="20"/>
    <x v="1806"/>
    <x v="8"/>
    <s v="photobooks"/>
    <x v="3"/>
    <n v="2014"/>
  </r>
  <r>
    <x v="1807"/>
    <x v="1807"/>
    <s v="I want to explore alternative cultures and lifestyles in America."/>
    <n v="5000"/>
    <n v="553"/>
    <x v="2"/>
    <x v="0"/>
    <x v="0"/>
    <n v="1411868313"/>
    <x v="1807"/>
    <b v="1"/>
    <n v="8"/>
    <b v="0"/>
    <x v="20"/>
    <x v="1807"/>
    <x v="8"/>
    <s v="photobooks"/>
    <x v="3"/>
    <n v="2014"/>
  </r>
  <r>
    <x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x v="1808"/>
    <b v="1"/>
    <n v="96"/>
    <b v="0"/>
    <x v="20"/>
    <x v="1808"/>
    <x v="8"/>
    <s v="photobooks"/>
    <x v="1"/>
    <n v="2017"/>
  </r>
  <r>
    <x v="1809"/>
    <x v="1809"/>
    <s v="A stunning photo book highlighting the visual diversity of the City of Hamilton and showcasing it in a new light."/>
    <n v="3500"/>
    <n v="380"/>
    <x v="2"/>
    <x v="5"/>
    <x v="5"/>
    <n v="1425246439"/>
    <x v="1809"/>
    <b v="1"/>
    <n v="9"/>
    <b v="0"/>
    <x v="20"/>
    <x v="1809"/>
    <x v="8"/>
    <s v="photobooks"/>
    <x v="0"/>
    <n v="2015"/>
  </r>
  <r>
    <x v="1810"/>
    <x v="1810"/>
    <s v="Film Speed is a series of Zines focusing on architecture shot completely on 35 and 120mm film."/>
    <n v="450"/>
    <n v="15"/>
    <x v="2"/>
    <x v="0"/>
    <x v="0"/>
    <n v="1408657826"/>
    <x v="1810"/>
    <b v="0"/>
    <n v="2"/>
    <b v="0"/>
    <x v="20"/>
    <x v="1810"/>
    <x v="8"/>
    <s v="photobooks"/>
    <x v="3"/>
    <n v="2014"/>
  </r>
  <r>
    <x v="1811"/>
    <x v="1811"/>
    <s v="A collection of 365 color photographs of sunsets in 2014, beautifully presented in a hardcover book."/>
    <n v="54000"/>
    <n v="40"/>
    <x v="2"/>
    <x v="0"/>
    <x v="0"/>
    <n v="1414123200"/>
    <x v="1811"/>
    <b v="0"/>
    <n v="26"/>
    <b v="0"/>
    <x v="20"/>
    <x v="1811"/>
    <x v="8"/>
    <s v="photobooks"/>
    <x v="3"/>
    <n v="2014"/>
  </r>
  <r>
    <x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x v="1812"/>
    <b v="0"/>
    <n v="23"/>
    <b v="0"/>
    <x v="20"/>
    <x v="1812"/>
    <x v="8"/>
    <s v="photobooks"/>
    <x v="2"/>
    <n v="2016"/>
  </r>
  <r>
    <x v="1813"/>
    <x v="1813"/>
    <s v="This project aims to document, Libyan photographic history; through both print and artisan mediums ."/>
    <n v="8750"/>
    <n v="0"/>
    <x v="2"/>
    <x v="1"/>
    <x v="1"/>
    <n v="1407532812"/>
    <x v="1813"/>
    <b v="0"/>
    <n v="0"/>
    <b v="0"/>
    <x v="20"/>
    <x v="1813"/>
    <x v="8"/>
    <s v="photobooks"/>
    <x v="3"/>
    <n v="2014"/>
  </r>
  <r>
    <x v="1814"/>
    <x v="1814"/>
    <s v="A self published photo book documenting the overwhelming presence of the colour pink, in young girls lives here in the UK."/>
    <n v="12000"/>
    <n v="5902"/>
    <x v="2"/>
    <x v="1"/>
    <x v="1"/>
    <n v="1425108736"/>
    <x v="1814"/>
    <b v="0"/>
    <n v="140"/>
    <b v="0"/>
    <x v="20"/>
    <x v="1814"/>
    <x v="8"/>
    <s v="photobooks"/>
    <x v="0"/>
    <n v="2015"/>
  </r>
  <r>
    <x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x v="1815"/>
    <b v="0"/>
    <n v="0"/>
    <b v="0"/>
    <x v="20"/>
    <x v="1815"/>
    <x v="8"/>
    <s v="photobooks"/>
    <x v="0"/>
    <n v="2015"/>
  </r>
  <r>
    <x v="1816"/>
    <x v="1816"/>
    <s v="A unique Photographic Book Project about the Passionate Moments and Strong Emotions that lie within Karate"/>
    <n v="25000"/>
    <n v="509"/>
    <x v="2"/>
    <x v="16"/>
    <x v="11"/>
    <n v="1469473200"/>
    <x v="1816"/>
    <b v="0"/>
    <n v="6"/>
    <b v="0"/>
    <x v="20"/>
    <x v="1816"/>
    <x v="8"/>
    <s v="photobooks"/>
    <x v="2"/>
    <n v="2016"/>
  </r>
  <r>
    <x v="1817"/>
    <x v="1817"/>
    <s v="Hundreds of breathtaking rodeo photographs collected in a beautiful coffee table book."/>
    <n v="18000"/>
    <n v="9419"/>
    <x v="2"/>
    <x v="0"/>
    <x v="0"/>
    <n v="1485759540"/>
    <x v="1817"/>
    <b v="0"/>
    <n v="100"/>
    <b v="0"/>
    <x v="20"/>
    <x v="1817"/>
    <x v="8"/>
    <s v="photobooks"/>
    <x v="2"/>
    <n v="2016"/>
  </r>
  <r>
    <x v="1818"/>
    <x v="1818"/>
    <s v="We are all different, this is a way to honor and celebrate the authenticity in being different."/>
    <n v="15000"/>
    <n v="0"/>
    <x v="2"/>
    <x v="0"/>
    <x v="0"/>
    <n v="1428035850"/>
    <x v="1818"/>
    <b v="0"/>
    <n v="0"/>
    <b v="0"/>
    <x v="20"/>
    <x v="1818"/>
    <x v="8"/>
    <s v="photobooks"/>
    <x v="0"/>
    <n v="2015"/>
  </r>
  <r>
    <x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x v="1819"/>
    <b v="0"/>
    <n v="4"/>
    <b v="0"/>
    <x v="20"/>
    <x v="1819"/>
    <x v="8"/>
    <s v="photobooks"/>
    <x v="3"/>
    <n v="2014"/>
  </r>
  <r>
    <x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x v="1820"/>
    <b v="0"/>
    <n v="8"/>
    <b v="0"/>
    <x v="20"/>
    <x v="1820"/>
    <x v="8"/>
    <s v="photobooks"/>
    <x v="0"/>
    <n v="2015"/>
  </r>
  <r>
    <x v="1821"/>
    <x v="1821"/>
    <s v="Glass Cloud tour dates are already beginning to pile up. They are turning to YOU to help get them from town to town."/>
    <n v="2500"/>
    <n v="3372.25"/>
    <x v="0"/>
    <x v="0"/>
    <x v="0"/>
    <n v="1330760367"/>
    <x v="1821"/>
    <b v="0"/>
    <n v="57"/>
    <b v="1"/>
    <x v="11"/>
    <x v="1821"/>
    <x v="4"/>
    <s v="rock"/>
    <x v="5"/>
    <n v="2012"/>
  </r>
  <r>
    <x v="1822"/>
    <x v="1822"/>
    <s v="Wood Butcher needs your help to make this happen. Buy a CD, support local music!"/>
    <n v="300"/>
    <n v="300"/>
    <x v="0"/>
    <x v="5"/>
    <x v="5"/>
    <n v="1391194860"/>
    <x v="1822"/>
    <b v="0"/>
    <n v="11"/>
    <b v="1"/>
    <x v="11"/>
    <x v="1822"/>
    <x v="4"/>
    <s v="rock"/>
    <x v="4"/>
    <n v="2013"/>
  </r>
  <r>
    <x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x v="1823"/>
    <b v="0"/>
    <n v="33"/>
    <b v="1"/>
    <x v="11"/>
    <x v="1823"/>
    <x v="4"/>
    <s v="rock"/>
    <x v="5"/>
    <n v="2012"/>
  </r>
  <r>
    <x v="1824"/>
    <x v="1824"/>
    <s v="cd fund raiser"/>
    <n v="3000"/>
    <n v="3002"/>
    <x v="0"/>
    <x v="0"/>
    <x v="0"/>
    <n v="1389146880"/>
    <x v="1824"/>
    <b v="0"/>
    <n v="40"/>
    <b v="1"/>
    <x v="11"/>
    <x v="1824"/>
    <x v="4"/>
    <s v="rock"/>
    <x v="4"/>
    <n v="2013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x v="1825"/>
    <b v="0"/>
    <n v="50"/>
    <b v="1"/>
    <x v="11"/>
    <x v="1825"/>
    <x v="4"/>
    <s v="rock"/>
    <x v="4"/>
    <n v="2013"/>
  </r>
  <r>
    <x v="1826"/>
    <x v="1826"/>
    <s v="Hear your favorite Bear Ghost in eargasmic quality!"/>
    <n v="2000"/>
    <n v="2020"/>
    <x v="0"/>
    <x v="0"/>
    <x v="0"/>
    <n v="1392675017"/>
    <x v="1826"/>
    <b v="0"/>
    <n v="38"/>
    <b v="1"/>
    <x v="11"/>
    <x v="1826"/>
    <x v="4"/>
    <s v="rock"/>
    <x v="3"/>
    <n v="2014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7"/>
    <b v="0"/>
    <n v="96"/>
    <b v="1"/>
    <x v="11"/>
    <x v="1827"/>
    <x v="4"/>
    <s v="rock"/>
    <x v="6"/>
    <n v="20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8"/>
    <b v="0"/>
    <n v="48"/>
    <b v="1"/>
    <x v="11"/>
    <x v="1828"/>
    <x v="4"/>
    <s v="rock"/>
    <x v="3"/>
    <n v="2014"/>
  </r>
  <r>
    <x v="1829"/>
    <x v="1829"/>
    <s v="Everything is set to record are EP except for our finances. Please donate if you can! Any amount is appreciated. "/>
    <n v="1500"/>
    <n v="2500.25"/>
    <x v="0"/>
    <x v="0"/>
    <x v="0"/>
    <n v="1295647200"/>
    <x v="1829"/>
    <b v="0"/>
    <n v="33"/>
    <b v="1"/>
    <x v="11"/>
    <x v="1829"/>
    <x v="4"/>
    <s v="rock"/>
    <x v="7"/>
    <n v="2010"/>
  </r>
  <r>
    <x v="1830"/>
    <x v="1830"/>
    <s v="We have come a long way on our new record, but now we need your help.  Help us, and together we can make magic!"/>
    <n v="15000"/>
    <n v="15230"/>
    <x v="0"/>
    <x v="0"/>
    <x v="0"/>
    <n v="1393259107"/>
    <x v="1830"/>
    <b v="0"/>
    <n v="226"/>
    <b v="1"/>
    <x v="11"/>
    <x v="1830"/>
    <x v="4"/>
    <s v="rock"/>
    <x v="3"/>
    <n v="2014"/>
  </r>
  <r>
    <x v="1831"/>
    <x v="1831"/>
    <s v="After a 2 year Odyssey, Darling Waste's trailer is still not home! We need $3,500 to get it through U.S. Customs!"/>
    <n v="1000"/>
    <n v="1030"/>
    <x v="0"/>
    <x v="0"/>
    <x v="0"/>
    <n v="1336866863"/>
    <x v="1831"/>
    <b v="0"/>
    <n v="14"/>
    <b v="1"/>
    <x v="11"/>
    <x v="1831"/>
    <x v="4"/>
    <s v="rock"/>
    <x v="5"/>
    <n v="2012"/>
  </r>
  <r>
    <x v="1832"/>
    <x v="1832"/>
    <s v="Hi! We're the music duo Black Swan Theories and our project is to manufacture our debut CD of 10 already-completed songs.  "/>
    <n v="350"/>
    <n v="500"/>
    <x v="0"/>
    <x v="0"/>
    <x v="0"/>
    <n v="1299243427"/>
    <x v="1832"/>
    <b v="0"/>
    <n v="20"/>
    <b v="1"/>
    <x v="11"/>
    <x v="1832"/>
    <x v="4"/>
    <s v="rock"/>
    <x v="6"/>
    <n v="2011"/>
  </r>
  <r>
    <x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x v="1833"/>
    <b v="0"/>
    <n v="25"/>
    <b v="1"/>
    <x v="11"/>
    <x v="1833"/>
    <x v="4"/>
    <s v="rock"/>
    <x v="4"/>
    <n v="2013"/>
  </r>
  <r>
    <x v="1834"/>
    <x v="1834"/>
    <s v="Help us fund our first tour and promote our new EP!"/>
    <n v="10000"/>
    <n v="11805"/>
    <x v="0"/>
    <x v="0"/>
    <x v="0"/>
    <n v="1422140895"/>
    <x v="1834"/>
    <b v="0"/>
    <n v="90"/>
    <b v="1"/>
    <x v="11"/>
    <x v="1834"/>
    <x v="4"/>
    <s v="rock"/>
    <x v="3"/>
    <n v="2014"/>
  </r>
  <r>
    <x v="1835"/>
    <x v="1835"/>
    <s v="WE ARE A HARD ROCK/PUNK BAND SEEKING FUNDS TO RECORD A NEW EP. _x000a__x000a_https://www.reverbnation.com/dirtylittlerebel"/>
    <n v="500"/>
    <n v="520"/>
    <x v="0"/>
    <x v="1"/>
    <x v="1"/>
    <n v="1459439471"/>
    <x v="1835"/>
    <b v="0"/>
    <n v="11"/>
    <b v="1"/>
    <x v="11"/>
    <x v="1835"/>
    <x v="4"/>
    <s v="rock"/>
    <x v="2"/>
    <n v="2016"/>
  </r>
  <r>
    <x v="1836"/>
    <x v="1836"/>
    <s v="Help fund our 2013 Sound &amp; Lighting Touring rig!"/>
    <n v="5000"/>
    <n v="10017"/>
    <x v="0"/>
    <x v="0"/>
    <x v="0"/>
    <n v="1361129129"/>
    <x v="1836"/>
    <b v="0"/>
    <n v="55"/>
    <b v="1"/>
    <x v="11"/>
    <x v="1836"/>
    <x v="4"/>
    <s v="rock"/>
    <x v="4"/>
    <n v="2013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x v="1837"/>
    <b v="0"/>
    <n v="30"/>
    <b v="1"/>
    <x v="11"/>
    <x v="1837"/>
    <x v="4"/>
    <s v="rock"/>
    <x v="5"/>
    <n v="2012"/>
  </r>
  <r>
    <x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x v="1838"/>
    <b v="0"/>
    <n v="28"/>
    <b v="1"/>
    <x v="11"/>
    <x v="1838"/>
    <x v="4"/>
    <s v="rock"/>
    <x v="6"/>
    <n v="2011"/>
  </r>
  <r>
    <x v="1839"/>
    <x v="1839"/>
    <s v="The King of Mars, a Chicago rock band, needs your help funding their first EP! Visit us at thekingofmars.com for more."/>
    <n v="1000"/>
    <n v="2053"/>
    <x v="0"/>
    <x v="0"/>
    <x v="0"/>
    <n v="1475342382"/>
    <x v="1839"/>
    <b v="0"/>
    <n v="45"/>
    <b v="1"/>
    <x v="11"/>
    <x v="1839"/>
    <x v="4"/>
    <s v="rock"/>
    <x v="2"/>
    <n v="2016"/>
  </r>
  <r>
    <x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x v="1840"/>
    <b v="0"/>
    <n v="13"/>
    <b v="1"/>
    <x v="11"/>
    <x v="1840"/>
    <x v="4"/>
    <s v="rock"/>
    <x v="4"/>
    <n v="2013"/>
  </r>
  <r>
    <x v="1841"/>
    <x v="1841"/>
    <s v="Hard Rock with a Positive Message. Help us fund, release and promote our debut EP!"/>
    <n v="2000"/>
    <n v="2035"/>
    <x v="0"/>
    <x v="0"/>
    <x v="0"/>
    <n v="1400561940"/>
    <x v="1841"/>
    <b v="0"/>
    <n v="40"/>
    <b v="1"/>
    <x v="11"/>
    <x v="1841"/>
    <x v="4"/>
    <s v="rock"/>
    <x v="3"/>
    <n v="2014"/>
  </r>
  <r>
    <x v="1842"/>
    <x v="1842"/>
    <s v="Every time we sit down to rehearse, thoughts of recording a CD excite us! We are ready to do this!  It's time, so read on..."/>
    <n v="2000"/>
    <n v="2505"/>
    <x v="0"/>
    <x v="0"/>
    <x v="0"/>
    <n v="1425275940"/>
    <x v="1842"/>
    <b v="0"/>
    <n v="21"/>
    <b v="1"/>
    <x v="11"/>
    <x v="1842"/>
    <x v="4"/>
    <s v="rock"/>
    <x v="0"/>
    <n v="2015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3"/>
    <b v="0"/>
    <n v="134"/>
    <b v="1"/>
    <x v="11"/>
    <x v="1843"/>
    <x v="4"/>
    <s v="rock"/>
    <x v="6"/>
    <n v="2011"/>
  </r>
  <r>
    <x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x v="1844"/>
    <b v="0"/>
    <n v="20"/>
    <b v="1"/>
    <x v="11"/>
    <x v="1844"/>
    <x v="4"/>
    <s v="rock"/>
    <x v="6"/>
    <n v="20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5"/>
    <b v="0"/>
    <n v="19"/>
    <b v="1"/>
    <x v="11"/>
    <x v="1845"/>
    <x v="4"/>
    <s v="rock"/>
    <x v="2"/>
    <n v="2016"/>
  </r>
  <r>
    <x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x v="1846"/>
    <b v="0"/>
    <n v="209"/>
    <b v="1"/>
    <x v="11"/>
    <x v="1846"/>
    <x v="4"/>
    <s v="rock"/>
    <x v="5"/>
    <n v="2012"/>
  </r>
  <r>
    <x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x v="1847"/>
    <b v="0"/>
    <n v="38"/>
    <b v="1"/>
    <x v="11"/>
    <x v="1847"/>
    <x v="4"/>
    <s v="rock"/>
    <x v="0"/>
    <n v="2015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x v="1848"/>
    <b v="0"/>
    <n v="24"/>
    <b v="1"/>
    <x v="11"/>
    <x v="1848"/>
    <x v="4"/>
    <s v="rock"/>
    <x v="6"/>
    <n v="2011"/>
  </r>
  <r>
    <x v="1849"/>
    <x v="1849"/>
    <s v="Release the Skylines is a small, local Cleveland metal band looking to record an album."/>
    <n v="300"/>
    <n v="301"/>
    <x v="0"/>
    <x v="0"/>
    <x v="0"/>
    <n v="1350505059"/>
    <x v="1849"/>
    <b v="0"/>
    <n v="8"/>
    <b v="1"/>
    <x v="11"/>
    <x v="1849"/>
    <x v="4"/>
    <s v="rock"/>
    <x v="5"/>
    <n v="2012"/>
  </r>
  <r>
    <x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x v="1850"/>
    <b v="0"/>
    <n v="179"/>
    <b v="1"/>
    <x v="11"/>
    <x v="1850"/>
    <x v="4"/>
    <s v="rock"/>
    <x v="3"/>
    <n v="2014"/>
  </r>
  <r>
    <x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x v="1851"/>
    <b v="0"/>
    <n v="26"/>
    <b v="1"/>
    <x v="11"/>
    <x v="1851"/>
    <x v="4"/>
    <s v="rock"/>
    <x v="3"/>
    <n v="2014"/>
  </r>
  <r>
    <x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x v="1852"/>
    <b v="0"/>
    <n v="131"/>
    <b v="1"/>
    <x v="11"/>
    <x v="1852"/>
    <x v="4"/>
    <s v="rock"/>
    <x v="0"/>
    <n v="2015"/>
  </r>
  <r>
    <x v="1853"/>
    <x v="1853"/>
    <s v="The money will go towards our debut EP being Recorded mixed by Andrew Baylis and mastered by Drew Fulk of Think Sound Studios."/>
    <n v="800"/>
    <n v="815"/>
    <x v="0"/>
    <x v="0"/>
    <x v="0"/>
    <n v="1352860017"/>
    <x v="1853"/>
    <b v="0"/>
    <n v="14"/>
    <b v="1"/>
    <x v="11"/>
    <x v="1853"/>
    <x v="4"/>
    <s v="rock"/>
    <x v="5"/>
    <n v="2012"/>
  </r>
  <r>
    <x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x v="1854"/>
    <b v="0"/>
    <n v="174"/>
    <b v="1"/>
    <x v="11"/>
    <x v="1854"/>
    <x v="4"/>
    <s v="rock"/>
    <x v="4"/>
    <n v="2013"/>
  </r>
  <r>
    <x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x v="1855"/>
    <b v="0"/>
    <n v="191"/>
    <b v="1"/>
    <x v="11"/>
    <x v="1855"/>
    <x v="4"/>
    <s v="rock"/>
    <x v="4"/>
    <n v="2013"/>
  </r>
  <r>
    <x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x v="1856"/>
    <b v="0"/>
    <n v="38"/>
    <b v="1"/>
    <x v="11"/>
    <x v="1856"/>
    <x v="4"/>
    <s v="rock"/>
    <x v="3"/>
    <n v="2014"/>
  </r>
  <r>
    <x v="1857"/>
    <x v="1857"/>
    <s v="We need to get back to Nashville to record our second record, a full LP this time.  It ain't cheap and we need your help!"/>
    <n v="3000"/>
    <n v="3000"/>
    <x v="0"/>
    <x v="0"/>
    <x v="0"/>
    <n v="1410546413"/>
    <x v="1857"/>
    <b v="0"/>
    <n v="22"/>
    <b v="1"/>
    <x v="11"/>
    <x v="1857"/>
    <x v="4"/>
    <s v="rock"/>
    <x v="3"/>
    <n v="2014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8"/>
    <b v="0"/>
    <n v="149"/>
    <b v="1"/>
    <x v="11"/>
    <x v="1858"/>
    <x v="4"/>
    <s v="rock"/>
    <x v="6"/>
    <n v="2011"/>
  </r>
  <r>
    <x v="1859"/>
    <x v="1859"/>
    <s v="Queen Kwong is going ON TOUR to London and Paris!"/>
    <n v="3000"/>
    <n v="3955"/>
    <x v="0"/>
    <x v="0"/>
    <x v="0"/>
    <n v="1316716129"/>
    <x v="1859"/>
    <b v="0"/>
    <n v="56"/>
    <b v="1"/>
    <x v="11"/>
    <x v="1859"/>
    <x v="4"/>
    <s v="rock"/>
    <x v="6"/>
    <n v="2011"/>
  </r>
  <r>
    <x v="1860"/>
    <x v="1860"/>
    <s v="ASC had a one-of-a-kind CD release party in 2013, and we want to share it with the world - in DVD format!"/>
    <n v="750"/>
    <n v="1001"/>
    <x v="0"/>
    <x v="0"/>
    <x v="0"/>
    <n v="1391706084"/>
    <x v="1860"/>
    <b v="0"/>
    <n v="19"/>
    <b v="1"/>
    <x v="11"/>
    <x v="1860"/>
    <x v="4"/>
    <s v="rock"/>
    <x v="3"/>
    <n v="2014"/>
  </r>
  <r>
    <x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x v="1861"/>
    <b v="0"/>
    <n v="0"/>
    <b v="0"/>
    <x v="18"/>
    <x v="1861"/>
    <x v="6"/>
    <s v="mobile games"/>
    <x v="3"/>
    <n v="2014"/>
  </r>
  <r>
    <x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x v="1862"/>
    <b v="0"/>
    <n v="16"/>
    <b v="0"/>
    <x v="18"/>
    <x v="1862"/>
    <x v="6"/>
    <s v="mobile games"/>
    <x v="1"/>
    <n v="2017"/>
  </r>
  <r>
    <x v="1863"/>
    <x v="1863"/>
    <s v="This is an Android game where you take control of the zombies and try to eat your way to world domination!"/>
    <n v="2500"/>
    <n v="10"/>
    <x v="2"/>
    <x v="0"/>
    <x v="0"/>
    <n v="1402600085"/>
    <x v="1863"/>
    <b v="0"/>
    <n v="2"/>
    <b v="0"/>
    <x v="18"/>
    <x v="1863"/>
    <x v="6"/>
    <s v="mobile games"/>
    <x v="3"/>
    <n v="2014"/>
  </r>
  <r>
    <x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x v="1864"/>
    <b v="0"/>
    <n v="48"/>
    <b v="0"/>
    <x v="18"/>
    <x v="1864"/>
    <x v="6"/>
    <s v="mobile games"/>
    <x v="3"/>
    <n v="2014"/>
  </r>
  <r>
    <x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x v="1865"/>
    <b v="0"/>
    <n v="2"/>
    <b v="0"/>
    <x v="18"/>
    <x v="1865"/>
    <x v="6"/>
    <s v="mobile games"/>
    <x v="2"/>
    <n v="2016"/>
  </r>
  <r>
    <x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x v="1866"/>
    <b v="0"/>
    <n v="2"/>
    <b v="0"/>
    <x v="18"/>
    <x v="1866"/>
    <x v="6"/>
    <s v="mobile games"/>
    <x v="1"/>
    <n v="2017"/>
  </r>
  <r>
    <x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x v="1867"/>
    <b v="0"/>
    <n v="1"/>
    <b v="0"/>
    <x v="18"/>
    <x v="1867"/>
    <x v="6"/>
    <s v="mobile games"/>
    <x v="2"/>
    <n v="2016"/>
  </r>
  <r>
    <x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x v="1868"/>
    <b v="0"/>
    <n v="17"/>
    <b v="0"/>
    <x v="18"/>
    <x v="1868"/>
    <x v="6"/>
    <s v="mobile games"/>
    <x v="0"/>
    <n v="2015"/>
  </r>
  <r>
    <x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x v="1869"/>
    <b v="0"/>
    <n v="0"/>
    <b v="0"/>
    <x v="18"/>
    <x v="1869"/>
    <x v="6"/>
    <s v="mobile games"/>
    <x v="2"/>
    <n v="2016"/>
  </r>
  <r>
    <x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x v="1870"/>
    <b v="0"/>
    <n v="11"/>
    <b v="0"/>
    <x v="18"/>
    <x v="1870"/>
    <x v="6"/>
    <s v="mobile games"/>
    <x v="2"/>
    <n v="2016"/>
  </r>
  <r>
    <x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x v="1871"/>
    <b v="0"/>
    <n v="95"/>
    <b v="0"/>
    <x v="18"/>
    <x v="1871"/>
    <x v="6"/>
    <s v="mobile games"/>
    <x v="3"/>
    <n v="2014"/>
  </r>
  <r>
    <x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x v="1872"/>
    <b v="0"/>
    <n v="13"/>
    <b v="0"/>
    <x v="18"/>
    <x v="1872"/>
    <x v="6"/>
    <s v="mobile games"/>
    <x v="0"/>
    <n v="2015"/>
  </r>
  <r>
    <x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x v="1873"/>
    <b v="0"/>
    <n v="2"/>
    <b v="0"/>
    <x v="18"/>
    <x v="1873"/>
    <x v="6"/>
    <s v="mobile games"/>
    <x v="0"/>
    <n v="2015"/>
  </r>
  <r>
    <x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x v="1874"/>
    <b v="0"/>
    <n v="2"/>
    <b v="0"/>
    <x v="18"/>
    <x v="1874"/>
    <x v="6"/>
    <s v="mobile games"/>
    <x v="2"/>
    <n v="2016"/>
  </r>
  <r>
    <x v="1875"/>
    <x v="1875"/>
    <s v="Sea opposition of Crab's family and angry fishes. Who is going to win, and who is going to loose ?!"/>
    <n v="10000"/>
    <n v="51"/>
    <x v="2"/>
    <x v="0"/>
    <x v="0"/>
    <n v="1470519308"/>
    <x v="1875"/>
    <b v="0"/>
    <n v="3"/>
    <b v="0"/>
    <x v="18"/>
    <x v="1875"/>
    <x v="6"/>
    <s v="mobile games"/>
    <x v="2"/>
    <n v="2016"/>
  </r>
  <r>
    <x v="1876"/>
    <x v="1876"/>
    <s v="An arcade styled side scroller. Help Bob the pilot steer his plane through hordes of migrating birds strapped with explosives."/>
    <n v="280"/>
    <n v="0"/>
    <x v="2"/>
    <x v="2"/>
    <x v="2"/>
    <n v="1402901405"/>
    <x v="1876"/>
    <b v="0"/>
    <n v="0"/>
    <b v="0"/>
    <x v="18"/>
    <x v="1876"/>
    <x v="6"/>
    <s v="mobile games"/>
    <x v="3"/>
    <n v="2014"/>
  </r>
  <r>
    <x v="1877"/>
    <x v="1877"/>
    <s v="It's obvious you won't survive by your wits alone. Unfortunately that's all you've got, Chip. Run!"/>
    <n v="60"/>
    <n v="0"/>
    <x v="2"/>
    <x v="0"/>
    <x v="0"/>
    <n v="1425170525"/>
    <x v="1877"/>
    <b v="0"/>
    <n v="0"/>
    <b v="0"/>
    <x v="18"/>
    <x v="1877"/>
    <x v="6"/>
    <s v="mobile games"/>
    <x v="0"/>
    <n v="2015"/>
  </r>
  <r>
    <x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x v="1878"/>
    <b v="0"/>
    <n v="0"/>
    <b v="0"/>
    <x v="18"/>
    <x v="1878"/>
    <x v="6"/>
    <s v="mobile games"/>
    <x v="3"/>
    <n v="2014"/>
  </r>
  <r>
    <x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x v="1879"/>
    <b v="0"/>
    <n v="2"/>
    <b v="0"/>
    <x v="18"/>
    <x v="1879"/>
    <x v="6"/>
    <s v="mobile games"/>
    <x v="2"/>
    <n v="2016"/>
  </r>
  <r>
    <x v="1880"/>
    <x v="1880"/>
    <s v="Sim Betting Football is the only football (soccer) betting simulation  game."/>
    <n v="5000"/>
    <n v="1004"/>
    <x v="2"/>
    <x v="1"/>
    <x v="1"/>
    <n v="1459341380"/>
    <x v="1880"/>
    <b v="0"/>
    <n v="24"/>
    <b v="0"/>
    <x v="18"/>
    <x v="1880"/>
    <x v="6"/>
    <s v="mobile games"/>
    <x v="2"/>
    <n v="2016"/>
  </r>
  <r>
    <x v="1881"/>
    <x v="1881"/>
    <s v="We're now raising money to produce a music video. Those who donate get a vote in deciding which song!"/>
    <n v="2000"/>
    <n v="3453.69"/>
    <x v="0"/>
    <x v="0"/>
    <x v="0"/>
    <n v="1425955189"/>
    <x v="1881"/>
    <b v="0"/>
    <n v="70"/>
    <b v="1"/>
    <x v="14"/>
    <x v="1881"/>
    <x v="4"/>
    <s v="indie rock"/>
    <x v="0"/>
    <n v="2015"/>
  </r>
  <r>
    <x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x v="1882"/>
    <b v="0"/>
    <n v="81"/>
    <b v="1"/>
    <x v="14"/>
    <x v="1882"/>
    <x v="4"/>
    <s v="indie rock"/>
    <x v="5"/>
    <n v="2012"/>
  </r>
  <r>
    <x v="1883"/>
    <x v="1883"/>
    <s v="Afraid Of Figs is a high energy pop/rock band, with off-the-wall humor, catchy hooks, and wild interactive live shows."/>
    <n v="999"/>
    <n v="1047"/>
    <x v="0"/>
    <x v="0"/>
    <x v="0"/>
    <n v="1333921508"/>
    <x v="1883"/>
    <b v="0"/>
    <n v="32"/>
    <b v="1"/>
    <x v="14"/>
    <x v="1883"/>
    <x v="4"/>
    <s v="indie rock"/>
    <x v="5"/>
    <n v="2012"/>
  </r>
  <r>
    <x v="1884"/>
    <x v="1884"/>
    <s v="Glad Hearts Latest Album, Twenty Two, Pressed In A Very Limited Edition On Beautiful Vinyl With Accompanying Digital Download"/>
    <n v="1000"/>
    <n v="1351"/>
    <x v="0"/>
    <x v="0"/>
    <x v="0"/>
    <n v="1354017600"/>
    <x v="1884"/>
    <b v="0"/>
    <n v="26"/>
    <b v="1"/>
    <x v="14"/>
    <x v="1884"/>
    <x v="4"/>
    <s v="indie rock"/>
    <x v="5"/>
    <n v="2012"/>
  </r>
  <r>
    <x v="1885"/>
    <x v="1885"/>
    <s v="KATA's debut album 'The Rising' is ready for your ears, now all we need to do is press the vinyl. That's where you come in!"/>
    <n v="4575"/>
    <n v="5322"/>
    <x v="0"/>
    <x v="0"/>
    <x v="0"/>
    <n v="1344636000"/>
    <x v="1885"/>
    <b v="0"/>
    <n v="105"/>
    <b v="1"/>
    <x v="14"/>
    <x v="1885"/>
    <x v="4"/>
    <s v="indie rock"/>
    <x v="5"/>
    <n v="2012"/>
  </r>
  <r>
    <x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x v="1886"/>
    <b v="0"/>
    <n v="29"/>
    <b v="1"/>
    <x v="14"/>
    <x v="1886"/>
    <x v="4"/>
    <s v="indie rock"/>
    <x v="3"/>
    <n v="2014"/>
  </r>
  <r>
    <x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x v="1887"/>
    <b v="0"/>
    <n v="8"/>
    <b v="1"/>
    <x v="14"/>
    <x v="1887"/>
    <x v="4"/>
    <s v="indie rock"/>
    <x v="0"/>
    <n v="2015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8"/>
    <b v="0"/>
    <n v="89"/>
    <b v="1"/>
    <x v="14"/>
    <x v="1888"/>
    <x v="4"/>
    <s v="indie rock"/>
    <x v="7"/>
    <n v="2010"/>
  </r>
  <r>
    <x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x v="1889"/>
    <b v="0"/>
    <n v="44"/>
    <b v="1"/>
    <x v="14"/>
    <x v="1889"/>
    <x v="4"/>
    <s v="indie rock"/>
    <x v="4"/>
    <n v="2013"/>
  </r>
  <r>
    <x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x v="1890"/>
    <b v="0"/>
    <n v="246"/>
    <b v="1"/>
    <x v="14"/>
    <x v="1890"/>
    <x v="4"/>
    <s v="indie rock"/>
    <x v="5"/>
    <n v="2012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1"/>
    <b v="0"/>
    <n v="120"/>
    <b v="1"/>
    <x v="14"/>
    <x v="1891"/>
    <x v="4"/>
    <s v="indie rock"/>
    <x v="7"/>
    <n v="2010"/>
  </r>
  <r>
    <x v="1892"/>
    <x v="1892"/>
    <s v="Nemes has just recorded a new album and is raising $500 to get it mixed and mastered professionally."/>
    <n v="500"/>
    <n v="683"/>
    <x v="0"/>
    <x v="0"/>
    <x v="0"/>
    <n v="1307459881"/>
    <x v="1892"/>
    <b v="0"/>
    <n v="26"/>
    <b v="1"/>
    <x v="14"/>
    <x v="1892"/>
    <x v="4"/>
    <s v="indie rock"/>
    <x v="6"/>
    <n v="2011"/>
  </r>
  <r>
    <x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x v="1893"/>
    <b v="0"/>
    <n v="45"/>
    <b v="1"/>
    <x v="14"/>
    <x v="1893"/>
    <x v="4"/>
    <s v="indie rock"/>
    <x v="6"/>
    <n v="2011"/>
  </r>
  <r>
    <x v="1894"/>
    <x v="1894"/>
    <s v="Im trying to raise $1000 for a 3 song EP in a studio!"/>
    <n v="1000"/>
    <n v="1145"/>
    <x v="0"/>
    <x v="0"/>
    <x v="0"/>
    <n v="1329082983"/>
    <x v="1894"/>
    <b v="0"/>
    <n v="20"/>
    <b v="1"/>
    <x v="14"/>
    <x v="1894"/>
    <x v="4"/>
    <s v="indie rock"/>
    <x v="5"/>
    <n v="2012"/>
  </r>
  <r>
    <x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x v="1895"/>
    <b v="0"/>
    <n v="47"/>
    <b v="1"/>
    <x v="14"/>
    <x v="1895"/>
    <x v="4"/>
    <s v="indie rock"/>
    <x v="0"/>
    <n v="2015"/>
  </r>
  <r>
    <x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x v="1896"/>
    <b v="0"/>
    <n v="13"/>
    <b v="1"/>
    <x v="14"/>
    <x v="1896"/>
    <x v="4"/>
    <s v="indie rock"/>
    <x v="5"/>
    <n v="2012"/>
  </r>
  <r>
    <x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x v="1897"/>
    <b v="0"/>
    <n v="183"/>
    <b v="1"/>
    <x v="14"/>
    <x v="1897"/>
    <x v="4"/>
    <s v="indie rock"/>
    <x v="3"/>
    <n v="2014"/>
  </r>
  <r>
    <x v="1898"/>
    <x v="1898"/>
    <s v="We are heading into the studio to create the most soulfully orchestrated Indie Pop masterpiece mankind has ever witnessed."/>
    <n v="1000"/>
    <n v="1445"/>
    <x v="0"/>
    <x v="0"/>
    <x v="0"/>
    <n v="1454349600"/>
    <x v="1898"/>
    <b v="0"/>
    <n v="21"/>
    <b v="1"/>
    <x v="14"/>
    <x v="1898"/>
    <x v="4"/>
    <s v="indie rock"/>
    <x v="0"/>
    <n v="2015"/>
  </r>
  <r>
    <x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x v="1899"/>
    <b v="0"/>
    <n v="42"/>
    <b v="1"/>
    <x v="14"/>
    <x v="1899"/>
    <x v="4"/>
    <s v="indie rock"/>
    <x v="0"/>
    <n v="2015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900"/>
    <b v="0"/>
    <n v="54"/>
    <b v="1"/>
    <x v="14"/>
    <x v="1900"/>
    <x v="4"/>
    <s v="indie rock"/>
    <x v="5"/>
    <n v="2012"/>
  </r>
  <r>
    <x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x v="1901"/>
    <b v="0"/>
    <n v="25"/>
    <b v="0"/>
    <x v="29"/>
    <x v="1901"/>
    <x v="2"/>
    <s v="gadgets"/>
    <x v="0"/>
    <n v="2015"/>
  </r>
  <r>
    <x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x v="1902"/>
    <b v="0"/>
    <n v="3"/>
    <b v="0"/>
    <x v="29"/>
    <x v="1902"/>
    <x v="2"/>
    <s v="gadgets"/>
    <x v="0"/>
    <n v="2015"/>
  </r>
  <r>
    <x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x v="1903"/>
    <b v="0"/>
    <n v="41"/>
    <b v="0"/>
    <x v="29"/>
    <x v="1903"/>
    <x v="2"/>
    <s v="gadgets"/>
    <x v="2"/>
    <n v="2016"/>
  </r>
  <r>
    <x v="1904"/>
    <x v="1904"/>
    <s v="Animals knocking over your waste wheeler making a mess on trash day? The S.A.D.L. will help prevent that from happening!"/>
    <n v="50000"/>
    <n v="50"/>
    <x v="2"/>
    <x v="0"/>
    <x v="0"/>
    <n v="1451752021"/>
    <x v="1904"/>
    <b v="0"/>
    <n v="2"/>
    <b v="0"/>
    <x v="29"/>
    <x v="1904"/>
    <x v="2"/>
    <s v="gadgets"/>
    <x v="0"/>
    <n v="2015"/>
  </r>
  <r>
    <x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x v="1905"/>
    <b v="0"/>
    <n v="4"/>
    <b v="0"/>
    <x v="29"/>
    <x v="1905"/>
    <x v="2"/>
    <s v="gadgets"/>
    <x v="3"/>
    <n v="2014"/>
  </r>
  <r>
    <x v="1906"/>
    <x v="1906"/>
    <s v="Max 5Tb storage, Wired lan, Additional USB ports and Hi-res DAC, 10000mAh battery, Real portable docking station"/>
    <n v="50000"/>
    <n v="21380"/>
    <x v="2"/>
    <x v="0"/>
    <x v="0"/>
    <n v="1466697983"/>
    <x v="1906"/>
    <b v="0"/>
    <n v="99"/>
    <b v="0"/>
    <x v="29"/>
    <x v="1906"/>
    <x v="2"/>
    <s v="gadgets"/>
    <x v="2"/>
    <n v="2016"/>
  </r>
  <r>
    <x v="1907"/>
    <x v="1907"/>
    <s v="Litter-Buddy is great economical alternative to leading pet waste disposal systems with cartridge bag elements."/>
    <n v="30000"/>
    <n v="85"/>
    <x v="2"/>
    <x v="0"/>
    <x v="0"/>
    <n v="1400853925"/>
    <x v="1907"/>
    <b v="0"/>
    <n v="4"/>
    <b v="0"/>
    <x v="29"/>
    <x v="1907"/>
    <x v="2"/>
    <s v="gadgets"/>
    <x v="3"/>
    <n v="2014"/>
  </r>
  <r>
    <x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x v="1908"/>
    <b v="0"/>
    <n v="4"/>
    <b v="0"/>
    <x v="29"/>
    <x v="1908"/>
    <x v="2"/>
    <s v="gadgets"/>
    <x v="2"/>
    <n v="2016"/>
  </r>
  <r>
    <x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x v="1909"/>
    <b v="0"/>
    <n v="38"/>
    <b v="0"/>
    <x v="29"/>
    <x v="1909"/>
    <x v="2"/>
    <s v="gadgets"/>
    <x v="3"/>
    <n v="2014"/>
  </r>
  <r>
    <x v="1910"/>
    <x v="1910"/>
    <s v="Thinking Cleaner is an add-on for your iRobotÂ® RoombaÂ® 700/800 that makes it smarter and aware of its owner."/>
    <n v="85000"/>
    <n v="33486"/>
    <x v="2"/>
    <x v="9"/>
    <x v="3"/>
    <n v="1446331500"/>
    <x v="1910"/>
    <b v="0"/>
    <n v="285"/>
    <b v="0"/>
    <x v="29"/>
    <x v="1910"/>
    <x v="2"/>
    <s v="gadgets"/>
    <x v="0"/>
    <n v="2015"/>
  </r>
  <r>
    <x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x v="1911"/>
    <b v="0"/>
    <n v="1"/>
    <b v="0"/>
    <x v="29"/>
    <x v="1911"/>
    <x v="2"/>
    <s v="gadgets"/>
    <x v="3"/>
    <n v="2014"/>
  </r>
  <r>
    <x v="1912"/>
    <x v="1912"/>
    <s v="Finally! Electrical Wiring Testing Made Easy...  Designed by a Professional for Professionals, Homeowners and DIYs, Too!"/>
    <n v="5000"/>
    <n v="2965"/>
    <x v="2"/>
    <x v="0"/>
    <x v="0"/>
    <n v="1433395560"/>
    <x v="1912"/>
    <b v="0"/>
    <n v="42"/>
    <b v="0"/>
    <x v="29"/>
    <x v="1912"/>
    <x v="2"/>
    <s v="gadgets"/>
    <x v="0"/>
    <n v="2015"/>
  </r>
  <r>
    <x v="1913"/>
    <x v="1913"/>
    <s v="Tibio is a revolutionary new product designed to solve an age old problem."/>
    <n v="48000"/>
    <n v="637"/>
    <x v="2"/>
    <x v="1"/>
    <x v="1"/>
    <n v="1412770578"/>
    <x v="1913"/>
    <b v="0"/>
    <n v="26"/>
    <b v="0"/>
    <x v="29"/>
    <x v="1913"/>
    <x v="2"/>
    <s v="gadgets"/>
    <x v="3"/>
    <n v="2014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4"/>
    <b v="0"/>
    <n v="2"/>
    <b v="0"/>
    <x v="29"/>
    <x v="1914"/>
    <x v="2"/>
    <s v="gadgets"/>
    <x v="3"/>
    <n v="2014"/>
  </r>
  <r>
    <x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x v="1915"/>
    <b v="0"/>
    <n v="4"/>
    <b v="0"/>
    <x v="29"/>
    <x v="1915"/>
    <x v="2"/>
    <s v="gadgets"/>
    <x v="3"/>
    <n v="2014"/>
  </r>
  <r>
    <x v="1916"/>
    <x v="1916"/>
    <s v="The Paint Can Holder Makes Painting Easier and Safer on Extension Ladders."/>
    <n v="20000"/>
    <n v="102"/>
    <x v="2"/>
    <x v="0"/>
    <x v="0"/>
    <n v="1478542375"/>
    <x v="1916"/>
    <b v="0"/>
    <n v="6"/>
    <b v="0"/>
    <x v="29"/>
    <x v="1916"/>
    <x v="2"/>
    <s v="gadgets"/>
    <x v="2"/>
    <n v="2016"/>
  </r>
  <r>
    <x v="1917"/>
    <x v="1917"/>
    <s v="Let's build a legendary brand altogether"/>
    <n v="390000"/>
    <n v="205025"/>
    <x v="2"/>
    <x v="7"/>
    <x v="6"/>
    <n v="1486708133"/>
    <x v="1917"/>
    <b v="0"/>
    <n v="70"/>
    <b v="0"/>
    <x v="29"/>
    <x v="1917"/>
    <x v="2"/>
    <s v="gadgets"/>
    <x v="1"/>
    <n v="2017"/>
  </r>
  <r>
    <x v="1918"/>
    <x v="1918"/>
    <s v="Repel Japanese beetles and garden pests. Grow organic fruit and vegetables to help the environment, one plant at a time."/>
    <n v="25000"/>
    <n v="260"/>
    <x v="2"/>
    <x v="0"/>
    <x v="0"/>
    <n v="1407869851"/>
    <x v="1918"/>
    <b v="0"/>
    <n v="9"/>
    <b v="0"/>
    <x v="29"/>
    <x v="1918"/>
    <x v="2"/>
    <s v="gadgets"/>
    <x v="3"/>
    <n v="2014"/>
  </r>
  <r>
    <x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x v="1919"/>
    <b v="0"/>
    <n v="8"/>
    <b v="0"/>
    <x v="29"/>
    <x v="1919"/>
    <x v="2"/>
    <s v="gadgets"/>
    <x v="0"/>
    <n v="2015"/>
  </r>
  <r>
    <x v="1920"/>
    <x v="1920"/>
    <s v="A new concept in bike light safety, protecting cyclists from being hit in the side. Bright, amber sideways."/>
    <n v="10000"/>
    <n v="4303"/>
    <x v="2"/>
    <x v="1"/>
    <x v="1"/>
    <n v="1445468400"/>
    <x v="1920"/>
    <b v="0"/>
    <n v="105"/>
    <b v="0"/>
    <x v="29"/>
    <x v="1920"/>
    <x v="2"/>
    <s v="gadgets"/>
    <x v="0"/>
    <n v="2015"/>
  </r>
  <r>
    <x v="1921"/>
    <x v="1921"/>
    <s v="The Fine Spirits are making an album, but we need your help!"/>
    <n v="1500"/>
    <n v="2052"/>
    <x v="0"/>
    <x v="0"/>
    <x v="0"/>
    <n v="1342243143"/>
    <x v="1921"/>
    <b v="0"/>
    <n v="38"/>
    <b v="1"/>
    <x v="14"/>
    <x v="1921"/>
    <x v="4"/>
    <s v="indie rock"/>
    <x v="5"/>
    <n v="2012"/>
  </r>
  <r>
    <x v="1922"/>
    <x v="1922"/>
    <s v="Low Weather's debut album is halfway finished.  With your help and your help alone we can record the rest!"/>
    <n v="2000"/>
    <n v="2311"/>
    <x v="0"/>
    <x v="0"/>
    <x v="0"/>
    <n v="1386828507"/>
    <x v="1922"/>
    <b v="0"/>
    <n v="64"/>
    <b v="1"/>
    <x v="14"/>
    <x v="1922"/>
    <x v="4"/>
    <s v="indie rock"/>
    <x v="4"/>
    <n v="2013"/>
  </r>
  <r>
    <x v="1923"/>
    <x v="1923"/>
    <s v="We just finished recording our first album! All we need is a little extra help to be able to get it printed!"/>
    <n v="125"/>
    <n v="301"/>
    <x v="0"/>
    <x v="0"/>
    <x v="0"/>
    <n v="1317099540"/>
    <x v="1923"/>
    <b v="0"/>
    <n v="13"/>
    <b v="1"/>
    <x v="14"/>
    <x v="1923"/>
    <x v="4"/>
    <s v="indie rock"/>
    <x v="6"/>
    <n v="2011"/>
  </r>
  <r>
    <x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x v="1924"/>
    <b v="0"/>
    <n v="33"/>
    <b v="1"/>
    <x v="14"/>
    <x v="1924"/>
    <x v="4"/>
    <s v="indie rock"/>
    <x v="4"/>
    <n v="2013"/>
  </r>
  <r>
    <x v="1925"/>
    <x v="1925"/>
    <s v="The Freakniks are making their psychedelic freak-folk debut studio album and they need your help."/>
    <n v="1500"/>
    <n v="1655"/>
    <x v="0"/>
    <x v="0"/>
    <x v="0"/>
    <n v="1381449600"/>
    <x v="1925"/>
    <b v="0"/>
    <n v="52"/>
    <b v="1"/>
    <x v="14"/>
    <x v="1925"/>
    <x v="4"/>
    <s v="indie rock"/>
    <x v="4"/>
    <n v="2013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6"/>
    <b v="0"/>
    <n v="107"/>
    <b v="1"/>
    <x v="14"/>
    <x v="1926"/>
    <x v="4"/>
    <s v="indie rock"/>
    <x v="7"/>
    <n v="2010"/>
  </r>
  <r>
    <x v="1927"/>
    <x v="1927"/>
    <s v="Hampshire is headed to GBS Detroit."/>
    <n v="600"/>
    <n v="620"/>
    <x v="0"/>
    <x v="0"/>
    <x v="0"/>
    <n v="1331182740"/>
    <x v="1927"/>
    <b v="0"/>
    <n v="11"/>
    <b v="1"/>
    <x v="14"/>
    <x v="1927"/>
    <x v="4"/>
    <s v="indie rock"/>
    <x v="5"/>
    <n v="2012"/>
  </r>
  <r>
    <x v="1928"/>
    <x v="1928"/>
    <s v="Help us master and release our debut album &quot;The Kaleidoscope Dawn&quot;"/>
    <n v="2550"/>
    <n v="2630"/>
    <x v="0"/>
    <x v="0"/>
    <x v="0"/>
    <n v="1367940794"/>
    <x v="1928"/>
    <b v="0"/>
    <n v="34"/>
    <b v="1"/>
    <x v="14"/>
    <x v="1928"/>
    <x v="4"/>
    <s v="indie rock"/>
    <x v="4"/>
    <n v="2013"/>
  </r>
  <r>
    <x v="1929"/>
    <x v="1929"/>
    <s v="Trying to raise funds to release a full-length album on LP and CD by my post-punk studio project, Surplus 1980."/>
    <n v="3200"/>
    <n v="3210"/>
    <x v="0"/>
    <x v="0"/>
    <x v="0"/>
    <n v="1309825866"/>
    <x v="1929"/>
    <b v="0"/>
    <n v="75"/>
    <b v="1"/>
    <x v="14"/>
    <x v="1929"/>
    <x v="4"/>
    <s v="indie rock"/>
    <x v="6"/>
    <n v="2011"/>
  </r>
  <r>
    <x v="1930"/>
    <x v="1930"/>
    <s v="We're nearly done recording, but we're out of money! Help us release the record!!!"/>
    <n v="1000"/>
    <n v="1270"/>
    <x v="0"/>
    <x v="0"/>
    <x v="0"/>
    <n v="1373203482"/>
    <x v="1930"/>
    <b v="0"/>
    <n v="26"/>
    <b v="1"/>
    <x v="14"/>
    <x v="1930"/>
    <x v="4"/>
    <s v="indie rock"/>
    <x v="4"/>
    <n v="2013"/>
  </r>
  <r>
    <x v="1931"/>
    <x v="1931"/>
    <s v="We're an indie rock band from Clearwater, FL headed back into the studio to finish our latest EP."/>
    <n v="2000"/>
    <n v="2412.02"/>
    <x v="0"/>
    <x v="0"/>
    <x v="0"/>
    <n v="1337657400"/>
    <x v="1931"/>
    <b v="0"/>
    <n v="50"/>
    <b v="1"/>
    <x v="14"/>
    <x v="1931"/>
    <x v="4"/>
    <s v="indie rock"/>
    <x v="5"/>
    <n v="2012"/>
  </r>
  <r>
    <x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x v="1932"/>
    <b v="0"/>
    <n v="80"/>
    <b v="1"/>
    <x v="14"/>
    <x v="1932"/>
    <x v="4"/>
    <s v="indie rock"/>
    <x v="5"/>
    <n v="2012"/>
  </r>
  <r>
    <x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x v="1933"/>
    <b v="0"/>
    <n v="110"/>
    <b v="1"/>
    <x v="14"/>
    <x v="1933"/>
    <x v="4"/>
    <s v="indie rock"/>
    <x v="3"/>
    <n v="2014"/>
  </r>
  <r>
    <x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x v="1934"/>
    <b v="0"/>
    <n v="77"/>
    <b v="1"/>
    <x v="14"/>
    <x v="1934"/>
    <x v="4"/>
    <s v="indie rock"/>
    <x v="6"/>
    <n v="2011"/>
  </r>
  <r>
    <x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x v="1935"/>
    <b v="0"/>
    <n v="50"/>
    <b v="1"/>
    <x v="14"/>
    <x v="1935"/>
    <x v="4"/>
    <s v="indie rock"/>
    <x v="3"/>
    <n v="2014"/>
  </r>
  <r>
    <x v="1936"/>
    <x v="1936"/>
    <s v="Hey, we're Grandkids! We have enough songs to record an LP, and we need your help! We're going to make you proud, promise!"/>
    <n v="7500"/>
    <n v="8739.01"/>
    <x v="0"/>
    <x v="0"/>
    <x v="0"/>
    <n v="1323151140"/>
    <x v="1936"/>
    <b v="0"/>
    <n v="145"/>
    <b v="1"/>
    <x v="14"/>
    <x v="1936"/>
    <x v="4"/>
    <s v="indie rock"/>
    <x v="6"/>
    <n v="2011"/>
  </r>
  <r>
    <x v="1937"/>
    <x v="1937"/>
    <s v="My Pal Val is headed to Groovebox Studios in Detroit, Michigan on June 15th to record and film a live GBS Detroit EP."/>
    <n v="600"/>
    <n v="1123.47"/>
    <x v="0"/>
    <x v="0"/>
    <x v="0"/>
    <n v="1339732740"/>
    <x v="1937"/>
    <b v="0"/>
    <n v="29"/>
    <b v="1"/>
    <x v="14"/>
    <x v="1937"/>
    <x v="4"/>
    <s v="indie rock"/>
    <x v="5"/>
    <n v="2012"/>
  </r>
  <r>
    <x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x v="1938"/>
    <b v="0"/>
    <n v="114"/>
    <b v="1"/>
    <x v="14"/>
    <x v="1938"/>
    <x v="4"/>
    <s v="indie rock"/>
    <x v="4"/>
    <n v="2013"/>
  </r>
  <r>
    <x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x v="1939"/>
    <b v="0"/>
    <n v="96"/>
    <b v="1"/>
    <x v="14"/>
    <x v="1939"/>
    <x v="4"/>
    <s v="indie rock"/>
    <x v="4"/>
    <n v="2013"/>
  </r>
  <r>
    <x v="1940"/>
    <x v="1940"/>
    <s v="K. is about *this* close to finishing up our third record, History Grows.  Now we just need to master it and release it!"/>
    <n v="650"/>
    <n v="1111"/>
    <x v="0"/>
    <x v="0"/>
    <x v="0"/>
    <n v="1308110340"/>
    <x v="1940"/>
    <b v="0"/>
    <n v="31"/>
    <b v="1"/>
    <x v="14"/>
    <x v="1940"/>
    <x v="4"/>
    <s v="indie rock"/>
    <x v="6"/>
    <n v="2011"/>
  </r>
  <r>
    <x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x v="1941"/>
    <b v="1"/>
    <n v="4883"/>
    <b v="1"/>
    <x v="30"/>
    <x v="1941"/>
    <x v="2"/>
    <s v="hardware"/>
    <x v="3"/>
    <n v="2014"/>
  </r>
  <r>
    <x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x v="1942"/>
    <b v="1"/>
    <n v="95"/>
    <b v="1"/>
    <x v="30"/>
    <x v="1942"/>
    <x v="2"/>
    <s v="hardware"/>
    <x v="6"/>
    <n v="2011"/>
  </r>
  <r>
    <x v="1943"/>
    <x v="1943"/>
    <s v="Next-gen 100% open-source sensor beacon platform designed especially for makers, developers and IoT companies."/>
    <n v="10000"/>
    <n v="170525"/>
    <x v="0"/>
    <x v="0"/>
    <x v="0"/>
    <n v="1470896916"/>
    <x v="1943"/>
    <b v="1"/>
    <n v="2478"/>
    <b v="1"/>
    <x v="30"/>
    <x v="1943"/>
    <x v="2"/>
    <s v="hardware"/>
    <x v="2"/>
    <n v="2016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x v="1944"/>
    <b v="1"/>
    <n v="1789"/>
    <b v="1"/>
    <x v="30"/>
    <x v="1944"/>
    <x v="2"/>
    <s v="hardware"/>
    <x v="3"/>
    <n v="2014"/>
  </r>
  <r>
    <x v="1945"/>
    <x v="1945"/>
    <s v="A new electronic musical instrument which allows you to play, learn and perform music using any sound you can imagine."/>
    <n v="100000"/>
    <n v="348018"/>
    <x v="0"/>
    <x v="3"/>
    <x v="3"/>
    <n v="1436680958"/>
    <x v="1945"/>
    <b v="1"/>
    <n v="680"/>
    <b v="1"/>
    <x v="30"/>
    <x v="1945"/>
    <x v="2"/>
    <s v="hardware"/>
    <x v="0"/>
    <n v="2015"/>
  </r>
  <r>
    <x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x v="1946"/>
    <b v="1"/>
    <n v="70"/>
    <b v="1"/>
    <x v="30"/>
    <x v="1946"/>
    <x v="2"/>
    <s v="hardware"/>
    <x v="3"/>
    <n v="2014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7"/>
    <b v="1"/>
    <n v="23"/>
    <b v="1"/>
    <x v="30"/>
    <x v="1947"/>
    <x v="2"/>
    <s v="hardware"/>
    <x v="8"/>
    <n v="2009"/>
  </r>
  <r>
    <x v="1948"/>
    <x v="1948"/>
    <s v="10 times more powerful than Raspberry Pi 3, x86 64-bit architecture"/>
    <n v="100000"/>
    <n v="800211"/>
    <x v="0"/>
    <x v="0"/>
    <x v="0"/>
    <n v="1465232520"/>
    <x v="1948"/>
    <b v="1"/>
    <n v="4245"/>
    <b v="1"/>
    <x v="30"/>
    <x v="1948"/>
    <x v="2"/>
    <s v="hardware"/>
    <x v="2"/>
    <n v="2016"/>
  </r>
  <r>
    <x v="1949"/>
    <x v="1949"/>
    <s v="#ShakeYourPower brings clean energy to places in the world without electricity through the power of music."/>
    <n v="50000"/>
    <n v="53001.3"/>
    <x v="0"/>
    <x v="1"/>
    <x v="1"/>
    <n v="1404986951"/>
    <x v="1949"/>
    <b v="1"/>
    <n v="943"/>
    <b v="1"/>
    <x v="30"/>
    <x v="1949"/>
    <x v="2"/>
    <s v="hardware"/>
    <x v="3"/>
    <n v="2014"/>
  </r>
  <r>
    <x v="1950"/>
    <x v="1950"/>
    <s v="We're building snap-together model trebuchets that are perfect for office warfare or annoying your roommate!"/>
    <n v="48000"/>
    <n v="96248.960000000006"/>
    <x v="0"/>
    <x v="0"/>
    <x v="0"/>
    <n v="1303446073"/>
    <x v="1950"/>
    <b v="1"/>
    <n v="1876"/>
    <b v="1"/>
    <x v="30"/>
    <x v="1950"/>
    <x v="2"/>
    <s v="hardware"/>
    <x v="6"/>
    <n v="2011"/>
  </r>
  <r>
    <x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x v="1951"/>
    <b v="1"/>
    <n v="834"/>
    <b v="1"/>
    <x v="30"/>
    <x v="1951"/>
    <x v="2"/>
    <s v="hardware"/>
    <x v="2"/>
    <n v="2016"/>
  </r>
  <r>
    <x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x v="1952"/>
    <b v="1"/>
    <n v="682"/>
    <b v="1"/>
    <x v="30"/>
    <x v="1952"/>
    <x v="2"/>
    <s v="hardware"/>
    <x v="4"/>
    <n v="2013"/>
  </r>
  <r>
    <x v="1953"/>
    <x v="1953"/>
    <s v="The NTH is an open source music synthesizer featuring instant fun, awesome sound, and a hackable design."/>
    <n v="15000"/>
    <n v="33892"/>
    <x v="0"/>
    <x v="0"/>
    <x v="0"/>
    <n v="1330657200"/>
    <x v="1953"/>
    <b v="1"/>
    <n v="147"/>
    <b v="1"/>
    <x v="30"/>
    <x v="1953"/>
    <x v="2"/>
    <s v="hardware"/>
    <x v="5"/>
    <n v="2012"/>
  </r>
  <r>
    <x v="1954"/>
    <x v="1954"/>
    <s v="The First Home Battery System You Simply Plug in to Install"/>
    <n v="50000"/>
    <n v="349474"/>
    <x v="0"/>
    <x v="0"/>
    <x v="0"/>
    <n v="1457758800"/>
    <x v="1954"/>
    <b v="1"/>
    <n v="415"/>
    <b v="1"/>
    <x v="30"/>
    <x v="1954"/>
    <x v="2"/>
    <s v="hardware"/>
    <x v="2"/>
    <n v="2016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5"/>
    <b v="1"/>
    <n v="290"/>
    <b v="1"/>
    <x v="30"/>
    <x v="1955"/>
    <x v="2"/>
    <s v="hardware"/>
    <x v="5"/>
    <n v="2012"/>
  </r>
  <r>
    <x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x v="1956"/>
    <b v="1"/>
    <n v="365"/>
    <b v="1"/>
    <x v="30"/>
    <x v="1956"/>
    <x v="2"/>
    <s v="hardware"/>
    <x v="0"/>
    <n v="2015"/>
  </r>
  <r>
    <x v="1957"/>
    <x v="1957"/>
    <s v="An open hardware platform for the best microcontroller in the world."/>
    <n v="30000"/>
    <n v="50251.41"/>
    <x v="0"/>
    <x v="0"/>
    <x v="0"/>
    <n v="1351304513"/>
    <x v="1957"/>
    <b v="1"/>
    <n v="660"/>
    <b v="1"/>
    <x v="30"/>
    <x v="1957"/>
    <x v="2"/>
    <s v="hardware"/>
    <x v="5"/>
    <n v="2012"/>
  </r>
  <r>
    <x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x v="1958"/>
    <b v="1"/>
    <n v="1356"/>
    <b v="1"/>
    <x v="30"/>
    <x v="1958"/>
    <x v="2"/>
    <s v="hardware"/>
    <x v="4"/>
    <n v="2013"/>
  </r>
  <r>
    <x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x v="1959"/>
    <b v="1"/>
    <n v="424"/>
    <b v="1"/>
    <x v="30"/>
    <x v="1959"/>
    <x v="2"/>
    <s v="hardware"/>
    <x v="3"/>
    <n v="2014"/>
  </r>
  <r>
    <x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x v="1960"/>
    <b v="1"/>
    <n v="33"/>
    <b v="1"/>
    <x v="30"/>
    <x v="1960"/>
    <x v="2"/>
    <s v="hardware"/>
    <x v="3"/>
    <n v="2014"/>
  </r>
  <r>
    <x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x v="1961"/>
    <b v="1"/>
    <n v="1633"/>
    <b v="1"/>
    <x v="30"/>
    <x v="1961"/>
    <x v="2"/>
    <s v="hardware"/>
    <x v="5"/>
    <n v="2012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2"/>
    <b v="1"/>
    <n v="306"/>
    <b v="1"/>
    <x v="30"/>
    <x v="1962"/>
    <x v="2"/>
    <s v="hardware"/>
    <x v="3"/>
    <n v="2014"/>
  </r>
  <r>
    <x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x v="1963"/>
    <b v="1"/>
    <n v="205"/>
    <b v="1"/>
    <x v="30"/>
    <x v="1963"/>
    <x v="2"/>
    <s v="hardware"/>
    <x v="3"/>
    <n v="2014"/>
  </r>
  <r>
    <x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x v="1964"/>
    <b v="1"/>
    <n v="1281"/>
    <b v="1"/>
    <x v="30"/>
    <x v="1964"/>
    <x v="2"/>
    <s v="hardware"/>
    <x v="2"/>
    <n v="2016"/>
  </r>
  <r>
    <x v="1965"/>
    <x v="1965"/>
    <s v="BoardX is a collection of electronic circuit boards that stack on top of one another to share resources and communicate"/>
    <n v="5000"/>
    <n v="13114"/>
    <x v="0"/>
    <x v="0"/>
    <x v="0"/>
    <n v="1326330000"/>
    <x v="1965"/>
    <b v="1"/>
    <n v="103"/>
    <b v="1"/>
    <x v="30"/>
    <x v="1965"/>
    <x v="2"/>
    <s v="hardware"/>
    <x v="6"/>
    <n v="2011"/>
  </r>
  <r>
    <x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x v="1966"/>
    <b v="1"/>
    <n v="1513"/>
    <b v="1"/>
    <x v="30"/>
    <x v="1966"/>
    <x v="2"/>
    <s v="hardware"/>
    <x v="3"/>
    <n v="2014"/>
  </r>
  <r>
    <x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x v="1967"/>
    <b v="1"/>
    <n v="405"/>
    <b v="1"/>
    <x v="30"/>
    <x v="1967"/>
    <x v="2"/>
    <s v="hardware"/>
    <x v="3"/>
    <n v="2014"/>
  </r>
  <r>
    <x v="1968"/>
    <x v="1968"/>
    <s v="Bringing the advantages of wireless smart shifting to every cyclist. FITS ANY BIKE"/>
    <n v="50000"/>
    <n v="142483"/>
    <x v="0"/>
    <x v="0"/>
    <x v="0"/>
    <n v="1480777515"/>
    <x v="1968"/>
    <b v="1"/>
    <n v="510"/>
    <b v="1"/>
    <x v="30"/>
    <x v="1968"/>
    <x v="2"/>
    <s v="hardware"/>
    <x v="2"/>
    <n v="2016"/>
  </r>
  <r>
    <x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x v="1969"/>
    <b v="1"/>
    <n v="1887"/>
    <b v="1"/>
    <x v="30"/>
    <x v="1969"/>
    <x v="2"/>
    <s v="hardware"/>
    <x v="2"/>
    <n v="2016"/>
  </r>
  <r>
    <x v="1970"/>
    <x v="1970"/>
    <s v="The APOC is a gamma particle detector that will help you learn about radiation and find radioactive things!"/>
    <n v="5000"/>
    <n v="56590"/>
    <x v="0"/>
    <x v="0"/>
    <x v="0"/>
    <n v="1366429101"/>
    <x v="1970"/>
    <b v="1"/>
    <n v="701"/>
    <b v="1"/>
    <x v="30"/>
    <x v="1970"/>
    <x v="2"/>
    <s v="hardware"/>
    <x v="4"/>
    <n v="2013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1"/>
    <b v="1"/>
    <n v="3863"/>
    <b v="1"/>
    <x v="30"/>
    <x v="1971"/>
    <x v="2"/>
    <s v="hardware"/>
    <x v="4"/>
    <n v="2013"/>
  </r>
  <r>
    <x v="1972"/>
    <x v="1972"/>
    <s v="Jog It! Is an open source hand held controller designed to make running a program in Linux CNC (EMC2) and MACH3 a breeze."/>
    <n v="2500"/>
    <n v="16862"/>
    <x v="0"/>
    <x v="0"/>
    <x v="0"/>
    <n v="1353201444"/>
    <x v="1972"/>
    <b v="1"/>
    <n v="238"/>
    <b v="1"/>
    <x v="30"/>
    <x v="1972"/>
    <x v="2"/>
    <s v="hardware"/>
    <x v="5"/>
    <n v="2012"/>
  </r>
  <r>
    <x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x v="1973"/>
    <b v="1"/>
    <n v="2051"/>
    <b v="1"/>
    <x v="30"/>
    <x v="1973"/>
    <x v="2"/>
    <s v="hardware"/>
    <x v="2"/>
    <n v="2016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4"/>
    <b v="1"/>
    <n v="402"/>
    <b v="1"/>
    <x v="30"/>
    <x v="1974"/>
    <x v="2"/>
    <s v="hardware"/>
    <x v="4"/>
    <n v="2013"/>
  </r>
  <r>
    <x v="1975"/>
    <x v="1975"/>
    <s v="The Bugle2 is a second generation DIY kit phono preamplifier for vinyl playback."/>
    <n v="16000"/>
    <n v="33393.339999999997"/>
    <x v="0"/>
    <x v="0"/>
    <x v="0"/>
    <n v="1362938851"/>
    <x v="1975"/>
    <b v="1"/>
    <n v="253"/>
    <b v="1"/>
    <x v="30"/>
    <x v="1975"/>
    <x v="2"/>
    <s v="hardware"/>
    <x v="4"/>
    <n v="2013"/>
  </r>
  <r>
    <x v="1976"/>
    <x v="1976"/>
    <s v="Can you help us make an ultra bright white one a reality?"/>
    <n v="4000"/>
    <n v="13864"/>
    <x v="0"/>
    <x v="1"/>
    <x v="1"/>
    <n v="1373751325"/>
    <x v="1976"/>
    <b v="1"/>
    <n v="473"/>
    <b v="1"/>
    <x v="30"/>
    <x v="1976"/>
    <x v="2"/>
    <s v="hardware"/>
    <x v="4"/>
    <n v="2013"/>
  </r>
  <r>
    <x v="1977"/>
    <x v="1977"/>
    <s v="Ario learns about you, syncs your body clock, and keeps you healthy through natural lighting patterns."/>
    <n v="50000"/>
    <n v="201165"/>
    <x v="0"/>
    <x v="0"/>
    <x v="0"/>
    <n v="1450511940"/>
    <x v="1977"/>
    <b v="1"/>
    <n v="821"/>
    <b v="1"/>
    <x v="30"/>
    <x v="1977"/>
    <x v="2"/>
    <s v="hardware"/>
    <x v="0"/>
    <n v="2015"/>
  </r>
  <r>
    <x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x v="1978"/>
    <b v="1"/>
    <n v="388"/>
    <b v="1"/>
    <x v="30"/>
    <x v="1978"/>
    <x v="2"/>
    <s v="hardware"/>
    <x v="5"/>
    <n v="2012"/>
  </r>
  <r>
    <x v="1979"/>
    <x v="1979"/>
    <s v="Truly wireless premium earbuds with a battery-boosting smartphone case for charging and storage"/>
    <n v="200000"/>
    <n v="229802.31"/>
    <x v="0"/>
    <x v="0"/>
    <x v="0"/>
    <n v="1447909140"/>
    <x v="1979"/>
    <b v="1"/>
    <n v="813"/>
    <b v="1"/>
    <x v="30"/>
    <x v="1979"/>
    <x v="2"/>
    <s v="hardware"/>
    <x v="0"/>
    <n v="2015"/>
  </r>
  <r>
    <x v="1980"/>
    <x v="1980"/>
    <s v="Multi-power charging that is smarter, stylish and designed for you."/>
    <n v="50000"/>
    <n v="177412.01"/>
    <x v="0"/>
    <x v="12"/>
    <x v="3"/>
    <n v="1459684862"/>
    <x v="1980"/>
    <b v="1"/>
    <n v="1945"/>
    <b v="1"/>
    <x v="30"/>
    <x v="1980"/>
    <x v="2"/>
    <s v="hardware"/>
    <x v="2"/>
    <n v="2016"/>
  </r>
  <r>
    <x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x v="1981"/>
    <b v="0"/>
    <n v="12"/>
    <b v="0"/>
    <x v="31"/>
    <x v="1981"/>
    <x v="8"/>
    <s v="people"/>
    <x v="3"/>
    <n v="2014"/>
  </r>
  <r>
    <x v="1982"/>
    <x v="1982"/>
    <s v="Express a very dark place in my childhood. Release my emotions through photography in a form of Art."/>
    <n v="180000"/>
    <n v="0"/>
    <x v="2"/>
    <x v="7"/>
    <x v="6"/>
    <n v="1480863887"/>
    <x v="1982"/>
    <b v="0"/>
    <n v="0"/>
    <b v="0"/>
    <x v="31"/>
    <x v="1982"/>
    <x v="8"/>
    <s v="people"/>
    <x v="2"/>
    <n v="2016"/>
  </r>
  <r>
    <x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x v="1983"/>
    <b v="0"/>
    <n v="16"/>
    <b v="0"/>
    <x v="31"/>
    <x v="1983"/>
    <x v="8"/>
    <s v="people"/>
    <x v="2"/>
    <n v="2016"/>
  </r>
  <r>
    <x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x v="1984"/>
    <b v="0"/>
    <n v="7"/>
    <b v="0"/>
    <x v="31"/>
    <x v="1984"/>
    <x v="8"/>
    <s v="people"/>
    <x v="3"/>
    <n v="2014"/>
  </r>
  <r>
    <x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x v="1985"/>
    <b v="0"/>
    <n v="4"/>
    <b v="0"/>
    <x v="31"/>
    <x v="1985"/>
    <x v="8"/>
    <s v="people"/>
    <x v="2"/>
    <n v="2016"/>
  </r>
  <r>
    <x v="1986"/>
    <x v="1986"/>
    <s v="We are a married couple who have started a child photography business from home. We need help to put together equipment to grow."/>
    <n v="2000"/>
    <n v="1"/>
    <x v="2"/>
    <x v="1"/>
    <x v="1"/>
    <n v="1457947483"/>
    <x v="1986"/>
    <b v="0"/>
    <n v="1"/>
    <b v="0"/>
    <x v="31"/>
    <x v="1986"/>
    <x v="8"/>
    <s v="people"/>
    <x v="2"/>
    <n v="2016"/>
  </r>
  <r>
    <x v="1987"/>
    <x v="1987"/>
    <s v="A collection of images that depicts the beauty and diversity within Ethiopia"/>
    <n v="5500"/>
    <n v="2336"/>
    <x v="2"/>
    <x v="1"/>
    <x v="1"/>
    <n v="1425223276"/>
    <x v="1987"/>
    <b v="0"/>
    <n v="28"/>
    <b v="0"/>
    <x v="31"/>
    <x v="1987"/>
    <x v="8"/>
    <s v="people"/>
    <x v="0"/>
    <n v="2015"/>
  </r>
  <r>
    <x v="1988"/>
    <x v="1988"/>
    <s v="Expressing art in an image!"/>
    <n v="6000"/>
    <n v="25"/>
    <x v="2"/>
    <x v="0"/>
    <x v="0"/>
    <n v="1440094742"/>
    <x v="1988"/>
    <b v="0"/>
    <n v="1"/>
    <b v="0"/>
    <x v="31"/>
    <x v="1988"/>
    <x v="8"/>
    <s v="people"/>
    <x v="0"/>
    <n v="2015"/>
  </r>
  <r>
    <x v="1989"/>
    <x v="1989"/>
    <s v="Creating an awareness for infertility through photographing families and showcasing the real faces of infertility."/>
    <n v="5000"/>
    <n v="50"/>
    <x v="2"/>
    <x v="0"/>
    <x v="0"/>
    <n v="1481473208"/>
    <x v="1989"/>
    <b v="0"/>
    <n v="1"/>
    <b v="0"/>
    <x v="31"/>
    <x v="1989"/>
    <x v="8"/>
    <s v="people"/>
    <x v="2"/>
    <n v="2016"/>
  </r>
  <r>
    <x v="1990"/>
    <x v="1990"/>
    <s v="An art nude photography book that includes traditional black and white sepia nudes as well as experimiental color nudes."/>
    <n v="3000"/>
    <n v="509"/>
    <x v="2"/>
    <x v="0"/>
    <x v="0"/>
    <n v="1455338532"/>
    <x v="1990"/>
    <b v="0"/>
    <n v="5"/>
    <b v="0"/>
    <x v="31"/>
    <x v="1990"/>
    <x v="8"/>
    <s v="people"/>
    <x v="2"/>
    <n v="2016"/>
  </r>
  <r>
    <x v="1991"/>
    <x v="1991"/>
    <s v="Taking (and giving) professional portraits of survivors of human trafficking in Myanmar."/>
    <n v="2000"/>
    <n v="140"/>
    <x v="2"/>
    <x v="0"/>
    <x v="0"/>
    <n v="1435958786"/>
    <x v="1991"/>
    <b v="0"/>
    <n v="3"/>
    <b v="0"/>
    <x v="31"/>
    <x v="1991"/>
    <x v="8"/>
    <s v="people"/>
    <x v="0"/>
    <n v="2015"/>
  </r>
  <r>
    <x v="1992"/>
    <x v="1992"/>
    <s v="A complete revamp of all the Disney Princes &amp; Princesses!"/>
    <n v="1500"/>
    <n v="2"/>
    <x v="2"/>
    <x v="0"/>
    <x v="0"/>
    <n v="1424229991"/>
    <x v="1992"/>
    <b v="0"/>
    <n v="2"/>
    <b v="0"/>
    <x v="31"/>
    <x v="1992"/>
    <x v="8"/>
    <s v="people"/>
    <x v="0"/>
    <n v="2015"/>
  </r>
  <r>
    <x v="1993"/>
    <x v="1993"/>
    <s v="I am looking for help to open up an affordable photography studio in Cornwall for baby and family portraiture photography"/>
    <n v="2000"/>
    <n v="0"/>
    <x v="2"/>
    <x v="1"/>
    <x v="1"/>
    <n v="1450706837"/>
    <x v="1993"/>
    <b v="0"/>
    <n v="0"/>
    <b v="0"/>
    <x v="31"/>
    <x v="1993"/>
    <x v="8"/>
    <s v="people"/>
    <x v="0"/>
    <n v="2015"/>
  </r>
  <r>
    <x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x v="1994"/>
    <b v="0"/>
    <n v="0"/>
    <b v="0"/>
    <x v="31"/>
    <x v="1994"/>
    <x v="8"/>
    <s v="people"/>
    <x v="2"/>
    <n v="2016"/>
  </r>
  <r>
    <x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x v="1995"/>
    <b v="0"/>
    <n v="3"/>
    <b v="0"/>
    <x v="31"/>
    <x v="1995"/>
    <x v="8"/>
    <s v="people"/>
    <x v="0"/>
    <n v="2015"/>
  </r>
  <r>
    <x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x v="1996"/>
    <b v="0"/>
    <n v="0"/>
    <b v="0"/>
    <x v="31"/>
    <x v="1996"/>
    <x v="8"/>
    <s v="people"/>
    <x v="3"/>
    <n v="2014"/>
  </r>
  <r>
    <x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x v="1997"/>
    <b v="0"/>
    <n v="0"/>
    <b v="0"/>
    <x v="31"/>
    <x v="1997"/>
    <x v="8"/>
    <s v="people"/>
    <x v="3"/>
    <n v="2014"/>
  </r>
  <r>
    <x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x v="1998"/>
    <b v="0"/>
    <n v="3"/>
    <b v="0"/>
    <x v="31"/>
    <x v="1998"/>
    <x v="8"/>
    <s v="people"/>
    <x v="3"/>
    <n v="2014"/>
  </r>
  <r>
    <x v="1999"/>
    <x v="1999"/>
    <s v="This is a portrait photo project aiming to inspire women to explore themselves and live their passion"/>
    <n v="31000"/>
    <n v="236"/>
    <x v="2"/>
    <x v="1"/>
    <x v="1"/>
    <n v="1415882108"/>
    <x v="1999"/>
    <b v="0"/>
    <n v="7"/>
    <b v="0"/>
    <x v="31"/>
    <x v="1999"/>
    <x v="8"/>
    <s v="people"/>
    <x v="3"/>
    <n v="2014"/>
  </r>
  <r>
    <x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x v="2000"/>
    <b v="0"/>
    <n v="25"/>
    <b v="0"/>
    <x v="31"/>
    <x v="2000"/>
    <x v="8"/>
    <s v="people"/>
    <x v="0"/>
    <n v="2015"/>
  </r>
  <r>
    <x v="2001"/>
    <x v="2001"/>
    <s v="Nuimo is a universal controller for the internet of things. Control your music, lights, locks and more."/>
    <n v="55000"/>
    <n v="210171"/>
    <x v="0"/>
    <x v="12"/>
    <x v="3"/>
    <n v="1434139200"/>
    <x v="2001"/>
    <b v="1"/>
    <n v="1637"/>
    <b v="1"/>
    <x v="30"/>
    <x v="2001"/>
    <x v="2"/>
    <s v="hardware"/>
    <x v="0"/>
    <n v="2015"/>
  </r>
  <r>
    <x v="2002"/>
    <x v="2002"/>
    <s v="Open-source quad-core camera effortlessly adds powerful machine vision to all your PC/Arduino/Raspberry Pi projects"/>
    <n v="50000"/>
    <n v="108397.11"/>
    <x v="0"/>
    <x v="0"/>
    <x v="0"/>
    <n v="1485191143"/>
    <x v="2002"/>
    <b v="1"/>
    <n v="1375"/>
    <b v="1"/>
    <x v="30"/>
    <x v="2002"/>
    <x v="2"/>
    <s v="hardware"/>
    <x v="2"/>
    <n v="2016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3"/>
    <b v="1"/>
    <n v="17"/>
    <b v="1"/>
    <x v="30"/>
    <x v="2003"/>
    <x v="2"/>
    <s v="hardware"/>
    <x v="7"/>
    <n v="2010"/>
  </r>
  <r>
    <x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x v="2004"/>
    <b v="1"/>
    <n v="354"/>
    <b v="1"/>
    <x v="30"/>
    <x v="2004"/>
    <x v="2"/>
    <s v="hardware"/>
    <x v="3"/>
    <n v="2014"/>
  </r>
  <r>
    <x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x v="2005"/>
    <b v="1"/>
    <n v="191"/>
    <b v="1"/>
    <x v="30"/>
    <x v="2005"/>
    <x v="2"/>
    <s v="hardware"/>
    <x v="4"/>
    <n v="2013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6"/>
    <b v="1"/>
    <n v="303"/>
    <b v="1"/>
    <x v="30"/>
    <x v="2006"/>
    <x v="2"/>
    <s v="hardware"/>
    <x v="3"/>
    <n v="2014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7"/>
    <b v="1"/>
    <n v="137"/>
    <b v="1"/>
    <x v="30"/>
    <x v="2007"/>
    <x v="2"/>
    <s v="hardware"/>
    <x v="7"/>
    <n v="2010"/>
  </r>
  <r>
    <x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x v="2008"/>
    <b v="1"/>
    <n v="41"/>
    <b v="1"/>
    <x v="30"/>
    <x v="2008"/>
    <x v="2"/>
    <s v="hardware"/>
    <x v="6"/>
    <n v="2011"/>
  </r>
  <r>
    <x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x v="2009"/>
    <b v="1"/>
    <n v="398"/>
    <b v="1"/>
    <x v="30"/>
    <x v="2009"/>
    <x v="2"/>
    <s v="hardware"/>
    <x v="2"/>
    <n v="2016"/>
  </r>
  <r>
    <x v="2010"/>
    <x v="2010"/>
    <s v="Weighitz are miniature smart scales designed to weigh anything in the home."/>
    <n v="30000"/>
    <n v="96015.9"/>
    <x v="0"/>
    <x v="0"/>
    <x v="0"/>
    <n v="1471564491"/>
    <x v="2010"/>
    <b v="1"/>
    <n v="1737"/>
    <b v="1"/>
    <x v="30"/>
    <x v="2010"/>
    <x v="2"/>
    <s v="hardware"/>
    <x v="2"/>
    <n v="2016"/>
  </r>
  <r>
    <x v="2011"/>
    <x v="2011"/>
    <s v="FLUXO â€“ The first smart design lamp where you can move the light in any direction with app and sensor control."/>
    <n v="50000"/>
    <n v="409782"/>
    <x v="0"/>
    <x v="15"/>
    <x v="3"/>
    <n v="1452553200"/>
    <x v="2011"/>
    <b v="1"/>
    <n v="971"/>
    <b v="1"/>
    <x v="30"/>
    <x v="2011"/>
    <x v="2"/>
    <s v="hardware"/>
    <x v="0"/>
    <n v="2015"/>
  </r>
  <r>
    <x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x v="2012"/>
    <b v="1"/>
    <n v="183"/>
    <b v="1"/>
    <x v="30"/>
    <x v="2012"/>
    <x v="2"/>
    <s v="hardware"/>
    <x v="0"/>
    <n v="2015"/>
  </r>
  <r>
    <x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x v="2013"/>
    <b v="1"/>
    <n v="4562"/>
    <b v="1"/>
    <x v="30"/>
    <x v="2013"/>
    <x v="2"/>
    <s v="hardware"/>
    <x v="2"/>
    <n v="2016"/>
  </r>
  <r>
    <x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x v="2014"/>
    <b v="1"/>
    <n v="26457"/>
    <b v="1"/>
    <x v="30"/>
    <x v="2014"/>
    <x v="2"/>
    <s v="hardware"/>
    <x v="4"/>
    <n v="2013"/>
  </r>
  <r>
    <x v="2015"/>
    <x v="2015"/>
    <s v="ExtraCore is a 1&quot; x 1&quot; 22 I/O pin Arduino Compatible. It's 1.7 grams and 16mhz of tiny Arduino style coolness."/>
    <n v="7200"/>
    <n v="8136.01"/>
    <x v="0"/>
    <x v="0"/>
    <x v="0"/>
    <n v="1315602163"/>
    <x v="2015"/>
    <b v="1"/>
    <n v="162"/>
    <b v="1"/>
    <x v="30"/>
    <x v="2015"/>
    <x v="2"/>
    <s v="hardware"/>
    <x v="6"/>
    <n v="2011"/>
  </r>
  <r>
    <x v="2016"/>
    <x v="2016"/>
    <s v="A smart, compact power supply designed to power anything, anywhere"/>
    <n v="10000"/>
    <n v="92154.22"/>
    <x v="0"/>
    <x v="0"/>
    <x v="0"/>
    <n v="1362863299"/>
    <x v="2016"/>
    <b v="1"/>
    <n v="479"/>
    <b v="1"/>
    <x v="30"/>
    <x v="2016"/>
    <x v="2"/>
    <s v="hardware"/>
    <x v="4"/>
    <n v="2013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x v="2017"/>
    <b v="1"/>
    <n v="426"/>
    <b v="1"/>
    <x v="30"/>
    <x v="2017"/>
    <x v="2"/>
    <s v="hardware"/>
    <x v="5"/>
    <n v="2012"/>
  </r>
  <r>
    <x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x v="2018"/>
    <b v="1"/>
    <n v="450"/>
    <b v="1"/>
    <x v="30"/>
    <x v="2018"/>
    <x v="2"/>
    <s v="hardware"/>
    <x v="0"/>
    <n v="2015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9"/>
    <b v="1"/>
    <n v="1780"/>
    <b v="1"/>
    <x v="30"/>
    <x v="2019"/>
    <x v="2"/>
    <s v="hardware"/>
    <x v="2"/>
    <n v="2016"/>
  </r>
  <r>
    <x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x v="2020"/>
    <b v="1"/>
    <n v="122"/>
    <b v="1"/>
    <x v="30"/>
    <x v="2020"/>
    <x v="2"/>
    <s v="hardware"/>
    <x v="3"/>
    <n v="2014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1"/>
    <b v="1"/>
    <n v="95"/>
    <b v="1"/>
    <x v="30"/>
    <x v="2021"/>
    <x v="2"/>
    <s v="hardware"/>
    <x v="3"/>
    <n v="2014"/>
  </r>
  <r>
    <x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x v="2022"/>
    <b v="1"/>
    <n v="325"/>
    <b v="1"/>
    <x v="30"/>
    <x v="2022"/>
    <x v="2"/>
    <s v="hardware"/>
    <x v="2"/>
    <n v="2016"/>
  </r>
  <r>
    <x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x v="2023"/>
    <b v="1"/>
    <n v="353"/>
    <b v="1"/>
    <x v="30"/>
    <x v="2023"/>
    <x v="2"/>
    <s v="hardware"/>
    <x v="0"/>
    <n v="2015"/>
  </r>
  <r>
    <x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x v="2024"/>
    <b v="1"/>
    <n v="105"/>
    <b v="1"/>
    <x v="30"/>
    <x v="2024"/>
    <x v="2"/>
    <s v="hardware"/>
    <x v="5"/>
    <n v="2012"/>
  </r>
  <r>
    <x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x v="2025"/>
    <b v="1"/>
    <n v="729"/>
    <b v="1"/>
    <x v="30"/>
    <x v="2025"/>
    <x v="2"/>
    <s v="hardware"/>
    <x v="0"/>
    <n v="2015"/>
  </r>
  <r>
    <x v="2026"/>
    <x v="2026"/>
    <s v="MIDI Sprout enables plants to play synthesizers in real time."/>
    <n v="25000"/>
    <n v="33370.769999999997"/>
    <x v="0"/>
    <x v="0"/>
    <x v="0"/>
    <n v="1398052740"/>
    <x v="2026"/>
    <b v="1"/>
    <n v="454"/>
    <b v="1"/>
    <x v="30"/>
    <x v="2026"/>
    <x v="2"/>
    <s v="hardware"/>
    <x v="3"/>
    <n v="2014"/>
  </r>
  <r>
    <x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x v="2027"/>
    <b v="1"/>
    <n v="539"/>
    <b v="1"/>
    <x v="30"/>
    <x v="2027"/>
    <x v="2"/>
    <s v="hardware"/>
    <x v="0"/>
    <n v="2015"/>
  </r>
  <r>
    <x v="2028"/>
    <x v="2028"/>
    <s v="Building an open source Bussard fusion reactor, aka the Polywell."/>
    <n v="3000"/>
    <n v="3785"/>
    <x v="0"/>
    <x v="0"/>
    <x v="0"/>
    <n v="1268690100"/>
    <x v="2028"/>
    <b v="1"/>
    <n v="79"/>
    <b v="1"/>
    <x v="30"/>
    <x v="2028"/>
    <x v="2"/>
    <s v="hardware"/>
    <x v="7"/>
    <n v="2010"/>
  </r>
  <r>
    <x v="2029"/>
    <x v="2029"/>
    <s v="Lumin8 Pro is a fun and easy to use light controller that makes light dance to your favorite music."/>
    <n v="2500"/>
    <n v="9030"/>
    <x v="0"/>
    <x v="0"/>
    <x v="0"/>
    <n v="1409099481"/>
    <x v="2029"/>
    <b v="1"/>
    <n v="94"/>
    <b v="1"/>
    <x v="30"/>
    <x v="2029"/>
    <x v="2"/>
    <s v="hardware"/>
    <x v="3"/>
    <n v="2014"/>
  </r>
  <r>
    <x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x v="2030"/>
    <b v="1"/>
    <n v="625"/>
    <b v="1"/>
    <x v="30"/>
    <x v="2030"/>
    <x v="2"/>
    <s v="hardware"/>
    <x v="5"/>
    <n v="2012"/>
  </r>
  <r>
    <x v="2031"/>
    <x v="2031"/>
    <s v="With Linkio you can use your smartphone to control every electronic you own- for only $100!"/>
    <n v="50000"/>
    <n v="60175"/>
    <x v="0"/>
    <x v="9"/>
    <x v="3"/>
    <n v="1420765200"/>
    <x v="2031"/>
    <b v="1"/>
    <n v="508"/>
    <b v="1"/>
    <x v="30"/>
    <x v="2031"/>
    <x v="2"/>
    <s v="hardware"/>
    <x v="3"/>
    <n v="2014"/>
  </r>
  <r>
    <x v="2032"/>
    <x v="2032"/>
    <s v="PocketLab Voyager and PocketLab Weather are rugged science labs that you can take anywhere to explore the world around you."/>
    <n v="25000"/>
    <n v="76047"/>
    <x v="0"/>
    <x v="0"/>
    <x v="0"/>
    <n v="1481778000"/>
    <x v="2032"/>
    <b v="1"/>
    <n v="531"/>
    <b v="1"/>
    <x v="30"/>
    <x v="2032"/>
    <x v="2"/>
    <s v="hardware"/>
    <x v="2"/>
    <n v="2016"/>
  </r>
  <r>
    <x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x v="2033"/>
    <b v="1"/>
    <n v="158"/>
    <b v="1"/>
    <x v="30"/>
    <x v="2033"/>
    <x v="2"/>
    <s v="hardware"/>
    <x v="3"/>
    <n v="2014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4"/>
    <b v="1"/>
    <n v="508"/>
    <b v="1"/>
    <x v="30"/>
    <x v="2034"/>
    <x v="2"/>
    <s v="hardware"/>
    <x v="0"/>
    <n v="2015"/>
  </r>
  <r>
    <x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x v="2035"/>
    <b v="1"/>
    <n v="644"/>
    <b v="1"/>
    <x v="30"/>
    <x v="2035"/>
    <x v="2"/>
    <s v="hardware"/>
    <x v="0"/>
    <n v="2015"/>
  </r>
  <r>
    <x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x v="2036"/>
    <b v="1"/>
    <n v="848"/>
    <b v="1"/>
    <x v="30"/>
    <x v="2036"/>
    <x v="2"/>
    <s v="hardware"/>
    <x v="3"/>
    <n v="2014"/>
  </r>
  <r>
    <x v="2037"/>
    <x v="2037"/>
    <s v="With an efficiency of 97%, bicycle technology is nearly perfect. So why do we use it only for transportation?"/>
    <n v="10000"/>
    <n v="30047.64"/>
    <x v="0"/>
    <x v="0"/>
    <x v="0"/>
    <n v="1388383353"/>
    <x v="2037"/>
    <b v="1"/>
    <n v="429"/>
    <b v="1"/>
    <x v="30"/>
    <x v="2037"/>
    <x v="2"/>
    <s v="hardware"/>
    <x v="4"/>
    <n v="2013"/>
  </r>
  <r>
    <x v="2038"/>
    <x v="2038"/>
    <s v="The OWL is an open source, open hardware, reprogrammable effects pedal designed for musicians, coders, and hackers."/>
    <n v="8000"/>
    <n v="33641"/>
    <x v="0"/>
    <x v="1"/>
    <x v="1"/>
    <n v="1372701600"/>
    <x v="2038"/>
    <b v="1"/>
    <n v="204"/>
    <b v="1"/>
    <x v="30"/>
    <x v="2038"/>
    <x v="2"/>
    <s v="hardware"/>
    <x v="4"/>
    <n v="2013"/>
  </r>
  <r>
    <x v="2039"/>
    <x v="2039"/>
    <s v="Open up your digital worlds with the most sophisticated, intuitive android smart projector."/>
    <n v="125000"/>
    <n v="170271"/>
    <x v="0"/>
    <x v="0"/>
    <x v="0"/>
    <n v="1480568340"/>
    <x v="2039"/>
    <b v="1"/>
    <n v="379"/>
    <b v="1"/>
    <x v="30"/>
    <x v="2039"/>
    <x v="2"/>
    <s v="hardware"/>
    <x v="2"/>
    <n v="2016"/>
  </r>
  <r>
    <x v="2040"/>
    <x v="2040"/>
    <s v="4.29 Billion+ Capacitor Combinations._x000a_No Coding Required."/>
    <n v="3000"/>
    <n v="7445.14"/>
    <x v="0"/>
    <x v="0"/>
    <x v="0"/>
    <n v="1384557303"/>
    <x v="2040"/>
    <b v="1"/>
    <n v="271"/>
    <b v="1"/>
    <x v="30"/>
    <x v="2040"/>
    <x v="2"/>
    <s v="hardware"/>
    <x v="4"/>
    <n v="2013"/>
  </r>
  <r>
    <x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x v="2041"/>
    <b v="0"/>
    <n v="120"/>
    <b v="1"/>
    <x v="30"/>
    <x v="2041"/>
    <x v="2"/>
    <s v="hardware"/>
    <x v="2"/>
    <n v="2016"/>
  </r>
  <r>
    <x v="2042"/>
    <x v="2042"/>
    <s v="The SoundBrake headphone attachment can be used with any audio player to alert you to important outside sounds."/>
    <n v="10000"/>
    <n v="12353"/>
    <x v="0"/>
    <x v="0"/>
    <x v="0"/>
    <n v="1453481974"/>
    <x v="2042"/>
    <b v="0"/>
    <n v="140"/>
    <b v="1"/>
    <x v="30"/>
    <x v="2042"/>
    <x v="2"/>
    <s v="hardware"/>
    <x v="0"/>
    <n v="2015"/>
  </r>
  <r>
    <x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x v="2043"/>
    <b v="0"/>
    <n v="193"/>
    <b v="1"/>
    <x v="30"/>
    <x v="2043"/>
    <x v="2"/>
    <s v="hardware"/>
    <x v="2"/>
    <n v="2016"/>
  </r>
  <r>
    <x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x v="2044"/>
    <b v="0"/>
    <n v="180"/>
    <b v="1"/>
    <x v="30"/>
    <x v="2044"/>
    <x v="2"/>
    <s v="hardware"/>
    <x v="0"/>
    <n v="2015"/>
  </r>
  <r>
    <x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x v="2045"/>
    <b v="0"/>
    <n v="263"/>
    <b v="1"/>
    <x v="30"/>
    <x v="2045"/>
    <x v="2"/>
    <s v="hardware"/>
    <x v="5"/>
    <n v="2012"/>
  </r>
  <r>
    <x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x v="2046"/>
    <b v="0"/>
    <n v="217"/>
    <b v="1"/>
    <x v="30"/>
    <x v="2046"/>
    <x v="2"/>
    <s v="hardware"/>
    <x v="4"/>
    <n v="2013"/>
  </r>
  <r>
    <x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x v="2047"/>
    <b v="0"/>
    <n v="443"/>
    <b v="1"/>
    <x v="30"/>
    <x v="2047"/>
    <x v="2"/>
    <s v="hardware"/>
    <x v="0"/>
    <n v="2015"/>
  </r>
  <r>
    <x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x v="2048"/>
    <b v="0"/>
    <n v="1373"/>
    <b v="1"/>
    <x v="30"/>
    <x v="2048"/>
    <x v="2"/>
    <s v="hardware"/>
    <x v="4"/>
    <n v="2013"/>
  </r>
  <r>
    <x v="2049"/>
    <x v="2049"/>
    <s v="Keyless. Alarm secured. GPS tracking."/>
    <n v="50000"/>
    <n v="60095.35"/>
    <x v="0"/>
    <x v="1"/>
    <x v="1"/>
    <n v="1386025140"/>
    <x v="2049"/>
    <b v="0"/>
    <n v="742"/>
    <b v="1"/>
    <x v="30"/>
    <x v="2049"/>
    <x v="2"/>
    <s v="hardware"/>
    <x v="4"/>
    <n v="2013"/>
  </r>
  <r>
    <x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x v="2050"/>
    <b v="0"/>
    <n v="170"/>
    <b v="1"/>
    <x v="30"/>
    <x v="2050"/>
    <x v="2"/>
    <s v="hardware"/>
    <x v="0"/>
    <n v="2015"/>
  </r>
  <r>
    <x v="2051"/>
    <x v="2051"/>
    <s v="A collaborative effort between three generations who set out to provide a premium, top-quality yoyo at an affordable price."/>
    <n v="8000"/>
    <n v="10429"/>
    <x v="0"/>
    <x v="0"/>
    <x v="0"/>
    <n v="1388017937"/>
    <x v="2051"/>
    <b v="0"/>
    <n v="242"/>
    <b v="1"/>
    <x v="30"/>
    <x v="2051"/>
    <x v="2"/>
    <s v="hardware"/>
    <x v="4"/>
    <n v="2013"/>
  </r>
  <r>
    <x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x v="2052"/>
    <b v="0"/>
    <n v="541"/>
    <b v="1"/>
    <x v="30"/>
    <x v="2052"/>
    <x v="2"/>
    <s v="hardware"/>
    <x v="2"/>
    <n v="2016"/>
  </r>
  <r>
    <x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x v="2053"/>
    <b v="0"/>
    <n v="121"/>
    <b v="1"/>
    <x v="30"/>
    <x v="2053"/>
    <x v="2"/>
    <s v="hardware"/>
    <x v="0"/>
    <n v="2015"/>
  </r>
  <r>
    <x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x v="2054"/>
    <b v="0"/>
    <n v="621"/>
    <b v="1"/>
    <x v="30"/>
    <x v="2054"/>
    <x v="2"/>
    <s v="hardware"/>
    <x v="3"/>
    <n v="2014"/>
  </r>
  <r>
    <x v="2055"/>
    <x v="2055"/>
    <s v="An Arduino compatible shield matched with a web based tutorial system to teach you how to talk with I2C and SPI components."/>
    <n v="6000"/>
    <n v="10045"/>
    <x v="0"/>
    <x v="0"/>
    <x v="0"/>
    <n v="1417579200"/>
    <x v="2055"/>
    <b v="0"/>
    <n v="101"/>
    <b v="1"/>
    <x v="30"/>
    <x v="2055"/>
    <x v="2"/>
    <s v="hardware"/>
    <x v="3"/>
    <n v="2014"/>
  </r>
  <r>
    <x v="2056"/>
    <x v="2056"/>
    <s v="A lightweight backpack that can charge your smartphone 4 times or an iPad one full charge, and recharge via a USB port"/>
    <n v="50000"/>
    <n v="76726"/>
    <x v="0"/>
    <x v="0"/>
    <x v="0"/>
    <n v="1366222542"/>
    <x v="2056"/>
    <b v="0"/>
    <n v="554"/>
    <b v="1"/>
    <x v="30"/>
    <x v="2056"/>
    <x v="2"/>
    <s v="hardware"/>
    <x v="4"/>
    <n v="2013"/>
  </r>
  <r>
    <x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x v="2057"/>
    <b v="0"/>
    <n v="666"/>
    <b v="1"/>
    <x v="30"/>
    <x v="2057"/>
    <x v="2"/>
    <s v="hardware"/>
    <x v="2"/>
    <n v="2016"/>
  </r>
  <r>
    <x v="2058"/>
    <x v="2058"/>
    <s v="Making using the serial terminal on the Raspberry Pi as easy as Pi!"/>
    <n v="2560"/>
    <n v="4308"/>
    <x v="0"/>
    <x v="1"/>
    <x v="1"/>
    <n v="1425326400"/>
    <x v="2058"/>
    <b v="0"/>
    <n v="410"/>
    <b v="1"/>
    <x v="30"/>
    <x v="2058"/>
    <x v="2"/>
    <s v="hardware"/>
    <x v="0"/>
    <n v="2015"/>
  </r>
  <r>
    <x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x v="2059"/>
    <b v="0"/>
    <n v="375"/>
    <b v="1"/>
    <x v="30"/>
    <x v="2059"/>
    <x v="2"/>
    <s v="hardware"/>
    <x v="0"/>
    <n v="2015"/>
  </r>
  <r>
    <x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x v="2060"/>
    <b v="0"/>
    <n v="1364"/>
    <b v="1"/>
    <x v="30"/>
    <x v="2060"/>
    <x v="2"/>
    <s v="hardware"/>
    <x v="3"/>
    <n v="2014"/>
  </r>
  <r>
    <x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x v="2061"/>
    <b v="0"/>
    <n v="35"/>
    <b v="1"/>
    <x v="30"/>
    <x v="2061"/>
    <x v="2"/>
    <s v="hardware"/>
    <x v="2"/>
    <n v="2016"/>
  </r>
  <r>
    <x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x v="2062"/>
    <b v="0"/>
    <n v="203"/>
    <b v="1"/>
    <x v="30"/>
    <x v="2062"/>
    <x v="2"/>
    <s v="hardware"/>
    <x v="2"/>
    <n v="2016"/>
  </r>
  <r>
    <x v="2063"/>
    <x v="2063"/>
    <s v="Build a professional grade Linux CNC control with Beaglebone black and our CNC cape."/>
    <n v="4000"/>
    <n v="5922"/>
    <x v="0"/>
    <x v="12"/>
    <x v="3"/>
    <n v="1463333701"/>
    <x v="2063"/>
    <b v="0"/>
    <n v="49"/>
    <b v="1"/>
    <x v="30"/>
    <x v="2063"/>
    <x v="2"/>
    <s v="hardware"/>
    <x v="2"/>
    <n v="2016"/>
  </r>
  <r>
    <x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x v="2064"/>
    <b v="0"/>
    <n v="5812"/>
    <b v="1"/>
    <x v="30"/>
    <x v="2064"/>
    <x v="2"/>
    <s v="hardware"/>
    <x v="4"/>
    <n v="2013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5"/>
    <b v="0"/>
    <n v="1556"/>
    <b v="1"/>
    <x v="30"/>
    <x v="2065"/>
    <x v="2"/>
    <s v="hardware"/>
    <x v="4"/>
    <n v="2013"/>
  </r>
  <r>
    <x v="2066"/>
    <x v="2066"/>
    <s v="Automatically opens your garage door when you come home. Open, close, and monitor your garage door from your phone."/>
    <n v="2000"/>
    <n v="4372"/>
    <x v="0"/>
    <x v="0"/>
    <x v="0"/>
    <n v="1408818683"/>
    <x v="2066"/>
    <b v="0"/>
    <n v="65"/>
    <b v="1"/>
    <x v="30"/>
    <x v="2066"/>
    <x v="2"/>
    <s v="hardware"/>
    <x v="3"/>
    <n v="2014"/>
  </r>
  <r>
    <x v="2067"/>
    <x v="2067"/>
    <s v="The next generation of premium quality LED lighting. Extreme power efficiency in a small package."/>
    <n v="495"/>
    <n v="628"/>
    <x v="0"/>
    <x v="1"/>
    <x v="1"/>
    <n v="1432499376"/>
    <x v="2067"/>
    <b v="0"/>
    <n v="10"/>
    <b v="1"/>
    <x v="30"/>
    <x v="2067"/>
    <x v="2"/>
    <s v="hardware"/>
    <x v="0"/>
    <n v="2015"/>
  </r>
  <r>
    <x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x v="2068"/>
    <b v="0"/>
    <n v="76"/>
    <b v="1"/>
    <x v="30"/>
    <x v="2068"/>
    <x v="2"/>
    <s v="hardware"/>
    <x v="2"/>
    <n v="2016"/>
  </r>
  <r>
    <x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x v="2069"/>
    <b v="0"/>
    <n v="263"/>
    <b v="1"/>
    <x v="30"/>
    <x v="2069"/>
    <x v="2"/>
    <s v="hardware"/>
    <x v="0"/>
    <n v="2015"/>
  </r>
  <r>
    <x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x v="2070"/>
    <b v="0"/>
    <n v="1530"/>
    <b v="1"/>
    <x v="30"/>
    <x v="2070"/>
    <x v="2"/>
    <s v="hardware"/>
    <x v="2"/>
    <n v="2016"/>
  </r>
  <r>
    <x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x v="2071"/>
    <b v="0"/>
    <n v="278"/>
    <b v="1"/>
    <x v="30"/>
    <x v="2071"/>
    <x v="2"/>
    <s v="hardware"/>
    <x v="2"/>
    <n v="2016"/>
  </r>
  <r>
    <x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x v="2072"/>
    <b v="0"/>
    <n v="350"/>
    <b v="1"/>
    <x v="30"/>
    <x v="2072"/>
    <x v="2"/>
    <s v="hardware"/>
    <x v="2"/>
    <n v="2016"/>
  </r>
  <r>
    <x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x v="2073"/>
    <b v="0"/>
    <n v="470"/>
    <b v="1"/>
    <x v="30"/>
    <x v="2073"/>
    <x v="2"/>
    <s v="hardware"/>
    <x v="0"/>
    <n v="2015"/>
  </r>
  <r>
    <x v="2074"/>
    <x v="2074"/>
    <s v="Creating PC gaming controllers to bring your gaming experience to a new level."/>
    <n v="600"/>
    <n v="615"/>
    <x v="0"/>
    <x v="0"/>
    <x v="0"/>
    <n v="1462564182"/>
    <x v="2074"/>
    <b v="0"/>
    <n v="3"/>
    <b v="1"/>
    <x v="30"/>
    <x v="2074"/>
    <x v="2"/>
    <s v="hardware"/>
    <x v="2"/>
    <n v="2016"/>
  </r>
  <r>
    <x v="2075"/>
    <x v="2075"/>
    <s v="The Practical Meter helps you charge your phone faster by solving a problem millions of people experience."/>
    <n v="9999"/>
    <n v="167820.6"/>
    <x v="0"/>
    <x v="0"/>
    <x v="0"/>
    <n v="1374769288"/>
    <x v="2075"/>
    <b v="0"/>
    <n v="8200"/>
    <b v="1"/>
    <x v="30"/>
    <x v="2075"/>
    <x v="2"/>
    <s v="hardware"/>
    <x v="4"/>
    <n v="2013"/>
  </r>
  <r>
    <x v="2076"/>
    <x v="2076"/>
    <s v="Wireless earbuds filled with sound, yet so small they are almost invisible!"/>
    <n v="179000"/>
    <n v="972594.99"/>
    <x v="0"/>
    <x v="1"/>
    <x v="1"/>
    <n v="1406149689"/>
    <x v="2076"/>
    <b v="0"/>
    <n v="8359"/>
    <b v="1"/>
    <x v="30"/>
    <x v="2076"/>
    <x v="2"/>
    <s v="hardware"/>
    <x v="3"/>
    <n v="2014"/>
  </r>
  <r>
    <x v="2077"/>
    <x v="2077"/>
    <s v="A Whole New Way to Get TV: Watch four live TV channels at once on your tablet, smartphone, or big screen TV!"/>
    <n v="50000"/>
    <n v="57754"/>
    <x v="0"/>
    <x v="0"/>
    <x v="0"/>
    <n v="1433538000"/>
    <x v="2077"/>
    <b v="0"/>
    <n v="188"/>
    <b v="1"/>
    <x v="30"/>
    <x v="2077"/>
    <x v="2"/>
    <s v="hardware"/>
    <x v="0"/>
    <n v="2015"/>
  </r>
  <r>
    <x v="2078"/>
    <x v="2078"/>
    <s v="With hoterway you won't wait anymore for hot water in the beginning of your shower. Save Water, Energy, Time and Money."/>
    <n v="20000"/>
    <n v="26241"/>
    <x v="0"/>
    <x v="3"/>
    <x v="3"/>
    <n v="1482085857"/>
    <x v="2078"/>
    <b v="0"/>
    <n v="48"/>
    <b v="1"/>
    <x v="30"/>
    <x v="2078"/>
    <x v="2"/>
    <s v="hardware"/>
    <x v="2"/>
    <n v="2016"/>
  </r>
  <r>
    <x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x v="2079"/>
    <b v="0"/>
    <n v="607"/>
    <b v="1"/>
    <x v="30"/>
    <x v="2079"/>
    <x v="2"/>
    <s v="hardware"/>
    <x v="0"/>
    <n v="2015"/>
  </r>
  <r>
    <x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x v="2080"/>
    <b v="0"/>
    <n v="50"/>
    <b v="1"/>
    <x v="30"/>
    <x v="2080"/>
    <x v="2"/>
    <s v="hardware"/>
    <x v="0"/>
    <n v="2015"/>
  </r>
  <r>
    <x v="2081"/>
    <x v="2081"/>
    <s v="Embarking on a Summer Tour to spread their message of cherishing your unforgettable memories through nostalgic rock music."/>
    <n v="3500"/>
    <n v="4010"/>
    <x v="0"/>
    <x v="0"/>
    <x v="0"/>
    <n v="1337144340"/>
    <x v="2081"/>
    <b v="0"/>
    <n v="55"/>
    <b v="1"/>
    <x v="14"/>
    <x v="2081"/>
    <x v="4"/>
    <s v="indie rock"/>
    <x v="5"/>
    <n v="2012"/>
  </r>
  <r>
    <x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x v="2082"/>
    <b v="0"/>
    <n v="38"/>
    <b v="1"/>
    <x v="14"/>
    <x v="2082"/>
    <x v="4"/>
    <s v="indie rock"/>
    <x v="6"/>
    <n v="2011"/>
  </r>
  <r>
    <x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x v="2083"/>
    <b v="0"/>
    <n v="25"/>
    <b v="1"/>
    <x v="14"/>
    <x v="2083"/>
    <x v="4"/>
    <s v="indie rock"/>
    <x v="5"/>
    <n v="2012"/>
  </r>
  <r>
    <x v="2084"/>
    <x v="2084"/>
    <s v="Los Angeles based Ballerina Black are on their way to tour the UK in May. Join our club &amp; help make it happen."/>
    <n v="3000"/>
    <n v="3250"/>
    <x v="0"/>
    <x v="0"/>
    <x v="0"/>
    <n v="1399186740"/>
    <x v="2084"/>
    <b v="0"/>
    <n v="46"/>
    <b v="1"/>
    <x v="14"/>
    <x v="2084"/>
    <x v="4"/>
    <s v="indie rock"/>
    <x v="3"/>
    <n v="2014"/>
  </r>
  <r>
    <x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x v="2085"/>
    <b v="0"/>
    <n v="83"/>
    <b v="1"/>
    <x v="14"/>
    <x v="2085"/>
    <x v="4"/>
    <s v="indie rock"/>
    <x v="5"/>
    <n v="2012"/>
  </r>
  <r>
    <x v="2086"/>
    <x v="2086"/>
    <s v="I am in the process of completing 4 new EPs to be released in Winter, Spring, Summer, and Fall of 2012."/>
    <n v="4000"/>
    <n v="4028"/>
    <x v="0"/>
    <x v="0"/>
    <x v="0"/>
    <n v="1323838740"/>
    <x v="2086"/>
    <b v="0"/>
    <n v="35"/>
    <b v="1"/>
    <x v="14"/>
    <x v="2086"/>
    <x v="4"/>
    <s v="indie rock"/>
    <x v="6"/>
    <n v="2011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x v="2087"/>
    <b v="0"/>
    <n v="25"/>
    <b v="1"/>
    <x v="14"/>
    <x v="2087"/>
    <x v="4"/>
    <s v="indie rock"/>
    <x v="6"/>
    <n v="2011"/>
  </r>
  <r>
    <x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x v="2088"/>
    <b v="0"/>
    <n v="75"/>
    <b v="1"/>
    <x v="14"/>
    <x v="2088"/>
    <x v="4"/>
    <s v="indie rock"/>
    <x v="7"/>
    <n v="2010"/>
  </r>
  <r>
    <x v="2089"/>
    <x v="2089"/>
    <s v="Little Moses is trying to record their first EP, and we can't do it without your help!"/>
    <n v="2500"/>
    <n v="3010.01"/>
    <x v="0"/>
    <x v="0"/>
    <x v="0"/>
    <n v="1375408194"/>
    <x v="2089"/>
    <b v="0"/>
    <n v="62"/>
    <b v="1"/>
    <x v="14"/>
    <x v="2089"/>
    <x v="4"/>
    <s v="indie rock"/>
    <x v="4"/>
    <n v="2013"/>
  </r>
  <r>
    <x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x v="2090"/>
    <b v="0"/>
    <n v="160"/>
    <b v="1"/>
    <x v="14"/>
    <x v="2090"/>
    <x v="4"/>
    <s v="indie rock"/>
    <x v="4"/>
    <n v="2013"/>
  </r>
  <r>
    <x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x v="2091"/>
    <b v="0"/>
    <n v="246"/>
    <b v="1"/>
    <x v="14"/>
    <x v="2091"/>
    <x v="4"/>
    <s v="indie rock"/>
    <x v="6"/>
    <n v="2011"/>
  </r>
  <r>
    <x v="2092"/>
    <x v="2092"/>
    <s v="Amy Lingamfelter is making an album all about love and she's looking for backers. See see how you can share in the journey!"/>
    <n v="6000"/>
    <n v="6077"/>
    <x v="0"/>
    <x v="0"/>
    <x v="0"/>
    <n v="1318006732"/>
    <x v="2092"/>
    <b v="0"/>
    <n v="55"/>
    <b v="1"/>
    <x v="14"/>
    <x v="2092"/>
    <x v="4"/>
    <s v="indie rock"/>
    <x v="6"/>
    <n v="2011"/>
  </r>
  <r>
    <x v="2093"/>
    <x v="2093"/>
    <s v="Help Lift The Decade record their debut full length album with with Ace Enders! (The Early November, I Can Make A Mess)"/>
    <n v="1500"/>
    <n v="1537"/>
    <x v="0"/>
    <x v="0"/>
    <x v="0"/>
    <n v="1356211832"/>
    <x v="2093"/>
    <b v="0"/>
    <n v="23"/>
    <b v="1"/>
    <x v="14"/>
    <x v="2093"/>
    <x v="4"/>
    <s v="indie rock"/>
    <x v="5"/>
    <n v="2012"/>
  </r>
  <r>
    <x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x v="2094"/>
    <b v="0"/>
    <n v="72"/>
    <b v="1"/>
    <x v="14"/>
    <x v="2094"/>
    <x v="4"/>
    <s v="indie rock"/>
    <x v="5"/>
    <n v="2012"/>
  </r>
  <r>
    <x v="2095"/>
    <x v="2095"/>
    <s v="This CD celebrates a journey beginning with the death of a father and culminating with the joyous victory expressed in music!"/>
    <n v="2500"/>
    <n v="2500"/>
    <x v="0"/>
    <x v="0"/>
    <x v="0"/>
    <n v="1317576973"/>
    <x v="2095"/>
    <b v="0"/>
    <n v="22"/>
    <b v="1"/>
    <x v="14"/>
    <x v="2095"/>
    <x v="4"/>
    <s v="indie rock"/>
    <x v="6"/>
    <n v="2011"/>
  </r>
  <r>
    <x v="2096"/>
    <x v="2096"/>
    <s v="Shone Nuisance is heading to GBS Detroit on Friday, October 26th to record and film their GBS Detroit EP and video."/>
    <n v="600"/>
    <n v="610"/>
    <x v="0"/>
    <x v="0"/>
    <x v="0"/>
    <n v="1351223940"/>
    <x v="2096"/>
    <b v="0"/>
    <n v="14"/>
    <b v="1"/>
    <x v="14"/>
    <x v="2096"/>
    <x v="4"/>
    <s v="indie rock"/>
    <x v="5"/>
    <n v="2012"/>
  </r>
  <r>
    <x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x v="2097"/>
    <b v="0"/>
    <n v="38"/>
    <b v="1"/>
    <x v="14"/>
    <x v="2097"/>
    <x v="4"/>
    <s v="indie rock"/>
    <x v="6"/>
    <n v="2011"/>
  </r>
  <r>
    <x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x v="2098"/>
    <b v="0"/>
    <n v="32"/>
    <b v="1"/>
    <x v="14"/>
    <x v="2098"/>
    <x v="4"/>
    <s v="indie rock"/>
    <x v="5"/>
    <n v="2012"/>
  </r>
  <r>
    <x v="2099"/>
    <x v="2099"/>
    <s v="Our tour van died, we need help!"/>
    <n v="3000"/>
    <n v="3971"/>
    <x v="0"/>
    <x v="0"/>
    <x v="0"/>
    <n v="1435808400"/>
    <x v="2099"/>
    <b v="0"/>
    <n v="63"/>
    <b v="1"/>
    <x v="14"/>
    <x v="2099"/>
    <x v="4"/>
    <s v="indie rock"/>
    <x v="0"/>
    <n v="2015"/>
  </r>
  <r>
    <x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x v="2100"/>
    <b v="0"/>
    <n v="27"/>
    <b v="1"/>
    <x v="14"/>
    <x v="2100"/>
    <x v="4"/>
    <s v="indie rock"/>
    <x v="5"/>
    <n v="2012"/>
  </r>
  <r>
    <x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x v="2101"/>
    <b v="0"/>
    <n v="44"/>
    <b v="1"/>
    <x v="14"/>
    <x v="2101"/>
    <x v="4"/>
    <s v="indie rock"/>
    <x v="6"/>
    <n v="2011"/>
  </r>
  <r>
    <x v="2102"/>
    <x v="2102"/>
    <s v="The Guru is basement parties, lake swimming, a smile shared between reunited friends, and the doe-eyed innocence of youth."/>
    <n v="1000"/>
    <n v="1360"/>
    <x v="0"/>
    <x v="0"/>
    <x v="0"/>
    <n v="1304628648"/>
    <x v="2102"/>
    <b v="0"/>
    <n v="38"/>
    <b v="1"/>
    <x v="14"/>
    <x v="2102"/>
    <x v="4"/>
    <s v="indie rock"/>
    <x v="6"/>
    <n v="2011"/>
  </r>
  <r>
    <x v="2103"/>
    <x v="2103"/>
    <s v="Indie rocker, Matthew Moon, has something to share with you..."/>
    <n v="7777"/>
    <n v="11364"/>
    <x v="0"/>
    <x v="0"/>
    <x v="0"/>
    <n v="1352488027"/>
    <x v="2103"/>
    <b v="0"/>
    <n v="115"/>
    <b v="1"/>
    <x v="14"/>
    <x v="2103"/>
    <x v="4"/>
    <s v="indie rock"/>
    <x v="5"/>
    <n v="2012"/>
  </r>
  <r>
    <x v="2104"/>
    <x v="2104"/>
    <s v="In the Raw is Seattle's the Ink &amp; the Echo's debut album.  It is honest, compelling, and speaks of raw human emotion."/>
    <n v="800"/>
    <n v="1036"/>
    <x v="0"/>
    <x v="0"/>
    <x v="0"/>
    <n v="1369958400"/>
    <x v="2104"/>
    <b v="0"/>
    <n v="37"/>
    <b v="1"/>
    <x v="14"/>
    <x v="2104"/>
    <x v="4"/>
    <s v="indie rock"/>
    <x v="4"/>
    <n v="2013"/>
  </r>
  <r>
    <x v="2105"/>
    <x v="2105"/>
    <s v="Help Layla the Wolf fund the printing and releasing of our first E.P. Release called &quot;Sugar&quot;."/>
    <n v="2000"/>
    <n v="5080"/>
    <x v="0"/>
    <x v="0"/>
    <x v="0"/>
    <n v="1416542400"/>
    <x v="2105"/>
    <b v="0"/>
    <n v="99"/>
    <b v="1"/>
    <x v="14"/>
    <x v="2105"/>
    <x v="4"/>
    <s v="indie rock"/>
    <x v="3"/>
    <n v="2014"/>
  </r>
  <r>
    <x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x v="2106"/>
    <b v="0"/>
    <n v="44"/>
    <b v="1"/>
    <x v="14"/>
    <x v="2106"/>
    <x v="4"/>
    <s v="indie rock"/>
    <x v="5"/>
    <n v="2012"/>
  </r>
  <r>
    <x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x v="2107"/>
    <b v="0"/>
    <n v="58"/>
    <b v="1"/>
    <x v="14"/>
    <x v="2107"/>
    <x v="4"/>
    <s v="indie rock"/>
    <x v="3"/>
    <n v="2014"/>
  </r>
  <r>
    <x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x v="2108"/>
    <b v="0"/>
    <n v="191"/>
    <b v="1"/>
    <x v="14"/>
    <x v="2108"/>
    <x v="4"/>
    <s v="indie rock"/>
    <x v="5"/>
    <n v="2012"/>
  </r>
  <r>
    <x v="2109"/>
    <x v="2109"/>
    <s v="We are ready to make our first full-length album, and with your help, we can make it happen!"/>
    <n v="4000"/>
    <n v="4261"/>
    <x v="0"/>
    <x v="0"/>
    <x v="0"/>
    <n v="1436115617"/>
    <x v="2109"/>
    <b v="0"/>
    <n v="40"/>
    <b v="1"/>
    <x v="14"/>
    <x v="2109"/>
    <x v="4"/>
    <s v="indie rock"/>
    <x v="0"/>
    <n v="2015"/>
  </r>
  <r>
    <x v="2110"/>
    <x v="2110"/>
    <s v="Brent Brown's breakout new album! Requires help from the record label... You!"/>
    <n v="2000"/>
    <n v="2007"/>
    <x v="0"/>
    <x v="0"/>
    <x v="0"/>
    <n v="1401253140"/>
    <x v="2110"/>
    <b v="0"/>
    <n v="38"/>
    <b v="1"/>
    <x v="14"/>
    <x v="2110"/>
    <x v="4"/>
    <s v="indie rock"/>
    <x v="3"/>
    <n v="2014"/>
  </r>
  <r>
    <x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x v="2111"/>
    <b v="0"/>
    <n v="39"/>
    <b v="1"/>
    <x v="14"/>
    <x v="2111"/>
    <x v="4"/>
    <s v="indie rock"/>
    <x v="6"/>
    <n v="2011"/>
  </r>
  <r>
    <x v="2112"/>
    <x v="2112"/>
    <s v="BBB is going back into the studio to record and release &quot;Felix From Canada&quot; by popular demand.  We need your help!"/>
    <n v="300"/>
    <n v="300"/>
    <x v="0"/>
    <x v="0"/>
    <x v="0"/>
    <n v="1366064193"/>
    <x v="2112"/>
    <b v="0"/>
    <n v="11"/>
    <b v="1"/>
    <x v="14"/>
    <x v="2112"/>
    <x v="4"/>
    <s v="indie rock"/>
    <x v="4"/>
    <n v="2013"/>
  </r>
  <r>
    <x v="2113"/>
    <x v="2113"/>
    <s v="Help us fund our second full-length album Honeycomb!"/>
    <n v="7000"/>
    <n v="7340"/>
    <x v="0"/>
    <x v="0"/>
    <x v="0"/>
    <n v="1411505176"/>
    <x v="2113"/>
    <b v="0"/>
    <n v="107"/>
    <b v="1"/>
    <x v="14"/>
    <x v="2113"/>
    <x v="4"/>
    <s v="indie rock"/>
    <x v="3"/>
    <n v="20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x v="2114"/>
    <b v="0"/>
    <n v="147"/>
    <b v="1"/>
    <x v="14"/>
    <x v="2114"/>
    <x v="4"/>
    <s v="indie rock"/>
    <x v="7"/>
    <n v="2010"/>
  </r>
  <r>
    <x v="2115"/>
    <x v="2115"/>
    <s v="The Violet Tone is heading to California but we need your help!  We've been at this for years and finally have a shot!"/>
    <n v="1500"/>
    <n v="3385"/>
    <x v="0"/>
    <x v="0"/>
    <x v="0"/>
    <n v="1298167001"/>
    <x v="2115"/>
    <b v="0"/>
    <n v="36"/>
    <b v="1"/>
    <x v="14"/>
    <x v="2115"/>
    <x v="4"/>
    <s v="indie rock"/>
    <x v="6"/>
    <n v="2011"/>
  </r>
  <r>
    <x v="2116"/>
    <x v="2116"/>
    <s v="Launch Bitch's new project, BEACH.  Get a limited edition cassette EP, be on a song, or drive away in Bitch's tour bus/RV."/>
    <n v="48000"/>
    <n v="48434"/>
    <x v="0"/>
    <x v="0"/>
    <x v="0"/>
    <n v="1349203203"/>
    <x v="2116"/>
    <b v="0"/>
    <n v="92"/>
    <b v="1"/>
    <x v="14"/>
    <x v="2116"/>
    <x v="4"/>
    <s v="indie rock"/>
    <x v="5"/>
    <n v="2012"/>
  </r>
  <r>
    <x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x v="2117"/>
    <b v="0"/>
    <n v="35"/>
    <b v="1"/>
    <x v="14"/>
    <x v="2117"/>
    <x v="4"/>
    <s v="indie rock"/>
    <x v="0"/>
    <n v="2015"/>
  </r>
  <r>
    <x v="2118"/>
    <x v="2118"/>
    <s v="PORCHES.  and Documentarians tour from New York to San Francisco and back."/>
    <n v="1000"/>
    <n v="1346.11"/>
    <x v="0"/>
    <x v="0"/>
    <x v="0"/>
    <n v="1311538136"/>
    <x v="2118"/>
    <b v="0"/>
    <n v="17"/>
    <b v="1"/>
    <x v="14"/>
    <x v="2118"/>
    <x v="4"/>
    <s v="indie rock"/>
    <x v="6"/>
    <n v="2011"/>
  </r>
  <r>
    <x v="2119"/>
    <x v="2119"/>
    <s v="big long now is recording our debut album and we are looking for help mastering and pressing it to vinyl"/>
    <n v="2000"/>
    <n v="2015"/>
    <x v="0"/>
    <x v="0"/>
    <x v="0"/>
    <n v="1345086445"/>
    <x v="2119"/>
    <b v="0"/>
    <n v="22"/>
    <b v="1"/>
    <x v="14"/>
    <x v="2119"/>
    <x v="4"/>
    <s v="indie rock"/>
    <x v="5"/>
    <n v="2012"/>
  </r>
  <r>
    <x v="2120"/>
    <x v="2120"/>
    <s v="&lt;3_x000a_Coming in from outer space. Help Hearty Har record their 1st album!!"/>
    <n v="8000"/>
    <n v="8070.43"/>
    <x v="0"/>
    <x v="0"/>
    <x v="0"/>
    <n v="1388617736"/>
    <x v="2120"/>
    <b v="0"/>
    <n v="69"/>
    <b v="1"/>
    <x v="14"/>
    <x v="2120"/>
    <x v="4"/>
    <s v="indie rock"/>
    <x v="4"/>
    <n v="2013"/>
  </r>
  <r>
    <x v="2121"/>
    <x v="2121"/>
    <s v="Join us on an epic journey to discover a millennia old secret which will change the world forever."/>
    <n v="50000"/>
    <n v="284"/>
    <x v="2"/>
    <x v="16"/>
    <x v="11"/>
    <n v="1484156948"/>
    <x v="2121"/>
    <b v="0"/>
    <n v="10"/>
    <b v="0"/>
    <x v="17"/>
    <x v="2121"/>
    <x v="6"/>
    <s v="video games"/>
    <x v="2"/>
    <n v="2016"/>
  </r>
  <r>
    <x v="2122"/>
    <x v="2122"/>
    <s v="Captain Kalani it's a retro game full of nostalgia for the old gamers but interesting for the new ones"/>
    <n v="80000"/>
    <n v="310"/>
    <x v="2"/>
    <x v="14"/>
    <x v="10"/>
    <n v="1483773169"/>
    <x v="2122"/>
    <b v="0"/>
    <n v="3"/>
    <b v="0"/>
    <x v="17"/>
    <x v="2122"/>
    <x v="6"/>
    <s v="video games"/>
    <x v="2"/>
    <n v="2016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3"/>
    <b v="0"/>
    <n v="5"/>
    <b v="0"/>
    <x v="17"/>
    <x v="2123"/>
    <x v="6"/>
    <s v="video games"/>
    <x v="7"/>
    <n v="2010"/>
  </r>
  <r>
    <x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x v="2124"/>
    <b v="0"/>
    <n v="5"/>
    <b v="0"/>
    <x v="17"/>
    <x v="2124"/>
    <x v="6"/>
    <s v="video games"/>
    <x v="7"/>
    <n v="2010"/>
  </r>
  <r>
    <x v="2125"/>
    <x v="2125"/>
    <s v="Becoming is a video game that aims to portray mental illness through a metaphysical and emotional story."/>
    <n v="60000"/>
    <n v="852"/>
    <x v="2"/>
    <x v="0"/>
    <x v="0"/>
    <n v="1438734833"/>
    <x v="2125"/>
    <b v="0"/>
    <n v="27"/>
    <b v="0"/>
    <x v="17"/>
    <x v="2125"/>
    <x v="6"/>
    <s v="video games"/>
    <x v="0"/>
    <n v="2015"/>
  </r>
  <r>
    <x v="2126"/>
    <x v="2126"/>
    <s v="Lead your team to victory in this fast-paced, action, sports game! Use Power-ups and avoid attacks as you fight for victory!"/>
    <n v="20000"/>
    <n v="10"/>
    <x v="2"/>
    <x v="0"/>
    <x v="0"/>
    <n v="1418080887"/>
    <x v="2126"/>
    <b v="0"/>
    <n v="2"/>
    <b v="0"/>
    <x v="17"/>
    <x v="2126"/>
    <x v="6"/>
    <s v="video games"/>
    <x v="3"/>
    <n v="2014"/>
  </r>
  <r>
    <x v="2127"/>
    <x v="2127"/>
    <s v="Three Monkeys is an audio adventure game for PC."/>
    <n v="28000"/>
    <n v="8076"/>
    <x v="2"/>
    <x v="1"/>
    <x v="1"/>
    <n v="1426158463"/>
    <x v="2127"/>
    <b v="0"/>
    <n v="236"/>
    <b v="0"/>
    <x v="17"/>
    <x v="2127"/>
    <x v="6"/>
    <s v="video games"/>
    <x v="0"/>
    <n v="2015"/>
  </r>
  <r>
    <x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x v="2128"/>
    <b v="0"/>
    <n v="1"/>
    <b v="0"/>
    <x v="17"/>
    <x v="2128"/>
    <x v="6"/>
    <s v="video games"/>
    <x v="3"/>
    <n v="2014"/>
  </r>
  <r>
    <x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x v="2129"/>
    <b v="0"/>
    <n v="12"/>
    <b v="0"/>
    <x v="17"/>
    <x v="2129"/>
    <x v="6"/>
    <s v="video games"/>
    <x v="2"/>
    <n v="2016"/>
  </r>
  <r>
    <x v="2130"/>
    <x v="2130"/>
    <s v="You are the hero tasked to save your home from the villainous Sanword."/>
    <n v="42000"/>
    <n v="85"/>
    <x v="2"/>
    <x v="0"/>
    <x v="0"/>
    <n v="1408154663"/>
    <x v="2130"/>
    <b v="0"/>
    <n v="4"/>
    <b v="0"/>
    <x v="17"/>
    <x v="2130"/>
    <x v="6"/>
    <s v="video games"/>
    <x v="3"/>
    <n v="2014"/>
  </r>
  <r>
    <x v="2131"/>
    <x v="2131"/>
    <s v="From frightened girl to empowered woman, Scout's Honor is a tale about facing your fears and overcoming odds."/>
    <n v="500"/>
    <n v="25"/>
    <x v="2"/>
    <x v="0"/>
    <x v="0"/>
    <n v="1436677091"/>
    <x v="2131"/>
    <b v="0"/>
    <n v="3"/>
    <b v="0"/>
    <x v="17"/>
    <x v="2131"/>
    <x v="6"/>
    <s v="video games"/>
    <x v="0"/>
    <n v="2015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2"/>
    <b v="0"/>
    <n v="99"/>
    <b v="0"/>
    <x v="17"/>
    <x v="2132"/>
    <x v="6"/>
    <s v="video games"/>
    <x v="3"/>
    <n v="2014"/>
  </r>
  <r>
    <x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x v="2133"/>
    <b v="0"/>
    <n v="3"/>
    <b v="0"/>
    <x v="17"/>
    <x v="2133"/>
    <x v="6"/>
    <s v="video games"/>
    <x v="6"/>
    <n v="2011"/>
  </r>
  <r>
    <x v="2134"/>
    <x v="2134"/>
    <s v="1st person Action Survivalist Rpg game. You get sent to a deadly Island to die not knowing that your not alone on the island."/>
    <n v="6000"/>
    <n v="104"/>
    <x v="2"/>
    <x v="0"/>
    <x v="0"/>
    <n v="1367097391"/>
    <x v="2134"/>
    <b v="0"/>
    <n v="3"/>
    <b v="0"/>
    <x v="17"/>
    <x v="2134"/>
    <x v="6"/>
    <s v="video games"/>
    <x v="4"/>
    <n v="2013"/>
  </r>
  <r>
    <x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x v="2135"/>
    <b v="0"/>
    <n v="22"/>
    <b v="0"/>
    <x v="17"/>
    <x v="2135"/>
    <x v="6"/>
    <s v="video games"/>
    <x v="5"/>
    <n v="2012"/>
  </r>
  <r>
    <x v="2136"/>
    <x v="2136"/>
    <s v="A dark and twisted game with physiological madness and corruption as a man becomes the ultimate bio weapon."/>
    <n v="80000"/>
    <n v="47.69"/>
    <x v="2"/>
    <x v="0"/>
    <x v="0"/>
    <n v="1382184786"/>
    <x v="2136"/>
    <b v="0"/>
    <n v="4"/>
    <b v="0"/>
    <x v="17"/>
    <x v="2136"/>
    <x v="6"/>
    <s v="video games"/>
    <x v="4"/>
    <n v="2013"/>
  </r>
  <r>
    <x v="2137"/>
    <x v="2137"/>
    <s v="Arrest, interrogate, and uncover the truth as a local woman recruited by the KGB. For Windows, Mac &amp; Linux."/>
    <n v="50000"/>
    <n v="14203"/>
    <x v="2"/>
    <x v="5"/>
    <x v="5"/>
    <n v="1417804229"/>
    <x v="2137"/>
    <b v="0"/>
    <n v="534"/>
    <b v="0"/>
    <x v="17"/>
    <x v="2137"/>
    <x v="6"/>
    <s v="video games"/>
    <x v="3"/>
    <n v="2014"/>
  </r>
  <r>
    <x v="2138"/>
    <x v="2138"/>
    <s v="A game with a mixture of a few genres from RPG, Simulation and to adventure elements."/>
    <n v="1000"/>
    <n v="128"/>
    <x v="2"/>
    <x v="1"/>
    <x v="1"/>
    <n v="1383959939"/>
    <x v="2138"/>
    <b v="0"/>
    <n v="12"/>
    <b v="0"/>
    <x v="17"/>
    <x v="2138"/>
    <x v="6"/>
    <s v="video games"/>
    <x v="4"/>
    <n v="2013"/>
  </r>
  <r>
    <x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x v="2139"/>
    <b v="0"/>
    <n v="56"/>
    <b v="0"/>
    <x v="17"/>
    <x v="2139"/>
    <x v="6"/>
    <s v="video games"/>
    <x v="2"/>
    <n v="2016"/>
  </r>
  <r>
    <x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x v="2140"/>
    <b v="0"/>
    <n v="11"/>
    <b v="0"/>
    <x v="17"/>
    <x v="2140"/>
    <x v="6"/>
    <s v="video games"/>
    <x v="5"/>
    <n v="2012"/>
  </r>
  <r>
    <x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x v="2141"/>
    <b v="0"/>
    <n v="0"/>
    <b v="0"/>
    <x v="17"/>
    <x v="2141"/>
    <x v="6"/>
    <s v="video games"/>
    <x v="3"/>
    <n v="2014"/>
  </r>
  <r>
    <x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x v="2142"/>
    <b v="0"/>
    <n v="12"/>
    <b v="0"/>
    <x v="17"/>
    <x v="2142"/>
    <x v="6"/>
    <s v="video games"/>
    <x v="0"/>
    <n v="2015"/>
  </r>
  <r>
    <x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x v="2143"/>
    <b v="0"/>
    <n v="5"/>
    <b v="0"/>
    <x v="17"/>
    <x v="2143"/>
    <x v="6"/>
    <s v="video games"/>
    <x v="7"/>
    <n v="2010"/>
  </r>
  <r>
    <x v="2144"/>
    <x v="2144"/>
    <s v="A thousand community-built sandbox games (and more!) with a fully-customizable game engine."/>
    <n v="35500"/>
    <n v="607"/>
    <x v="2"/>
    <x v="0"/>
    <x v="0"/>
    <n v="1379164040"/>
    <x v="2144"/>
    <b v="0"/>
    <n v="24"/>
    <b v="0"/>
    <x v="17"/>
    <x v="2144"/>
    <x v="6"/>
    <s v="video games"/>
    <x v="4"/>
    <n v="2013"/>
  </r>
  <r>
    <x v="2145"/>
    <x v="2145"/>
    <s v="When the gods of religions and days passed return to our modern world, humanity must fight for its survival and future."/>
    <n v="15000"/>
    <n v="4565"/>
    <x v="2"/>
    <x v="0"/>
    <x v="0"/>
    <n v="1385534514"/>
    <x v="2145"/>
    <b v="0"/>
    <n v="89"/>
    <b v="0"/>
    <x v="17"/>
    <x v="2145"/>
    <x v="6"/>
    <s v="video games"/>
    <x v="4"/>
    <n v="2013"/>
  </r>
  <r>
    <x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x v="2146"/>
    <b v="0"/>
    <n v="1"/>
    <b v="0"/>
    <x v="17"/>
    <x v="2146"/>
    <x v="6"/>
    <s v="video games"/>
    <x v="2"/>
    <n v="2016"/>
  </r>
  <r>
    <x v="2147"/>
    <x v="2147"/>
    <s v="A Point and Click Adventure on Steroids."/>
    <n v="390000"/>
    <n v="2716"/>
    <x v="2"/>
    <x v="0"/>
    <x v="0"/>
    <n v="1416125148"/>
    <x v="2147"/>
    <b v="0"/>
    <n v="55"/>
    <b v="0"/>
    <x v="17"/>
    <x v="2147"/>
    <x v="6"/>
    <s v="video games"/>
    <x v="3"/>
    <n v="2014"/>
  </r>
  <r>
    <x v="2148"/>
    <x v="2148"/>
    <s v="zomblock's is a online zombie survival game where you can craft new weapons,find food and water to keep yourself alive."/>
    <n v="100"/>
    <n v="2"/>
    <x v="2"/>
    <x v="1"/>
    <x v="1"/>
    <n v="1427992582"/>
    <x v="2148"/>
    <b v="0"/>
    <n v="2"/>
    <b v="0"/>
    <x v="17"/>
    <x v="2148"/>
    <x v="6"/>
    <s v="video games"/>
    <x v="0"/>
    <n v="2015"/>
  </r>
  <r>
    <x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x v="2149"/>
    <b v="0"/>
    <n v="0"/>
    <b v="0"/>
    <x v="17"/>
    <x v="2149"/>
    <x v="6"/>
    <s v="video games"/>
    <x v="7"/>
    <n v="2010"/>
  </r>
  <r>
    <x v="2150"/>
    <x v="2150"/>
    <s v="A pixel styled open world detective game."/>
    <n v="50000"/>
    <n v="405"/>
    <x v="2"/>
    <x v="10"/>
    <x v="8"/>
    <n v="1468392599"/>
    <x v="2150"/>
    <b v="0"/>
    <n v="4"/>
    <b v="0"/>
    <x v="17"/>
    <x v="2150"/>
    <x v="6"/>
    <s v="video games"/>
    <x v="2"/>
    <n v="2016"/>
  </r>
  <r>
    <x v="2151"/>
    <x v="2151"/>
    <s v="Crazy Artist makes gaming more comfortable and fun for Playstation 4 users. I really want to give you a Handee Job!"/>
    <n v="45000"/>
    <n v="118"/>
    <x v="2"/>
    <x v="0"/>
    <x v="0"/>
    <n v="1467231614"/>
    <x v="2151"/>
    <b v="0"/>
    <n v="6"/>
    <b v="0"/>
    <x v="17"/>
    <x v="2151"/>
    <x v="6"/>
    <s v="video games"/>
    <x v="2"/>
    <n v="2016"/>
  </r>
  <r>
    <x v="2152"/>
    <x v="2152"/>
    <s v="Our game is going to be a space shooter that has RPG elements with New Game+! It will be unlike any space shooter ever played."/>
    <n v="30000"/>
    <n v="50"/>
    <x v="2"/>
    <x v="0"/>
    <x v="0"/>
    <n v="1394909909"/>
    <x v="2152"/>
    <b v="0"/>
    <n v="4"/>
    <b v="0"/>
    <x v="17"/>
    <x v="2152"/>
    <x v="6"/>
    <s v="video games"/>
    <x v="3"/>
    <n v="2014"/>
  </r>
  <r>
    <x v="2153"/>
    <x v="2153"/>
    <s v="Crowdfunding the Gamers Way. An online game with real world consequences.Do you dare to play? Can you turn the world around?"/>
    <n v="372625"/>
    <n v="34"/>
    <x v="2"/>
    <x v="0"/>
    <x v="0"/>
    <n v="1420876740"/>
    <x v="2153"/>
    <b v="0"/>
    <n v="4"/>
    <b v="0"/>
    <x v="17"/>
    <x v="2153"/>
    <x v="6"/>
    <s v="video games"/>
    <x v="3"/>
    <n v="2014"/>
  </r>
  <r>
    <x v="2154"/>
    <x v="2154"/>
    <s v="A Real Time Strategy game based on Greek mythology in a fictional world."/>
    <n v="250"/>
    <n v="2"/>
    <x v="2"/>
    <x v="0"/>
    <x v="0"/>
    <n v="1390921827"/>
    <x v="2154"/>
    <b v="0"/>
    <n v="2"/>
    <b v="0"/>
    <x v="17"/>
    <x v="2154"/>
    <x v="6"/>
    <s v="video games"/>
    <x v="3"/>
    <n v="2014"/>
  </r>
  <r>
    <x v="2155"/>
    <x v="2155"/>
    <s v="A Level Editor, Turned up to eleven. Infinite creativity in one package, solo or with up to 16 of your friends."/>
    <n v="5000"/>
    <n v="115"/>
    <x v="2"/>
    <x v="1"/>
    <x v="1"/>
    <n v="1459443385"/>
    <x v="2155"/>
    <b v="0"/>
    <n v="5"/>
    <b v="0"/>
    <x v="17"/>
    <x v="2155"/>
    <x v="6"/>
    <s v="video games"/>
    <x v="2"/>
    <n v="2016"/>
  </r>
  <r>
    <x v="2156"/>
    <x v="2156"/>
    <s v="Captain and manage your ship along with your crew in this deep space adventure! (PC/Linux/Mac)"/>
    <n v="56000"/>
    <n v="1493"/>
    <x v="2"/>
    <x v="0"/>
    <x v="0"/>
    <n v="1379363406"/>
    <x v="2156"/>
    <b v="0"/>
    <n v="83"/>
    <b v="0"/>
    <x v="17"/>
    <x v="2156"/>
    <x v="6"/>
    <s v="video games"/>
    <x v="4"/>
    <n v="2013"/>
  </r>
  <r>
    <x v="2157"/>
    <x v="2157"/>
    <s v="Gamers and 90's fans unite in this small tale of epic proportions!"/>
    <n v="75000"/>
    <n v="21144"/>
    <x v="2"/>
    <x v="0"/>
    <x v="0"/>
    <n v="1482479940"/>
    <x v="2157"/>
    <b v="0"/>
    <n v="57"/>
    <b v="0"/>
    <x v="17"/>
    <x v="2157"/>
    <x v="6"/>
    <s v="video games"/>
    <x v="2"/>
    <n v="2016"/>
  </r>
  <r>
    <x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x v="2158"/>
    <b v="0"/>
    <n v="311"/>
    <b v="0"/>
    <x v="17"/>
    <x v="2158"/>
    <x v="6"/>
    <s v="video games"/>
    <x v="5"/>
    <n v="2012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x v="2159"/>
    <b v="0"/>
    <n v="2"/>
    <b v="0"/>
    <x v="17"/>
    <x v="2159"/>
    <x v="6"/>
    <s v="video games"/>
    <x v="6"/>
    <n v="2011"/>
  </r>
  <r>
    <x v="2160"/>
    <x v="2160"/>
    <s v="An awesome side-scroller tower defense game.  Think &quot;Plants vs Zombies&quot; but from a side-on perspective."/>
    <n v="10000"/>
    <n v="85"/>
    <x v="2"/>
    <x v="0"/>
    <x v="0"/>
    <n v="1337447105"/>
    <x v="2160"/>
    <b v="0"/>
    <n v="16"/>
    <b v="0"/>
    <x v="17"/>
    <x v="2160"/>
    <x v="6"/>
    <s v="video games"/>
    <x v="5"/>
    <n v="2012"/>
  </r>
  <r>
    <x v="2161"/>
    <x v="2161"/>
    <s v="We're trying to fund hard copies of our debut album!"/>
    <n v="400"/>
    <n v="463"/>
    <x v="0"/>
    <x v="0"/>
    <x v="0"/>
    <n v="1443040059"/>
    <x v="2161"/>
    <b v="0"/>
    <n v="13"/>
    <b v="1"/>
    <x v="11"/>
    <x v="2161"/>
    <x v="4"/>
    <s v="rock"/>
    <x v="0"/>
    <n v="2015"/>
  </r>
  <r>
    <x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x v="2162"/>
    <b v="0"/>
    <n v="58"/>
    <b v="1"/>
    <x v="11"/>
    <x v="2162"/>
    <x v="4"/>
    <s v="rock"/>
    <x v="3"/>
    <n v="2014"/>
  </r>
  <r>
    <x v="2163"/>
    <x v="2163"/>
    <s v="Mongrel is looking to hit the studio once again in June so we can bring you a new cd later this year and we need your help!"/>
    <n v="2500"/>
    <n v="3305"/>
    <x v="0"/>
    <x v="0"/>
    <x v="0"/>
    <n v="1433735400"/>
    <x v="2163"/>
    <b v="0"/>
    <n v="44"/>
    <b v="1"/>
    <x v="11"/>
    <x v="2163"/>
    <x v="4"/>
    <s v="rock"/>
    <x v="0"/>
    <n v="2015"/>
  </r>
  <r>
    <x v="2164"/>
    <x v="2164"/>
    <s v="South Florida roots country/rock outfit's long awaited debut record"/>
    <n v="5500"/>
    <n v="5645"/>
    <x v="0"/>
    <x v="0"/>
    <x v="0"/>
    <n v="1466827140"/>
    <x v="2164"/>
    <b v="0"/>
    <n v="83"/>
    <b v="1"/>
    <x v="11"/>
    <x v="2164"/>
    <x v="4"/>
    <s v="rock"/>
    <x v="2"/>
    <n v="2016"/>
  </r>
  <r>
    <x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x v="2165"/>
    <b v="0"/>
    <n v="117"/>
    <b v="1"/>
    <x v="11"/>
    <x v="2165"/>
    <x v="4"/>
    <s v="rock"/>
    <x v="2"/>
    <n v="2016"/>
  </r>
  <r>
    <x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x v="2166"/>
    <b v="0"/>
    <n v="32"/>
    <b v="1"/>
    <x v="11"/>
    <x v="2166"/>
    <x v="4"/>
    <s v="rock"/>
    <x v="3"/>
    <n v="2014"/>
  </r>
  <r>
    <x v="2167"/>
    <x v="2167"/>
    <s v="We need YOUR HELP to take one more step to this make release sound amazing!"/>
    <n v="150"/>
    <n v="180"/>
    <x v="0"/>
    <x v="0"/>
    <x v="0"/>
    <n v="1347672937"/>
    <x v="2167"/>
    <b v="0"/>
    <n v="8"/>
    <b v="1"/>
    <x v="11"/>
    <x v="2167"/>
    <x v="4"/>
    <s v="rock"/>
    <x v="5"/>
    <n v="2012"/>
  </r>
  <r>
    <x v="2168"/>
    <x v="2168"/>
    <s v="We're hitting the studio to record our next album, &quot;Pizazz&quot;!! Help us put the FUN in FUNK!!"/>
    <n v="18000"/>
    <n v="21884.69"/>
    <x v="0"/>
    <x v="0"/>
    <x v="0"/>
    <n v="1486702800"/>
    <x v="2168"/>
    <b v="0"/>
    <n v="340"/>
    <b v="1"/>
    <x v="11"/>
    <x v="2168"/>
    <x v="4"/>
    <s v="rock"/>
    <x v="1"/>
    <n v="2017"/>
  </r>
  <r>
    <x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x v="2169"/>
    <b v="0"/>
    <n v="7"/>
    <b v="1"/>
    <x v="11"/>
    <x v="2169"/>
    <x v="4"/>
    <s v="rock"/>
    <x v="1"/>
    <n v="2017"/>
  </r>
  <r>
    <x v="2170"/>
    <x v="2170"/>
    <s v="We are a hard rock band from Northern California trying to raise $350 for our next EP. Be a part of our journey!"/>
    <n v="350"/>
    <n v="633"/>
    <x v="0"/>
    <x v="0"/>
    <x v="0"/>
    <n v="1440266422"/>
    <x v="2170"/>
    <b v="0"/>
    <n v="19"/>
    <b v="1"/>
    <x v="11"/>
    <x v="2170"/>
    <x v="4"/>
    <s v="rock"/>
    <x v="0"/>
    <n v="2015"/>
  </r>
  <r>
    <x v="2171"/>
    <x v="2171"/>
    <s v="Like records? We do, too! Help this Los Angeles based rock 'n' roll band get their new album out on vinyl!"/>
    <n v="4000"/>
    <n v="4243"/>
    <x v="0"/>
    <x v="0"/>
    <x v="0"/>
    <n v="1434949200"/>
    <x v="2171"/>
    <b v="0"/>
    <n v="47"/>
    <b v="1"/>
    <x v="11"/>
    <x v="2171"/>
    <x v="4"/>
    <s v="rock"/>
    <x v="0"/>
    <n v="2015"/>
  </r>
  <r>
    <x v="2172"/>
    <x v="2172"/>
    <s v="hey friends. We are Hollow Point 9._x000a_We are calling on you to help us._x000a_In our journey to make our debut album."/>
    <n v="1000"/>
    <n v="1000"/>
    <x v="0"/>
    <x v="0"/>
    <x v="0"/>
    <n v="1429365320"/>
    <x v="2172"/>
    <b v="0"/>
    <n v="13"/>
    <b v="1"/>
    <x v="11"/>
    <x v="2172"/>
    <x v="4"/>
    <s v="rock"/>
    <x v="0"/>
    <n v="2015"/>
  </r>
  <r>
    <x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x v="2173"/>
    <b v="0"/>
    <n v="90"/>
    <b v="1"/>
    <x v="11"/>
    <x v="2173"/>
    <x v="4"/>
    <s v="rock"/>
    <x v="4"/>
    <n v="2013"/>
  </r>
  <r>
    <x v="2174"/>
    <x v="2174"/>
    <s v="Chivo and his band of miscreants present their debut album _x000a_'Blind Energy' ...we think you are going to like it."/>
    <n v="4000"/>
    <n v="4119"/>
    <x v="0"/>
    <x v="1"/>
    <x v="1"/>
    <n v="1462453307"/>
    <x v="2174"/>
    <b v="0"/>
    <n v="63"/>
    <b v="1"/>
    <x v="11"/>
    <x v="2174"/>
    <x v="4"/>
    <s v="rock"/>
    <x v="2"/>
    <n v="2016"/>
  </r>
  <r>
    <x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x v="2175"/>
    <b v="0"/>
    <n v="26"/>
    <b v="1"/>
    <x v="11"/>
    <x v="2175"/>
    <x v="4"/>
    <s v="rock"/>
    <x v="2"/>
    <n v="2016"/>
  </r>
  <r>
    <x v="2176"/>
    <x v="2176"/>
    <s v="The Mike Farley Band has re-assembled its original line up and needs your help to make a new full-length album!"/>
    <n v="5000"/>
    <n v="6301"/>
    <x v="0"/>
    <x v="0"/>
    <x v="0"/>
    <n v="1430579509"/>
    <x v="2176"/>
    <b v="0"/>
    <n v="71"/>
    <b v="1"/>
    <x v="11"/>
    <x v="2176"/>
    <x v="4"/>
    <s v="rock"/>
    <x v="0"/>
    <n v="2015"/>
  </r>
  <r>
    <x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x v="2177"/>
    <b v="0"/>
    <n v="38"/>
    <b v="1"/>
    <x v="11"/>
    <x v="2177"/>
    <x v="4"/>
    <s v="rock"/>
    <x v="2"/>
    <n v="2016"/>
  </r>
  <r>
    <x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x v="2178"/>
    <b v="0"/>
    <n v="859"/>
    <b v="1"/>
    <x v="11"/>
    <x v="2178"/>
    <x v="4"/>
    <s v="rock"/>
    <x v="2"/>
    <n v="2016"/>
  </r>
  <r>
    <x v="2179"/>
    <x v="2179"/>
    <s v="Woodhouse is making an EP!  If you are a fan of whiskey and loud guitars, contribute to the cause!"/>
    <n v="1000"/>
    <n v="1614"/>
    <x v="0"/>
    <x v="0"/>
    <x v="0"/>
    <n v="1428725192"/>
    <x v="2179"/>
    <b v="0"/>
    <n v="21"/>
    <b v="1"/>
    <x v="11"/>
    <x v="2179"/>
    <x v="4"/>
    <s v="rock"/>
    <x v="0"/>
    <n v="2015"/>
  </r>
  <r>
    <x v="2180"/>
    <x v="2180"/>
    <s v="Help fund the new record by independent alternative rockers FOUR STAR MARY &quot;PIECES&quot;"/>
    <n v="5000"/>
    <n v="5359.21"/>
    <x v="0"/>
    <x v="0"/>
    <x v="0"/>
    <n v="1447434268"/>
    <x v="2180"/>
    <b v="0"/>
    <n v="78"/>
    <b v="1"/>
    <x v="11"/>
    <x v="2180"/>
    <x v="4"/>
    <s v="rock"/>
    <x v="0"/>
    <n v="2015"/>
  </r>
  <r>
    <x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x v="2181"/>
    <b v="0"/>
    <n v="53"/>
    <b v="1"/>
    <x v="32"/>
    <x v="2181"/>
    <x v="6"/>
    <s v="tabletop games"/>
    <x v="1"/>
    <n v="2017"/>
  </r>
  <r>
    <x v="2182"/>
    <x v="2182"/>
    <s v="An incredibly comprehensive tabletop rpg book for the post apocalypse, inspired by Dungeon World."/>
    <n v="3000"/>
    <n v="15725"/>
    <x v="0"/>
    <x v="5"/>
    <x v="5"/>
    <n v="1412285825"/>
    <x v="2182"/>
    <b v="0"/>
    <n v="356"/>
    <b v="1"/>
    <x v="32"/>
    <x v="2182"/>
    <x v="6"/>
    <s v="tabletop games"/>
    <x v="3"/>
    <n v="2014"/>
  </r>
  <r>
    <x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x v="2183"/>
    <b v="0"/>
    <n v="279"/>
    <b v="1"/>
    <x v="32"/>
    <x v="2183"/>
    <x v="6"/>
    <s v="tabletop games"/>
    <x v="1"/>
    <n v="2017"/>
  </r>
  <r>
    <x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x v="2184"/>
    <b v="1"/>
    <n v="266"/>
    <b v="1"/>
    <x v="32"/>
    <x v="2184"/>
    <x v="6"/>
    <s v="tabletop games"/>
    <x v="2"/>
    <n v="2016"/>
  </r>
  <r>
    <x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x v="2185"/>
    <b v="0"/>
    <n v="623"/>
    <b v="1"/>
    <x v="32"/>
    <x v="2185"/>
    <x v="6"/>
    <s v="tabletop games"/>
    <x v="4"/>
    <n v="2013"/>
  </r>
  <r>
    <x v="2186"/>
    <x v="2186"/>
    <s v="The real-time digital social deduction game where there's no moderator, no sleeping, and no dying."/>
    <n v="20000"/>
    <n v="21935"/>
    <x v="0"/>
    <x v="0"/>
    <x v="0"/>
    <n v="1473213600"/>
    <x v="2186"/>
    <b v="0"/>
    <n v="392"/>
    <b v="1"/>
    <x v="32"/>
    <x v="2186"/>
    <x v="6"/>
    <s v="tabletop games"/>
    <x v="2"/>
    <n v="2016"/>
  </r>
  <r>
    <x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x v="2187"/>
    <b v="1"/>
    <n v="3562"/>
    <b v="1"/>
    <x v="32"/>
    <x v="2187"/>
    <x v="6"/>
    <s v="tabletop games"/>
    <x v="0"/>
    <n v="2015"/>
  </r>
  <r>
    <x v="2188"/>
    <x v="2188"/>
    <s v="Beautifully unique, precision cut, metal gaming dice derived from a passion in tabletop gaming and engineering design."/>
    <n v="5494"/>
    <n v="22645"/>
    <x v="0"/>
    <x v="2"/>
    <x v="2"/>
    <n v="1477414800"/>
    <x v="2188"/>
    <b v="0"/>
    <n v="514"/>
    <b v="1"/>
    <x v="32"/>
    <x v="2188"/>
    <x v="6"/>
    <s v="tabletop games"/>
    <x v="2"/>
    <n v="2016"/>
  </r>
  <r>
    <x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x v="2189"/>
    <b v="0"/>
    <n v="88"/>
    <b v="1"/>
    <x v="32"/>
    <x v="2189"/>
    <x v="6"/>
    <s v="tabletop games"/>
    <x v="2"/>
    <n v="2016"/>
  </r>
  <r>
    <x v="2190"/>
    <x v="2190"/>
    <s v="You are an evil Overlord.  Your mission?  To make everyone as miserable as possible.  Can you achieve world domination?"/>
    <n v="19000"/>
    <n v="35076"/>
    <x v="0"/>
    <x v="0"/>
    <x v="0"/>
    <n v="1458716340"/>
    <x v="2190"/>
    <b v="0"/>
    <n v="537"/>
    <b v="1"/>
    <x v="32"/>
    <x v="2190"/>
    <x v="6"/>
    <s v="tabletop games"/>
    <x v="2"/>
    <n v="2016"/>
  </r>
  <r>
    <x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x v="2191"/>
    <b v="0"/>
    <n v="25"/>
    <b v="1"/>
    <x v="32"/>
    <x v="2191"/>
    <x v="6"/>
    <s v="tabletop games"/>
    <x v="1"/>
    <n v="2017"/>
  </r>
  <r>
    <x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x v="2192"/>
    <b v="0"/>
    <n v="3238"/>
    <b v="1"/>
    <x v="32"/>
    <x v="2192"/>
    <x v="6"/>
    <s v="tabletop games"/>
    <x v="2"/>
    <n v="2016"/>
  </r>
  <r>
    <x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x v="2193"/>
    <b v="0"/>
    <n v="897"/>
    <b v="1"/>
    <x v="32"/>
    <x v="2193"/>
    <x v="6"/>
    <s v="tabletop games"/>
    <x v="2"/>
    <n v="2016"/>
  </r>
  <r>
    <x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x v="2194"/>
    <b v="0"/>
    <n v="878"/>
    <b v="1"/>
    <x v="32"/>
    <x v="2194"/>
    <x v="6"/>
    <s v="tabletop games"/>
    <x v="2"/>
    <n v="2016"/>
  </r>
  <r>
    <x v="2195"/>
    <x v="2195"/>
    <s v="A gritty, noir tabletop RPG with a fast-paced combo-based battle system."/>
    <n v="4600"/>
    <n v="5535"/>
    <x v="0"/>
    <x v="0"/>
    <x v="0"/>
    <n v="1439317900"/>
    <x v="2195"/>
    <b v="0"/>
    <n v="115"/>
    <b v="1"/>
    <x v="32"/>
    <x v="2195"/>
    <x v="6"/>
    <s v="tabletop games"/>
    <x v="0"/>
    <n v="2015"/>
  </r>
  <r>
    <x v="2196"/>
    <x v="2196"/>
    <s v="Race your friends in style with this classic Grand Prix game."/>
    <n v="14000"/>
    <n v="15937"/>
    <x v="0"/>
    <x v="0"/>
    <x v="0"/>
    <n v="1480662000"/>
    <x v="2196"/>
    <b v="0"/>
    <n v="234"/>
    <b v="1"/>
    <x v="32"/>
    <x v="2196"/>
    <x v="6"/>
    <s v="tabletop games"/>
    <x v="2"/>
    <n v="2016"/>
  </r>
  <r>
    <x v="2197"/>
    <x v="2197"/>
    <s v="A strategy game of magic and deception, where aspiring  Illusionists clash in a grand contest for fame and fortune."/>
    <n v="30000"/>
    <n v="285309.33"/>
    <x v="0"/>
    <x v="0"/>
    <x v="0"/>
    <n v="1425132059"/>
    <x v="2197"/>
    <b v="0"/>
    <n v="4330"/>
    <b v="1"/>
    <x v="32"/>
    <x v="2197"/>
    <x v="6"/>
    <s v="tabletop games"/>
    <x v="0"/>
    <n v="2015"/>
  </r>
  <r>
    <x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x v="2198"/>
    <b v="0"/>
    <n v="651"/>
    <b v="1"/>
    <x v="32"/>
    <x v="2198"/>
    <x v="6"/>
    <s v="tabletop games"/>
    <x v="0"/>
    <n v="2015"/>
  </r>
  <r>
    <x v="2199"/>
    <x v="2199"/>
    <s v="A new strategic board game designed to flip out your opponent."/>
    <n v="9000"/>
    <n v="13228"/>
    <x v="0"/>
    <x v="17"/>
    <x v="3"/>
    <n v="1444903198"/>
    <x v="2199"/>
    <b v="1"/>
    <n v="251"/>
    <b v="1"/>
    <x v="32"/>
    <x v="2199"/>
    <x v="6"/>
    <s v="tabletop games"/>
    <x v="0"/>
    <n v="2015"/>
  </r>
  <r>
    <x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x v="2200"/>
    <b v="0"/>
    <n v="263"/>
    <b v="1"/>
    <x v="32"/>
    <x v="2200"/>
    <x v="6"/>
    <s v="tabletop games"/>
    <x v="0"/>
    <n v="2015"/>
  </r>
  <r>
    <x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x v="2201"/>
    <b v="0"/>
    <n v="28"/>
    <b v="1"/>
    <x v="15"/>
    <x v="2201"/>
    <x v="4"/>
    <s v="electronic music"/>
    <x v="4"/>
    <n v="2013"/>
  </r>
  <r>
    <x v="2202"/>
    <x v="2202"/>
    <s v="An electro-organic album of evolved dance music inspired by seminal cyberpunk works."/>
    <n v="4000"/>
    <n v="28167.25"/>
    <x v="0"/>
    <x v="0"/>
    <x v="0"/>
    <n v="1351801368"/>
    <x v="2202"/>
    <b v="0"/>
    <n v="721"/>
    <b v="1"/>
    <x v="15"/>
    <x v="2202"/>
    <x v="4"/>
    <s v="electronic music"/>
    <x v="5"/>
    <n v="2012"/>
  </r>
  <r>
    <x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x v="2203"/>
    <b v="0"/>
    <n v="50"/>
    <b v="1"/>
    <x v="15"/>
    <x v="2203"/>
    <x v="4"/>
    <s v="electronic music"/>
    <x v="0"/>
    <n v="2015"/>
  </r>
  <r>
    <x v="2204"/>
    <x v="2204"/>
    <s v="A professional pressing of the new (and greatest) Mirror Kisses album on beautiful white vinyl. Backers hear it first!"/>
    <n v="1500"/>
    <n v="1993"/>
    <x v="0"/>
    <x v="0"/>
    <x v="0"/>
    <n v="1362814119"/>
    <x v="2204"/>
    <b v="0"/>
    <n v="73"/>
    <b v="1"/>
    <x v="15"/>
    <x v="2204"/>
    <x v="4"/>
    <s v="electronic music"/>
    <x v="4"/>
    <n v="2013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x v="2205"/>
    <b v="0"/>
    <n v="27"/>
    <b v="1"/>
    <x v="15"/>
    <x v="2205"/>
    <x v="4"/>
    <s v="electronic music"/>
    <x v="5"/>
    <n v="2012"/>
  </r>
  <r>
    <x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x v="2206"/>
    <b v="0"/>
    <n v="34"/>
    <b v="1"/>
    <x v="15"/>
    <x v="2206"/>
    <x v="4"/>
    <s v="electronic music"/>
    <x v="5"/>
    <n v="2012"/>
  </r>
  <r>
    <x v="2207"/>
    <x v="2207"/>
    <s v="Each piece has a story behind it. Not of some life drama but of an experience you live whilst listening; Happiness evoking"/>
    <n v="2000"/>
    <n v="2000"/>
    <x v="0"/>
    <x v="0"/>
    <x v="0"/>
    <n v="1384580373"/>
    <x v="2207"/>
    <b v="0"/>
    <n v="7"/>
    <b v="1"/>
    <x v="15"/>
    <x v="2207"/>
    <x v="4"/>
    <s v="electronic music"/>
    <x v="4"/>
    <n v="2013"/>
  </r>
  <r>
    <x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x v="2208"/>
    <b v="0"/>
    <n v="24"/>
    <b v="1"/>
    <x v="15"/>
    <x v="2208"/>
    <x v="4"/>
    <s v="electronic music"/>
    <x v="5"/>
    <n v="2012"/>
  </r>
  <r>
    <x v="2209"/>
    <x v="2209"/>
    <s v="Support us and pledge for rewards on our new bigger Tour of the US, Canada and Colombia!"/>
    <n v="500"/>
    <n v="754"/>
    <x v="0"/>
    <x v="1"/>
    <x v="1"/>
    <n v="1397516400"/>
    <x v="2209"/>
    <b v="0"/>
    <n v="15"/>
    <b v="1"/>
    <x v="15"/>
    <x v="2209"/>
    <x v="4"/>
    <s v="electronic music"/>
    <x v="3"/>
    <n v="2014"/>
  </r>
  <r>
    <x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x v="2210"/>
    <b v="0"/>
    <n v="72"/>
    <b v="1"/>
    <x v="15"/>
    <x v="2210"/>
    <x v="4"/>
    <s v="electronic music"/>
    <x v="5"/>
    <n v="2012"/>
  </r>
  <r>
    <x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x v="2211"/>
    <b v="0"/>
    <n v="120"/>
    <b v="1"/>
    <x v="15"/>
    <x v="2211"/>
    <x v="4"/>
    <s v="electronic music"/>
    <x v="3"/>
    <n v="2014"/>
  </r>
  <r>
    <x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x v="2212"/>
    <b v="0"/>
    <n v="123"/>
    <b v="1"/>
    <x v="15"/>
    <x v="2212"/>
    <x v="4"/>
    <s v="electronic music"/>
    <x v="4"/>
    <n v="2013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x v="2213"/>
    <b v="0"/>
    <n v="1"/>
    <b v="1"/>
    <x v="15"/>
    <x v="2213"/>
    <x v="4"/>
    <s v="electronic music"/>
    <x v="0"/>
    <n v="2015"/>
  </r>
  <r>
    <x v="2214"/>
    <x v="2214"/>
    <s v="Join this Kickstarter project today to assist Spiff in converting his analog recordings from the 80's to digital!"/>
    <n v="600"/>
    <n v="1755.01"/>
    <x v="0"/>
    <x v="0"/>
    <x v="0"/>
    <n v="1391713248"/>
    <x v="2214"/>
    <b v="0"/>
    <n v="24"/>
    <b v="1"/>
    <x v="15"/>
    <x v="2214"/>
    <x v="4"/>
    <s v="electronic music"/>
    <x v="3"/>
    <n v="2014"/>
  </r>
  <r>
    <x v="2215"/>
    <x v="2215"/>
    <s v="Ambient Electro Grind-fest!"/>
    <n v="550"/>
    <n v="860"/>
    <x v="0"/>
    <x v="0"/>
    <x v="0"/>
    <n v="1331621940"/>
    <x v="2215"/>
    <b v="0"/>
    <n v="33"/>
    <b v="1"/>
    <x v="15"/>
    <x v="2215"/>
    <x v="4"/>
    <s v="electronic music"/>
    <x v="5"/>
    <n v="2012"/>
  </r>
  <r>
    <x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x v="2216"/>
    <b v="0"/>
    <n v="14"/>
    <b v="1"/>
    <x v="15"/>
    <x v="2216"/>
    <x v="4"/>
    <s v="electronic music"/>
    <x v="0"/>
    <n v="2015"/>
  </r>
  <r>
    <x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x v="2217"/>
    <b v="0"/>
    <n v="9"/>
    <b v="1"/>
    <x v="15"/>
    <x v="2217"/>
    <x v="4"/>
    <s v="electronic music"/>
    <x v="0"/>
    <n v="2015"/>
  </r>
  <r>
    <x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x v="2218"/>
    <b v="0"/>
    <n v="76"/>
    <b v="1"/>
    <x v="15"/>
    <x v="2218"/>
    <x v="4"/>
    <s v="electronic music"/>
    <x v="5"/>
    <n v="2012"/>
  </r>
  <r>
    <x v="2219"/>
    <x v="2219"/>
    <s v="An album that illustrates events in our lives, whether trivial or significant, through the tones of electronic music."/>
    <n v="1000"/>
    <n v="1015"/>
    <x v="0"/>
    <x v="0"/>
    <x v="0"/>
    <n v="1440004512"/>
    <x v="2219"/>
    <b v="0"/>
    <n v="19"/>
    <b v="1"/>
    <x v="15"/>
    <x v="2219"/>
    <x v="4"/>
    <s v="electronic music"/>
    <x v="0"/>
    <n v="2015"/>
  </r>
  <r>
    <x v="2220"/>
    <x v="2220"/>
    <s v="Darkpine is recording and releasing a 5-track EP within the coming months this summer and hopes for your support."/>
    <n v="3500"/>
    <n v="3540"/>
    <x v="0"/>
    <x v="0"/>
    <x v="0"/>
    <n v="1374888436"/>
    <x v="2220"/>
    <b v="0"/>
    <n v="69"/>
    <b v="1"/>
    <x v="15"/>
    <x v="2220"/>
    <x v="4"/>
    <s v="electronic music"/>
    <x v="4"/>
    <n v="2013"/>
  </r>
  <r>
    <x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x v="2221"/>
    <b v="0"/>
    <n v="218"/>
    <b v="1"/>
    <x v="32"/>
    <x v="2221"/>
    <x v="6"/>
    <s v="tabletop games"/>
    <x v="2"/>
    <n v="2016"/>
  </r>
  <r>
    <x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x v="2222"/>
    <b v="0"/>
    <n v="30"/>
    <b v="1"/>
    <x v="32"/>
    <x v="2222"/>
    <x v="6"/>
    <s v="tabletop games"/>
    <x v="6"/>
    <n v="2011"/>
  </r>
  <r>
    <x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x v="2223"/>
    <b v="0"/>
    <n v="100"/>
    <b v="1"/>
    <x v="32"/>
    <x v="2223"/>
    <x v="6"/>
    <s v="tabletop games"/>
    <x v="0"/>
    <n v="2015"/>
  </r>
  <r>
    <x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x v="2224"/>
    <b v="0"/>
    <n v="296"/>
    <b v="1"/>
    <x v="32"/>
    <x v="2224"/>
    <x v="6"/>
    <s v="tabletop games"/>
    <x v="2"/>
    <n v="2016"/>
  </r>
  <r>
    <x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x v="2225"/>
    <b v="0"/>
    <n v="1204"/>
    <b v="1"/>
    <x v="32"/>
    <x v="2225"/>
    <x v="6"/>
    <s v="tabletop games"/>
    <x v="3"/>
    <n v="2014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6"/>
    <b v="0"/>
    <n v="321"/>
    <b v="1"/>
    <x v="32"/>
    <x v="2226"/>
    <x v="6"/>
    <s v="tabletop games"/>
    <x v="2"/>
    <n v="2016"/>
  </r>
  <r>
    <x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x v="2227"/>
    <b v="0"/>
    <n v="301"/>
    <b v="1"/>
    <x v="32"/>
    <x v="2227"/>
    <x v="6"/>
    <s v="tabletop games"/>
    <x v="4"/>
    <n v="2013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x v="2228"/>
    <b v="0"/>
    <n v="144"/>
    <b v="1"/>
    <x v="32"/>
    <x v="2228"/>
    <x v="6"/>
    <s v="tabletop games"/>
    <x v="0"/>
    <n v="2015"/>
  </r>
  <r>
    <x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x v="2229"/>
    <b v="0"/>
    <n v="539"/>
    <b v="1"/>
    <x v="32"/>
    <x v="2229"/>
    <x v="6"/>
    <s v="tabletop games"/>
    <x v="4"/>
    <n v="2013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x v="2230"/>
    <b v="0"/>
    <n v="498"/>
    <b v="1"/>
    <x v="32"/>
    <x v="2230"/>
    <x v="6"/>
    <s v="tabletop games"/>
    <x v="3"/>
    <n v="2014"/>
  </r>
  <r>
    <x v="2231"/>
    <x v="2231"/>
    <s v="A game about communities by Ben Robbins, creator of Microscope. Do you change the Kingdom or does the Kingdom change you?"/>
    <n v="2500"/>
    <n v="30303.24"/>
    <x v="0"/>
    <x v="0"/>
    <x v="0"/>
    <n v="1372136400"/>
    <x v="2231"/>
    <b v="0"/>
    <n v="1113"/>
    <b v="1"/>
    <x v="32"/>
    <x v="2231"/>
    <x v="6"/>
    <s v="tabletop games"/>
    <x v="4"/>
    <n v="2013"/>
  </r>
  <r>
    <x v="2232"/>
    <x v="2232"/>
    <s v="Backstory Cards help you and your friends create vibrant backstories for roleplaying games, no matter the system or genre."/>
    <n v="5000"/>
    <n v="24790"/>
    <x v="0"/>
    <x v="0"/>
    <x v="0"/>
    <n v="1405738800"/>
    <x v="2232"/>
    <b v="0"/>
    <n v="988"/>
    <b v="1"/>
    <x v="32"/>
    <x v="2232"/>
    <x v="6"/>
    <s v="tabletop games"/>
    <x v="3"/>
    <n v="2014"/>
  </r>
  <r>
    <x v="2233"/>
    <x v="2233"/>
    <s v="Cadaver is a lighthearted game of friendly necromancy! Players compete to resurrect as many bodies as possible!"/>
    <n v="2500"/>
    <n v="8301"/>
    <x v="0"/>
    <x v="1"/>
    <x v="1"/>
    <n v="1450051200"/>
    <x v="2233"/>
    <b v="0"/>
    <n v="391"/>
    <b v="1"/>
    <x v="32"/>
    <x v="2233"/>
    <x v="6"/>
    <s v="tabletop games"/>
    <x v="0"/>
    <n v="2015"/>
  </r>
  <r>
    <x v="2234"/>
    <x v="2234"/>
    <s v="Pine Tar Baseball is a fun and fast paced dice and card game for 1 to 2 players. The game features fast streamlined game play."/>
    <n v="100"/>
    <n v="1165"/>
    <x v="0"/>
    <x v="0"/>
    <x v="0"/>
    <n v="1483645647"/>
    <x v="2234"/>
    <b v="0"/>
    <n v="28"/>
    <b v="1"/>
    <x v="32"/>
    <x v="2234"/>
    <x v="6"/>
    <s v="tabletop games"/>
    <x v="2"/>
    <n v="2016"/>
  </r>
  <r>
    <x v="2235"/>
    <x v="2235"/>
    <s v="An amazing set of sceneries to create unique atmospheres for your tabletop gaming."/>
    <n v="13000"/>
    <n v="19931"/>
    <x v="0"/>
    <x v="5"/>
    <x v="5"/>
    <n v="1427585511"/>
    <x v="2235"/>
    <b v="0"/>
    <n v="147"/>
    <b v="1"/>
    <x v="32"/>
    <x v="2235"/>
    <x v="6"/>
    <s v="tabletop games"/>
    <x v="0"/>
    <n v="2015"/>
  </r>
  <r>
    <x v="2236"/>
    <x v="2236"/>
    <s v="Assume the role of an intergalactic real-estate agent attempting to satisfy various creature clientele!"/>
    <n v="2800"/>
    <n v="15039"/>
    <x v="0"/>
    <x v="0"/>
    <x v="0"/>
    <n v="1454338123"/>
    <x v="2236"/>
    <b v="0"/>
    <n v="680"/>
    <b v="1"/>
    <x v="32"/>
    <x v="2236"/>
    <x v="6"/>
    <s v="tabletop games"/>
    <x v="2"/>
    <n v="2016"/>
  </r>
  <r>
    <x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x v="2237"/>
    <b v="0"/>
    <n v="983"/>
    <b v="1"/>
    <x v="32"/>
    <x v="2237"/>
    <x v="6"/>
    <s v="tabletop games"/>
    <x v="3"/>
    <n v="2014"/>
  </r>
  <r>
    <x v="2238"/>
    <x v="2238"/>
    <s v="28mm Fantasy Miniature Range in leadfree white metal: Orcs, wolves and more."/>
    <n v="4000"/>
    <n v="5496"/>
    <x v="0"/>
    <x v="12"/>
    <x v="3"/>
    <n v="1489157716"/>
    <x v="2238"/>
    <b v="0"/>
    <n v="79"/>
    <b v="1"/>
    <x v="32"/>
    <x v="2238"/>
    <x v="6"/>
    <s v="tabletop games"/>
    <x v="1"/>
    <n v="2017"/>
  </r>
  <r>
    <x v="2239"/>
    <x v="2239"/>
    <s v="Next stretch goal unlocks at $33,000 and/or 500 backers unlocks 2 bonus stretch goals."/>
    <n v="25000"/>
    <n v="32006.67"/>
    <x v="0"/>
    <x v="0"/>
    <x v="0"/>
    <n v="1385870520"/>
    <x v="2239"/>
    <b v="0"/>
    <n v="426"/>
    <b v="1"/>
    <x v="32"/>
    <x v="2239"/>
    <x v="6"/>
    <s v="tabletop games"/>
    <x v="4"/>
    <n v="2013"/>
  </r>
  <r>
    <x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x v="2240"/>
    <b v="0"/>
    <n v="96"/>
    <b v="1"/>
    <x v="32"/>
    <x v="2240"/>
    <x v="6"/>
    <s v="tabletop games"/>
    <x v="2"/>
    <n v="2016"/>
  </r>
  <r>
    <x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x v="2241"/>
    <b v="0"/>
    <n v="163"/>
    <b v="1"/>
    <x v="32"/>
    <x v="2241"/>
    <x v="6"/>
    <s v="tabletop games"/>
    <x v="1"/>
    <n v="2017"/>
  </r>
  <r>
    <x v="2242"/>
    <x v="2242"/>
    <s v="Inconceivable! An amazing new illustrative deck based on The Princess Bride movie."/>
    <n v="10000"/>
    <n v="136009.76"/>
    <x v="0"/>
    <x v="0"/>
    <x v="0"/>
    <n v="1385521320"/>
    <x v="2242"/>
    <b v="0"/>
    <n v="2525"/>
    <b v="1"/>
    <x v="32"/>
    <x v="2242"/>
    <x v="6"/>
    <s v="tabletop games"/>
    <x v="4"/>
    <n v="2013"/>
  </r>
  <r>
    <x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x v="2243"/>
    <b v="0"/>
    <n v="2035"/>
    <b v="1"/>
    <x v="32"/>
    <x v="2243"/>
    <x v="6"/>
    <s v="tabletop games"/>
    <x v="1"/>
    <n v="2017"/>
  </r>
  <r>
    <x v="2244"/>
    <x v="2244"/>
    <s v="Finely sculpted 28mm Classic Fantasy metal and resin miniatures perfectly themed for use as a warband or adventuring party."/>
    <n v="5000"/>
    <n v="18851"/>
    <x v="0"/>
    <x v="0"/>
    <x v="0"/>
    <n v="1476649800"/>
    <x v="2244"/>
    <b v="0"/>
    <n v="290"/>
    <b v="1"/>
    <x v="32"/>
    <x v="2244"/>
    <x v="6"/>
    <s v="tabletop games"/>
    <x v="2"/>
    <n v="2016"/>
  </r>
  <r>
    <x v="2245"/>
    <x v="2245"/>
    <s v="You've got a time machine, high-powered weapons and a whole lot of history to save. Welcome to TimeWatch!"/>
    <n v="4000"/>
    <n v="105881"/>
    <x v="0"/>
    <x v="0"/>
    <x v="0"/>
    <n v="1393005600"/>
    <x v="2245"/>
    <b v="0"/>
    <n v="1980"/>
    <b v="1"/>
    <x v="32"/>
    <x v="2245"/>
    <x v="6"/>
    <s v="tabletop games"/>
    <x v="3"/>
    <n v="2014"/>
  </r>
  <r>
    <x v="2246"/>
    <x v="2246"/>
    <s v="The BESPOKE GEEK is a brand new clothing company from Bletchley, England producing handmade and individual hoodies for geeks."/>
    <n v="2500"/>
    <n v="2503"/>
    <x v="0"/>
    <x v="1"/>
    <x v="1"/>
    <n v="1441393210"/>
    <x v="2246"/>
    <b v="0"/>
    <n v="57"/>
    <b v="1"/>
    <x v="32"/>
    <x v="2246"/>
    <x v="6"/>
    <s v="tabletop games"/>
    <x v="0"/>
    <n v="2015"/>
  </r>
  <r>
    <x v="2247"/>
    <x v="2247"/>
    <s v="Take on the role of an ancient forager in this fun strategy game from the designer of Biblios."/>
    <n v="18500"/>
    <n v="19324"/>
    <x v="0"/>
    <x v="0"/>
    <x v="0"/>
    <n v="1438185565"/>
    <x v="2247"/>
    <b v="0"/>
    <n v="380"/>
    <b v="1"/>
    <x v="32"/>
    <x v="2247"/>
    <x v="6"/>
    <s v="tabletop games"/>
    <x v="0"/>
    <n v="2015"/>
  </r>
  <r>
    <x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x v="2248"/>
    <b v="0"/>
    <n v="128"/>
    <b v="1"/>
    <x v="32"/>
    <x v="2248"/>
    <x v="6"/>
    <s v="tabletop games"/>
    <x v="2"/>
    <n v="2016"/>
  </r>
  <r>
    <x v="2249"/>
    <x v="2249"/>
    <s v="March with the legions against the enemies of Rome in this role-playing game of military adventures."/>
    <n v="3500"/>
    <n v="5907"/>
    <x v="0"/>
    <x v="0"/>
    <x v="0"/>
    <n v="1364917965"/>
    <x v="2249"/>
    <b v="0"/>
    <n v="180"/>
    <b v="1"/>
    <x v="32"/>
    <x v="2249"/>
    <x v="6"/>
    <s v="tabletop games"/>
    <x v="4"/>
    <n v="2013"/>
  </r>
  <r>
    <x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x v="2250"/>
    <b v="0"/>
    <n v="571"/>
    <b v="1"/>
    <x v="32"/>
    <x v="2250"/>
    <x v="6"/>
    <s v="tabletop games"/>
    <x v="2"/>
    <n v="2016"/>
  </r>
  <r>
    <x v="2251"/>
    <x v="2251"/>
    <s v="A great game full of lying, scheming, and werewolves.  Now with additional characters to add even more mayhem!"/>
    <n v="8500"/>
    <n v="11428.19"/>
    <x v="0"/>
    <x v="0"/>
    <x v="0"/>
    <n v="1408177077"/>
    <x v="2251"/>
    <b v="0"/>
    <n v="480"/>
    <b v="1"/>
    <x v="32"/>
    <x v="2251"/>
    <x v="6"/>
    <s v="tabletop games"/>
    <x v="3"/>
    <n v="2014"/>
  </r>
  <r>
    <x v="2252"/>
    <x v="2252"/>
    <s v="A new faction for the 30 mm scale wargame, featuring skirmishes between gangs in a pimp and lethal post-apocalyptic world."/>
    <n v="9000"/>
    <n v="24505"/>
    <x v="0"/>
    <x v="3"/>
    <x v="3"/>
    <n v="1470469938"/>
    <x v="2252"/>
    <b v="0"/>
    <n v="249"/>
    <b v="1"/>
    <x v="32"/>
    <x v="2252"/>
    <x v="6"/>
    <s v="tabletop games"/>
    <x v="2"/>
    <n v="2016"/>
  </r>
  <r>
    <x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x v="2253"/>
    <b v="0"/>
    <n v="84"/>
    <b v="1"/>
    <x v="32"/>
    <x v="2253"/>
    <x v="6"/>
    <s v="tabletop games"/>
    <x v="0"/>
    <n v="2015"/>
  </r>
  <r>
    <x v="2254"/>
    <x v="2254"/>
    <s v="A dexterity microgame by father/daughter team, Jason and Claire Kotarski. Make 100 project."/>
    <n v="500"/>
    <n v="2299"/>
    <x v="0"/>
    <x v="0"/>
    <x v="0"/>
    <n v="1485271968"/>
    <x v="2254"/>
    <b v="0"/>
    <n v="197"/>
    <b v="1"/>
    <x v="32"/>
    <x v="2254"/>
    <x v="6"/>
    <s v="tabletop games"/>
    <x v="1"/>
    <n v="2017"/>
  </r>
  <r>
    <x v="2255"/>
    <x v="2255"/>
    <s v="This is the second set of 5 expansions for our route-building game, Jet Set!"/>
    <n v="3950"/>
    <n v="11323"/>
    <x v="0"/>
    <x v="0"/>
    <x v="0"/>
    <n v="1462661451"/>
    <x v="2255"/>
    <b v="0"/>
    <n v="271"/>
    <b v="1"/>
    <x v="32"/>
    <x v="2255"/>
    <x v="6"/>
    <s v="tabletop games"/>
    <x v="2"/>
    <n v="2016"/>
  </r>
  <r>
    <x v="2256"/>
    <x v="2256"/>
    <s v="Build your crypto-currency empire and sabotage your opponents. A deck building, card game. 2-4 players. 15 minutes."/>
    <n v="480"/>
    <n v="1069"/>
    <x v="0"/>
    <x v="1"/>
    <x v="1"/>
    <n v="1479811846"/>
    <x v="2256"/>
    <b v="0"/>
    <n v="50"/>
    <b v="1"/>
    <x v="32"/>
    <x v="2256"/>
    <x v="6"/>
    <s v="tabletop games"/>
    <x v="2"/>
    <n v="201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x v="2257"/>
    <b v="0"/>
    <n v="169"/>
    <b v="1"/>
    <x v="32"/>
    <x v="2257"/>
    <x v="6"/>
    <s v="tabletop games"/>
    <x v="2"/>
    <n v="2016"/>
  </r>
  <r>
    <x v="2258"/>
    <x v="2258"/>
    <s v="A Dungeon World campaign setting that takes place after the end of the worlds."/>
    <n v="2200"/>
    <n v="3223"/>
    <x v="0"/>
    <x v="0"/>
    <x v="0"/>
    <n v="1434045687"/>
    <x v="2258"/>
    <b v="0"/>
    <n v="205"/>
    <b v="1"/>
    <x v="32"/>
    <x v="2258"/>
    <x v="6"/>
    <s v="tabletop games"/>
    <x v="0"/>
    <n v="2015"/>
  </r>
  <r>
    <x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x v="2259"/>
    <b v="0"/>
    <n v="206"/>
    <b v="1"/>
    <x v="32"/>
    <x v="2259"/>
    <x v="6"/>
    <s v="tabletop games"/>
    <x v="2"/>
    <n v="2016"/>
  </r>
  <r>
    <x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x v="2260"/>
    <b v="0"/>
    <n v="84"/>
    <b v="1"/>
    <x v="32"/>
    <x v="2260"/>
    <x v="6"/>
    <s v="tabletop games"/>
    <x v="3"/>
    <n v="2014"/>
  </r>
  <r>
    <x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x v="2261"/>
    <b v="0"/>
    <n v="210"/>
    <b v="1"/>
    <x v="32"/>
    <x v="2261"/>
    <x v="6"/>
    <s v="tabletop games"/>
    <x v="1"/>
    <n v="2017"/>
  </r>
  <r>
    <x v="2262"/>
    <x v="2262"/>
    <s v="An RPG about mortal servants of the Horsemen of the Apocalypse deciding to not end the world."/>
    <n v="3300"/>
    <n v="5087"/>
    <x v="0"/>
    <x v="0"/>
    <x v="0"/>
    <n v="1416268800"/>
    <x v="2262"/>
    <b v="0"/>
    <n v="181"/>
    <b v="1"/>
    <x v="32"/>
    <x v="2262"/>
    <x v="6"/>
    <s v="tabletop games"/>
    <x v="3"/>
    <n v="2014"/>
  </r>
  <r>
    <x v="2263"/>
    <x v="2263"/>
    <s v="These are degenerated men who have, since birth, suffered the effect of mutation and turned into something wicked!"/>
    <n v="7500"/>
    <n v="8666"/>
    <x v="0"/>
    <x v="11"/>
    <x v="9"/>
    <n v="1422734313"/>
    <x v="2263"/>
    <b v="0"/>
    <n v="60"/>
    <b v="1"/>
    <x v="32"/>
    <x v="2263"/>
    <x v="6"/>
    <s v="tabletop games"/>
    <x v="0"/>
    <n v="2015"/>
  </r>
  <r>
    <x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x v="2264"/>
    <b v="0"/>
    <n v="445"/>
    <b v="1"/>
    <x v="32"/>
    <x v="2264"/>
    <x v="6"/>
    <s v="tabletop games"/>
    <x v="2"/>
    <n v="2016"/>
  </r>
  <r>
    <x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x v="2265"/>
    <b v="0"/>
    <n v="17"/>
    <b v="1"/>
    <x v="32"/>
    <x v="2265"/>
    <x v="6"/>
    <s v="tabletop games"/>
    <x v="2"/>
    <n v="2016"/>
  </r>
  <r>
    <x v="2266"/>
    <x v="2266"/>
    <s v="Want to be LORD OF THE GOATS? Start building your herd using thievery, magic, bombs and mostly goats."/>
    <n v="1500"/>
    <n v="4804"/>
    <x v="0"/>
    <x v="0"/>
    <x v="0"/>
    <n v="1461722400"/>
    <x v="2266"/>
    <b v="0"/>
    <n v="194"/>
    <b v="1"/>
    <x v="32"/>
    <x v="2266"/>
    <x v="6"/>
    <s v="tabletop games"/>
    <x v="2"/>
    <n v="2016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7"/>
    <b v="0"/>
    <n v="404"/>
    <b v="1"/>
    <x v="32"/>
    <x v="2267"/>
    <x v="6"/>
    <s v="tabletop games"/>
    <x v="3"/>
    <n v="2014"/>
  </r>
  <r>
    <x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x v="2268"/>
    <b v="0"/>
    <n v="194"/>
    <b v="1"/>
    <x v="32"/>
    <x v="2268"/>
    <x v="6"/>
    <s v="tabletop games"/>
    <x v="1"/>
    <n v="2017"/>
  </r>
  <r>
    <x v="2269"/>
    <x v="2269"/>
    <s v="Add exciting loot drops to your CR 1-4, 5-8, 9-12, 13-16, and 17-20 encounters! Each deck has over 200 possible outcomes!"/>
    <n v="2500"/>
    <n v="45041"/>
    <x v="0"/>
    <x v="0"/>
    <x v="0"/>
    <n v="1488862800"/>
    <x v="2269"/>
    <b v="0"/>
    <n v="902"/>
    <b v="1"/>
    <x v="32"/>
    <x v="2269"/>
    <x v="6"/>
    <s v="tabletop games"/>
    <x v="1"/>
    <n v="2017"/>
  </r>
  <r>
    <x v="2270"/>
    <x v="2270"/>
    <s v="MCG Premium Sleeves offer excellent protection for your cards. This line is about to be expanded with new sleeves sizes!"/>
    <n v="25000"/>
    <n v="180062"/>
    <x v="0"/>
    <x v="0"/>
    <x v="0"/>
    <n v="1484085540"/>
    <x v="2270"/>
    <b v="0"/>
    <n v="1670"/>
    <b v="1"/>
    <x v="32"/>
    <x v="2270"/>
    <x v="6"/>
    <s v="tabletop games"/>
    <x v="2"/>
    <n v="2016"/>
  </r>
  <r>
    <x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x v="2271"/>
    <b v="0"/>
    <n v="1328"/>
    <b v="1"/>
    <x v="32"/>
    <x v="2271"/>
    <x v="6"/>
    <s v="tabletop games"/>
    <x v="2"/>
    <n v="2016"/>
  </r>
  <r>
    <x v="2272"/>
    <x v="2272"/>
    <s v="Pick the Lock is a game of chance and strategy. Attempt to obtain priceless treasures and outwit the other players."/>
    <n v="1000"/>
    <n v="13566"/>
    <x v="0"/>
    <x v="0"/>
    <x v="0"/>
    <n v="1449506836"/>
    <x v="2272"/>
    <b v="0"/>
    <n v="944"/>
    <b v="1"/>
    <x v="32"/>
    <x v="2272"/>
    <x v="6"/>
    <s v="tabletop games"/>
    <x v="0"/>
    <n v="2015"/>
  </r>
  <r>
    <x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x v="2273"/>
    <b v="0"/>
    <n v="147"/>
    <b v="1"/>
    <x v="32"/>
    <x v="2273"/>
    <x v="6"/>
    <s v="tabletop games"/>
    <x v="1"/>
    <n v="2017"/>
  </r>
  <r>
    <x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x v="2274"/>
    <b v="0"/>
    <n v="99"/>
    <b v="1"/>
    <x v="32"/>
    <x v="2274"/>
    <x v="6"/>
    <s v="tabletop games"/>
    <x v="3"/>
    <n v="2014"/>
  </r>
  <r>
    <x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x v="2275"/>
    <b v="0"/>
    <n v="79"/>
    <b v="1"/>
    <x v="32"/>
    <x v="2275"/>
    <x v="6"/>
    <s v="tabletop games"/>
    <x v="3"/>
    <n v="2014"/>
  </r>
  <r>
    <x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x v="2276"/>
    <b v="0"/>
    <n v="75"/>
    <b v="1"/>
    <x v="32"/>
    <x v="2276"/>
    <x v="6"/>
    <s v="tabletop games"/>
    <x v="4"/>
    <n v="2013"/>
  </r>
  <r>
    <x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x v="2277"/>
    <b v="0"/>
    <n v="207"/>
    <b v="1"/>
    <x v="32"/>
    <x v="2277"/>
    <x v="6"/>
    <s v="tabletop games"/>
    <x v="5"/>
    <n v="2012"/>
  </r>
  <r>
    <x v="2278"/>
    <x v="2278"/>
    <s v="Dice forged from stone one by one entirely by hand for demanding Gamers and Collectors."/>
    <n v="2000"/>
    <n v="5414"/>
    <x v="0"/>
    <x v="13"/>
    <x v="3"/>
    <n v="1451861940"/>
    <x v="2278"/>
    <b v="0"/>
    <n v="102"/>
    <b v="1"/>
    <x v="32"/>
    <x v="2278"/>
    <x v="6"/>
    <s v="tabletop games"/>
    <x v="0"/>
    <n v="2015"/>
  </r>
  <r>
    <x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x v="2279"/>
    <b v="0"/>
    <n v="32"/>
    <b v="1"/>
    <x v="32"/>
    <x v="2279"/>
    <x v="6"/>
    <s v="tabletop games"/>
    <x v="0"/>
    <n v="2015"/>
  </r>
  <r>
    <x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x v="2280"/>
    <b v="0"/>
    <n v="480"/>
    <b v="1"/>
    <x v="32"/>
    <x v="2280"/>
    <x v="6"/>
    <s v="tabletop games"/>
    <x v="0"/>
    <n v="2015"/>
  </r>
  <r>
    <x v="2281"/>
    <x v="2281"/>
    <s v="I am trying to get a new band off the ground, and in order to be taken seriously and get gigs, we need some killer recordings!"/>
    <n v="300"/>
    <n v="555"/>
    <x v="0"/>
    <x v="0"/>
    <x v="0"/>
    <n v="1311576600"/>
    <x v="2281"/>
    <b v="0"/>
    <n v="11"/>
    <b v="1"/>
    <x v="11"/>
    <x v="2281"/>
    <x v="4"/>
    <s v="rock"/>
    <x v="6"/>
    <n v="2011"/>
  </r>
  <r>
    <x v="2282"/>
    <x v="2282"/>
    <s v="Sage King is recording his debut album and wants YOU to be a part of the creation process"/>
    <n v="750"/>
    <n v="1390"/>
    <x v="0"/>
    <x v="0"/>
    <x v="0"/>
    <n v="1452744686"/>
    <x v="2282"/>
    <b v="0"/>
    <n v="12"/>
    <b v="1"/>
    <x v="11"/>
    <x v="2282"/>
    <x v="4"/>
    <s v="rock"/>
    <x v="0"/>
    <n v="2015"/>
  </r>
  <r>
    <x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x v="2283"/>
    <b v="0"/>
    <n v="48"/>
    <b v="1"/>
    <x v="11"/>
    <x v="2283"/>
    <x v="4"/>
    <s v="rock"/>
    <x v="5"/>
    <n v="2012"/>
  </r>
  <r>
    <x v="2284"/>
    <x v="2284"/>
    <s v="The Vinyl Skyway reunite to make a third album. "/>
    <n v="6000"/>
    <n v="6373.27"/>
    <x v="0"/>
    <x v="0"/>
    <x v="0"/>
    <n v="1299902400"/>
    <x v="2284"/>
    <b v="0"/>
    <n v="59"/>
    <b v="1"/>
    <x v="11"/>
    <x v="2284"/>
    <x v="4"/>
    <s v="rock"/>
    <x v="6"/>
    <n v="2011"/>
  </r>
  <r>
    <x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x v="2285"/>
    <b v="0"/>
    <n v="79"/>
    <b v="1"/>
    <x v="11"/>
    <x v="2285"/>
    <x v="4"/>
    <s v="rock"/>
    <x v="5"/>
    <n v="2012"/>
  </r>
  <r>
    <x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x v="2286"/>
    <b v="0"/>
    <n v="14"/>
    <b v="1"/>
    <x v="11"/>
    <x v="2286"/>
    <x v="4"/>
    <s v="rock"/>
    <x v="4"/>
    <n v="2013"/>
  </r>
  <r>
    <x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x v="2287"/>
    <b v="0"/>
    <n v="106"/>
    <b v="1"/>
    <x v="11"/>
    <x v="2287"/>
    <x v="4"/>
    <s v="rock"/>
    <x v="3"/>
    <n v="2014"/>
  </r>
  <r>
    <x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x v="2288"/>
    <b v="0"/>
    <n v="25"/>
    <b v="1"/>
    <x v="11"/>
    <x v="2288"/>
    <x v="4"/>
    <s v="rock"/>
    <x v="5"/>
    <n v="2012"/>
  </r>
  <r>
    <x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x v="2289"/>
    <b v="0"/>
    <n v="25"/>
    <b v="1"/>
    <x v="11"/>
    <x v="2289"/>
    <x v="4"/>
    <s v="rock"/>
    <x v="4"/>
    <n v="2013"/>
  </r>
  <r>
    <x v="2290"/>
    <x v="2290"/>
    <s v="American Standard needs your help pressing their debut EP. Be involved in the artistic process and receive swag in return!"/>
    <n v="1500"/>
    <n v="1561"/>
    <x v="0"/>
    <x v="0"/>
    <x v="0"/>
    <n v="1259686800"/>
    <x v="2290"/>
    <b v="0"/>
    <n v="29"/>
    <b v="1"/>
    <x v="11"/>
    <x v="2290"/>
    <x v="4"/>
    <s v="rock"/>
    <x v="8"/>
    <n v="2009"/>
  </r>
  <r>
    <x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x v="2291"/>
    <b v="0"/>
    <n v="43"/>
    <b v="1"/>
    <x v="11"/>
    <x v="2291"/>
    <x v="4"/>
    <s v="rock"/>
    <x v="5"/>
    <n v="2012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2"/>
    <b v="0"/>
    <n v="46"/>
    <b v="1"/>
    <x v="11"/>
    <x v="2292"/>
    <x v="4"/>
    <s v="rock"/>
    <x v="5"/>
    <n v="2012"/>
  </r>
  <r>
    <x v="2293"/>
    <x v="2293"/>
    <s v="Donate here to be a part of the upcoming album. Every little bit helps!"/>
    <n v="850"/>
    <n v="920"/>
    <x v="0"/>
    <x v="0"/>
    <x v="0"/>
    <n v="1348545540"/>
    <x v="2293"/>
    <b v="0"/>
    <n v="27"/>
    <b v="1"/>
    <x v="11"/>
    <x v="2293"/>
    <x v="4"/>
    <s v="rock"/>
    <x v="5"/>
    <n v="2012"/>
  </r>
  <r>
    <x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x v="2294"/>
    <b v="0"/>
    <n v="112"/>
    <b v="1"/>
    <x v="11"/>
    <x v="2294"/>
    <x v="4"/>
    <s v="rock"/>
    <x v="5"/>
    <n v="2012"/>
  </r>
  <r>
    <x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x v="2295"/>
    <b v="0"/>
    <n v="34"/>
    <b v="1"/>
    <x v="11"/>
    <x v="2295"/>
    <x v="4"/>
    <s v="rock"/>
    <x v="5"/>
    <n v="2012"/>
  </r>
  <r>
    <x v="2296"/>
    <x v="2296"/>
    <s v="Ed Hamell AKA Hamell on Trial is recording an album titled The Happiest Man in the World. He needs your help."/>
    <n v="7000"/>
    <n v="10435"/>
    <x v="0"/>
    <x v="0"/>
    <x v="0"/>
    <n v="1330018426"/>
    <x v="2296"/>
    <b v="0"/>
    <n v="145"/>
    <b v="1"/>
    <x v="11"/>
    <x v="2296"/>
    <x v="4"/>
    <s v="rock"/>
    <x v="5"/>
    <n v="2012"/>
  </r>
  <r>
    <x v="2297"/>
    <x v="2297"/>
    <s v="New Jersey Alternative Rock band COCO needs YOUR help self-releasing debut EP!"/>
    <n v="1000"/>
    <n v="1006"/>
    <x v="0"/>
    <x v="0"/>
    <x v="0"/>
    <n v="1331697540"/>
    <x v="2297"/>
    <b v="0"/>
    <n v="19"/>
    <b v="1"/>
    <x v="11"/>
    <x v="2297"/>
    <x v="4"/>
    <s v="rock"/>
    <x v="5"/>
    <n v="2012"/>
  </r>
  <r>
    <x v="2298"/>
    <x v="2298"/>
    <s v="My name is Jonny Gray, and my friends and I are working together to raise funds for my debut album"/>
    <n v="30000"/>
    <n v="31522"/>
    <x v="0"/>
    <x v="0"/>
    <x v="0"/>
    <n v="1395861033"/>
    <x v="2298"/>
    <b v="0"/>
    <n v="288"/>
    <b v="1"/>
    <x v="11"/>
    <x v="2298"/>
    <x v="4"/>
    <s v="rock"/>
    <x v="3"/>
    <n v="2014"/>
  </r>
  <r>
    <x v="2299"/>
    <x v="2299"/>
    <s v="Fly Radio has finished tracking their album now all that is left is the mixing/mastering and duplication!"/>
    <n v="300"/>
    <n v="1050.5"/>
    <x v="0"/>
    <x v="0"/>
    <x v="0"/>
    <n v="1296953209"/>
    <x v="2299"/>
    <b v="0"/>
    <n v="14"/>
    <b v="1"/>
    <x v="11"/>
    <x v="2299"/>
    <x v="4"/>
    <s v="rock"/>
    <x v="6"/>
    <n v="2011"/>
  </r>
  <r>
    <x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x v="2300"/>
    <b v="0"/>
    <n v="7"/>
    <b v="1"/>
    <x v="11"/>
    <x v="2300"/>
    <x v="4"/>
    <s v="rock"/>
    <x v="5"/>
    <n v="2012"/>
  </r>
  <r>
    <x v="2301"/>
    <x v="2301"/>
    <s v="We are America's first trock band, and we're ready to bring you our first album!"/>
    <n v="5000"/>
    <n v="6680.22"/>
    <x v="0"/>
    <x v="0"/>
    <x v="0"/>
    <n v="1371785496"/>
    <x v="2301"/>
    <b v="1"/>
    <n v="211"/>
    <b v="1"/>
    <x v="14"/>
    <x v="2301"/>
    <x v="4"/>
    <s v="indie rock"/>
    <x v="4"/>
    <n v="2013"/>
  </r>
  <r>
    <x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x v="2302"/>
    <b v="1"/>
    <n v="85"/>
    <b v="1"/>
    <x v="14"/>
    <x v="2302"/>
    <x v="4"/>
    <s v="indie rock"/>
    <x v="4"/>
    <n v="2013"/>
  </r>
  <r>
    <x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x v="2303"/>
    <b v="1"/>
    <n v="103"/>
    <b v="1"/>
    <x v="14"/>
    <x v="2303"/>
    <x v="4"/>
    <s v="indie rock"/>
    <x v="6"/>
    <n v="2011"/>
  </r>
  <r>
    <x v="2304"/>
    <x v="2304"/>
    <s v="This winter and springtime we will be recording a new full-length album with big voices, big fireworks and mega soul.  "/>
    <n v="6000"/>
    <n v="6042.02"/>
    <x v="0"/>
    <x v="0"/>
    <x v="0"/>
    <n v="1293857940"/>
    <x v="2304"/>
    <b v="1"/>
    <n v="113"/>
    <b v="1"/>
    <x v="14"/>
    <x v="2304"/>
    <x v="4"/>
    <s v="indie rock"/>
    <x v="7"/>
    <n v="2010"/>
  </r>
  <r>
    <x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x v="2305"/>
    <b v="1"/>
    <n v="167"/>
    <b v="1"/>
    <x v="14"/>
    <x v="2305"/>
    <x v="4"/>
    <s v="indie rock"/>
    <x v="3"/>
    <n v="2014"/>
  </r>
  <r>
    <x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x v="2306"/>
    <b v="1"/>
    <n v="73"/>
    <b v="1"/>
    <x v="14"/>
    <x v="2306"/>
    <x v="4"/>
    <s v="indie rock"/>
    <x v="5"/>
    <n v="2012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7"/>
    <b v="1"/>
    <n v="75"/>
    <b v="1"/>
    <x v="14"/>
    <x v="2307"/>
    <x v="4"/>
    <s v="indie rock"/>
    <x v="5"/>
    <n v="2012"/>
  </r>
  <r>
    <x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x v="2308"/>
    <b v="1"/>
    <n v="614"/>
    <b v="1"/>
    <x v="14"/>
    <x v="2308"/>
    <x v="4"/>
    <s v="indie rock"/>
    <x v="3"/>
    <n v="2014"/>
  </r>
  <r>
    <x v="2309"/>
    <x v="2309"/>
    <s v="|| HELP MARNY LION PROUDFIT RECORD HER SECOND INDIE FOLK ALBUM THIS MARCH â€“ THE BARN IS WAITING ||"/>
    <n v="6000"/>
    <n v="6400.47"/>
    <x v="0"/>
    <x v="0"/>
    <x v="0"/>
    <n v="1362872537"/>
    <x v="2309"/>
    <b v="1"/>
    <n v="107"/>
    <b v="1"/>
    <x v="14"/>
    <x v="2309"/>
    <x v="4"/>
    <s v="indie rock"/>
    <x v="4"/>
    <n v="2013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10"/>
    <b v="1"/>
    <n v="1224"/>
    <b v="1"/>
    <x v="14"/>
    <x v="2310"/>
    <x v="4"/>
    <s v="indie rock"/>
    <x v="4"/>
    <n v="2013"/>
  </r>
  <r>
    <x v="2311"/>
    <x v="2311"/>
    <s v="I'm heading back into the studio!  I'm planning to record a CD of original songs and one with some jazz standards."/>
    <n v="9000"/>
    <n v="9370"/>
    <x v="0"/>
    <x v="0"/>
    <x v="0"/>
    <n v="1399421189"/>
    <x v="2311"/>
    <b v="1"/>
    <n v="104"/>
    <b v="1"/>
    <x v="14"/>
    <x v="2311"/>
    <x v="4"/>
    <s v="indie rock"/>
    <x v="3"/>
    <n v="2014"/>
  </r>
  <r>
    <x v="2312"/>
    <x v="2312"/>
    <s v="Help Brooklyn psychedelic synth rockers DINOWALRUS release their 3rd Record, COMPLEXION, on vinyl!"/>
    <n v="3000"/>
    <n v="3236"/>
    <x v="0"/>
    <x v="0"/>
    <x v="0"/>
    <n v="1397862000"/>
    <x v="2312"/>
    <b v="1"/>
    <n v="79"/>
    <b v="1"/>
    <x v="14"/>
    <x v="2312"/>
    <x v="4"/>
    <s v="indie rock"/>
    <x v="3"/>
    <n v="2014"/>
  </r>
  <r>
    <x v="2313"/>
    <x v="2313"/>
    <s v="A Sunny Day in Glasgow are recording a new album and we need your help!"/>
    <n v="5000"/>
    <n v="8792.02"/>
    <x v="0"/>
    <x v="0"/>
    <x v="0"/>
    <n v="1336086026"/>
    <x v="2313"/>
    <b v="1"/>
    <n v="157"/>
    <b v="1"/>
    <x v="14"/>
    <x v="2313"/>
    <x v="4"/>
    <s v="indie rock"/>
    <x v="5"/>
    <n v="2012"/>
  </r>
  <r>
    <x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x v="2314"/>
    <b v="1"/>
    <n v="50"/>
    <b v="1"/>
    <x v="14"/>
    <x v="2314"/>
    <x v="4"/>
    <s v="indie rock"/>
    <x v="5"/>
    <n v="2012"/>
  </r>
  <r>
    <x v="2315"/>
    <x v="2315"/>
    <s v="Rice invites you to be a part of the creation of their first album and spread their message of love."/>
    <n v="2500"/>
    <n v="2565"/>
    <x v="0"/>
    <x v="0"/>
    <x v="0"/>
    <n v="1336238743"/>
    <x v="2315"/>
    <b v="1"/>
    <n v="64"/>
    <b v="1"/>
    <x v="14"/>
    <x v="2315"/>
    <x v="4"/>
    <s v="indie rock"/>
    <x v="5"/>
    <n v="2012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6"/>
    <b v="1"/>
    <n v="200"/>
    <b v="1"/>
    <x v="14"/>
    <x v="2316"/>
    <x v="4"/>
    <s v="indie rock"/>
    <x v="8"/>
    <n v="2009"/>
  </r>
  <r>
    <x v="2317"/>
    <x v="2317"/>
    <s v="Snag the first Wolf Interval release by droners ibreatheFUR and He Can Jog. One month to preorder and then they're gone!"/>
    <n v="400"/>
    <n v="416"/>
    <x v="0"/>
    <x v="0"/>
    <x v="0"/>
    <n v="1266210000"/>
    <x v="2317"/>
    <b v="1"/>
    <n v="22"/>
    <b v="1"/>
    <x v="14"/>
    <x v="2317"/>
    <x v="4"/>
    <s v="indie rock"/>
    <x v="7"/>
    <n v="2010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8"/>
    <b v="1"/>
    <n v="163"/>
    <b v="1"/>
    <x v="14"/>
    <x v="2318"/>
    <x v="4"/>
    <s v="indie rock"/>
    <x v="8"/>
    <n v="2009"/>
  </r>
  <r>
    <x v="2319"/>
    <x v="2319"/>
    <s v="The upcoming debut full-length album from Nevada Color &quot;Adventures&quot; will be available Spring 2014 with your help!"/>
    <n v="3000"/>
    <n v="3231"/>
    <x v="0"/>
    <x v="0"/>
    <x v="0"/>
    <n v="1387072685"/>
    <x v="2319"/>
    <b v="1"/>
    <n v="77"/>
    <b v="1"/>
    <x v="14"/>
    <x v="2319"/>
    <x v="4"/>
    <s v="indie rock"/>
    <x v="4"/>
    <n v="2013"/>
  </r>
  <r>
    <x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x v="2320"/>
    <b v="1"/>
    <n v="89"/>
    <b v="1"/>
    <x v="14"/>
    <x v="2320"/>
    <x v="4"/>
    <s v="indie rock"/>
    <x v="3"/>
    <n v="2014"/>
  </r>
  <r>
    <x v="2321"/>
    <x v="2321"/>
    <s v="Universal organic liquid seasoning brewed all natural from lupine, oat, salt and water for soups, salads, stews and more"/>
    <n v="10557"/>
    <n v="4130"/>
    <x v="3"/>
    <x v="15"/>
    <x v="3"/>
    <n v="1491282901"/>
    <x v="2321"/>
    <b v="0"/>
    <n v="64"/>
    <b v="0"/>
    <x v="33"/>
    <x v="2321"/>
    <x v="7"/>
    <s v="small batch"/>
    <x v="1"/>
    <n v="2017"/>
  </r>
  <r>
    <x v="2322"/>
    <x v="2322"/>
    <s v="Jen bakes shortbread is a small batch, all natural shortbread cookie business looking for smart funding to grow!"/>
    <n v="2700"/>
    <n v="85"/>
    <x v="3"/>
    <x v="0"/>
    <x v="0"/>
    <n v="1491769769"/>
    <x v="2322"/>
    <b v="0"/>
    <n v="4"/>
    <b v="0"/>
    <x v="33"/>
    <x v="2322"/>
    <x v="7"/>
    <s v="small batch"/>
    <x v="1"/>
    <n v="2017"/>
  </r>
  <r>
    <x v="2323"/>
    <x v="2323"/>
    <s v="You can never go wrong with a Beef Stick, great taste with no fillers and can easily goes with you everywhere."/>
    <n v="250"/>
    <n v="120"/>
    <x v="3"/>
    <x v="0"/>
    <x v="0"/>
    <n v="1490033247"/>
    <x v="2323"/>
    <b v="0"/>
    <n v="4"/>
    <b v="0"/>
    <x v="33"/>
    <x v="2323"/>
    <x v="7"/>
    <s v="small batch"/>
    <x v="1"/>
    <n v="2017"/>
  </r>
  <r>
    <x v="2324"/>
    <x v="2324"/>
    <s v="A city centre shop selling great locally made food with room to chat and learn about eachother."/>
    <n v="7500"/>
    <n v="1555"/>
    <x v="3"/>
    <x v="1"/>
    <x v="1"/>
    <n v="1490559285"/>
    <x v="2324"/>
    <b v="0"/>
    <n v="61"/>
    <b v="0"/>
    <x v="33"/>
    <x v="2324"/>
    <x v="7"/>
    <s v="small batch"/>
    <x v="1"/>
    <n v="2017"/>
  </r>
  <r>
    <x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x v="2325"/>
    <b v="0"/>
    <n v="7"/>
    <b v="0"/>
    <x v="33"/>
    <x v="2325"/>
    <x v="7"/>
    <s v="small batch"/>
    <x v="1"/>
    <n v="2017"/>
  </r>
  <r>
    <x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x v="2326"/>
    <b v="0"/>
    <n v="1"/>
    <b v="0"/>
    <x v="33"/>
    <x v="2326"/>
    <x v="7"/>
    <s v="small batch"/>
    <x v="1"/>
    <n v="2017"/>
  </r>
  <r>
    <x v="2327"/>
    <x v="2327"/>
    <s v="Gourmet Fermentation in a Mason Jar. Create delicious, nutritious fermented foods at home."/>
    <n v="35000"/>
    <n v="184133.01"/>
    <x v="0"/>
    <x v="0"/>
    <x v="0"/>
    <n v="1409090440"/>
    <x v="2327"/>
    <b v="1"/>
    <n v="3355"/>
    <b v="1"/>
    <x v="33"/>
    <x v="2327"/>
    <x v="7"/>
    <s v="small batch"/>
    <x v="3"/>
    <n v="2014"/>
  </r>
  <r>
    <x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x v="2328"/>
    <b v="1"/>
    <n v="537"/>
    <b v="1"/>
    <x v="33"/>
    <x v="2328"/>
    <x v="7"/>
    <s v="small batch"/>
    <x v="0"/>
    <n v="2015"/>
  </r>
  <r>
    <x v="2329"/>
    <x v="2329"/>
    <s v="Vodka, whiskey and fruit brandy - coming soon! We are a coastal distillery located in historic Half Moon Bay, California."/>
    <n v="25000"/>
    <n v="26480"/>
    <x v="0"/>
    <x v="0"/>
    <x v="0"/>
    <n v="1405609146"/>
    <x v="2329"/>
    <b v="1"/>
    <n v="125"/>
    <b v="1"/>
    <x v="33"/>
    <x v="2329"/>
    <x v="7"/>
    <s v="small batch"/>
    <x v="3"/>
    <n v="2014"/>
  </r>
  <r>
    <x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x v="2330"/>
    <b v="1"/>
    <n v="163"/>
    <b v="1"/>
    <x v="33"/>
    <x v="2330"/>
    <x v="7"/>
    <s v="small batch"/>
    <x v="0"/>
    <n v="2015"/>
  </r>
  <r>
    <x v="2331"/>
    <x v="2331"/>
    <s v="Handcrafted, organic, single-origin, bean-to-bar, dark chocolate. Like fine wine, the secret is in the terroir."/>
    <n v="8000"/>
    <n v="11545.1"/>
    <x v="0"/>
    <x v="0"/>
    <x v="0"/>
    <n v="1408320490"/>
    <x v="2331"/>
    <b v="1"/>
    <n v="283"/>
    <b v="1"/>
    <x v="33"/>
    <x v="2331"/>
    <x v="7"/>
    <s v="small batch"/>
    <x v="3"/>
    <n v="2014"/>
  </r>
  <r>
    <x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x v="2332"/>
    <b v="1"/>
    <n v="352"/>
    <b v="1"/>
    <x v="33"/>
    <x v="2332"/>
    <x v="7"/>
    <s v="small batch"/>
    <x v="0"/>
    <n v="2015"/>
  </r>
  <r>
    <x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x v="2333"/>
    <b v="1"/>
    <n v="94"/>
    <b v="1"/>
    <x v="33"/>
    <x v="2333"/>
    <x v="7"/>
    <s v="small batch"/>
    <x v="3"/>
    <n v="2014"/>
  </r>
  <r>
    <x v="2334"/>
    <x v="2334"/>
    <s v="Help us get our delicious, organic, artisanal frozen pops on grocery store shelves in the Baltimore &amp; DC areas."/>
    <n v="4000"/>
    <n v="4078"/>
    <x v="0"/>
    <x v="0"/>
    <x v="0"/>
    <n v="1415208840"/>
    <x v="2334"/>
    <b v="1"/>
    <n v="67"/>
    <b v="1"/>
    <x v="33"/>
    <x v="2334"/>
    <x v="7"/>
    <s v="small batch"/>
    <x v="3"/>
    <n v="2014"/>
  </r>
  <r>
    <x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x v="2335"/>
    <b v="1"/>
    <n v="221"/>
    <b v="1"/>
    <x v="33"/>
    <x v="2335"/>
    <x v="7"/>
    <s v="small batch"/>
    <x v="3"/>
    <n v="2014"/>
  </r>
  <r>
    <x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x v="2336"/>
    <b v="1"/>
    <n v="2165"/>
    <b v="1"/>
    <x v="33"/>
    <x v="2336"/>
    <x v="7"/>
    <s v="small batch"/>
    <x v="3"/>
    <n v="2014"/>
  </r>
  <r>
    <x v="2337"/>
    <x v="2337"/>
    <s v="We make small batch, locally sourced bitters and shrubs for cocktails and cooking."/>
    <n v="12000"/>
    <n v="13279"/>
    <x v="0"/>
    <x v="0"/>
    <x v="0"/>
    <n v="1403796143"/>
    <x v="2337"/>
    <b v="1"/>
    <n v="179"/>
    <b v="1"/>
    <x v="33"/>
    <x v="2337"/>
    <x v="7"/>
    <s v="small batch"/>
    <x v="3"/>
    <n v="2014"/>
  </r>
  <r>
    <x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x v="2338"/>
    <b v="1"/>
    <n v="123"/>
    <b v="1"/>
    <x v="33"/>
    <x v="2338"/>
    <x v="7"/>
    <s v="small batch"/>
    <x v="3"/>
    <n v="2014"/>
  </r>
  <r>
    <x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x v="2339"/>
    <b v="1"/>
    <n v="1104"/>
    <b v="1"/>
    <x v="33"/>
    <x v="2339"/>
    <x v="7"/>
    <s v="small batch"/>
    <x v="2"/>
    <n v="2016"/>
  </r>
  <r>
    <x v="2340"/>
    <x v="2340"/>
    <s v="Strange Matter Coffee is opening a scratch bakery featuring craft doughnuts with vegan and gluten free options!"/>
    <n v="40000"/>
    <n v="42311"/>
    <x v="0"/>
    <x v="0"/>
    <x v="0"/>
    <n v="1477841138"/>
    <x v="2340"/>
    <b v="1"/>
    <n v="403"/>
    <b v="1"/>
    <x v="33"/>
    <x v="2340"/>
    <x v="7"/>
    <s v="small batch"/>
    <x v="2"/>
    <n v="2016"/>
  </r>
  <r>
    <x v="2341"/>
    <x v="2341"/>
    <s v="This website will serve as an interface to change lives and have a community routing for your success!"/>
    <n v="5000"/>
    <n v="0"/>
    <x v="1"/>
    <x v="0"/>
    <x v="0"/>
    <n v="1436729504"/>
    <x v="2341"/>
    <b v="0"/>
    <n v="0"/>
    <b v="0"/>
    <x v="7"/>
    <x v="2341"/>
    <x v="2"/>
    <s v="web"/>
    <x v="0"/>
    <n v="2015"/>
  </r>
  <r>
    <x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x v="2342"/>
    <b v="0"/>
    <n v="0"/>
    <b v="0"/>
    <x v="7"/>
    <x v="2342"/>
    <x v="2"/>
    <s v="web"/>
    <x v="3"/>
    <n v="2014"/>
  </r>
  <r>
    <x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x v="2343"/>
    <b v="0"/>
    <n v="1"/>
    <b v="0"/>
    <x v="7"/>
    <x v="2343"/>
    <x v="2"/>
    <s v="web"/>
    <x v="0"/>
    <n v="2015"/>
  </r>
  <r>
    <x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x v="2344"/>
    <b v="0"/>
    <n v="1"/>
    <b v="0"/>
    <x v="7"/>
    <x v="2344"/>
    <x v="2"/>
    <s v="web"/>
    <x v="2"/>
    <n v="2016"/>
  </r>
  <r>
    <x v="2345"/>
    <x v="2345"/>
    <s v="My team and I are creating a social media website for pet lovers across the world! Fashion, animal shows, adoptions, and more."/>
    <n v="3000"/>
    <n v="0"/>
    <x v="1"/>
    <x v="0"/>
    <x v="0"/>
    <n v="1427845140"/>
    <x v="2345"/>
    <b v="0"/>
    <n v="0"/>
    <b v="0"/>
    <x v="7"/>
    <x v="2345"/>
    <x v="2"/>
    <s v="web"/>
    <x v="0"/>
    <n v="2015"/>
  </r>
  <r>
    <x v="2346"/>
    <x v="2346"/>
    <s v="Watch and Make FREE 3D Videos &amp; Pics - No Viewer needed. To Help Learn we have Training and Instant 3D viewers."/>
    <n v="60000"/>
    <n v="39"/>
    <x v="1"/>
    <x v="0"/>
    <x v="0"/>
    <n v="1476731431"/>
    <x v="2346"/>
    <b v="0"/>
    <n v="3"/>
    <b v="0"/>
    <x v="7"/>
    <x v="2346"/>
    <x v="2"/>
    <s v="web"/>
    <x v="2"/>
    <n v="2016"/>
  </r>
  <r>
    <x v="2347"/>
    <x v="2347"/>
    <s v="Back this project and get access to a course about building COMPLETE web applications without coding."/>
    <n v="1000"/>
    <n v="15"/>
    <x v="1"/>
    <x v="0"/>
    <x v="0"/>
    <n v="1472135676"/>
    <x v="2347"/>
    <b v="0"/>
    <n v="1"/>
    <b v="0"/>
    <x v="7"/>
    <x v="2347"/>
    <x v="2"/>
    <s v="web"/>
    <x v="2"/>
    <n v="2016"/>
  </r>
  <r>
    <x v="2348"/>
    <x v="2348"/>
    <s v="Own, Buy, Sell 3D property! 3D games, 3D traveling and earn in one virtual 3D NEASPACE, Best for Oculus Rift environment."/>
    <n v="70000"/>
    <n v="270"/>
    <x v="1"/>
    <x v="0"/>
    <x v="0"/>
    <n v="1456006938"/>
    <x v="2348"/>
    <b v="0"/>
    <n v="5"/>
    <b v="0"/>
    <x v="7"/>
    <x v="2348"/>
    <x v="2"/>
    <s v="web"/>
    <x v="0"/>
    <n v="2015"/>
  </r>
  <r>
    <x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x v="2349"/>
    <b v="0"/>
    <n v="0"/>
    <b v="0"/>
    <x v="7"/>
    <x v="2349"/>
    <x v="2"/>
    <s v="web"/>
    <x v="0"/>
    <n v="2015"/>
  </r>
  <r>
    <x v="2350"/>
    <x v="2350"/>
    <s v="HoxWi are the future for real time interaction with on-line customers via chat or video conference."/>
    <n v="50000"/>
    <n v="0"/>
    <x v="1"/>
    <x v="17"/>
    <x v="3"/>
    <n v="1483474370"/>
    <x v="2350"/>
    <b v="0"/>
    <n v="0"/>
    <b v="0"/>
    <x v="7"/>
    <x v="2350"/>
    <x v="2"/>
    <s v="web"/>
    <x v="2"/>
    <n v="2016"/>
  </r>
  <r>
    <x v="2351"/>
    <x v="2351"/>
    <s v="Donate $30 or more and receive a free selfie stick."/>
    <n v="18900"/>
    <n v="108"/>
    <x v="1"/>
    <x v="4"/>
    <x v="4"/>
    <n v="1430360739"/>
    <x v="2351"/>
    <b v="0"/>
    <n v="7"/>
    <b v="0"/>
    <x v="7"/>
    <x v="2351"/>
    <x v="2"/>
    <s v="web"/>
    <x v="0"/>
    <n v="2015"/>
  </r>
  <r>
    <x v="2352"/>
    <x v="2352"/>
    <s v="It is the mission of the Seekerâ€™s School of Thought and Philosophy to provide a safe and nurturing environment for all."/>
    <n v="2000"/>
    <n v="0"/>
    <x v="1"/>
    <x v="0"/>
    <x v="0"/>
    <n v="1433603552"/>
    <x v="2352"/>
    <b v="0"/>
    <n v="0"/>
    <b v="0"/>
    <x v="7"/>
    <x v="2352"/>
    <x v="2"/>
    <s v="web"/>
    <x v="0"/>
    <n v="2015"/>
  </r>
  <r>
    <x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x v="2353"/>
    <b v="0"/>
    <n v="0"/>
    <b v="0"/>
    <x v="7"/>
    <x v="2353"/>
    <x v="2"/>
    <s v="web"/>
    <x v="0"/>
    <n v="2015"/>
  </r>
  <r>
    <x v="2354"/>
    <x v="2354"/>
    <s v="Almost done with doctorate degree but need funding of $35,000 to complete research of project."/>
    <n v="35000"/>
    <n v="25"/>
    <x v="1"/>
    <x v="0"/>
    <x v="0"/>
    <n v="1420910460"/>
    <x v="2354"/>
    <b v="0"/>
    <n v="1"/>
    <b v="0"/>
    <x v="7"/>
    <x v="2354"/>
    <x v="2"/>
    <s v="web"/>
    <x v="3"/>
    <n v="2014"/>
  </r>
  <r>
    <x v="2355"/>
    <x v="2355"/>
    <s v="PriceItUpPlease will be an easy to use website that estimates the amount of your startup costs for that great idea you have!"/>
    <n v="8000"/>
    <n v="55"/>
    <x v="1"/>
    <x v="2"/>
    <x v="2"/>
    <n v="1430604136"/>
    <x v="2355"/>
    <b v="0"/>
    <n v="2"/>
    <b v="0"/>
    <x v="7"/>
    <x v="2355"/>
    <x v="2"/>
    <s v="web"/>
    <x v="0"/>
    <n v="2015"/>
  </r>
  <r>
    <x v="2356"/>
    <x v="2356"/>
    <s v="HardstyleUnited.com The Global Hardstyle community. Your Hardstyle community."/>
    <n v="10000"/>
    <n v="0"/>
    <x v="1"/>
    <x v="9"/>
    <x v="3"/>
    <n v="1433530104"/>
    <x v="2356"/>
    <b v="0"/>
    <n v="0"/>
    <b v="0"/>
    <x v="7"/>
    <x v="2356"/>
    <x v="2"/>
    <s v="web"/>
    <x v="0"/>
    <n v="2015"/>
  </r>
  <r>
    <x v="2357"/>
    <x v="2357"/>
    <s v="Click For Therapy is a website that was created to connect consumers and therapists across the UK."/>
    <n v="27000"/>
    <n v="0"/>
    <x v="1"/>
    <x v="1"/>
    <x v="1"/>
    <n v="1445093578"/>
    <x v="2357"/>
    <b v="0"/>
    <n v="0"/>
    <b v="0"/>
    <x v="7"/>
    <x v="2357"/>
    <x v="2"/>
    <s v="web"/>
    <x v="0"/>
    <n v="2015"/>
  </r>
  <r>
    <x v="2358"/>
    <x v="2358"/>
    <s v="A website to auction, sell and swap items in the uk without a charge, without excess fees, the next ebay."/>
    <n v="1500"/>
    <n v="0"/>
    <x v="1"/>
    <x v="1"/>
    <x v="1"/>
    <n v="1422664740"/>
    <x v="2358"/>
    <b v="0"/>
    <n v="0"/>
    <b v="0"/>
    <x v="7"/>
    <x v="2358"/>
    <x v="2"/>
    <s v="web"/>
    <x v="3"/>
    <n v="2014"/>
  </r>
  <r>
    <x v="2359"/>
    <x v="2359"/>
    <s v="I want to crowdfund the sequencing of my own genome to make it publicly available with crowd-sourced interpretation."/>
    <n v="7500"/>
    <n v="1101"/>
    <x v="1"/>
    <x v="0"/>
    <x v="0"/>
    <n v="1438616124"/>
    <x v="2359"/>
    <b v="0"/>
    <n v="3"/>
    <b v="0"/>
    <x v="7"/>
    <x v="2359"/>
    <x v="2"/>
    <s v="web"/>
    <x v="0"/>
    <n v="2015"/>
  </r>
  <r>
    <x v="2360"/>
    <x v="2360"/>
    <s v="Welcome to Bee Bay Canada, your commission free microjobs website.  Sell at any price and keep 100% of what you earn!"/>
    <n v="5000"/>
    <n v="2"/>
    <x v="1"/>
    <x v="5"/>
    <x v="5"/>
    <n v="1454864280"/>
    <x v="2360"/>
    <b v="0"/>
    <n v="1"/>
    <b v="0"/>
    <x v="7"/>
    <x v="2360"/>
    <x v="2"/>
    <s v="web"/>
    <x v="2"/>
    <n v="2016"/>
  </r>
  <r>
    <x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x v="2361"/>
    <b v="0"/>
    <n v="0"/>
    <b v="0"/>
    <x v="7"/>
    <x v="2361"/>
    <x v="2"/>
    <s v="web"/>
    <x v="2"/>
    <n v="2016"/>
  </r>
  <r>
    <x v="2362"/>
    <x v="2362"/>
    <s v="The Columbus Ruby Brigade has brought monthly ruby goodness and camaraderie to all participants."/>
    <n v="420"/>
    <n v="120"/>
    <x v="1"/>
    <x v="0"/>
    <x v="0"/>
    <n v="1418315470"/>
    <x v="2362"/>
    <b v="0"/>
    <n v="2"/>
    <b v="0"/>
    <x v="7"/>
    <x v="2362"/>
    <x v="2"/>
    <s v="web"/>
    <x v="3"/>
    <n v="2014"/>
  </r>
  <r>
    <x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x v="2363"/>
    <b v="0"/>
    <n v="0"/>
    <b v="0"/>
    <x v="7"/>
    <x v="2363"/>
    <x v="2"/>
    <s v="web"/>
    <x v="0"/>
    <n v="2015"/>
  </r>
  <r>
    <x v="2364"/>
    <x v="2364"/>
    <s v="Making a Minecraft server and Website and I need your help to fund it. Thanks in Advance!"/>
    <n v="128"/>
    <n v="0"/>
    <x v="1"/>
    <x v="0"/>
    <x v="0"/>
    <n v="1445898356"/>
    <x v="2364"/>
    <b v="0"/>
    <n v="0"/>
    <b v="0"/>
    <x v="7"/>
    <x v="2364"/>
    <x v="2"/>
    <s v="web"/>
    <x v="0"/>
    <n v="2015"/>
  </r>
  <r>
    <x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x v="2365"/>
    <b v="0"/>
    <n v="0"/>
    <b v="0"/>
    <x v="7"/>
    <x v="2365"/>
    <x v="2"/>
    <s v="web"/>
    <x v="0"/>
    <n v="2015"/>
  </r>
  <r>
    <x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x v="2366"/>
    <b v="0"/>
    <n v="27"/>
    <b v="0"/>
    <x v="7"/>
    <x v="2366"/>
    <x v="2"/>
    <s v="web"/>
    <x v="0"/>
    <n v="2015"/>
  </r>
  <r>
    <x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x v="2367"/>
    <b v="0"/>
    <n v="14"/>
    <b v="0"/>
    <x v="7"/>
    <x v="2367"/>
    <x v="2"/>
    <s v="web"/>
    <x v="2"/>
    <n v="2016"/>
  </r>
  <r>
    <x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x v="2368"/>
    <b v="0"/>
    <n v="2"/>
    <b v="0"/>
    <x v="7"/>
    <x v="2368"/>
    <x v="2"/>
    <s v="web"/>
    <x v="0"/>
    <n v="2015"/>
  </r>
  <r>
    <x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x v="2369"/>
    <b v="0"/>
    <n v="0"/>
    <b v="0"/>
    <x v="7"/>
    <x v="2369"/>
    <x v="2"/>
    <s v="web"/>
    <x v="2"/>
    <n v="2016"/>
  </r>
  <r>
    <x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x v="2370"/>
    <b v="0"/>
    <n v="4"/>
    <b v="0"/>
    <x v="7"/>
    <x v="2370"/>
    <x v="2"/>
    <s v="web"/>
    <x v="3"/>
    <n v="2014"/>
  </r>
  <r>
    <x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x v="2371"/>
    <b v="0"/>
    <n v="0"/>
    <b v="0"/>
    <x v="7"/>
    <x v="2371"/>
    <x v="2"/>
    <s v="web"/>
    <x v="0"/>
    <n v="2015"/>
  </r>
  <r>
    <x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x v="2372"/>
    <b v="0"/>
    <n v="6"/>
    <b v="0"/>
    <x v="7"/>
    <x v="2372"/>
    <x v="2"/>
    <s v="web"/>
    <x v="0"/>
    <n v="2015"/>
  </r>
  <r>
    <x v="2373"/>
    <x v="2373"/>
    <s v="We want to create a safe marketplace for buying and selling bicycles."/>
    <n v="850000"/>
    <n v="50"/>
    <x v="1"/>
    <x v="11"/>
    <x v="9"/>
    <n v="1440863624"/>
    <x v="2373"/>
    <b v="0"/>
    <n v="1"/>
    <b v="0"/>
    <x v="7"/>
    <x v="2373"/>
    <x v="2"/>
    <s v="web"/>
    <x v="0"/>
    <n v="2015"/>
  </r>
  <r>
    <x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x v="2374"/>
    <b v="0"/>
    <n v="1"/>
    <b v="0"/>
    <x v="7"/>
    <x v="2374"/>
    <x v="2"/>
    <s v="web"/>
    <x v="0"/>
    <n v="2015"/>
  </r>
  <r>
    <x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x v="2375"/>
    <b v="0"/>
    <n v="0"/>
    <b v="0"/>
    <x v="7"/>
    <x v="2375"/>
    <x v="2"/>
    <s v="web"/>
    <x v="2"/>
    <n v="2016"/>
  </r>
  <r>
    <x v="2376"/>
    <x v="2376"/>
    <s v="Tough, pre-manufactured lost and found stickers that forward messages to the owners email and cellphone."/>
    <n v="3000"/>
    <n v="326.33"/>
    <x v="1"/>
    <x v="0"/>
    <x v="0"/>
    <n v="1449785566"/>
    <x v="2376"/>
    <b v="0"/>
    <n v="4"/>
    <b v="0"/>
    <x v="7"/>
    <x v="2376"/>
    <x v="2"/>
    <s v="web"/>
    <x v="0"/>
    <n v="2015"/>
  </r>
  <r>
    <x v="2377"/>
    <x v="2377"/>
    <s v="Fluttify is an Online Video Sharing Platform allowing friends to share their favorite Trending Content with each other."/>
    <n v="2500"/>
    <n v="0"/>
    <x v="1"/>
    <x v="5"/>
    <x v="5"/>
    <n v="1480110783"/>
    <x v="2377"/>
    <b v="0"/>
    <n v="0"/>
    <b v="0"/>
    <x v="7"/>
    <x v="2377"/>
    <x v="2"/>
    <s v="web"/>
    <x v="2"/>
    <n v="2016"/>
  </r>
  <r>
    <x v="2378"/>
    <x v="2378"/>
    <s v="KEEPUP allows you to extend your social circle by introducing you to new people via your friends."/>
    <n v="110000"/>
    <n v="0"/>
    <x v="1"/>
    <x v="0"/>
    <x v="0"/>
    <n v="1440548330"/>
    <x v="2378"/>
    <b v="0"/>
    <n v="0"/>
    <b v="0"/>
    <x v="7"/>
    <x v="2378"/>
    <x v="2"/>
    <s v="web"/>
    <x v="0"/>
    <n v="2015"/>
  </r>
  <r>
    <x v="2379"/>
    <x v="2379"/>
    <s v="Selectcooks.com is a community marketplace for people to list, find and hire chefs."/>
    <n v="30000"/>
    <n v="0"/>
    <x v="1"/>
    <x v="0"/>
    <x v="0"/>
    <n v="1444004616"/>
    <x v="2379"/>
    <b v="0"/>
    <n v="0"/>
    <b v="0"/>
    <x v="7"/>
    <x v="2379"/>
    <x v="2"/>
    <s v="web"/>
    <x v="0"/>
    <n v="2015"/>
  </r>
  <r>
    <x v="2380"/>
    <x v="2380"/>
    <s v="Tired of waiting for likes? Here is a brand new social network centered on real-time hashtag chatting. Just chat and enjoy!"/>
    <n v="15000"/>
    <n v="55"/>
    <x v="1"/>
    <x v="0"/>
    <x v="0"/>
    <n v="1443726142"/>
    <x v="2380"/>
    <b v="0"/>
    <n v="3"/>
    <b v="0"/>
    <x v="7"/>
    <x v="2380"/>
    <x v="2"/>
    <s v="web"/>
    <x v="0"/>
    <n v="2015"/>
  </r>
  <r>
    <x v="2381"/>
    <x v="2381"/>
    <s v="Social Media Platform for the Marijuana Industry to create professionalism and a stable lasting market."/>
    <n v="86350"/>
    <n v="1571"/>
    <x v="1"/>
    <x v="0"/>
    <x v="0"/>
    <n v="1428704848"/>
    <x v="2381"/>
    <b v="0"/>
    <n v="7"/>
    <b v="0"/>
    <x v="7"/>
    <x v="2381"/>
    <x v="2"/>
    <s v="web"/>
    <x v="0"/>
    <n v="2015"/>
  </r>
  <r>
    <x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x v="2382"/>
    <b v="0"/>
    <n v="2"/>
    <b v="0"/>
    <x v="7"/>
    <x v="2382"/>
    <x v="2"/>
    <s v="web"/>
    <x v="0"/>
    <n v="2015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3"/>
    <b v="0"/>
    <n v="3"/>
    <b v="0"/>
    <x v="7"/>
    <x v="2383"/>
    <x v="2"/>
    <s v="web"/>
    <x v="0"/>
    <n v="2015"/>
  </r>
  <r>
    <x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x v="2384"/>
    <b v="0"/>
    <n v="8"/>
    <b v="0"/>
    <x v="7"/>
    <x v="2384"/>
    <x v="2"/>
    <s v="web"/>
    <x v="3"/>
    <n v="2014"/>
  </r>
  <r>
    <x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x v="2385"/>
    <b v="0"/>
    <n v="7"/>
    <b v="0"/>
    <x v="7"/>
    <x v="2385"/>
    <x v="2"/>
    <s v="web"/>
    <x v="0"/>
    <n v="2015"/>
  </r>
  <r>
    <x v="2386"/>
    <x v="2386"/>
    <s v="Realjobmatch is not just a job search site but a matching site , matching the right jobseekers with the best jobs."/>
    <n v="30000"/>
    <n v="0"/>
    <x v="1"/>
    <x v="5"/>
    <x v="5"/>
    <n v="1420920424"/>
    <x v="2386"/>
    <b v="0"/>
    <n v="0"/>
    <b v="0"/>
    <x v="7"/>
    <x v="2386"/>
    <x v="2"/>
    <s v="web"/>
    <x v="3"/>
    <n v="2014"/>
  </r>
  <r>
    <x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x v="2387"/>
    <b v="0"/>
    <n v="3"/>
    <b v="0"/>
    <x v="7"/>
    <x v="2387"/>
    <x v="2"/>
    <s v="web"/>
    <x v="2"/>
    <n v="2016"/>
  </r>
  <r>
    <x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x v="2388"/>
    <b v="0"/>
    <n v="8"/>
    <b v="0"/>
    <x v="7"/>
    <x v="2388"/>
    <x v="2"/>
    <s v="web"/>
    <x v="3"/>
    <n v="2014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x v="2389"/>
    <b v="0"/>
    <n v="1"/>
    <b v="0"/>
    <x v="7"/>
    <x v="2389"/>
    <x v="2"/>
    <s v="web"/>
    <x v="0"/>
    <n v="2015"/>
  </r>
  <r>
    <x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x v="2390"/>
    <b v="0"/>
    <n v="0"/>
    <b v="0"/>
    <x v="7"/>
    <x v="2390"/>
    <x v="2"/>
    <s v="web"/>
    <x v="3"/>
    <n v="2014"/>
  </r>
  <r>
    <x v="2391"/>
    <x v="2391"/>
    <s v="Using the power of internet to help people save hundreds in car repair."/>
    <n v="20000"/>
    <n v="25"/>
    <x v="1"/>
    <x v="0"/>
    <x v="0"/>
    <n v="1427825044"/>
    <x v="2391"/>
    <b v="0"/>
    <n v="1"/>
    <b v="0"/>
    <x v="7"/>
    <x v="2391"/>
    <x v="2"/>
    <s v="web"/>
    <x v="0"/>
    <n v="2015"/>
  </r>
  <r>
    <x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x v="2392"/>
    <b v="0"/>
    <n v="0"/>
    <b v="0"/>
    <x v="7"/>
    <x v="2392"/>
    <x v="2"/>
    <s v="web"/>
    <x v="0"/>
    <n v="2015"/>
  </r>
  <r>
    <x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x v="2393"/>
    <b v="0"/>
    <n v="1"/>
    <b v="0"/>
    <x v="7"/>
    <x v="2393"/>
    <x v="2"/>
    <s v="web"/>
    <x v="0"/>
    <n v="2015"/>
  </r>
  <r>
    <x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x v="2394"/>
    <b v="0"/>
    <n v="2"/>
    <b v="0"/>
    <x v="7"/>
    <x v="2394"/>
    <x v="2"/>
    <s v="web"/>
    <x v="0"/>
    <n v="2015"/>
  </r>
  <r>
    <x v="2395"/>
    <x v="2395"/>
    <s v="I am making a social website where people can anonymously or openly vent, All walks of life all over the world"/>
    <n v="33000"/>
    <n v="0"/>
    <x v="1"/>
    <x v="0"/>
    <x v="0"/>
    <n v="1484038620"/>
    <x v="2395"/>
    <b v="0"/>
    <n v="0"/>
    <b v="0"/>
    <x v="7"/>
    <x v="2395"/>
    <x v="2"/>
    <s v="web"/>
    <x v="2"/>
    <n v="2016"/>
  </r>
  <r>
    <x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x v="2396"/>
    <b v="0"/>
    <n v="1"/>
    <b v="0"/>
    <x v="7"/>
    <x v="2396"/>
    <x v="2"/>
    <s v="web"/>
    <x v="0"/>
    <n v="2015"/>
  </r>
  <r>
    <x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x v="2397"/>
    <b v="0"/>
    <n v="0"/>
    <b v="0"/>
    <x v="7"/>
    <x v="2397"/>
    <x v="2"/>
    <s v="web"/>
    <x v="3"/>
    <n v="2014"/>
  </r>
  <r>
    <x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x v="2398"/>
    <b v="0"/>
    <n v="0"/>
    <b v="0"/>
    <x v="7"/>
    <x v="2398"/>
    <x v="2"/>
    <s v="web"/>
    <x v="0"/>
    <n v="2015"/>
  </r>
  <r>
    <x v="2399"/>
    <x v="2399"/>
    <s v="SheLifts is going to be the number One international social HUB &amp; information resource for women into weight lifting"/>
    <n v="13000"/>
    <n v="0"/>
    <x v="1"/>
    <x v="11"/>
    <x v="9"/>
    <n v="1418934506"/>
    <x v="2399"/>
    <b v="0"/>
    <n v="0"/>
    <b v="0"/>
    <x v="7"/>
    <x v="2399"/>
    <x v="2"/>
    <s v="web"/>
    <x v="3"/>
    <n v="2014"/>
  </r>
  <r>
    <x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x v="2400"/>
    <b v="0"/>
    <n v="0"/>
    <b v="0"/>
    <x v="7"/>
    <x v="2400"/>
    <x v="2"/>
    <s v="web"/>
    <x v="2"/>
    <n v="2016"/>
  </r>
  <r>
    <x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x v="2401"/>
    <b v="0"/>
    <n v="9"/>
    <b v="0"/>
    <x v="19"/>
    <x v="2401"/>
    <x v="7"/>
    <s v="food trucks"/>
    <x v="2"/>
    <n v="2016"/>
  </r>
  <r>
    <x v="2402"/>
    <x v="2402"/>
    <s v="Small town, delicious treats, and a mobile truck"/>
    <n v="12000"/>
    <n v="52"/>
    <x v="2"/>
    <x v="0"/>
    <x v="0"/>
    <n v="1431533931"/>
    <x v="2402"/>
    <b v="0"/>
    <n v="1"/>
    <b v="0"/>
    <x v="19"/>
    <x v="2402"/>
    <x v="7"/>
    <s v="food trucks"/>
    <x v="0"/>
    <n v="2015"/>
  </r>
  <r>
    <x v="2403"/>
    <x v="2403"/>
    <s v="The aim is to start a business/service serving the finest green tea to my local area by trike as well as selling tea online."/>
    <n v="1200"/>
    <n v="202"/>
    <x v="2"/>
    <x v="1"/>
    <x v="1"/>
    <n v="1459368658"/>
    <x v="2403"/>
    <b v="0"/>
    <n v="12"/>
    <b v="0"/>
    <x v="19"/>
    <x v="2403"/>
    <x v="7"/>
    <s v="food trucks"/>
    <x v="2"/>
    <n v="2016"/>
  </r>
  <r>
    <x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x v="2404"/>
    <b v="0"/>
    <n v="0"/>
    <b v="0"/>
    <x v="19"/>
    <x v="2404"/>
    <x v="7"/>
    <s v="food trucks"/>
    <x v="0"/>
    <n v="2015"/>
  </r>
  <r>
    <x v="2405"/>
    <x v="2405"/>
    <s v="We are the first gaming-themed food truck, bringing gourmet pub fare to the Jacksonville area."/>
    <n v="5000"/>
    <n v="1126"/>
    <x v="2"/>
    <x v="0"/>
    <x v="0"/>
    <n v="1472911375"/>
    <x v="2405"/>
    <b v="0"/>
    <n v="20"/>
    <b v="0"/>
    <x v="19"/>
    <x v="2405"/>
    <x v="7"/>
    <s v="food trucks"/>
    <x v="2"/>
    <n v="2016"/>
  </r>
  <r>
    <x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x v="2406"/>
    <b v="0"/>
    <n v="16"/>
    <b v="0"/>
    <x v="19"/>
    <x v="2406"/>
    <x v="7"/>
    <s v="food trucks"/>
    <x v="3"/>
    <n v="2014"/>
  </r>
  <r>
    <x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x v="2407"/>
    <b v="0"/>
    <n v="33"/>
    <b v="0"/>
    <x v="19"/>
    <x v="2407"/>
    <x v="7"/>
    <s v="food trucks"/>
    <x v="0"/>
    <n v="2015"/>
  </r>
  <r>
    <x v="2408"/>
    <x v="2408"/>
    <s v="A US Army Vet trying to get a Peruvian food truck going! Really good Peruvian food now mobile!"/>
    <n v="15000"/>
    <n v="30"/>
    <x v="2"/>
    <x v="0"/>
    <x v="0"/>
    <n v="1415247757"/>
    <x v="2408"/>
    <b v="0"/>
    <n v="2"/>
    <b v="0"/>
    <x v="19"/>
    <x v="2408"/>
    <x v="7"/>
    <s v="food trucks"/>
    <x v="3"/>
    <n v="2014"/>
  </r>
  <r>
    <x v="2409"/>
    <x v="2409"/>
    <s v="I am looking to start a food truck with an infusion of my Puerto Rican heritage and my love for BBQ."/>
    <n v="25000"/>
    <n v="460"/>
    <x v="2"/>
    <x v="0"/>
    <x v="0"/>
    <n v="1439931675"/>
    <x v="2409"/>
    <b v="0"/>
    <n v="6"/>
    <b v="0"/>
    <x v="19"/>
    <x v="2409"/>
    <x v="7"/>
    <s v="food trucks"/>
    <x v="0"/>
    <n v="2015"/>
  </r>
  <r>
    <x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x v="2410"/>
    <b v="0"/>
    <n v="0"/>
    <b v="0"/>
    <x v="19"/>
    <x v="2410"/>
    <x v="7"/>
    <s v="food trucks"/>
    <x v="0"/>
    <n v="2015"/>
  </r>
  <r>
    <x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x v="2411"/>
    <b v="0"/>
    <n v="3"/>
    <b v="0"/>
    <x v="19"/>
    <x v="2411"/>
    <x v="7"/>
    <s v="food trucks"/>
    <x v="0"/>
    <n v="2015"/>
  </r>
  <r>
    <x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x v="2412"/>
    <b v="0"/>
    <n v="0"/>
    <b v="0"/>
    <x v="19"/>
    <x v="2412"/>
    <x v="7"/>
    <s v="food trucks"/>
    <x v="2"/>
    <n v="2016"/>
  </r>
  <r>
    <x v="2413"/>
    <x v="2413"/>
    <s v="Lone Pine Coffee Brewery will be a portable third-wave coffee shop available for wedding receptions and other events!"/>
    <n v="3000"/>
    <n v="25"/>
    <x v="2"/>
    <x v="0"/>
    <x v="0"/>
    <n v="1401579000"/>
    <x v="2413"/>
    <b v="0"/>
    <n v="3"/>
    <b v="0"/>
    <x v="19"/>
    <x v="2413"/>
    <x v="7"/>
    <s v="food trucks"/>
    <x v="3"/>
    <n v="2014"/>
  </r>
  <r>
    <x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x v="2414"/>
    <b v="0"/>
    <n v="13"/>
    <b v="0"/>
    <x v="19"/>
    <x v="2414"/>
    <x v="7"/>
    <s v="food trucks"/>
    <x v="0"/>
    <n v="2015"/>
  </r>
  <r>
    <x v="2415"/>
    <x v="2415"/>
    <s v="It will be ridiculously easy to become addicted to the full, rich flavor of locally raised beef, pork, and more..."/>
    <n v="60000"/>
    <n v="335"/>
    <x v="2"/>
    <x v="0"/>
    <x v="0"/>
    <n v="1468615346"/>
    <x v="2415"/>
    <b v="0"/>
    <n v="6"/>
    <b v="0"/>
    <x v="19"/>
    <x v="2415"/>
    <x v="7"/>
    <s v="food trucks"/>
    <x v="2"/>
    <n v="2016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6"/>
    <b v="0"/>
    <n v="1"/>
    <b v="0"/>
    <x v="19"/>
    <x v="2416"/>
    <x v="7"/>
    <s v="food trucks"/>
    <x v="0"/>
    <n v="2015"/>
  </r>
  <r>
    <x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x v="2417"/>
    <b v="0"/>
    <n v="0"/>
    <b v="0"/>
    <x v="19"/>
    <x v="2417"/>
    <x v="7"/>
    <s v="food trucks"/>
    <x v="3"/>
    <n v="2014"/>
  </r>
  <r>
    <x v="2418"/>
    <x v="2418"/>
    <s v="I want to start my food truck business."/>
    <n v="25000"/>
    <n v="5"/>
    <x v="2"/>
    <x v="0"/>
    <x v="0"/>
    <n v="1427225644"/>
    <x v="2418"/>
    <b v="0"/>
    <n v="5"/>
    <b v="0"/>
    <x v="19"/>
    <x v="2418"/>
    <x v="7"/>
    <s v="food trucks"/>
    <x v="0"/>
    <n v="2015"/>
  </r>
  <r>
    <x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x v="2419"/>
    <b v="0"/>
    <n v="0"/>
    <b v="0"/>
    <x v="19"/>
    <x v="2419"/>
    <x v="7"/>
    <s v="food trucks"/>
    <x v="3"/>
    <n v="2014"/>
  </r>
  <r>
    <x v="2420"/>
    <x v="2420"/>
    <s v="Pangea Cuisines offers authentic hand crafted dishes, utilizing fresh ingredients selected that very morning."/>
    <n v="16870"/>
    <n v="2501"/>
    <x v="2"/>
    <x v="0"/>
    <x v="0"/>
    <n v="1415583695"/>
    <x v="2420"/>
    <b v="0"/>
    <n v="36"/>
    <b v="0"/>
    <x v="19"/>
    <x v="2420"/>
    <x v="7"/>
    <s v="food trucks"/>
    <x v="3"/>
    <n v="2014"/>
  </r>
  <r>
    <x v="2421"/>
    <x v="2421"/>
    <s v="help me start Merrill's first hot dog cart in this empty lot"/>
    <n v="6000"/>
    <n v="1"/>
    <x v="2"/>
    <x v="0"/>
    <x v="0"/>
    <n v="1424536196"/>
    <x v="2421"/>
    <b v="0"/>
    <n v="1"/>
    <b v="0"/>
    <x v="19"/>
    <x v="2421"/>
    <x v="7"/>
    <s v="food trucks"/>
    <x v="0"/>
    <n v="2015"/>
  </r>
  <r>
    <x v="2422"/>
    <x v="2422"/>
    <s v="Family owned business serving BBQ and seafood to the public"/>
    <n v="500"/>
    <n v="1"/>
    <x v="2"/>
    <x v="0"/>
    <x v="0"/>
    <n v="1426091036"/>
    <x v="2422"/>
    <b v="0"/>
    <n v="1"/>
    <b v="0"/>
    <x v="19"/>
    <x v="2422"/>
    <x v="7"/>
    <s v="food trucks"/>
    <x v="0"/>
    <n v="2015"/>
  </r>
  <r>
    <x v="2423"/>
    <x v="2423"/>
    <s v="FBTR is a Texas-style, North Carolina based, homemade BBQ company looking to bring good meat to the masses."/>
    <n v="60000"/>
    <n v="8"/>
    <x v="2"/>
    <x v="0"/>
    <x v="0"/>
    <n v="1420044890"/>
    <x v="2423"/>
    <b v="0"/>
    <n v="1"/>
    <b v="0"/>
    <x v="19"/>
    <x v="2423"/>
    <x v="7"/>
    <s v="food trucks"/>
    <x v="3"/>
    <n v="2014"/>
  </r>
  <r>
    <x v="2424"/>
    <x v="2424"/>
    <s v="Great and creative food from the heart in the form of a sweet food truck!"/>
    <n v="25000"/>
    <n v="310"/>
    <x v="2"/>
    <x v="0"/>
    <x v="0"/>
    <n v="1414445108"/>
    <x v="2424"/>
    <b v="0"/>
    <n v="9"/>
    <b v="0"/>
    <x v="19"/>
    <x v="2424"/>
    <x v="7"/>
    <s v="food trucks"/>
    <x v="3"/>
    <n v="2014"/>
  </r>
  <r>
    <x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x v="2425"/>
    <b v="0"/>
    <n v="1"/>
    <b v="0"/>
    <x v="19"/>
    <x v="2425"/>
    <x v="7"/>
    <s v="food trucks"/>
    <x v="2"/>
    <n v="2016"/>
  </r>
  <r>
    <x v="2426"/>
    <x v="2426"/>
    <s v="Aspiring to create a food truck with many delicious low calorie meals to encourage healthy eating while enjoying every bite."/>
    <n v="20000"/>
    <n v="0"/>
    <x v="2"/>
    <x v="0"/>
    <x v="0"/>
    <n v="1439006692"/>
    <x v="2426"/>
    <b v="0"/>
    <n v="0"/>
    <b v="0"/>
    <x v="19"/>
    <x v="2426"/>
    <x v="7"/>
    <s v="food trucks"/>
    <x v="0"/>
    <n v="2015"/>
  </r>
  <r>
    <x v="2427"/>
    <x v="2427"/>
    <s v="Fast and simple lunches for those on the go.  All (lunch) deals $10 or less."/>
    <n v="50000"/>
    <n v="1"/>
    <x v="2"/>
    <x v="0"/>
    <x v="0"/>
    <n v="1458715133"/>
    <x v="2427"/>
    <b v="0"/>
    <n v="1"/>
    <b v="0"/>
    <x v="19"/>
    <x v="2427"/>
    <x v="7"/>
    <s v="food trucks"/>
    <x v="2"/>
    <n v="2016"/>
  </r>
  <r>
    <x v="2428"/>
    <x v="2428"/>
    <s v="From Moo 2 You! We want to offer premium burgers to a taco flooded environment."/>
    <n v="35000"/>
    <n v="1"/>
    <x v="2"/>
    <x v="0"/>
    <x v="0"/>
    <n v="1426182551"/>
    <x v="2428"/>
    <b v="0"/>
    <n v="1"/>
    <b v="0"/>
    <x v="19"/>
    <x v="2428"/>
    <x v="7"/>
    <s v="food trucks"/>
    <x v="0"/>
    <n v="2015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9"/>
    <b v="0"/>
    <n v="4"/>
    <b v="0"/>
    <x v="19"/>
    <x v="2429"/>
    <x v="7"/>
    <s v="food trucks"/>
    <x v="2"/>
    <n v="2016"/>
  </r>
  <r>
    <x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x v="2430"/>
    <b v="0"/>
    <n v="2"/>
    <b v="0"/>
    <x v="19"/>
    <x v="2430"/>
    <x v="7"/>
    <s v="food trucks"/>
    <x v="2"/>
    <n v="2016"/>
  </r>
  <r>
    <x v="2431"/>
    <x v="2431"/>
    <s v="Go to Colorado and run a food truck with homemade food of all kinds."/>
    <n v="100000"/>
    <n v="2"/>
    <x v="2"/>
    <x v="0"/>
    <x v="0"/>
    <n v="1467080613"/>
    <x v="2431"/>
    <b v="0"/>
    <n v="2"/>
    <b v="0"/>
    <x v="19"/>
    <x v="2431"/>
    <x v="7"/>
    <s v="food trucks"/>
    <x v="2"/>
    <n v="2016"/>
  </r>
  <r>
    <x v="2432"/>
    <x v="2432"/>
    <s v="Looking to start competition cooking and need start-up help.  Offering brisket tasting to all contributors."/>
    <n v="14000"/>
    <n v="2"/>
    <x v="2"/>
    <x v="0"/>
    <x v="0"/>
    <n v="1425791697"/>
    <x v="2432"/>
    <b v="0"/>
    <n v="2"/>
    <b v="0"/>
    <x v="19"/>
    <x v="2432"/>
    <x v="7"/>
    <s v="food trucks"/>
    <x v="0"/>
    <n v="2015"/>
  </r>
  <r>
    <x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x v="2433"/>
    <b v="0"/>
    <n v="0"/>
    <b v="0"/>
    <x v="19"/>
    <x v="2433"/>
    <x v="7"/>
    <s v="food trucks"/>
    <x v="2"/>
    <n v="2016"/>
  </r>
  <r>
    <x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x v="2434"/>
    <b v="0"/>
    <n v="2"/>
    <b v="0"/>
    <x v="19"/>
    <x v="2434"/>
    <x v="7"/>
    <s v="food trucks"/>
    <x v="0"/>
    <n v="2015"/>
  </r>
  <r>
    <x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x v="2435"/>
    <b v="0"/>
    <n v="4"/>
    <b v="0"/>
    <x v="19"/>
    <x v="2435"/>
    <x v="7"/>
    <s v="food trucks"/>
    <x v="0"/>
    <n v="2015"/>
  </r>
  <r>
    <x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x v="2436"/>
    <b v="0"/>
    <n v="2"/>
    <b v="0"/>
    <x v="19"/>
    <x v="2436"/>
    <x v="7"/>
    <s v="food trucks"/>
    <x v="0"/>
    <n v="2015"/>
  </r>
  <r>
    <x v="2437"/>
    <x v="2437"/>
    <s v="Homemade Gumbo, Stews and Curry to be served hot and fresh everyday at any festival or concert we can attend."/>
    <n v="8000"/>
    <n v="0"/>
    <x v="2"/>
    <x v="0"/>
    <x v="0"/>
    <n v="1426615200"/>
    <x v="2437"/>
    <b v="0"/>
    <n v="0"/>
    <b v="0"/>
    <x v="19"/>
    <x v="2437"/>
    <x v="7"/>
    <s v="food trucks"/>
    <x v="0"/>
    <n v="2015"/>
  </r>
  <r>
    <x v="2438"/>
    <x v="2438"/>
    <s v="I'm starting a catering and food truck business of southern comfort food. My FOOD is my Art!  _x000a_Thanks for you help!"/>
    <n v="15000"/>
    <n v="50"/>
    <x v="2"/>
    <x v="0"/>
    <x v="0"/>
    <n v="1449529062"/>
    <x v="2438"/>
    <b v="0"/>
    <n v="1"/>
    <b v="0"/>
    <x v="19"/>
    <x v="2438"/>
    <x v="7"/>
    <s v="food trucks"/>
    <x v="0"/>
    <n v="2015"/>
  </r>
  <r>
    <x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x v="2439"/>
    <b v="0"/>
    <n v="0"/>
    <b v="0"/>
    <x v="19"/>
    <x v="2439"/>
    <x v="7"/>
    <s v="food trucks"/>
    <x v="0"/>
    <n v="2015"/>
  </r>
  <r>
    <x v="2440"/>
    <x v="2440"/>
    <s v="Starting a entire clean energy food truck and set a new standard for Cambodia"/>
    <n v="5000"/>
    <n v="10"/>
    <x v="2"/>
    <x v="18"/>
    <x v="3"/>
    <n v="1455399313"/>
    <x v="2440"/>
    <b v="0"/>
    <n v="2"/>
    <b v="0"/>
    <x v="19"/>
    <x v="2440"/>
    <x v="7"/>
    <s v="food trucks"/>
    <x v="2"/>
    <n v="2016"/>
  </r>
  <r>
    <x v="2441"/>
    <x v="2441"/>
    <s v="YOU can help Alchemy Pops POP up on a street near you!"/>
    <n v="7500"/>
    <n v="8091"/>
    <x v="0"/>
    <x v="0"/>
    <x v="0"/>
    <n v="1437627540"/>
    <x v="2441"/>
    <b v="0"/>
    <n v="109"/>
    <b v="1"/>
    <x v="33"/>
    <x v="2441"/>
    <x v="7"/>
    <s v="small batch"/>
    <x v="0"/>
    <n v="2015"/>
  </r>
  <r>
    <x v="2442"/>
    <x v="2442"/>
    <s v="The first tea from a new sustainable tea region in India's young, rising Himalayas."/>
    <n v="24000"/>
    <n v="30226"/>
    <x v="0"/>
    <x v="0"/>
    <x v="0"/>
    <n v="1426777228"/>
    <x v="2442"/>
    <b v="0"/>
    <n v="372"/>
    <b v="1"/>
    <x v="33"/>
    <x v="2442"/>
    <x v="7"/>
    <s v="small batch"/>
    <x v="0"/>
    <n v="2015"/>
  </r>
  <r>
    <x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x v="2443"/>
    <b v="0"/>
    <n v="311"/>
    <b v="1"/>
    <x v="33"/>
    <x v="2443"/>
    <x v="7"/>
    <s v="small batch"/>
    <x v="3"/>
    <n v="2014"/>
  </r>
  <r>
    <x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x v="2444"/>
    <b v="0"/>
    <n v="61"/>
    <b v="1"/>
    <x v="33"/>
    <x v="2444"/>
    <x v="7"/>
    <s v="small batch"/>
    <x v="2"/>
    <n v="2016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5"/>
    <b v="0"/>
    <n v="115"/>
    <b v="1"/>
    <x v="33"/>
    <x v="2445"/>
    <x v="7"/>
    <s v="small batch"/>
    <x v="0"/>
    <n v="2015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6"/>
    <b v="0"/>
    <n v="111"/>
    <b v="1"/>
    <x v="33"/>
    <x v="2446"/>
    <x v="7"/>
    <s v="small batch"/>
    <x v="2"/>
    <n v="2016"/>
  </r>
  <r>
    <x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x v="2447"/>
    <b v="0"/>
    <n v="337"/>
    <b v="1"/>
    <x v="33"/>
    <x v="2447"/>
    <x v="7"/>
    <s v="small batch"/>
    <x v="2"/>
    <n v="2016"/>
  </r>
  <r>
    <x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x v="2448"/>
    <b v="0"/>
    <n v="9"/>
    <b v="1"/>
    <x v="33"/>
    <x v="2448"/>
    <x v="7"/>
    <s v="small batch"/>
    <x v="2"/>
    <n v="2016"/>
  </r>
  <r>
    <x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x v="2449"/>
    <b v="0"/>
    <n v="120"/>
    <b v="1"/>
    <x v="33"/>
    <x v="2449"/>
    <x v="7"/>
    <s v="small batch"/>
    <x v="3"/>
    <n v="2014"/>
  </r>
  <r>
    <x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x v="2450"/>
    <b v="0"/>
    <n v="102"/>
    <b v="1"/>
    <x v="33"/>
    <x v="2450"/>
    <x v="7"/>
    <s v="small batch"/>
    <x v="3"/>
    <n v="2014"/>
  </r>
  <r>
    <x v="2451"/>
    <x v="2451"/>
    <s v="Meet the best tasting high protein, low sugar protein snack on the planet. Guaranteed to turn you into a stone cold fox."/>
    <n v="10000"/>
    <n v="11545"/>
    <x v="0"/>
    <x v="0"/>
    <x v="0"/>
    <n v="1488750490"/>
    <x v="2451"/>
    <b v="0"/>
    <n v="186"/>
    <b v="1"/>
    <x v="33"/>
    <x v="2451"/>
    <x v="7"/>
    <s v="small batch"/>
    <x v="1"/>
    <n v="2017"/>
  </r>
  <r>
    <x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x v="2452"/>
    <b v="0"/>
    <n v="15"/>
    <b v="1"/>
    <x v="33"/>
    <x v="2452"/>
    <x v="7"/>
    <s v="small batch"/>
    <x v="0"/>
    <n v="2015"/>
  </r>
  <r>
    <x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x v="2453"/>
    <b v="0"/>
    <n v="67"/>
    <b v="1"/>
    <x v="33"/>
    <x v="2453"/>
    <x v="7"/>
    <s v="small batch"/>
    <x v="1"/>
    <n v="2017"/>
  </r>
  <r>
    <x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x v="2454"/>
    <b v="0"/>
    <n v="130"/>
    <b v="1"/>
    <x v="33"/>
    <x v="2454"/>
    <x v="7"/>
    <s v="small batch"/>
    <x v="1"/>
    <n v="2017"/>
  </r>
  <r>
    <x v="2455"/>
    <x v="2455"/>
    <s v="Mama wants everyone to try her secret recipes for sauces and rubs. She uses only the freshest ingredients for them."/>
    <n v="300"/>
    <n v="546"/>
    <x v="0"/>
    <x v="0"/>
    <x v="0"/>
    <n v="1461177950"/>
    <x v="2455"/>
    <b v="0"/>
    <n v="16"/>
    <b v="1"/>
    <x v="33"/>
    <x v="2455"/>
    <x v="7"/>
    <s v="small batch"/>
    <x v="2"/>
    <n v="2016"/>
  </r>
  <r>
    <x v="2456"/>
    <x v="2456"/>
    <s v="These beef sticks will make your taste buds dance with happiness. Plus they are healthier than most available today!"/>
    <n v="1500"/>
    <n v="2713"/>
    <x v="0"/>
    <x v="0"/>
    <x v="0"/>
    <n v="1488063839"/>
    <x v="2456"/>
    <b v="0"/>
    <n v="67"/>
    <b v="1"/>
    <x v="33"/>
    <x v="2456"/>
    <x v="7"/>
    <s v="small batch"/>
    <x v="1"/>
    <n v="2017"/>
  </r>
  <r>
    <x v="2457"/>
    <x v="2457"/>
    <s v="If you love wine, and have ever dreamed of crafting your own. You can in 3 easy steps.  Sample~Sprinkle~Savor."/>
    <n v="23000"/>
    <n v="23530"/>
    <x v="0"/>
    <x v="0"/>
    <x v="0"/>
    <n v="1458826056"/>
    <x v="2457"/>
    <b v="0"/>
    <n v="124"/>
    <b v="1"/>
    <x v="33"/>
    <x v="2457"/>
    <x v="7"/>
    <s v="small batch"/>
    <x v="2"/>
    <n v="2016"/>
  </r>
  <r>
    <x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x v="2458"/>
    <b v="0"/>
    <n v="80"/>
    <b v="1"/>
    <x v="33"/>
    <x v="2458"/>
    <x v="7"/>
    <s v="small batch"/>
    <x v="2"/>
    <n v="2016"/>
  </r>
  <r>
    <x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x v="2459"/>
    <b v="0"/>
    <n v="282"/>
    <b v="1"/>
    <x v="33"/>
    <x v="2459"/>
    <x v="7"/>
    <s v="small batch"/>
    <x v="2"/>
    <n v="2016"/>
  </r>
  <r>
    <x v="2460"/>
    <x v="2460"/>
    <s v="A humble and homey bakery passionately obsessed with good bread. Grano will fast become your favorite neighborhood food hub."/>
    <n v="8500"/>
    <n v="8567"/>
    <x v="0"/>
    <x v="0"/>
    <x v="0"/>
    <n v="1483417020"/>
    <x v="2460"/>
    <b v="0"/>
    <n v="68"/>
    <b v="1"/>
    <x v="33"/>
    <x v="2460"/>
    <x v="7"/>
    <s v="small batch"/>
    <x v="2"/>
    <n v="2016"/>
  </r>
  <r>
    <x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x v="2461"/>
    <b v="0"/>
    <n v="86"/>
    <b v="1"/>
    <x v="14"/>
    <x v="2461"/>
    <x v="4"/>
    <s v="indie rock"/>
    <x v="6"/>
    <n v="2011"/>
  </r>
  <r>
    <x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x v="2462"/>
    <b v="0"/>
    <n v="115"/>
    <b v="1"/>
    <x v="14"/>
    <x v="2462"/>
    <x v="4"/>
    <s v="indie rock"/>
    <x v="5"/>
    <n v="2012"/>
  </r>
  <r>
    <x v="2463"/>
    <x v="2463"/>
    <s v="Emma Ate The Lion's debut full length album"/>
    <n v="2000"/>
    <n v="2325"/>
    <x v="0"/>
    <x v="0"/>
    <x v="0"/>
    <n v="1366138800"/>
    <x v="2463"/>
    <b v="0"/>
    <n v="75"/>
    <b v="1"/>
    <x v="14"/>
    <x v="2463"/>
    <x v="4"/>
    <s v="indie rock"/>
    <x v="4"/>
    <n v="2013"/>
  </r>
  <r>
    <x v="2464"/>
    <x v="2464"/>
    <s v="The Enemy Feathers are passing the proverbial hat to see if we can raise enough money to complete Our NEW EP"/>
    <n v="2000"/>
    <n v="2222"/>
    <x v="0"/>
    <x v="5"/>
    <x v="5"/>
    <n v="1443641340"/>
    <x v="2464"/>
    <b v="0"/>
    <n v="43"/>
    <b v="1"/>
    <x v="14"/>
    <x v="2464"/>
    <x v="4"/>
    <s v="indie rock"/>
    <x v="0"/>
    <n v="2015"/>
  </r>
  <r>
    <x v="2465"/>
    <x v="2465"/>
    <s v="An indie band from Spokane, WA looking to master and package their first full length album."/>
    <n v="700"/>
    <n v="1261"/>
    <x v="0"/>
    <x v="0"/>
    <x v="0"/>
    <n v="1348420548"/>
    <x v="2465"/>
    <b v="0"/>
    <n v="48"/>
    <b v="1"/>
    <x v="14"/>
    <x v="2465"/>
    <x v="4"/>
    <s v="indie rock"/>
    <x v="5"/>
    <n v="2012"/>
  </r>
  <r>
    <x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x v="2466"/>
    <b v="0"/>
    <n v="52"/>
    <b v="1"/>
    <x v="14"/>
    <x v="2466"/>
    <x v="4"/>
    <s v="indie rock"/>
    <x v="4"/>
    <n v="2013"/>
  </r>
  <r>
    <x v="2467"/>
    <x v="2467"/>
    <s v="We've finished our first EP and we're taking it on the road in three weeks! Help us fund manufacturing?"/>
    <n v="1000"/>
    <n v="1185"/>
    <x v="0"/>
    <x v="0"/>
    <x v="0"/>
    <n v="1336669200"/>
    <x v="2467"/>
    <b v="0"/>
    <n v="43"/>
    <b v="1"/>
    <x v="14"/>
    <x v="2467"/>
    <x v="4"/>
    <s v="indie rock"/>
    <x v="5"/>
    <n v="2012"/>
  </r>
  <r>
    <x v="2468"/>
    <x v="2468"/>
    <s v="Please donate, support &amp; share this project so that I may be able to record my new EP this fall!"/>
    <n v="2000"/>
    <n v="2144.34"/>
    <x v="0"/>
    <x v="0"/>
    <x v="0"/>
    <n v="1351400400"/>
    <x v="2468"/>
    <b v="0"/>
    <n v="58"/>
    <b v="1"/>
    <x v="14"/>
    <x v="2468"/>
    <x v="4"/>
    <s v="indie rock"/>
    <x v="5"/>
    <n v="2012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x v="2469"/>
    <b v="0"/>
    <n v="47"/>
    <b v="1"/>
    <x v="14"/>
    <x v="2469"/>
    <x v="4"/>
    <s v="indie rock"/>
    <x v="6"/>
    <n v="2011"/>
  </r>
  <r>
    <x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x v="2470"/>
    <b v="0"/>
    <n v="36"/>
    <b v="1"/>
    <x v="14"/>
    <x v="2470"/>
    <x v="4"/>
    <s v="indie rock"/>
    <x v="5"/>
    <n v="2012"/>
  </r>
  <r>
    <x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x v="2471"/>
    <b v="0"/>
    <n v="17"/>
    <b v="1"/>
    <x v="14"/>
    <x v="2471"/>
    <x v="4"/>
    <s v="indie rock"/>
    <x v="6"/>
    <n v="2011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72"/>
    <b v="0"/>
    <n v="104"/>
    <b v="1"/>
    <x v="14"/>
    <x v="2472"/>
    <x v="4"/>
    <s v="indie rock"/>
    <x v="7"/>
    <n v="2010"/>
  </r>
  <r>
    <x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x v="2473"/>
    <b v="0"/>
    <n v="47"/>
    <b v="1"/>
    <x v="14"/>
    <x v="2473"/>
    <x v="4"/>
    <s v="indie rock"/>
    <x v="5"/>
    <n v="2012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4"/>
    <b v="0"/>
    <n v="38"/>
    <b v="1"/>
    <x v="14"/>
    <x v="2474"/>
    <x v="4"/>
    <s v="indie rock"/>
    <x v="7"/>
    <n v="2010"/>
  </r>
  <r>
    <x v="2475"/>
    <x v="2475"/>
    <s v="Help BRANDTSON and DREAMOVERrecords press their 2004 record, &quot;Send Us A Signal&quot;."/>
    <n v="2500"/>
    <n v="2618"/>
    <x v="0"/>
    <x v="0"/>
    <x v="0"/>
    <n v="1278799200"/>
    <x v="2475"/>
    <b v="0"/>
    <n v="81"/>
    <b v="1"/>
    <x v="14"/>
    <x v="2475"/>
    <x v="4"/>
    <s v="indie rock"/>
    <x v="7"/>
    <n v="2010"/>
  </r>
  <r>
    <x v="2476"/>
    <x v="2476"/>
    <s v="Eleven songs, the accumulation of several memorable occurrences in a sleepy town; stories of fiction &amp; fact."/>
    <n v="3200"/>
    <n v="3360.72"/>
    <x v="0"/>
    <x v="0"/>
    <x v="0"/>
    <n v="1415004770"/>
    <x v="2476"/>
    <b v="0"/>
    <n v="55"/>
    <b v="1"/>
    <x v="14"/>
    <x v="2476"/>
    <x v="4"/>
    <s v="indie rock"/>
    <x v="3"/>
    <n v="2014"/>
  </r>
  <r>
    <x v="2477"/>
    <x v="823"/>
    <s v="Releasing my first album in August, and I need your help in order to get it done!"/>
    <n v="750"/>
    <n v="1285"/>
    <x v="0"/>
    <x v="0"/>
    <x v="0"/>
    <n v="1344789345"/>
    <x v="2477"/>
    <b v="0"/>
    <n v="41"/>
    <b v="1"/>
    <x v="14"/>
    <x v="2477"/>
    <x v="4"/>
    <s v="indie rock"/>
    <x v="5"/>
    <n v="2012"/>
  </r>
  <r>
    <x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x v="2478"/>
    <b v="0"/>
    <n v="79"/>
    <b v="1"/>
    <x v="14"/>
    <x v="2478"/>
    <x v="4"/>
    <s v="indie rock"/>
    <x v="5"/>
    <n v="2012"/>
  </r>
  <r>
    <x v="2479"/>
    <x v="2478"/>
    <s v="Fake Natives is headed on tour this summer. Help them fill their tank with fossil fuels."/>
    <n v="300"/>
    <n v="400.33"/>
    <x v="0"/>
    <x v="0"/>
    <x v="0"/>
    <n v="1343440800"/>
    <x v="2479"/>
    <b v="0"/>
    <n v="16"/>
    <b v="1"/>
    <x v="14"/>
    <x v="2479"/>
    <x v="4"/>
    <s v="indie rock"/>
    <x v="5"/>
    <n v="2012"/>
  </r>
  <r>
    <x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x v="2480"/>
    <b v="0"/>
    <n v="8"/>
    <b v="1"/>
    <x v="14"/>
    <x v="2480"/>
    <x v="4"/>
    <s v="indie rock"/>
    <x v="0"/>
    <n v="2015"/>
  </r>
  <r>
    <x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x v="2481"/>
    <b v="0"/>
    <n v="95"/>
    <b v="1"/>
    <x v="14"/>
    <x v="2481"/>
    <x v="4"/>
    <s v="indie rock"/>
    <x v="5"/>
    <n v="2012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82"/>
    <b v="0"/>
    <n v="25"/>
    <b v="1"/>
    <x v="14"/>
    <x v="2482"/>
    <x v="4"/>
    <s v="indie rock"/>
    <x v="6"/>
    <n v="2011"/>
  </r>
  <r>
    <x v="2483"/>
    <x v="2482"/>
    <s v="Send Intangible Animal on our first West Coast Tour!!! The fate of the world rests in your hands."/>
    <n v="1100"/>
    <n v="1251"/>
    <x v="0"/>
    <x v="0"/>
    <x v="0"/>
    <n v="1335891603"/>
    <x v="2483"/>
    <b v="0"/>
    <n v="19"/>
    <b v="1"/>
    <x v="14"/>
    <x v="2483"/>
    <x v="4"/>
    <s v="indie rock"/>
    <x v="5"/>
    <n v="2012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4"/>
    <b v="0"/>
    <n v="90"/>
    <b v="1"/>
    <x v="14"/>
    <x v="2484"/>
    <x v="4"/>
    <s v="indie rock"/>
    <x v="6"/>
    <n v="2011"/>
  </r>
  <r>
    <x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x v="2485"/>
    <b v="0"/>
    <n v="41"/>
    <b v="1"/>
    <x v="14"/>
    <x v="2485"/>
    <x v="4"/>
    <s v="indie rock"/>
    <x v="6"/>
    <n v="2011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x v="2486"/>
    <b v="0"/>
    <n v="30"/>
    <b v="1"/>
    <x v="14"/>
    <x v="2486"/>
    <x v="4"/>
    <s v="indie rock"/>
    <x v="5"/>
    <n v="2012"/>
  </r>
  <r>
    <x v="2487"/>
    <x v="2486"/>
    <s v="Raise enough money to fund the copyright cost for the full length indie rock record we spent the year recording."/>
    <n v="1500"/>
    <n v="1500.76"/>
    <x v="0"/>
    <x v="0"/>
    <x v="0"/>
    <n v="1338083997"/>
    <x v="2487"/>
    <b v="0"/>
    <n v="38"/>
    <b v="1"/>
    <x v="14"/>
    <x v="2487"/>
    <x v="4"/>
    <s v="indie rock"/>
    <x v="5"/>
    <n v="2012"/>
  </r>
  <r>
    <x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x v="2488"/>
    <b v="0"/>
    <n v="65"/>
    <b v="1"/>
    <x v="14"/>
    <x v="2488"/>
    <x v="4"/>
    <s v="indie rock"/>
    <x v="6"/>
    <n v="2011"/>
  </r>
  <r>
    <x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x v="2489"/>
    <b v="0"/>
    <n v="75"/>
    <b v="1"/>
    <x v="14"/>
    <x v="2489"/>
    <x v="4"/>
    <s v="indie rock"/>
    <x v="4"/>
    <n v="2013"/>
  </r>
  <r>
    <x v="2490"/>
    <x v="2489"/>
    <s v="We are trying to fund our first multi-state tour this summer in an effort to get our music out to as many people as possible."/>
    <n v="500"/>
    <n v="607"/>
    <x v="0"/>
    <x v="0"/>
    <x v="0"/>
    <n v="1340429276"/>
    <x v="2490"/>
    <b v="0"/>
    <n v="16"/>
    <b v="1"/>
    <x v="14"/>
    <x v="2490"/>
    <x v="4"/>
    <s v="indie rock"/>
    <x v="5"/>
    <n v="2012"/>
  </r>
  <r>
    <x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x v="2491"/>
    <b v="0"/>
    <n v="10"/>
    <b v="1"/>
    <x v="14"/>
    <x v="2491"/>
    <x v="4"/>
    <s v="indie rock"/>
    <x v="7"/>
    <n v="2010"/>
  </r>
  <r>
    <x v="2492"/>
    <x v="2491"/>
    <s v="We're a band from Hawaii trying to produce our first EP and we need help!"/>
    <n v="600"/>
    <n v="750"/>
    <x v="0"/>
    <x v="0"/>
    <x v="0"/>
    <n v="1339840740"/>
    <x v="2492"/>
    <b v="0"/>
    <n v="27"/>
    <b v="1"/>
    <x v="14"/>
    <x v="2492"/>
    <x v="4"/>
    <s v="indie rock"/>
    <x v="5"/>
    <n v="2012"/>
  </r>
  <r>
    <x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x v="2493"/>
    <b v="0"/>
    <n v="259"/>
    <b v="1"/>
    <x v="14"/>
    <x v="2493"/>
    <x v="4"/>
    <s v="indie rock"/>
    <x v="4"/>
    <n v="2013"/>
  </r>
  <r>
    <x v="2494"/>
    <x v="2493"/>
    <s v="Multi-Instrumentalist Ace Waters' new double album with 2+hours of music needs to be professionally made and replicated."/>
    <n v="1500"/>
    <n v="1515.08"/>
    <x v="0"/>
    <x v="0"/>
    <x v="0"/>
    <n v="1337786944"/>
    <x v="2494"/>
    <b v="0"/>
    <n v="39"/>
    <b v="1"/>
    <x v="14"/>
    <x v="2494"/>
    <x v="4"/>
    <s v="indie rock"/>
    <x v="5"/>
    <n v="2012"/>
  </r>
  <r>
    <x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x v="2495"/>
    <b v="0"/>
    <n v="42"/>
    <b v="1"/>
    <x v="14"/>
    <x v="2495"/>
    <x v="4"/>
    <s v="indie rock"/>
    <x v="5"/>
    <n v="2012"/>
  </r>
  <r>
    <x v="2496"/>
    <x v="2495"/>
    <s v="Be a part of making the first Lynn Haven album, &quot;Fair Weather Friends.&quot;"/>
    <n v="6000"/>
    <n v="6000"/>
    <x v="0"/>
    <x v="0"/>
    <x v="0"/>
    <n v="1364597692"/>
    <x v="2496"/>
    <b v="0"/>
    <n v="10"/>
    <b v="1"/>
    <x v="14"/>
    <x v="2496"/>
    <x v="4"/>
    <s v="indie rock"/>
    <x v="4"/>
    <n v="2013"/>
  </r>
  <r>
    <x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x v="2497"/>
    <b v="0"/>
    <n v="56"/>
    <b v="1"/>
    <x v="14"/>
    <x v="2497"/>
    <x v="4"/>
    <s v="indie rock"/>
    <x v="6"/>
    <n v="2011"/>
  </r>
  <r>
    <x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x v="2498"/>
    <b v="0"/>
    <n v="20"/>
    <b v="1"/>
    <x v="14"/>
    <x v="2498"/>
    <x v="4"/>
    <s v="indie rock"/>
    <x v="0"/>
    <n v="2015"/>
  </r>
  <r>
    <x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x v="2499"/>
    <b v="0"/>
    <n v="170"/>
    <b v="1"/>
    <x v="14"/>
    <x v="2499"/>
    <x v="4"/>
    <s v="indie rock"/>
    <x v="5"/>
    <n v="2012"/>
  </r>
  <r>
    <x v="2500"/>
    <x v="2499"/>
    <s v="ST's 4th LP has been tracked and mixed, but before he can set it free upon the world, it needs proper mastering and pressing!"/>
    <n v="600"/>
    <n v="680"/>
    <x v="0"/>
    <x v="0"/>
    <x v="0"/>
    <n v="1340476375"/>
    <x v="2500"/>
    <b v="0"/>
    <n v="29"/>
    <b v="1"/>
    <x v="14"/>
    <x v="2500"/>
    <x v="4"/>
    <s v="indie rock"/>
    <x v="5"/>
    <n v="2012"/>
  </r>
  <r>
    <x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x v="2501"/>
    <b v="0"/>
    <n v="7"/>
    <b v="0"/>
    <x v="34"/>
    <x v="2501"/>
    <x v="7"/>
    <s v="restaurants"/>
    <x v="0"/>
    <n v="2015"/>
  </r>
  <r>
    <x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x v="2502"/>
    <b v="0"/>
    <n v="5"/>
    <b v="0"/>
    <x v="34"/>
    <x v="2502"/>
    <x v="7"/>
    <s v="restaurants"/>
    <x v="3"/>
    <n v="2014"/>
  </r>
  <r>
    <x v="2503"/>
    <x v="2502"/>
    <s v="Cardinal Bistro will be Contemporary American dinning establishment based in Ventnor, NJ featuring local, seasonal ingredients."/>
    <n v="10000"/>
    <n v="0"/>
    <x v="2"/>
    <x v="0"/>
    <x v="0"/>
    <n v="1465333560"/>
    <x v="2503"/>
    <b v="0"/>
    <n v="0"/>
    <b v="0"/>
    <x v="34"/>
    <x v="2503"/>
    <x v="7"/>
    <s v="restaurants"/>
    <x v="2"/>
    <n v="2016"/>
  </r>
  <r>
    <x v="2504"/>
    <x v="2503"/>
    <s v="Halal Restaurant and Internet Cafe 20 percent of profits will go to building masjids."/>
    <n v="35000"/>
    <n v="0"/>
    <x v="2"/>
    <x v="0"/>
    <x v="0"/>
    <n v="1416014534"/>
    <x v="2504"/>
    <b v="0"/>
    <n v="0"/>
    <b v="0"/>
    <x v="34"/>
    <x v="2504"/>
    <x v="7"/>
    <s v="restaurants"/>
    <x v="3"/>
    <n v="2014"/>
  </r>
  <r>
    <x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x v="2505"/>
    <b v="0"/>
    <n v="0"/>
    <b v="0"/>
    <x v="34"/>
    <x v="2505"/>
    <x v="7"/>
    <s v="restaurants"/>
    <x v="0"/>
    <n v="2015"/>
  </r>
  <r>
    <x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x v="2506"/>
    <b v="0"/>
    <n v="2"/>
    <b v="0"/>
    <x v="34"/>
    <x v="2506"/>
    <x v="7"/>
    <s v="restaurants"/>
    <x v="0"/>
    <n v="2015"/>
  </r>
  <r>
    <x v="2507"/>
    <x v="2506"/>
    <s v="Unique dishes for a unique city!."/>
    <n v="42850"/>
    <n v="0"/>
    <x v="2"/>
    <x v="0"/>
    <x v="0"/>
    <n v="1431308704"/>
    <x v="2507"/>
    <b v="0"/>
    <n v="0"/>
    <b v="0"/>
    <x v="34"/>
    <x v="2507"/>
    <x v="7"/>
    <s v="restaurants"/>
    <x v="0"/>
    <n v="2015"/>
  </r>
  <r>
    <x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x v="2508"/>
    <b v="0"/>
    <n v="0"/>
    <b v="0"/>
    <x v="34"/>
    <x v="2508"/>
    <x v="7"/>
    <s v="restaurants"/>
    <x v="3"/>
    <n v="2014"/>
  </r>
  <r>
    <x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x v="2509"/>
    <b v="0"/>
    <n v="28"/>
    <b v="0"/>
    <x v="34"/>
    <x v="2509"/>
    <x v="7"/>
    <s v="restaurants"/>
    <x v="0"/>
    <n v="2015"/>
  </r>
  <r>
    <x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x v="2510"/>
    <b v="0"/>
    <n v="2"/>
    <b v="0"/>
    <x v="34"/>
    <x v="2510"/>
    <x v="7"/>
    <s v="restaurants"/>
    <x v="0"/>
    <n v="2015"/>
  </r>
  <r>
    <x v="2511"/>
    <x v="2510"/>
    <s v="Fresh Fast Food. A bbq ramen bar thats healthy, tasty and made to order right in front of your eyes....... From flame to bowl"/>
    <n v="100000"/>
    <n v="0"/>
    <x v="2"/>
    <x v="1"/>
    <x v="1"/>
    <n v="1454323413"/>
    <x v="2511"/>
    <b v="0"/>
    <n v="0"/>
    <b v="0"/>
    <x v="34"/>
    <x v="2511"/>
    <x v="7"/>
    <s v="restaurants"/>
    <x v="2"/>
    <n v="2016"/>
  </r>
  <r>
    <x v="2512"/>
    <x v="2511"/>
    <s v="Somethin' Tasty is a unique coffee, pastry &amp; retail store. We consign from all local sources: pottery, glass &amp; art."/>
    <n v="1150"/>
    <n v="0"/>
    <x v="2"/>
    <x v="0"/>
    <x v="0"/>
    <n v="1418504561"/>
    <x v="2512"/>
    <b v="0"/>
    <n v="0"/>
    <b v="0"/>
    <x v="34"/>
    <x v="2512"/>
    <x v="7"/>
    <s v="restaurants"/>
    <x v="3"/>
    <n v="201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x v="2513"/>
    <b v="0"/>
    <n v="0"/>
    <b v="0"/>
    <x v="34"/>
    <x v="2513"/>
    <x v="7"/>
    <s v="restaurants"/>
    <x v="2"/>
    <n v="2016"/>
  </r>
  <r>
    <x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x v="2514"/>
    <b v="0"/>
    <n v="4"/>
    <b v="0"/>
    <x v="34"/>
    <x v="2514"/>
    <x v="7"/>
    <s v="restaurants"/>
    <x v="3"/>
    <n v="2014"/>
  </r>
  <r>
    <x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x v="2515"/>
    <b v="0"/>
    <n v="12"/>
    <b v="0"/>
    <x v="34"/>
    <x v="2515"/>
    <x v="7"/>
    <s v="restaurants"/>
    <x v="0"/>
    <n v="2015"/>
  </r>
  <r>
    <x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x v="2516"/>
    <b v="0"/>
    <n v="0"/>
    <b v="0"/>
    <x v="34"/>
    <x v="2516"/>
    <x v="7"/>
    <s v="restaurants"/>
    <x v="3"/>
    <n v="2014"/>
  </r>
  <r>
    <x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x v="2517"/>
    <b v="0"/>
    <n v="33"/>
    <b v="0"/>
    <x v="34"/>
    <x v="2517"/>
    <x v="7"/>
    <s v="restaurants"/>
    <x v="0"/>
    <n v="2015"/>
  </r>
  <r>
    <x v="2518"/>
    <x v="2517"/>
    <s v="I am traveling the backroads of Southern California, to discover the best out-of-the-way eateries the area has to offer"/>
    <n v="5000"/>
    <n v="0"/>
    <x v="2"/>
    <x v="0"/>
    <x v="0"/>
    <n v="1415899228"/>
    <x v="2518"/>
    <b v="0"/>
    <n v="0"/>
    <b v="0"/>
    <x v="34"/>
    <x v="2518"/>
    <x v="7"/>
    <s v="restaurants"/>
    <x v="3"/>
    <n v="2014"/>
  </r>
  <r>
    <x v="2519"/>
    <x v="2518"/>
    <s v="Better than your mom's, better than Cracker Barrel, only at Kelli's Kitchen (all from scratch)."/>
    <n v="150000"/>
    <n v="65"/>
    <x v="2"/>
    <x v="0"/>
    <x v="0"/>
    <n v="1405741404"/>
    <x v="2519"/>
    <b v="0"/>
    <n v="4"/>
    <b v="0"/>
    <x v="34"/>
    <x v="2519"/>
    <x v="7"/>
    <s v="restaurants"/>
    <x v="3"/>
    <n v="2014"/>
  </r>
  <r>
    <x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x v="2520"/>
    <b v="0"/>
    <n v="0"/>
    <b v="0"/>
    <x v="34"/>
    <x v="2520"/>
    <x v="7"/>
    <s v="restaurants"/>
    <x v="2"/>
    <n v="2016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21"/>
    <b v="0"/>
    <n v="132"/>
    <b v="1"/>
    <x v="35"/>
    <x v="2521"/>
    <x v="4"/>
    <s v="classical music"/>
    <x v="0"/>
    <n v="201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x v="2522"/>
    <b v="0"/>
    <n v="27"/>
    <b v="1"/>
    <x v="35"/>
    <x v="2522"/>
    <x v="4"/>
    <s v="classical music"/>
    <x v="2"/>
    <n v="2016"/>
  </r>
  <r>
    <x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x v="2523"/>
    <b v="0"/>
    <n v="26"/>
    <b v="1"/>
    <x v="35"/>
    <x v="2523"/>
    <x v="4"/>
    <s v="classical music"/>
    <x v="3"/>
    <n v="2014"/>
  </r>
  <r>
    <x v="2524"/>
    <x v="2523"/>
    <s v="We're bringing some of our favorite music from the past 10 years to disc for the first time ever."/>
    <n v="7500"/>
    <n v="7620"/>
    <x v="0"/>
    <x v="0"/>
    <x v="0"/>
    <n v="1419136200"/>
    <x v="2524"/>
    <b v="0"/>
    <n v="43"/>
    <b v="1"/>
    <x v="35"/>
    <x v="2524"/>
    <x v="4"/>
    <s v="classical music"/>
    <x v="3"/>
    <n v="2014"/>
  </r>
  <r>
    <x v="2525"/>
    <x v="2524"/>
    <s v="Husband and wife operatic team specializing in German opera. Fundraising for an audition tour of Germany."/>
    <n v="8000"/>
    <n v="8026"/>
    <x v="0"/>
    <x v="0"/>
    <x v="0"/>
    <n v="1340914571"/>
    <x v="2525"/>
    <b v="0"/>
    <n v="80"/>
    <b v="1"/>
    <x v="35"/>
    <x v="2525"/>
    <x v="4"/>
    <s v="classical music"/>
    <x v="5"/>
    <n v="2012"/>
  </r>
  <r>
    <x v="2526"/>
    <x v="2525"/>
    <s v="New music and arrangements, amazing sound, brass chamber music at the highest level!  Be a part of our community!"/>
    <n v="4000"/>
    <n v="4518"/>
    <x v="0"/>
    <x v="0"/>
    <x v="0"/>
    <n v="1418014740"/>
    <x v="2526"/>
    <b v="0"/>
    <n v="33"/>
    <b v="1"/>
    <x v="35"/>
    <x v="2526"/>
    <x v="4"/>
    <s v="classical music"/>
    <x v="3"/>
    <n v="2014"/>
  </r>
  <r>
    <x v="2527"/>
    <x v="2526"/>
    <s v="Five Programs of Benjamin Britten's vocal works featuring over 20 extraordinary vocalists and pianists."/>
    <n v="4000"/>
    <n v="4085"/>
    <x v="0"/>
    <x v="0"/>
    <x v="0"/>
    <n v="1382068740"/>
    <x v="2527"/>
    <b v="0"/>
    <n v="71"/>
    <b v="1"/>
    <x v="35"/>
    <x v="2527"/>
    <x v="4"/>
    <s v="classical music"/>
    <x v="4"/>
    <n v="2013"/>
  </r>
  <r>
    <x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x v="2528"/>
    <b v="0"/>
    <n v="81"/>
    <b v="1"/>
    <x v="35"/>
    <x v="2528"/>
    <x v="4"/>
    <s v="classical music"/>
    <x v="0"/>
    <n v="2015"/>
  </r>
  <r>
    <x v="2529"/>
    <x v="2528"/>
    <s v="Opera. Short. New."/>
    <n v="6000"/>
    <n v="6257"/>
    <x v="0"/>
    <x v="0"/>
    <x v="0"/>
    <n v="1332636975"/>
    <x v="2529"/>
    <b v="0"/>
    <n v="76"/>
    <b v="1"/>
    <x v="35"/>
    <x v="2529"/>
    <x v="4"/>
    <s v="classical music"/>
    <x v="5"/>
    <n v="2012"/>
  </r>
  <r>
    <x v="2530"/>
    <x v="2529"/>
    <s v="With your help the Tulsa Youth Symphony will have its premiere appearance at the opening of the OK Mozart Festival, June 6th"/>
    <n v="6500"/>
    <n v="6500"/>
    <x v="0"/>
    <x v="0"/>
    <x v="0"/>
    <n v="1429505400"/>
    <x v="2530"/>
    <b v="0"/>
    <n v="48"/>
    <b v="1"/>
    <x v="35"/>
    <x v="2530"/>
    <x v="4"/>
    <s v="classical music"/>
    <x v="0"/>
    <n v="2015"/>
  </r>
  <r>
    <x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x v="2531"/>
    <b v="0"/>
    <n v="61"/>
    <b v="1"/>
    <x v="35"/>
    <x v="2531"/>
    <x v="4"/>
    <s v="classical music"/>
    <x v="0"/>
    <n v="2015"/>
  </r>
  <r>
    <x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x v="2532"/>
    <b v="0"/>
    <n v="60"/>
    <b v="1"/>
    <x v="35"/>
    <x v="2532"/>
    <x v="4"/>
    <s v="classical music"/>
    <x v="5"/>
    <n v="2012"/>
  </r>
  <r>
    <x v="2533"/>
    <x v="2532"/>
    <s v="HOLOGRAPHIC is raising money for our 2013 live, four-concert new music project and to commission composer Jonathan Sokol!"/>
    <n v="7500"/>
    <n v="8300"/>
    <x v="0"/>
    <x v="0"/>
    <x v="0"/>
    <n v="1362160868"/>
    <x v="2533"/>
    <b v="0"/>
    <n v="136"/>
    <b v="1"/>
    <x v="35"/>
    <x v="2533"/>
    <x v="4"/>
    <s v="classical music"/>
    <x v="4"/>
    <n v="2013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4"/>
    <b v="0"/>
    <n v="14"/>
    <b v="1"/>
    <x v="35"/>
    <x v="2534"/>
    <x v="4"/>
    <s v="classical music"/>
    <x v="8"/>
    <n v="2009"/>
  </r>
  <r>
    <x v="2535"/>
    <x v="2534"/>
    <s v="Mark Hayes: Requiem Recording"/>
    <n v="20000"/>
    <n v="20755"/>
    <x v="0"/>
    <x v="0"/>
    <x v="0"/>
    <n v="1417463945"/>
    <x v="2535"/>
    <b v="0"/>
    <n v="78"/>
    <b v="1"/>
    <x v="35"/>
    <x v="2535"/>
    <x v="4"/>
    <s v="classical music"/>
    <x v="3"/>
    <n v="2014"/>
  </r>
  <r>
    <x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x v="2536"/>
    <b v="0"/>
    <n v="4"/>
    <b v="1"/>
    <x v="35"/>
    <x v="2536"/>
    <x v="4"/>
    <s v="classical music"/>
    <x v="4"/>
    <n v="2013"/>
  </r>
  <r>
    <x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x v="2537"/>
    <b v="0"/>
    <n v="11"/>
    <b v="1"/>
    <x v="35"/>
    <x v="2537"/>
    <x v="4"/>
    <s v="classical music"/>
    <x v="6"/>
    <n v="2011"/>
  </r>
  <r>
    <x v="2538"/>
    <x v="2537"/>
    <s v="I will record 2 of Tomaso Albinoni's concertos for 2 oboes playing both parts myself."/>
    <n v="18000"/>
    <n v="20343.169999999998"/>
    <x v="0"/>
    <x v="0"/>
    <x v="0"/>
    <n v="1361681940"/>
    <x v="2538"/>
    <b v="0"/>
    <n v="185"/>
    <b v="1"/>
    <x v="35"/>
    <x v="2538"/>
    <x v="4"/>
    <s v="classical music"/>
    <x v="4"/>
    <n v="2013"/>
  </r>
  <r>
    <x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x v="2539"/>
    <b v="0"/>
    <n v="59"/>
    <b v="1"/>
    <x v="35"/>
    <x v="2539"/>
    <x v="4"/>
    <s v="classical music"/>
    <x v="3"/>
    <n v="2014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x v="2540"/>
    <b v="0"/>
    <n v="27"/>
    <b v="1"/>
    <x v="35"/>
    <x v="2540"/>
    <x v="4"/>
    <s v="classical music"/>
    <x v="6"/>
    <n v="2011"/>
  </r>
  <r>
    <x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x v="2541"/>
    <b v="0"/>
    <n v="63"/>
    <b v="1"/>
    <x v="35"/>
    <x v="2541"/>
    <x v="4"/>
    <s v="classical music"/>
    <x v="4"/>
    <n v="2013"/>
  </r>
  <r>
    <x v="2542"/>
    <x v="2541"/>
    <s v="Marquita Renee Ntim records her first Classical Album, complete with her playing the viola, cello and singing opera."/>
    <n v="700"/>
    <n v="725"/>
    <x v="0"/>
    <x v="0"/>
    <x v="0"/>
    <n v="1380599940"/>
    <x v="2542"/>
    <b v="0"/>
    <n v="13"/>
    <b v="1"/>
    <x v="35"/>
    <x v="2542"/>
    <x v="4"/>
    <s v="classical music"/>
    <x v="4"/>
    <n v="2013"/>
  </r>
  <r>
    <x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x v="2543"/>
    <b v="0"/>
    <n v="13"/>
    <b v="1"/>
    <x v="35"/>
    <x v="2543"/>
    <x v="4"/>
    <s v="classical music"/>
    <x v="7"/>
    <n v="2010"/>
  </r>
  <r>
    <x v="2544"/>
    <x v="2543"/>
    <s v="Bringing choral music and performance opportunities to under-served youth in West Philadelphia"/>
    <n v="5000"/>
    <n v="5041"/>
    <x v="0"/>
    <x v="0"/>
    <x v="0"/>
    <n v="1341750569"/>
    <x v="2544"/>
    <b v="0"/>
    <n v="57"/>
    <b v="1"/>
    <x v="35"/>
    <x v="2544"/>
    <x v="4"/>
    <s v="classical music"/>
    <x v="5"/>
    <n v="2012"/>
  </r>
  <r>
    <x v="2545"/>
    <x v="2544"/>
    <s v="We're recording our debut album: a CD of the string quartet and clarinet quintet by Stephan Krehl for the Naxos label"/>
    <n v="2000"/>
    <n v="3906"/>
    <x v="0"/>
    <x v="0"/>
    <x v="0"/>
    <n v="1424997000"/>
    <x v="2545"/>
    <b v="0"/>
    <n v="61"/>
    <b v="1"/>
    <x v="35"/>
    <x v="2545"/>
    <x v="4"/>
    <s v="classical music"/>
    <x v="0"/>
    <n v="2015"/>
  </r>
  <r>
    <x v="2546"/>
    <x v="2545"/>
    <s v="We want to release an album of choral music by acclaimed Finnish composer Jaakko MÃ¤ntyjÃ¤rvi in 2014"/>
    <n v="3500"/>
    <n v="3910"/>
    <x v="0"/>
    <x v="0"/>
    <x v="0"/>
    <n v="1380949200"/>
    <x v="2546"/>
    <b v="0"/>
    <n v="65"/>
    <b v="1"/>
    <x v="35"/>
    <x v="2546"/>
    <x v="4"/>
    <s v="classical music"/>
    <x v="4"/>
    <n v="2013"/>
  </r>
  <r>
    <x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x v="2547"/>
    <b v="0"/>
    <n v="134"/>
    <b v="1"/>
    <x v="35"/>
    <x v="2547"/>
    <x v="4"/>
    <s v="classical music"/>
    <x v="5"/>
    <n v="2012"/>
  </r>
  <r>
    <x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x v="2548"/>
    <b v="0"/>
    <n v="37"/>
    <b v="1"/>
    <x v="35"/>
    <x v="2548"/>
    <x v="4"/>
    <s v="classical music"/>
    <x v="2"/>
    <n v="2016"/>
  </r>
  <r>
    <x v="2549"/>
    <x v="2548"/>
    <s v="A new opera in English by Mike Christie to be premiÃ¨red at the Arcola Theatre, London UK from 14th-17th August 2013."/>
    <n v="1570"/>
    <n v="1614"/>
    <x v="0"/>
    <x v="1"/>
    <x v="1"/>
    <n v="1370019600"/>
    <x v="2549"/>
    <b v="0"/>
    <n v="37"/>
    <b v="1"/>
    <x v="35"/>
    <x v="2549"/>
    <x v="4"/>
    <s v="classical music"/>
    <x v="4"/>
    <n v="2013"/>
  </r>
  <r>
    <x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x v="2550"/>
    <b v="0"/>
    <n v="150"/>
    <b v="1"/>
    <x v="35"/>
    <x v="2550"/>
    <x v="4"/>
    <s v="classical music"/>
    <x v="0"/>
    <n v="2015"/>
  </r>
  <r>
    <x v="2551"/>
    <x v="2550"/>
    <s v="KCS seeks your support to off-set the cost of assembling a professional 25 piece orchestra for two choral performances."/>
    <n v="3675"/>
    <n v="3775.5"/>
    <x v="0"/>
    <x v="0"/>
    <x v="0"/>
    <n v="1332362880"/>
    <x v="2551"/>
    <b v="0"/>
    <n v="56"/>
    <b v="1"/>
    <x v="35"/>
    <x v="2551"/>
    <x v="4"/>
    <s v="classical music"/>
    <x v="5"/>
    <n v="2012"/>
  </r>
  <r>
    <x v="2552"/>
    <x v="2551"/>
    <s v="World Premiere of a new oratorio with chorus, soloists, and orchestra, based on the Old Testament king and prophet, DAVID"/>
    <n v="3000"/>
    <n v="3195"/>
    <x v="0"/>
    <x v="0"/>
    <x v="0"/>
    <n v="1488741981"/>
    <x v="2552"/>
    <b v="0"/>
    <n v="18"/>
    <b v="1"/>
    <x v="35"/>
    <x v="2552"/>
    <x v="4"/>
    <s v="classical music"/>
    <x v="1"/>
    <n v="2017"/>
  </r>
  <r>
    <x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x v="2553"/>
    <b v="0"/>
    <n v="60"/>
    <b v="1"/>
    <x v="35"/>
    <x v="2553"/>
    <x v="4"/>
    <s v="classical music"/>
    <x v="5"/>
    <n v="2012"/>
  </r>
  <r>
    <x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x v="2554"/>
    <b v="0"/>
    <n v="67"/>
    <b v="1"/>
    <x v="35"/>
    <x v="2554"/>
    <x v="4"/>
    <s v="classical music"/>
    <x v="0"/>
    <n v="2015"/>
  </r>
  <r>
    <x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x v="2555"/>
    <b v="0"/>
    <n v="35"/>
    <b v="1"/>
    <x v="35"/>
    <x v="2555"/>
    <x v="4"/>
    <s v="classical music"/>
    <x v="5"/>
    <n v="2012"/>
  </r>
  <r>
    <x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x v="2556"/>
    <b v="0"/>
    <n v="34"/>
    <b v="1"/>
    <x v="35"/>
    <x v="2556"/>
    <x v="4"/>
    <s v="classical music"/>
    <x v="5"/>
    <n v="2012"/>
  </r>
  <r>
    <x v="2557"/>
    <x v="2556"/>
    <s v="Raising money for our concert tour of Switzerland and Germany in June/July 2014"/>
    <n v="900"/>
    <n v="1066"/>
    <x v="0"/>
    <x v="1"/>
    <x v="1"/>
    <n v="1400176386"/>
    <x v="2557"/>
    <b v="0"/>
    <n v="36"/>
    <b v="1"/>
    <x v="35"/>
    <x v="2557"/>
    <x v="4"/>
    <s v="classical music"/>
    <x v="3"/>
    <n v="2014"/>
  </r>
  <r>
    <x v="2558"/>
    <x v="2557"/>
    <s v="The Hopkins Sinfonia is looking for your support to run our 2015 Season made up of five concerts."/>
    <n v="1250"/>
    <n v="1361"/>
    <x v="0"/>
    <x v="2"/>
    <x v="2"/>
    <n v="1430488740"/>
    <x v="2558"/>
    <b v="0"/>
    <n v="18"/>
    <b v="1"/>
    <x v="35"/>
    <x v="2558"/>
    <x v="4"/>
    <s v="classical music"/>
    <x v="0"/>
    <n v="2015"/>
  </r>
  <r>
    <x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x v="2559"/>
    <b v="0"/>
    <n v="25"/>
    <b v="1"/>
    <x v="35"/>
    <x v="2559"/>
    <x v="4"/>
    <s v="classical music"/>
    <x v="6"/>
    <n v="2011"/>
  </r>
  <r>
    <x v="2560"/>
    <x v="2559"/>
    <s v="New CD of favourite chamber music by Welsh composer Michael Parkin featuring debut recordings by outstanding young musicians."/>
    <n v="3000"/>
    <n v="3003"/>
    <x v="0"/>
    <x v="1"/>
    <x v="1"/>
    <n v="1425682174"/>
    <x v="2560"/>
    <b v="0"/>
    <n v="21"/>
    <b v="1"/>
    <x v="35"/>
    <x v="2560"/>
    <x v="4"/>
    <s v="classical music"/>
    <x v="0"/>
    <n v="2015"/>
  </r>
  <r>
    <x v="2561"/>
    <x v="2560"/>
    <s v="Ever had chicken fingers smothered in bearnaise sauce, resting on a bed of your favorite rice? We need these meals on wheels."/>
    <n v="100000"/>
    <n v="0"/>
    <x v="1"/>
    <x v="5"/>
    <x v="5"/>
    <n v="1444740089"/>
    <x v="2561"/>
    <b v="0"/>
    <n v="0"/>
    <b v="0"/>
    <x v="19"/>
    <x v="2561"/>
    <x v="7"/>
    <s v="food trucks"/>
    <x v="0"/>
    <n v="2015"/>
  </r>
  <r>
    <x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x v="2562"/>
    <b v="0"/>
    <n v="3"/>
    <b v="0"/>
    <x v="19"/>
    <x v="2562"/>
    <x v="7"/>
    <s v="food trucks"/>
    <x v="2"/>
    <n v="2016"/>
  </r>
  <r>
    <x v="2563"/>
    <x v="2562"/>
    <s v="Michigan based bubble tea and specialty ice cream food truck"/>
    <n v="20000"/>
    <n v="0"/>
    <x v="1"/>
    <x v="0"/>
    <x v="0"/>
    <n v="1438226451"/>
    <x v="2563"/>
    <b v="0"/>
    <n v="0"/>
    <b v="0"/>
    <x v="19"/>
    <x v="2563"/>
    <x v="7"/>
    <s v="food trucks"/>
    <x v="0"/>
    <n v="2015"/>
  </r>
  <r>
    <x v="2564"/>
    <x v="2563"/>
    <s v="We want to bring the wonderful flavors of the Jersey Shore, my home, to my new home in Winnipeg, the center of Canada."/>
    <n v="40000"/>
    <n v="0"/>
    <x v="1"/>
    <x v="5"/>
    <x v="5"/>
    <n v="1406854699"/>
    <x v="2564"/>
    <b v="0"/>
    <n v="0"/>
    <b v="0"/>
    <x v="19"/>
    <x v="2564"/>
    <x v="7"/>
    <s v="food trucks"/>
    <x v="3"/>
    <n v="2014"/>
  </r>
  <r>
    <x v="2565"/>
    <x v="2564"/>
    <s v="The Sketchy Pelican. Is my vision to bring raw, honest, soulful, creative, thoght provoking cuisine to food truck form"/>
    <n v="10000"/>
    <n v="100"/>
    <x v="1"/>
    <x v="0"/>
    <x v="0"/>
    <n v="1462827000"/>
    <x v="2565"/>
    <b v="0"/>
    <n v="1"/>
    <b v="0"/>
    <x v="19"/>
    <x v="2565"/>
    <x v="7"/>
    <s v="food trucks"/>
    <x v="2"/>
    <n v="2016"/>
  </r>
  <r>
    <x v="2566"/>
    <x v="2565"/>
    <s v="You can skip the hotdog cart and enjoy fresh, hot, delicious, handmade pizza when Mamma B's takes her show on the road!"/>
    <n v="35000"/>
    <n v="0"/>
    <x v="1"/>
    <x v="0"/>
    <x v="0"/>
    <n v="1408663948"/>
    <x v="2566"/>
    <b v="0"/>
    <n v="0"/>
    <b v="0"/>
    <x v="19"/>
    <x v="2566"/>
    <x v="7"/>
    <s v="food trucks"/>
    <x v="3"/>
    <n v="2014"/>
  </r>
  <r>
    <x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x v="2567"/>
    <b v="0"/>
    <n v="2"/>
    <b v="0"/>
    <x v="19"/>
    <x v="2567"/>
    <x v="7"/>
    <s v="food trucks"/>
    <x v="0"/>
    <n v="2015"/>
  </r>
  <r>
    <x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x v="2568"/>
    <b v="0"/>
    <n v="1"/>
    <b v="0"/>
    <x v="19"/>
    <x v="2568"/>
    <x v="7"/>
    <s v="food trucks"/>
    <x v="2"/>
    <n v="2016"/>
  </r>
  <r>
    <x v="2569"/>
    <x v="2568"/>
    <s v="With your help, I would be able to get a truck and start the process of getting it ready for the 2016 season."/>
    <n v="6500"/>
    <n v="145"/>
    <x v="1"/>
    <x v="0"/>
    <x v="0"/>
    <n v="1442457112"/>
    <x v="2569"/>
    <b v="0"/>
    <n v="2"/>
    <b v="0"/>
    <x v="19"/>
    <x v="2569"/>
    <x v="7"/>
    <s v="food trucks"/>
    <x v="0"/>
    <n v="2015"/>
  </r>
  <r>
    <x v="2570"/>
    <x v="2569"/>
    <s v="A family run mobile wood fired pizza oven serving up unique artisan pizzas created by award winning Chef Brandon Mathias!"/>
    <n v="7000"/>
    <n v="59"/>
    <x v="1"/>
    <x v="0"/>
    <x v="0"/>
    <n v="1486590035"/>
    <x v="2570"/>
    <b v="0"/>
    <n v="2"/>
    <b v="0"/>
    <x v="19"/>
    <x v="2570"/>
    <x v="7"/>
    <s v="food trucks"/>
    <x v="1"/>
    <n v="2017"/>
  </r>
  <r>
    <x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x v="2571"/>
    <b v="0"/>
    <n v="4"/>
    <b v="0"/>
    <x v="19"/>
    <x v="2571"/>
    <x v="7"/>
    <s v="food trucks"/>
    <x v="2"/>
    <n v="2016"/>
  </r>
  <r>
    <x v="2572"/>
    <x v="2571"/>
    <s v="Mesquite smoked brisket nachos, food truck style, with homemade salsa to make your taste buds dance."/>
    <n v="30000"/>
    <n v="0"/>
    <x v="1"/>
    <x v="0"/>
    <x v="0"/>
    <n v="1428893517"/>
    <x v="2572"/>
    <b v="0"/>
    <n v="0"/>
    <b v="0"/>
    <x v="19"/>
    <x v="2572"/>
    <x v="7"/>
    <s v="food trucks"/>
    <x v="0"/>
    <n v="2015"/>
  </r>
  <r>
    <x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x v="2573"/>
    <b v="0"/>
    <n v="0"/>
    <b v="0"/>
    <x v="19"/>
    <x v="2573"/>
    <x v="7"/>
    <s v="food trucks"/>
    <x v="3"/>
    <n v="2014"/>
  </r>
  <r>
    <x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x v="2574"/>
    <b v="0"/>
    <n v="0"/>
    <b v="0"/>
    <x v="19"/>
    <x v="2574"/>
    <x v="7"/>
    <s v="food trucks"/>
    <x v="2"/>
    <n v="2016"/>
  </r>
  <r>
    <x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x v="2575"/>
    <b v="0"/>
    <n v="0"/>
    <b v="0"/>
    <x v="19"/>
    <x v="2575"/>
    <x v="7"/>
    <s v="food trucks"/>
    <x v="3"/>
    <n v="2014"/>
  </r>
  <r>
    <x v="2576"/>
    <x v="2575"/>
    <s v="A New Twist with an American and Philippine fast food Mobile Trailer."/>
    <n v="10000"/>
    <n v="0"/>
    <x v="1"/>
    <x v="0"/>
    <x v="0"/>
    <n v="1428707647"/>
    <x v="2576"/>
    <b v="0"/>
    <n v="0"/>
    <b v="0"/>
    <x v="19"/>
    <x v="2576"/>
    <x v="7"/>
    <s v="food trucks"/>
    <x v="0"/>
    <n v="2015"/>
  </r>
  <r>
    <x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x v="2577"/>
    <b v="0"/>
    <n v="0"/>
    <b v="0"/>
    <x v="19"/>
    <x v="2577"/>
    <x v="7"/>
    <s v="food trucks"/>
    <x v="3"/>
    <n v="2014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8"/>
    <b v="0"/>
    <n v="0"/>
    <b v="0"/>
    <x v="19"/>
    <x v="2578"/>
    <x v="7"/>
    <s v="food trucks"/>
    <x v="0"/>
    <n v="2015"/>
  </r>
  <r>
    <x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x v="2579"/>
    <b v="0"/>
    <n v="12"/>
    <b v="0"/>
    <x v="19"/>
    <x v="2579"/>
    <x v="7"/>
    <s v="food trucks"/>
    <x v="3"/>
    <n v="2014"/>
  </r>
  <r>
    <x v="2580"/>
    <x v="2579"/>
    <s v="Planning to build this truck into a full rolling fold out cook shack,providing clean cold drinking water to all festival goers"/>
    <n v="8500"/>
    <n v="51"/>
    <x v="1"/>
    <x v="0"/>
    <x v="0"/>
    <n v="1431745200"/>
    <x v="2580"/>
    <b v="0"/>
    <n v="2"/>
    <b v="0"/>
    <x v="19"/>
    <x v="2580"/>
    <x v="7"/>
    <s v="food trucks"/>
    <x v="0"/>
    <n v="2015"/>
  </r>
  <r>
    <x v="2581"/>
    <x v="2580"/>
    <s v="Creating a Food Truck to bring gourmet sausage sliders to Jacksonville, FL for breakfast, lunch, and special events."/>
    <n v="5000"/>
    <n v="530"/>
    <x v="2"/>
    <x v="0"/>
    <x v="0"/>
    <n v="1447689898"/>
    <x v="2581"/>
    <b v="0"/>
    <n v="11"/>
    <b v="0"/>
    <x v="19"/>
    <x v="2581"/>
    <x v="7"/>
    <s v="food trucks"/>
    <x v="0"/>
    <n v="2015"/>
  </r>
  <r>
    <x v="2582"/>
    <x v="2581"/>
    <s v="The place where chicken meets liquor for the first time!"/>
    <n v="90000"/>
    <n v="1"/>
    <x v="2"/>
    <x v="0"/>
    <x v="0"/>
    <n v="1477784634"/>
    <x v="2582"/>
    <b v="0"/>
    <n v="1"/>
    <b v="0"/>
    <x v="19"/>
    <x v="2582"/>
    <x v="7"/>
    <s v="food trucks"/>
    <x v="2"/>
    <n v="2016"/>
  </r>
  <r>
    <x v="2583"/>
    <x v="2582"/>
    <s v="Crazy Daisy will become the newest member of the food truck distributors in Kansas City, Missouri."/>
    <n v="1000"/>
    <n v="5"/>
    <x v="2"/>
    <x v="0"/>
    <x v="0"/>
    <n v="1426526880"/>
    <x v="2583"/>
    <b v="0"/>
    <n v="5"/>
    <b v="0"/>
    <x v="19"/>
    <x v="2583"/>
    <x v="7"/>
    <s v="food trucks"/>
    <x v="0"/>
    <n v="2015"/>
  </r>
  <r>
    <x v="2584"/>
    <x v="2583"/>
    <s v="Bringing quality food to the masses using local premium ingredients, but at a food truck price!"/>
    <n v="10000"/>
    <n v="0"/>
    <x v="2"/>
    <x v="0"/>
    <x v="0"/>
    <n v="1434341369"/>
    <x v="2584"/>
    <b v="0"/>
    <n v="0"/>
    <b v="0"/>
    <x v="19"/>
    <x v="2584"/>
    <x v="7"/>
    <s v="food trucks"/>
    <x v="0"/>
    <n v="2015"/>
  </r>
  <r>
    <x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x v="2585"/>
    <b v="0"/>
    <n v="1"/>
    <b v="0"/>
    <x v="19"/>
    <x v="2585"/>
    <x v="7"/>
    <s v="food trucks"/>
    <x v="3"/>
    <n v="2014"/>
  </r>
  <r>
    <x v="2586"/>
    <x v="2585"/>
    <s v="I would like to bring fresh salad and food to the streets of London at a reasonable price."/>
    <n v="3000"/>
    <n v="5"/>
    <x v="2"/>
    <x v="1"/>
    <x v="1"/>
    <n v="1451030136"/>
    <x v="2586"/>
    <b v="0"/>
    <n v="1"/>
    <b v="0"/>
    <x v="19"/>
    <x v="2586"/>
    <x v="7"/>
    <s v="food trucks"/>
    <x v="0"/>
    <n v="2015"/>
  </r>
  <r>
    <x v="2587"/>
    <x v="2586"/>
    <s v="Providing creative, healthy signature dishes for active, conscientious lifestylers through a community of culinary artists."/>
    <n v="50000"/>
    <n v="1217"/>
    <x v="2"/>
    <x v="0"/>
    <x v="0"/>
    <n v="1451491953"/>
    <x v="2587"/>
    <b v="0"/>
    <n v="6"/>
    <b v="0"/>
    <x v="19"/>
    <x v="2587"/>
    <x v="7"/>
    <s v="food trucks"/>
    <x v="0"/>
    <n v="2015"/>
  </r>
  <r>
    <x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x v="2588"/>
    <b v="0"/>
    <n v="8"/>
    <b v="0"/>
    <x v="19"/>
    <x v="2588"/>
    <x v="7"/>
    <s v="food trucks"/>
    <x v="0"/>
    <n v="2015"/>
  </r>
  <r>
    <x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x v="2589"/>
    <b v="0"/>
    <n v="1"/>
    <b v="0"/>
    <x v="19"/>
    <x v="2589"/>
    <x v="7"/>
    <s v="food trucks"/>
    <x v="2"/>
    <n v="2016"/>
  </r>
  <r>
    <x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x v="2590"/>
    <b v="0"/>
    <n v="0"/>
    <b v="0"/>
    <x v="19"/>
    <x v="2590"/>
    <x v="7"/>
    <s v="food trucks"/>
    <x v="2"/>
    <n v="2016"/>
  </r>
  <r>
    <x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x v="2591"/>
    <b v="0"/>
    <n v="2"/>
    <b v="0"/>
    <x v="19"/>
    <x v="2591"/>
    <x v="7"/>
    <s v="food trucks"/>
    <x v="2"/>
    <n v="2016"/>
  </r>
  <r>
    <x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x v="2592"/>
    <b v="0"/>
    <n v="1"/>
    <b v="0"/>
    <x v="19"/>
    <x v="2592"/>
    <x v="7"/>
    <s v="food trucks"/>
    <x v="3"/>
    <n v="2014"/>
  </r>
  <r>
    <x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x v="2593"/>
    <b v="0"/>
    <n v="0"/>
    <b v="0"/>
    <x v="19"/>
    <x v="2593"/>
    <x v="7"/>
    <s v="food trucks"/>
    <x v="0"/>
    <n v="2015"/>
  </r>
  <r>
    <x v="2594"/>
    <x v="2593"/>
    <s v="New, small home business, looking to take some Granny's old recipes along with some of my own creations to the streets!"/>
    <n v="80000"/>
    <n v="1"/>
    <x v="2"/>
    <x v="0"/>
    <x v="0"/>
    <n v="1407453228"/>
    <x v="2594"/>
    <b v="0"/>
    <n v="1"/>
    <b v="0"/>
    <x v="19"/>
    <x v="2594"/>
    <x v="7"/>
    <s v="food trucks"/>
    <x v="3"/>
    <n v="2014"/>
  </r>
  <r>
    <x v="2595"/>
    <x v="2594"/>
    <s v="Looking to put the best baked goods in Bowling Green on wheels"/>
    <n v="15000"/>
    <n v="1825"/>
    <x v="2"/>
    <x v="0"/>
    <x v="0"/>
    <n v="1487915500"/>
    <x v="2595"/>
    <b v="0"/>
    <n v="19"/>
    <b v="0"/>
    <x v="19"/>
    <x v="2595"/>
    <x v="7"/>
    <s v="food trucks"/>
    <x v="1"/>
    <n v="2017"/>
  </r>
  <r>
    <x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x v="2596"/>
    <b v="0"/>
    <n v="27"/>
    <b v="0"/>
    <x v="19"/>
    <x v="2596"/>
    <x v="7"/>
    <s v="food trucks"/>
    <x v="3"/>
    <n v="2014"/>
  </r>
  <r>
    <x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x v="2597"/>
    <b v="0"/>
    <n v="7"/>
    <b v="0"/>
    <x v="19"/>
    <x v="2597"/>
    <x v="7"/>
    <s v="food trucks"/>
    <x v="2"/>
    <n v="2016"/>
  </r>
  <r>
    <x v="2598"/>
    <x v="2597"/>
    <s v="I'm ready to make Tulsa happy and aware that love and kindness go hand in hand with good food!"/>
    <n v="3000"/>
    <n v="1170"/>
    <x v="2"/>
    <x v="0"/>
    <x v="0"/>
    <n v="1443039001"/>
    <x v="2598"/>
    <b v="0"/>
    <n v="14"/>
    <b v="0"/>
    <x v="19"/>
    <x v="2598"/>
    <x v="7"/>
    <s v="food trucks"/>
    <x v="0"/>
    <n v="2015"/>
  </r>
  <r>
    <x v="2599"/>
    <x v="2598"/>
    <s v="The Empty Ramekins Catering Group is looking for your help to start up in Miami Florida!!!!"/>
    <n v="9041"/>
    <n v="90"/>
    <x v="2"/>
    <x v="0"/>
    <x v="0"/>
    <n v="1407089147"/>
    <x v="2599"/>
    <b v="0"/>
    <n v="5"/>
    <b v="0"/>
    <x v="19"/>
    <x v="2599"/>
    <x v="7"/>
    <s v="food trucks"/>
    <x v="3"/>
    <n v="2014"/>
  </r>
  <r>
    <x v="2600"/>
    <x v="2599"/>
    <s v="On Sunday November 8, 2015 our food truck burned to the ground. Please help us get rebuilt."/>
    <n v="50000"/>
    <n v="3466"/>
    <x v="2"/>
    <x v="0"/>
    <x v="0"/>
    <n v="1458938200"/>
    <x v="2600"/>
    <b v="0"/>
    <n v="30"/>
    <b v="0"/>
    <x v="19"/>
    <x v="2600"/>
    <x v="7"/>
    <s v="food trucks"/>
    <x v="2"/>
    <n v="2016"/>
  </r>
  <r>
    <x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x v="2601"/>
    <b v="1"/>
    <n v="151"/>
    <b v="1"/>
    <x v="36"/>
    <x v="2601"/>
    <x v="2"/>
    <s v="space exploration"/>
    <x v="5"/>
    <n v="2012"/>
  </r>
  <r>
    <x v="2602"/>
    <x v="2601"/>
    <s v="Three screen-printed posters celebrating the most popular and most notable interplanetary robotic space missions."/>
    <n v="12000"/>
    <n v="39131"/>
    <x v="0"/>
    <x v="0"/>
    <x v="0"/>
    <n v="1415827200"/>
    <x v="2602"/>
    <b v="1"/>
    <n v="489"/>
    <b v="1"/>
    <x v="36"/>
    <x v="2602"/>
    <x v="2"/>
    <s v="space exploration"/>
    <x v="3"/>
    <n v="2014"/>
  </r>
  <r>
    <x v="2603"/>
    <x v="2602"/>
    <s v="I will be building a mock space station and simulate living on Mars for two weeks."/>
    <n v="1750"/>
    <n v="1776"/>
    <x v="0"/>
    <x v="0"/>
    <x v="0"/>
    <n v="1387835654"/>
    <x v="2603"/>
    <b v="1"/>
    <n v="50"/>
    <b v="1"/>
    <x v="36"/>
    <x v="2603"/>
    <x v="2"/>
    <s v="space exploration"/>
    <x v="4"/>
    <n v="2013"/>
  </r>
  <r>
    <x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x v="2604"/>
    <b v="1"/>
    <n v="321"/>
    <b v="1"/>
    <x v="36"/>
    <x v="2604"/>
    <x v="2"/>
    <s v="space exploration"/>
    <x v="5"/>
    <n v="2012"/>
  </r>
  <r>
    <x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x v="2605"/>
    <b v="1"/>
    <n v="1762"/>
    <b v="1"/>
    <x v="36"/>
    <x v="2605"/>
    <x v="2"/>
    <s v="space exploration"/>
    <x v="2"/>
    <n v="2016"/>
  </r>
  <r>
    <x v="2606"/>
    <x v="2605"/>
    <s v="PongSat 2 !!!!!_x000a__x000a_On September 27, 2014 we are going to send 2000 student projects to the edge of space."/>
    <n v="11000"/>
    <n v="12106"/>
    <x v="0"/>
    <x v="0"/>
    <x v="0"/>
    <n v="1398791182"/>
    <x v="2606"/>
    <b v="1"/>
    <n v="385"/>
    <b v="1"/>
    <x v="36"/>
    <x v="2606"/>
    <x v="2"/>
    <s v="space exploration"/>
    <x v="3"/>
    <n v="2014"/>
  </r>
  <r>
    <x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x v="2607"/>
    <b v="1"/>
    <n v="398"/>
    <b v="1"/>
    <x v="36"/>
    <x v="2607"/>
    <x v="2"/>
    <s v="space exploration"/>
    <x v="0"/>
    <n v="2015"/>
  </r>
  <r>
    <x v="2608"/>
    <x v="2607"/>
    <s v="Giant Leaps featuring the historic missions of human spaceflight is the third in our series of space exploration prints"/>
    <n v="8000"/>
    <n v="17914"/>
    <x v="0"/>
    <x v="0"/>
    <x v="0"/>
    <n v="1489536000"/>
    <x v="2608"/>
    <b v="1"/>
    <n v="304"/>
    <b v="1"/>
    <x v="36"/>
    <x v="2608"/>
    <x v="2"/>
    <s v="space exploration"/>
    <x v="1"/>
    <n v="2017"/>
  </r>
  <r>
    <x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x v="2609"/>
    <b v="1"/>
    <n v="676"/>
    <b v="1"/>
    <x v="36"/>
    <x v="2609"/>
    <x v="2"/>
    <s v="space exploration"/>
    <x v="5"/>
    <n v="2012"/>
  </r>
  <r>
    <x v="2610"/>
    <x v="2609"/>
    <s v="Preserve the telescope that Clyde Tombaugh used to discover Pluto for generations to come!"/>
    <n v="22765"/>
    <n v="32172.66"/>
    <x v="0"/>
    <x v="0"/>
    <x v="0"/>
    <n v="1471849140"/>
    <x v="2610"/>
    <b v="1"/>
    <n v="577"/>
    <b v="1"/>
    <x v="36"/>
    <x v="2610"/>
    <x v="2"/>
    <s v="space exploration"/>
    <x v="2"/>
    <n v="201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11"/>
    <b v="1"/>
    <n v="3663"/>
    <b v="1"/>
    <x v="36"/>
    <x v="2611"/>
    <x v="2"/>
    <s v="space exploration"/>
    <x v="2"/>
    <n v="2016"/>
  </r>
  <r>
    <x v="2612"/>
    <x v="2611"/>
    <s v="What if we built a rocket that is better than a NASA or commercially available rocket? What if we did it with students?"/>
    <n v="10000"/>
    <n v="17176.13"/>
    <x v="0"/>
    <x v="0"/>
    <x v="0"/>
    <n v="1420773970"/>
    <x v="2612"/>
    <b v="1"/>
    <n v="294"/>
    <b v="1"/>
    <x v="36"/>
    <x v="2612"/>
    <x v="2"/>
    <s v="space exploration"/>
    <x v="3"/>
    <n v="2014"/>
  </r>
  <r>
    <x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x v="2613"/>
    <b v="1"/>
    <n v="28"/>
    <b v="1"/>
    <x v="36"/>
    <x v="2613"/>
    <x v="2"/>
    <s v="space exploration"/>
    <x v="5"/>
    <n v="2012"/>
  </r>
  <r>
    <x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x v="2614"/>
    <b v="1"/>
    <n v="100"/>
    <b v="1"/>
    <x v="36"/>
    <x v="2614"/>
    <x v="2"/>
    <s v="space exploration"/>
    <x v="3"/>
    <n v="2014"/>
  </r>
  <r>
    <x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x v="2615"/>
    <b v="0"/>
    <n v="72"/>
    <b v="1"/>
    <x v="36"/>
    <x v="2615"/>
    <x v="2"/>
    <s v="space exploration"/>
    <x v="2"/>
    <n v="2016"/>
  </r>
  <r>
    <x v="2616"/>
    <x v="2615"/>
    <s v="Production of variously-sized deployable models of NASA's James Webb Space Telescope to promote hands-on learning."/>
    <n v="25000"/>
    <n v="28633.5"/>
    <x v="0"/>
    <x v="0"/>
    <x v="0"/>
    <n v="1440546729"/>
    <x v="2616"/>
    <b v="1"/>
    <n v="238"/>
    <b v="1"/>
    <x v="36"/>
    <x v="2616"/>
    <x v="2"/>
    <s v="space exploration"/>
    <x v="0"/>
    <n v="2015"/>
  </r>
  <r>
    <x v="2617"/>
    <x v="2616"/>
    <s v="A simple way to learn and teach complex astronomical concepts. Awesome educational experiment, class demo or desktop display."/>
    <n v="500"/>
    <n v="4388"/>
    <x v="0"/>
    <x v="0"/>
    <x v="0"/>
    <n v="1413838751"/>
    <x v="2617"/>
    <b v="1"/>
    <n v="159"/>
    <b v="1"/>
    <x v="36"/>
    <x v="2617"/>
    <x v="2"/>
    <s v="space exploration"/>
    <x v="3"/>
    <n v="2014"/>
  </r>
  <r>
    <x v="2618"/>
    <x v="2617"/>
    <s v="LTD ED COLLECTIBLE SPACE ART FEAT. ASTRONAUTS"/>
    <n v="15000"/>
    <n v="15808"/>
    <x v="0"/>
    <x v="0"/>
    <x v="0"/>
    <n v="1449000061"/>
    <x v="2618"/>
    <b v="1"/>
    <n v="77"/>
    <b v="1"/>
    <x v="36"/>
    <x v="2618"/>
    <x v="2"/>
    <s v="space exploration"/>
    <x v="0"/>
    <n v="2015"/>
  </r>
  <r>
    <x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x v="2619"/>
    <b v="1"/>
    <n v="53"/>
    <b v="1"/>
    <x v="36"/>
    <x v="2619"/>
    <x v="2"/>
    <s v="space exploration"/>
    <x v="0"/>
    <n v="2015"/>
  </r>
  <r>
    <x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x v="2620"/>
    <b v="1"/>
    <n v="1251"/>
    <b v="1"/>
    <x v="36"/>
    <x v="2620"/>
    <x v="2"/>
    <s v="space exploration"/>
    <x v="0"/>
    <n v="2015"/>
  </r>
  <r>
    <x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x v="2621"/>
    <b v="1"/>
    <n v="465"/>
    <b v="1"/>
    <x v="36"/>
    <x v="2621"/>
    <x v="2"/>
    <s v="space exploration"/>
    <x v="0"/>
    <n v="2015"/>
  </r>
  <r>
    <x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x v="2622"/>
    <b v="0"/>
    <n v="74"/>
    <b v="1"/>
    <x v="36"/>
    <x v="2622"/>
    <x v="2"/>
    <s v="space exploration"/>
    <x v="2"/>
    <n v="2016"/>
  </r>
  <r>
    <x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x v="2623"/>
    <b v="0"/>
    <n v="62"/>
    <b v="1"/>
    <x v="36"/>
    <x v="2623"/>
    <x v="2"/>
    <s v="space exploration"/>
    <x v="2"/>
    <n v="2016"/>
  </r>
  <r>
    <x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x v="2624"/>
    <b v="0"/>
    <n v="3468"/>
    <b v="1"/>
    <x v="36"/>
    <x v="2624"/>
    <x v="2"/>
    <s v="space exploration"/>
    <x v="5"/>
    <n v="2012"/>
  </r>
  <r>
    <x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x v="2625"/>
    <b v="0"/>
    <n v="52"/>
    <b v="1"/>
    <x v="36"/>
    <x v="2625"/>
    <x v="2"/>
    <s v="space exploration"/>
    <x v="2"/>
    <n v="2016"/>
  </r>
  <r>
    <x v="2626"/>
    <x v="2625"/>
    <s v="Support the accreditation of our online STEM Mentoring Program with the International Mentoring Association"/>
    <n v="2500"/>
    <n v="2800"/>
    <x v="0"/>
    <x v="0"/>
    <x v="0"/>
    <n v="1433343869"/>
    <x v="2626"/>
    <b v="0"/>
    <n v="50"/>
    <b v="1"/>
    <x v="36"/>
    <x v="2626"/>
    <x v="2"/>
    <s v="space exploration"/>
    <x v="0"/>
    <n v="2015"/>
  </r>
  <r>
    <x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x v="2627"/>
    <b v="0"/>
    <n v="45"/>
    <b v="1"/>
    <x v="36"/>
    <x v="2627"/>
    <x v="2"/>
    <s v="space exploration"/>
    <x v="0"/>
    <n v="2015"/>
  </r>
  <r>
    <x v="2628"/>
    <x v="2627"/>
    <s v="A high school freshman is sending pie into space and you can be a part of it.  GO SCIENCE!!!"/>
    <n v="839"/>
    <n v="926"/>
    <x v="0"/>
    <x v="0"/>
    <x v="0"/>
    <n v="1417389067"/>
    <x v="2628"/>
    <b v="0"/>
    <n v="21"/>
    <b v="1"/>
    <x v="36"/>
    <x v="2628"/>
    <x v="2"/>
    <s v="space exploration"/>
    <x v="3"/>
    <n v="2014"/>
  </r>
  <r>
    <x v="2629"/>
    <x v="2628"/>
    <s v="The first international contest to let students shape the future of interstellar travel."/>
    <n v="5000"/>
    <n v="6387"/>
    <x v="0"/>
    <x v="1"/>
    <x v="1"/>
    <n v="1431608122"/>
    <x v="2629"/>
    <b v="0"/>
    <n v="100"/>
    <b v="1"/>
    <x v="36"/>
    <x v="2629"/>
    <x v="2"/>
    <s v="space exploration"/>
    <x v="0"/>
    <n v="2015"/>
  </r>
  <r>
    <x v="2630"/>
    <x v="2629"/>
    <s v="Free and easy to use information when asteroids pass closer than the Moon. Stretch - take photos of all of these asteroids"/>
    <n v="2000"/>
    <n v="3158"/>
    <x v="0"/>
    <x v="2"/>
    <x v="2"/>
    <n v="1467280800"/>
    <x v="2630"/>
    <b v="0"/>
    <n v="81"/>
    <b v="1"/>
    <x v="36"/>
    <x v="2630"/>
    <x v="2"/>
    <s v="space exploration"/>
    <x v="2"/>
    <n v="2016"/>
  </r>
  <r>
    <x v="2631"/>
    <x v="2630"/>
    <s v="Starship Congress 2015 is a deep-space &amp; interstellar science summit staged by Icarus Interstellar."/>
    <n v="20000"/>
    <n v="22933.05"/>
    <x v="0"/>
    <x v="0"/>
    <x v="0"/>
    <n v="1440907427"/>
    <x v="2631"/>
    <b v="0"/>
    <n v="286"/>
    <b v="1"/>
    <x v="36"/>
    <x v="2631"/>
    <x v="2"/>
    <s v="space exploration"/>
    <x v="0"/>
    <n v="2015"/>
  </r>
  <r>
    <x v="2632"/>
    <x v="2631"/>
    <s v="Students from 3 universities are designing a dual stage rocket to test experimental rocket technology."/>
    <n v="1070"/>
    <n v="1466"/>
    <x v="0"/>
    <x v="0"/>
    <x v="0"/>
    <n v="1464485339"/>
    <x v="2632"/>
    <b v="0"/>
    <n v="42"/>
    <b v="1"/>
    <x v="36"/>
    <x v="2632"/>
    <x v="2"/>
    <s v="space exploration"/>
    <x v="2"/>
    <n v="2016"/>
  </r>
  <r>
    <x v="2633"/>
    <x v="2632"/>
    <s v="A device that lights up whenever the International Space Station is nearby (that happens more often than you might expect)"/>
    <n v="5000"/>
    <n v="17731"/>
    <x v="0"/>
    <x v="0"/>
    <x v="0"/>
    <n v="1393542000"/>
    <x v="2633"/>
    <b v="0"/>
    <n v="199"/>
    <b v="1"/>
    <x v="36"/>
    <x v="2633"/>
    <x v="2"/>
    <s v="space exploration"/>
    <x v="3"/>
    <n v="2014"/>
  </r>
  <r>
    <x v="2634"/>
    <x v="2633"/>
    <s v="After a unsuccessful recovery last time we are trying again to successfully launch and recover a weather balloon from space."/>
    <n v="930"/>
    <n v="986"/>
    <x v="0"/>
    <x v="0"/>
    <x v="0"/>
    <n v="1475163921"/>
    <x v="2634"/>
    <b v="0"/>
    <n v="25"/>
    <b v="1"/>
    <x v="36"/>
    <x v="2634"/>
    <x v="2"/>
    <s v="space exploration"/>
    <x v="2"/>
    <n v="2016"/>
  </r>
  <r>
    <x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x v="2635"/>
    <b v="0"/>
    <n v="84"/>
    <b v="1"/>
    <x v="36"/>
    <x v="2635"/>
    <x v="2"/>
    <s v="space exploration"/>
    <x v="0"/>
    <n v="2015"/>
  </r>
  <r>
    <x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x v="2636"/>
    <b v="0"/>
    <n v="50"/>
    <b v="1"/>
    <x v="36"/>
    <x v="2636"/>
    <x v="2"/>
    <s v="space exploration"/>
    <x v="2"/>
    <n v="2016"/>
  </r>
  <r>
    <x v="2637"/>
    <x v="2636"/>
    <s v="Help us collect the data to solve the mystery of the century: Is light slowing down?"/>
    <n v="500"/>
    <n v="831"/>
    <x v="0"/>
    <x v="0"/>
    <x v="0"/>
    <n v="1476277875"/>
    <x v="2637"/>
    <b v="0"/>
    <n v="26"/>
    <b v="1"/>
    <x v="36"/>
    <x v="2637"/>
    <x v="2"/>
    <s v="space exploration"/>
    <x v="2"/>
    <n v="2016"/>
  </r>
  <r>
    <x v="2638"/>
    <x v="2637"/>
    <s v="The second round of funding for the most amazing project ever where a high school freshman is sending pie into SPACE!!!"/>
    <n v="347"/>
    <n v="353"/>
    <x v="0"/>
    <x v="0"/>
    <x v="0"/>
    <n v="1421358895"/>
    <x v="2638"/>
    <b v="0"/>
    <n v="14"/>
    <b v="1"/>
    <x v="36"/>
    <x v="2638"/>
    <x v="2"/>
    <s v="space exploration"/>
    <x v="3"/>
    <n v="2014"/>
  </r>
  <r>
    <x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x v="2639"/>
    <b v="0"/>
    <n v="49"/>
    <b v="1"/>
    <x v="36"/>
    <x v="2639"/>
    <x v="2"/>
    <s v="space exploration"/>
    <x v="0"/>
    <n v="2015"/>
  </r>
  <r>
    <x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x v="2640"/>
    <b v="0"/>
    <n v="69"/>
    <b v="1"/>
    <x v="36"/>
    <x v="2640"/>
    <x v="2"/>
    <s v="space exploration"/>
    <x v="0"/>
    <n v="2015"/>
  </r>
  <r>
    <x v="2641"/>
    <x v="2640"/>
    <s v="Building a Flying saucer that has Artificial Intelligent made from sea shell."/>
    <n v="1500"/>
    <n v="15"/>
    <x v="2"/>
    <x v="0"/>
    <x v="0"/>
    <n v="1410811740"/>
    <x v="2641"/>
    <b v="0"/>
    <n v="1"/>
    <b v="0"/>
    <x v="36"/>
    <x v="2641"/>
    <x v="2"/>
    <s v="space exploration"/>
    <x v="3"/>
    <n v="2014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x v="2642"/>
    <b v="0"/>
    <n v="0"/>
    <b v="0"/>
    <x v="36"/>
    <x v="2642"/>
    <x v="2"/>
    <s v="space exploration"/>
    <x v="2"/>
    <n v="201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x v="2643"/>
    <b v="1"/>
    <n v="1501"/>
    <b v="0"/>
    <x v="36"/>
    <x v="2643"/>
    <x v="2"/>
    <s v="space exploration"/>
    <x v="2"/>
    <n v="2016"/>
  </r>
  <r>
    <x v="2644"/>
    <x v="2643"/>
    <s v="A historic manned launch into near space by 3 brave pilots to capture the 2017 total solar eclipse in virtual reality."/>
    <n v="100000"/>
    <n v="2053"/>
    <x v="1"/>
    <x v="0"/>
    <x v="0"/>
    <n v="1489172435"/>
    <x v="2644"/>
    <b v="1"/>
    <n v="52"/>
    <b v="0"/>
    <x v="36"/>
    <x v="2644"/>
    <x v="2"/>
    <s v="space exploration"/>
    <x v="1"/>
    <n v="2017"/>
  </r>
  <r>
    <x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x v="2645"/>
    <b v="1"/>
    <n v="23"/>
    <b v="0"/>
    <x v="36"/>
    <x v="2645"/>
    <x v="2"/>
    <s v="space exploration"/>
    <x v="3"/>
    <n v="2014"/>
  </r>
  <r>
    <x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x v="2646"/>
    <b v="1"/>
    <n v="535"/>
    <b v="0"/>
    <x v="36"/>
    <x v="2646"/>
    <x v="2"/>
    <s v="space exploration"/>
    <x v="0"/>
    <n v="2015"/>
  </r>
  <r>
    <x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x v="2647"/>
    <b v="0"/>
    <n v="3"/>
    <b v="0"/>
    <x v="36"/>
    <x v="2647"/>
    <x v="2"/>
    <s v="space exploration"/>
    <x v="0"/>
    <n v="2015"/>
  </r>
  <r>
    <x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x v="2648"/>
    <b v="0"/>
    <n v="6"/>
    <b v="0"/>
    <x v="36"/>
    <x v="2648"/>
    <x v="2"/>
    <s v="space exploration"/>
    <x v="2"/>
    <n v="2016"/>
  </r>
  <r>
    <x v="2649"/>
    <x v="2648"/>
    <s v="They have launched a Kickstarter."/>
    <n v="125000"/>
    <n v="124"/>
    <x v="1"/>
    <x v="0"/>
    <x v="0"/>
    <n v="1454370941"/>
    <x v="2649"/>
    <b v="0"/>
    <n v="3"/>
    <b v="0"/>
    <x v="36"/>
    <x v="2649"/>
    <x v="2"/>
    <s v="space exploration"/>
    <x v="0"/>
    <n v="2015"/>
  </r>
  <r>
    <x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x v="2650"/>
    <b v="0"/>
    <n v="5"/>
    <b v="0"/>
    <x v="36"/>
    <x v="2650"/>
    <x v="2"/>
    <s v="space exploration"/>
    <x v="2"/>
    <n v="2016"/>
  </r>
  <r>
    <x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x v="2651"/>
    <b v="0"/>
    <n v="17"/>
    <b v="0"/>
    <x v="36"/>
    <x v="2651"/>
    <x v="2"/>
    <s v="space exploration"/>
    <x v="0"/>
    <n v="2015"/>
  </r>
  <r>
    <x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x v="2652"/>
    <b v="0"/>
    <n v="11"/>
    <b v="0"/>
    <x v="36"/>
    <x v="2652"/>
    <x v="2"/>
    <s v="space exploration"/>
    <x v="3"/>
    <n v="2014"/>
  </r>
  <r>
    <x v="2653"/>
    <x v="2652"/>
    <s v="DREAM BIG. Explore the universe through STEAM education. (Science, Technology, Engineering, Art, Mathematics)"/>
    <n v="51000"/>
    <n v="5876"/>
    <x v="1"/>
    <x v="0"/>
    <x v="0"/>
    <n v="1402632000"/>
    <x v="2653"/>
    <b v="0"/>
    <n v="70"/>
    <b v="0"/>
    <x v="36"/>
    <x v="2653"/>
    <x v="2"/>
    <s v="space exploration"/>
    <x v="3"/>
    <n v="2014"/>
  </r>
  <r>
    <x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x v="2654"/>
    <b v="0"/>
    <n v="6"/>
    <b v="0"/>
    <x v="36"/>
    <x v="2654"/>
    <x v="2"/>
    <s v="space exploration"/>
    <x v="0"/>
    <n v="2015"/>
  </r>
  <r>
    <x v="2655"/>
    <x v="2654"/>
    <s v="Thank you for your support!"/>
    <n v="15000"/>
    <n v="3155"/>
    <x v="1"/>
    <x v="0"/>
    <x v="0"/>
    <n v="1455048000"/>
    <x v="2655"/>
    <b v="0"/>
    <n v="43"/>
    <b v="0"/>
    <x v="36"/>
    <x v="2655"/>
    <x v="2"/>
    <s v="space exploration"/>
    <x v="2"/>
    <n v="2016"/>
  </r>
  <r>
    <x v="2656"/>
    <x v="2655"/>
    <s v="MoonWatcher will be bringing the Moon closer to all of us."/>
    <n v="150000"/>
    <n v="17155"/>
    <x v="1"/>
    <x v="0"/>
    <x v="0"/>
    <n v="1489345200"/>
    <x v="2656"/>
    <b v="0"/>
    <n v="152"/>
    <b v="0"/>
    <x v="36"/>
    <x v="2656"/>
    <x v="2"/>
    <s v="space exploration"/>
    <x v="1"/>
    <n v="2017"/>
  </r>
  <r>
    <x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x v="2657"/>
    <b v="0"/>
    <n v="59"/>
    <b v="0"/>
    <x v="36"/>
    <x v="2657"/>
    <x v="2"/>
    <s v="space exploration"/>
    <x v="2"/>
    <n v="2016"/>
  </r>
  <r>
    <x v="2658"/>
    <x v="2657"/>
    <s v="Funding will allow free participation for 20 schools, grades 4-12, (thousands of students) anywhere in the nation."/>
    <n v="98000"/>
    <n v="91"/>
    <x v="1"/>
    <x v="0"/>
    <x v="0"/>
    <n v="1469913194"/>
    <x v="2658"/>
    <b v="0"/>
    <n v="4"/>
    <b v="0"/>
    <x v="36"/>
    <x v="2658"/>
    <x v="2"/>
    <s v="space exploration"/>
    <x v="2"/>
    <n v="2016"/>
  </r>
  <r>
    <x v="2659"/>
    <x v="2658"/>
    <s v="test"/>
    <n v="49000"/>
    <n v="1333"/>
    <x v="1"/>
    <x v="0"/>
    <x v="0"/>
    <n v="1429321210"/>
    <x v="2659"/>
    <b v="0"/>
    <n v="10"/>
    <b v="0"/>
    <x v="36"/>
    <x v="2659"/>
    <x v="2"/>
    <s v="space exploration"/>
    <x v="0"/>
    <n v="2015"/>
  </r>
  <r>
    <x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x v="2660"/>
    <b v="0"/>
    <n v="5"/>
    <b v="0"/>
    <x v="36"/>
    <x v="2660"/>
    <x v="2"/>
    <s v="space exploration"/>
    <x v="0"/>
    <n v="2015"/>
  </r>
  <r>
    <x v="2661"/>
    <x v="2660"/>
    <s v="Summer Camp is an old gas station that will have workshops, custom art framing, and carry vintage &amp; home goods."/>
    <n v="5000"/>
    <n v="5145"/>
    <x v="0"/>
    <x v="0"/>
    <x v="0"/>
    <n v="1382742010"/>
    <x v="2661"/>
    <b v="0"/>
    <n v="60"/>
    <b v="1"/>
    <x v="37"/>
    <x v="2661"/>
    <x v="2"/>
    <s v="makerspaces"/>
    <x v="4"/>
    <n v="2013"/>
  </r>
  <r>
    <x v="2662"/>
    <x v="2661"/>
    <s v="The Mini Maker is Lansing Michigan's new kid friendly makerspace. We're dedicated to help kids imagine, develop and build."/>
    <n v="20000"/>
    <n v="21360"/>
    <x v="0"/>
    <x v="0"/>
    <x v="0"/>
    <n v="1440179713"/>
    <x v="2662"/>
    <b v="0"/>
    <n v="80"/>
    <b v="1"/>
    <x v="37"/>
    <x v="2662"/>
    <x v="2"/>
    <s v="makerspaces"/>
    <x v="0"/>
    <n v="2015"/>
  </r>
  <r>
    <x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x v="2663"/>
    <b v="0"/>
    <n v="56"/>
    <b v="1"/>
    <x v="37"/>
    <x v="2663"/>
    <x v="2"/>
    <s v="makerspaces"/>
    <x v="0"/>
    <n v="2015"/>
  </r>
  <r>
    <x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x v="2664"/>
    <b v="0"/>
    <n v="104"/>
    <b v="1"/>
    <x v="37"/>
    <x v="2664"/>
    <x v="2"/>
    <s v="makerspaces"/>
    <x v="0"/>
    <n v="2015"/>
  </r>
  <r>
    <x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x v="2665"/>
    <b v="0"/>
    <n v="46"/>
    <b v="1"/>
    <x v="37"/>
    <x v="2665"/>
    <x v="2"/>
    <s v="makerspaces"/>
    <x v="0"/>
    <n v="2015"/>
  </r>
  <r>
    <x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x v="2666"/>
    <b v="0"/>
    <n v="206"/>
    <b v="1"/>
    <x v="37"/>
    <x v="2666"/>
    <x v="2"/>
    <s v="makerspaces"/>
    <x v="0"/>
    <n v="2015"/>
  </r>
  <r>
    <x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x v="2667"/>
    <b v="0"/>
    <n v="18"/>
    <b v="1"/>
    <x v="37"/>
    <x v="2667"/>
    <x v="2"/>
    <s v="makerspaces"/>
    <x v="2"/>
    <n v="2016"/>
  </r>
  <r>
    <x v="2668"/>
    <x v="2667"/>
    <s v="Creativity on the go! |_x000a_CrÃ©ativitÃ© en mouvement !"/>
    <n v="1000"/>
    <n v="1707"/>
    <x v="0"/>
    <x v="5"/>
    <x v="5"/>
    <n v="1447079520"/>
    <x v="2668"/>
    <b v="0"/>
    <n v="28"/>
    <b v="1"/>
    <x v="37"/>
    <x v="2668"/>
    <x v="2"/>
    <s v="makerspaces"/>
    <x v="0"/>
    <n v="2015"/>
  </r>
  <r>
    <x v="2669"/>
    <x v="2668"/>
    <s v="The brand new Makers Club wants something to draw the students into science and engineering and also be very inclusive."/>
    <n v="800"/>
    <n v="1001"/>
    <x v="0"/>
    <x v="0"/>
    <x v="0"/>
    <n v="1452387096"/>
    <x v="2669"/>
    <b v="0"/>
    <n v="11"/>
    <b v="1"/>
    <x v="37"/>
    <x v="2669"/>
    <x v="2"/>
    <s v="makerspaces"/>
    <x v="0"/>
    <n v="2015"/>
  </r>
  <r>
    <x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x v="2670"/>
    <b v="1"/>
    <n v="60"/>
    <b v="0"/>
    <x v="37"/>
    <x v="2670"/>
    <x v="2"/>
    <s v="makerspaces"/>
    <x v="3"/>
    <n v="2014"/>
  </r>
  <r>
    <x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x v="2671"/>
    <b v="1"/>
    <n v="84"/>
    <b v="0"/>
    <x v="37"/>
    <x v="2671"/>
    <x v="2"/>
    <s v="makerspaces"/>
    <x v="3"/>
    <n v="2014"/>
  </r>
  <r>
    <x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x v="2672"/>
    <b v="1"/>
    <n v="47"/>
    <b v="0"/>
    <x v="37"/>
    <x v="2672"/>
    <x v="2"/>
    <s v="makerspaces"/>
    <x v="0"/>
    <n v="2015"/>
  </r>
  <r>
    <x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x v="2673"/>
    <b v="1"/>
    <n v="66"/>
    <b v="0"/>
    <x v="37"/>
    <x v="2673"/>
    <x v="2"/>
    <s v="makerspaces"/>
    <x v="3"/>
    <n v="2014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4"/>
    <b v="1"/>
    <n v="171"/>
    <b v="0"/>
    <x v="37"/>
    <x v="2674"/>
    <x v="2"/>
    <s v="makerspaces"/>
    <x v="2"/>
    <n v="2016"/>
  </r>
  <r>
    <x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x v="2675"/>
    <b v="1"/>
    <n v="29"/>
    <b v="0"/>
    <x v="37"/>
    <x v="2675"/>
    <x v="2"/>
    <s v="makerspaces"/>
    <x v="3"/>
    <n v="2014"/>
  </r>
  <r>
    <x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x v="2676"/>
    <b v="0"/>
    <n v="9"/>
    <b v="0"/>
    <x v="37"/>
    <x v="2676"/>
    <x v="2"/>
    <s v="makerspaces"/>
    <x v="2"/>
    <n v="2016"/>
  </r>
  <r>
    <x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x v="2677"/>
    <b v="0"/>
    <n v="27"/>
    <b v="0"/>
    <x v="37"/>
    <x v="2677"/>
    <x v="2"/>
    <s v="makerspaces"/>
    <x v="3"/>
    <n v="2014"/>
  </r>
  <r>
    <x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x v="2678"/>
    <b v="0"/>
    <n v="2"/>
    <b v="0"/>
    <x v="37"/>
    <x v="2678"/>
    <x v="2"/>
    <s v="makerspaces"/>
    <x v="0"/>
    <n v="2015"/>
  </r>
  <r>
    <x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x v="2679"/>
    <b v="0"/>
    <n v="3"/>
    <b v="0"/>
    <x v="37"/>
    <x v="2679"/>
    <x v="2"/>
    <s v="makerspaces"/>
    <x v="0"/>
    <n v="2015"/>
  </r>
  <r>
    <x v="2680"/>
    <x v="2679"/>
    <s v="iHeartPillow, Connecting loved ones"/>
    <n v="32000"/>
    <n v="276"/>
    <x v="2"/>
    <x v="3"/>
    <x v="3"/>
    <n v="1459915491"/>
    <x v="2680"/>
    <b v="0"/>
    <n v="4"/>
    <b v="0"/>
    <x v="37"/>
    <x v="2680"/>
    <x v="2"/>
    <s v="makerspaces"/>
    <x v="2"/>
    <n v="2016"/>
  </r>
  <r>
    <x v="2681"/>
    <x v="2680"/>
    <s v="Jolly's Hot Dogs: A beef hot dog topped with deliciously seasoned ground beef, mustard and minced onions."/>
    <n v="8000"/>
    <n v="55"/>
    <x v="2"/>
    <x v="0"/>
    <x v="0"/>
    <n v="1405027750"/>
    <x v="2681"/>
    <b v="0"/>
    <n v="2"/>
    <b v="0"/>
    <x v="19"/>
    <x v="2681"/>
    <x v="7"/>
    <s v="food trucks"/>
    <x v="3"/>
    <n v="2014"/>
  </r>
  <r>
    <x v="2682"/>
    <x v="2681"/>
    <s v="Gourmet Toast is the culinary combination, neigh, perfection of America's most under-utilized snack: Toast."/>
    <n v="6000"/>
    <n v="1698"/>
    <x v="2"/>
    <x v="0"/>
    <x v="0"/>
    <n v="1416635940"/>
    <x v="2682"/>
    <b v="0"/>
    <n v="20"/>
    <b v="0"/>
    <x v="19"/>
    <x v="2682"/>
    <x v="7"/>
    <s v="food trucks"/>
    <x v="3"/>
    <n v="2014"/>
  </r>
  <r>
    <x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x v="2683"/>
    <b v="0"/>
    <n v="3"/>
    <b v="0"/>
    <x v="19"/>
    <x v="2683"/>
    <x v="7"/>
    <s v="food trucks"/>
    <x v="0"/>
    <n v="2015"/>
  </r>
  <r>
    <x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x v="2684"/>
    <b v="0"/>
    <n v="4"/>
    <b v="0"/>
    <x v="19"/>
    <x v="2684"/>
    <x v="7"/>
    <s v="food trucks"/>
    <x v="3"/>
    <n v="2014"/>
  </r>
  <r>
    <x v="2685"/>
    <x v="2684"/>
    <s v="Home cooked meals made by Nana. Indiana's famous tenderloin sandwiches, Nana's homemade cole slaw and so much more."/>
    <n v="50000"/>
    <n v="10"/>
    <x v="2"/>
    <x v="0"/>
    <x v="0"/>
    <n v="1430149330"/>
    <x v="2685"/>
    <b v="0"/>
    <n v="1"/>
    <b v="0"/>
    <x v="19"/>
    <x v="2685"/>
    <x v="7"/>
    <s v="food trucks"/>
    <x v="0"/>
    <n v="2015"/>
  </r>
  <r>
    <x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x v="2686"/>
    <b v="0"/>
    <n v="0"/>
    <b v="0"/>
    <x v="19"/>
    <x v="2686"/>
    <x v="7"/>
    <s v="food trucks"/>
    <x v="3"/>
    <n v="2014"/>
  </r>
  <r>
    <x v="2687"/>
    <x v="2686"/>
    <s v="Your American Pizzas, Wings, Stuffed Gouda Burger, Sweet &amp; Russet Potato Fries served on a food Truck!!"/>
    <n v="15000"/>
    <n v="0"/>
    <x v="2"/>
    <x v="0"/>
    <x v="0"/>
    <n v="1435591318"/>
    <x v="2687"/>
    <b v="0"/>
    <n v="0"/>
    <b v="0"/>
    <x v="19"/>
    <x v="2687"/>
    <x v="7"/>
    <s v="food trucks"/>
    <x v="0"/>
    <n v="2015"/>
  </r>
  <r>
    <x v="2688"/>
    <x v="2687"/>
    <s v="The amazing gourmet Mac N Cheez Food Truck Campaigne!"/>
    <n v="50000"/>
    <n v="74"/>
    <x v="2"/>
    <x v="0"/>
    <x v="0"/>
    <n v="1424746800"/>
    <x v="2688"/>
    <b v="0"/>
    <n v="14"/>
    <b v="0"/>
    <x v="19"/>
    <x v="2688"/>
    <x v="7"/>
    <s v="food trucks"/>
    <x v="0"/>
    <n v="2015"/>
  </r>
  <r>
    <x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x v="2689"/>
    <b v="0"/>
    <n v="1"/>
    <b v="0"/>
    <x v="19"/>
    <x v="2689"/>
    <x v="7"/>
    <s v="food trucks"/>
    <x v="2"/>
    <n v="2016"/>
  </r>
  <r>
    <x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x v="2690"/>
    <b v="0"/>
    <n v="118"/>
    <b v="0"/>
    <x v="19"/>
    <x v="2690"/>
    <x v="7"/>
    <s v="food trucks"/>
    <x v="0"/>
    <n v="2015"/>
  </r>
  <r>
    <x v="2691"/>
    <x v="2690"/>
    <s v="A Great New local Food Truck serving up ethnic fusion inspired eats in Ottawa."/>
    <n v="65000"/>
    <n v="35"/>
    <x v="2"/>
    <x v="5"/>
    <x v="5"/>
    <n v="1431278557"/>
    <x v="2691"/>
    <b v="0"/>
    <n v="2"/>
    <b v="0"/>
    <x v="19"/>
    <x v="2691"/>
    <x v="7"/>
    <s v="food trucks"/>
    <x v="0"/>
    <n v="2015"/>
  </r>
  <r>
    <x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x v="2692"/>
    <b v="0"/>
    <n v="1"/>
    <b v="0"/>
    <x v="19"/>
    <x v="2692"/>
    <x v="7"/>
    <s v="food trucks"/>
    <x v="0"/>
    <n v="2015"/>
  </r>
  <r>
    <x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x v="2693"/>
    <b v="0"/>
    <n v="3"/>
    <b v="0"/>
    <x v="19"/>
    <x v="2693"/>
    <x v="7"/>
    <s v="food trucks"/>
    <x v="3"/>
    <n v="2014"/>
  </r>
  <r>
    <x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x v="2694"/>
    <b v="0"/>
    <n v="1"/>
    <b v="0"/>
    <x v="19"/>
    <x v="2694"/>
    <x v="7"/>
    <s v="food trucks"/>
    <x v="3"/>
    <n v="2014"/>
  </r>
  <r>
    <x v="2695"/>
    <x v="2694"/>
    <s v="I am creating food magic on the go! Amazing food isn't just for sitdown restaraunts anymore!"/>
    <n v="15000"/>
    <n v="71"/>
    <x v="2"/>
    <x v="0"/>
    <x v="0"/>
    <n v="1428981718"/>
    <x v="2695"/>
    <b v="0"/>
    <n v="3"/>
    <b v="0"/>
    <x v="19"/>
    <x v="2695"/>
    <x v="7"/>
    <s v="food trucks"/>
    <x v="0"/>
    <n v="2015"/>
  </r>
  <r>
    <x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x v="2696"/>
    <b v="0"/>
    <n v="38"/>
    <b v="0"/>
    <x v="19"/>
    <x v="2696"/>
    <x v="7"/>
    <s v="food trucks"/>
    <x v="3"/>
    <n v="2014"/>
  </r>
  <r>
    <x v="2697"/>
    <x v="2696"/>
    <s v="Stuffed waffles made from Dough. Sweet, savory, salty and then stuffed with meats, fruits, and sauces!"/>
    <n v="23000"/>
    <n v="6061"/>
    <x v="2"/>
    <x v="0"/>
    <x v="0"/>
    <n v="1438552800"/>
    <x v="2697"/>
    <b v="0"/>
    <n v="52"/>
    <b v="0"/>
    <x v="19"/>
    <x v="2697"/>
    <x v="7"/>
    <s v="food trucks"/>
    <x v="0"/>
    <n v="2015"/>
  </r>
  <r>
    <x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x v="2698"/>
    <b v="0"/>
    <n v="2"/>
    <b v="0"/>
    <x v="19"/>
    <x v="2698"/>
    <x v="7"/>
    <s v="food trucks"/>
    <x v="3"/>
    <n v="2014"/>
  </r>
  <r>
    <x v="2699"/>
    <x v="2698"/>
    <s v="Hi, I want make my first bakery. Food truck was great, but I not have a car licence. So, help me to be my dream!"/>
    <n v="2"/>
    <n v="0"/>
    <x v="2"/>
    <x v="5"/>
    <x v="5"/>
    <n v="1407533463"/>
    <x v="2699"/>
    <b v="0"/>
    <n v="0"/>
    <b v="0"/>
    <x v="19"/>
    <x v="2699"/>
    <x v="7"/>
    <s v="food trucks"/>
    <x v="3"/>
    <n v="2014"/>
  </r>
  <r>
    <x v="2700"/>
    <x v="2699"/>
    <s v="I currently own and operate a hot dog cart. I am hoping to purchase a used food truck so I can do business year round!"/>
    <n v="9999"/>
    <n v="70"/>
    <x v="2"/>
    <x v="0"/>
    <x v="0"/>
    <n v="1411073972"/>
    <x v="2700"/>
    <b v="0"/>
    <n v="4"/>
    <b v="0"/>
    <x v="19"/>
    <x v="2700"/>
    <x v="7"/>
    <s v="food trucks"/>
    <x v="3"/>
    <n v="2014"/>
  </r>
  <r>
    <x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x v="2701"/>
    <b v="0"/>
    <n v="46"/>
    <b v="0"/>
    <x v="38"/>
    <x v="2701"/>
    <x v="1"/>
    <s v="spaces"/>
    <x v="1"/>
    <n v="2017"/>
  </r>
  <r>
    <x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x v="2702"/>
    <b v="1"/>
    <n v="26"/>
    <b v="0"/>
    <x v="38"/>
    <x v="2702"/>
    <x v="1"/>
    <s v="spaces"/>
    <x v="1"/>
    <n v="2017"/>
  </r>
  <r>
    <x v="2703"/>
    <x v="2702"/>
    <s v="Â¡Tu nuevo espacio cultural multidisciplinario en el centro de Pachuca, Hidalgo"/>
    <n v="40000"/>
    <n v="41500"/>
    <x v="3"/>
    <x v="14"/>
    <x v="10"/>
    <n v="1490196830"/>
    <x v="2703"/>
    <b v="0"/>
    <n v="45"/>
    <b v="0"/>
    <x v="38"/>
    <x v="2703"/>
    <x v="1"/>
    <s v="spaces"/>
    <x v="1"/>
    <n v="2017"/>
  </r>
  <r>
    <x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x v="2704"/>
    <b v="0"/>
    <n v="7"/>
    <b v="0"/>
    <x v="38"/>
    <x v="2704"/>
    <x v="1"/>
    <s v="spaces"/>
    <x v="1"/>
    <n v="2017"/>
  </r>
  <r>
    <x v="2705"/>
    <x v="2704"/>
    <s v="Help light the lights at the historic Fischer Theatre in Danville, IL."/>
    <n v="16500"/>
    <n v="1739"/>
    <x v="3"/>
    <x v="0"/>
    <x v="0"/>
    <n v="1490389158"/>
    <x v="2705"/>
    <b v="0"/>
    <n v="8"/>
    <b v="0"/>
    <x v="38"/>
    <x v="2705"/>
    <x v="1"/>
    <s v="spaces"/>
    <x v="1"/>
    <n v="2017"/>
  </r>
  <r>
    <x v="2706"/>
    <x v="2705"/>
    <s v="A place where innovation, food, creativity and performance live year round in a historic building in Pioneer Square."/>
    <n v="35000"/>
    <n v="39304"/>
    <x v="0"/>
    <x v="0"/>
    <x v="0"/>
    <n v="1413442740"/>
    <x v="2706"/>
    <b v="1"/>
    <n v="263"/>
    <b v="1"/>
    <x v="38"/>
    <x v="2706"/>
    <x v="1"/>
    <s v="spaces"/>
    <x v="3"/>
    <n v="2014"/>
  </r>
  <r>
    <x v="2707"/>
    <x v="2706"/>
    <s v="A new performance space in Seattle. A place for artists, comedians, and audiences to meet and collaborate!"/>
    <n v="8000"/>
    <n v="28067.57"/>
    <x v="0"/>
    <x v="0"/>
    <x v="0"/>
    <n v="1369637940"/>
    <x v="2707"/>
    <b v="1"/>
    <n v="394"/>
    <b v="1"/>
    <x v="38"/>
    <x v="2707"/>
    <x v="1"/>
    <s v="spaces"/>
    <x v="4"/>
    <n v="2013"/>
  </r>
  <r>
    <x v="2708"/>
    <x v="2707"/>
    <s v="Angel Comedy Club: A permanent home for Londonâ€™s loveliest comedy night - a community comedy club"/>
    <n v="20000"/>
    <n v="46643.07"/>
    <x v="0"/>
    <x v="1"/>
    <x v="1"/>
    <n v="1469119526"/>
    <x v="2708"/>
    <b v="1"/>
    <n v="1049"/>
    <b v="1"/>
    <x v="38"/>
    <x v="2708"/>
    <x v="1"/>
    <s v="spaces"/>
    <x v="2"/>
    <n v="2016"/>
  </r>
  <r>
    <x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x v="2709"/>
    <b v="1"/>
    <n v="308"/>
    <b v="1"/>
    <x v="38"/>
    <x v="2709"/>
    <x v="1"/>
    <s v="spaces"/>
    <x v="2"/>
    <n v="2016"/>
  </r>
  <r>
    <x v="2710"/>
    <x v="2709"/>
    <s v="Building Brooklyn's own creative venue for circus, theater and events of all types."/>
    <n v="60000"/>
    <n v="92340.21"/>
    <x v="0"/>
    <x v="0"/>
    <x v="0"/>
    <n v="1407549600"/>
    <x v="2710"/>
    <b v="1"/>
    <n v="1088"/>
    <b v="1"/>
    <x v="38"/>
    <x v="2710"/>
    <x v="1"/>
    <s v="spaces"/>
    <x v="3"/>
    <n v="2014"/>
  </r>
  <r>
    <x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x v="2711"/>
    <b v="1"/>
    <n v="73"/>
    <b v="1"/>
    <x v="38"/>
    <x v="2711"/>
    <x v="1"/>
    <s v="spaces"/>
    <x v="3"/>
    <n v="2014"/>
  </r>
  <r>
    <x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x v="2712"/>
    <b v="1"/>
    <n v="143"/>
    <b v="1"/>
    <x v="38"/>
    <x v="2712"/>
    <x v="1"/>
    <s v="spaces"/>
    <x v="4"/>
    <n v="2013"/>
  </r>
  <r>
    <x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x v="2713"/>
    <b v="1"/>
    <n v="1420"/>
    <b v="1"/>
    <x v="38"/>
    <x v="2713"/>
    <x v="1"/>
    <s v="spaces"/>
    <x v="0"/>
    <n v="2015"/>
  </r>
  <r>
    <x v="2714"/>
    <x v="2713"/>
    <s v="The Crane will be the new home for independent theater in Northeast Minneapolis"/>
    <n v="25000"/>
    <n v="29089"/>
    <x v="0"/>
    <x v="0"/>
    <x v="0"/>
    <n v="1476486000"/>
    <x v="2714"/>
    <b v="1"/>
    <n v="305"/>
    <b v="1"/>
    <x v="38"/>
    <x v="2714"/>
    <x v="1"/>
    <s v="spaces"/>
    <x v="2"/>
    <n v="2016"/>
  </r>
  <r>
    <x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x v="2715"/>
    <b v="1"/>
    <n v="551"/>
    <b v="1"/>
    <x v="38"/>
    <x v="2715"/>
    <x v="1"/>
    <s v="spaces"/>
    <x v="2"/>
    <n v="2016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6"/>
    <b v="1"/>
    <n v="187"/>
    <b v="1"/>
    <x v="38"/>
    <x v="2716"/>
    <x v="1"/>
    <s v="spaces"/>
    <x v="0"/>
    <n v="2015"/>
  </r>
  <r>
    <x v="2717"/>
    <x v="2716"/>
    <s v="ONLY HOURS LEFT ON THE CAMPAIGN! Our stretch goal is $35k; let's build a home for standup/improv shows &amp; classes in VT!"/>
    <n v="25000"/>
    <n v="30026"/>
    <x v="0"/>
    <x v="0"/>
    <x v="0"/>
    <n v="1417906649"/>
    <x v="2717"/>
    <b v="1"/>
    <n v="325"/>
    <b v="1"/>
    <x v="38"/>
    <x v="2717"/>
    <x v="1"/>
    <s v="spaces"/>
    <x v="3"/>
    <n v="2014"/>
  </r>
  <r>
    <x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x v="2718"/>
    <b v="1"/>
    <n v="148"/>
    <b v="1"/>
    <x v="38"/>
    <x v="2718"/>
    <x v="1"/>
    <s v="spaces"/>
    <x v="2"/>
    <n v="2016"/>
  </r>
  <r>
    <x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x v="2719"/>
    <b v="0"/>
    <n v="69"/>
    <b v="1"/>
    <x v="38"/>
    <x v="2719"/>
    <x v="1"/>
    <s v="spaces"/>
    <x v="2"/>
    <n v="2016"/>
  </r>
  <r>
    <x v="2720"/>
    <x v="2719"/>
    <s v="An improv, sketch and experimental comedy and cocktail venue in downtown Grand Rapids, Michigan"/>
    <n v="25000"/>
    <n v="29531"/>
    <x v="0"/>
    <x v="0"/>
    <x v="0"/>
    <n v="1478866253"/>
    <x v="2720"/>
    <b v="0"/>
    <n v="173"/>
    <b v="1"/>
    <x v="38"/>
    <x v="2720"/>
    <x v="1"/>
    <s v="spaces"/>
    <x v="2"/>
    <n v="2016"/>
  </r>
  <r>
    <x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x v="2721"/>
    <b v="0"/>
    <n v="269"/>
    <b v="1"/>
    <x v="30"/>
    <x v="2721"/>
    <x v="2"/>
    <s v="hardware"/>
    <x v="4"/>
    <n v="2013"/>
  </r>
  <r>
    <x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x v="2722"/>
    <b v="0"/>
    <n v="185"/>
    <b v="1"/>
    <x v="30"/>
    <x v="2722"/>
    <x v="2"/>
    <s v="hardware"/>
    <x v="2"/>
    <n v="2016"/>
  </r>
  <r>
    <x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x v="2723"/>
    <b v="0"/>
    <n v="176"/>
    <b v="1"/>
    <x v="30"/>
    <x v="2723"/>
    <x v="2"/>
    <s v="hardware"/>
    <x v="3"/>
    <n v="2014"/>
  </r>
  <r>
    <x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x v="2724"/>
    <b v="0"/>
    <n v="1019"/>
    <b v="1"/>
    <x v="30"/>
    <x v="2724"/>
    <x v="2"/>
    <s v="hardware"/>
    <x v="0"/>
    <n v="2015"/>
  </r>
  <r>
    <x v="2725"/>
    <x v="2724"/>
    <s v="Best Net Zero energy solution for new or existing house (no more heating or electricity bills)."/>
    <n v="40000"/>
    <n v="57817"/>
    <x v="0"/>
    <x v="5"/>
    <x v="5"/>
    <n v="1488390735"/>
    <x v="2725"/>
    <b v="0"/>
    <n v="113"/>
    <b v="1"/>
    <x v="30"/>
    <x v="2725"/>
    <x v="2"/>
    <s v="hardware"/>
    <x v="1"/>
    <n v="2017"/>
  </r>
  <r>
    <x v="2726"/>
    <x v="2725"/>
    <s v="Krimston TWO: iPhone Dual SIM Case"/>
    <n v="100000"/>
    <n v="105745"/>
    <x v="0"/>
    <x v="0"/>
    <x v="0"/>
    <n v="1461333311"/>
    <x v="2726"/>
    <b v="0"/>
    <n v="404"/>
    <b v="1"/>
    <x v="30"/>
    <x v="2726"/>
    <x v="2"/>
    <s v="hardware"/>
    <x v="2"/>
    <n v="2016"/>
  </r>
  <r>
    <x v="2727"/>
    <x v="2726"/>
    <s v="Introducing the PiDrive, a high capacity Solid State Drive (SSD) expansion card for the Raspberry Pi B+, A+, and B+ v2!"/>
    <n v="10000"/>
    <n v="49321"/>
    <x v="0"/>
    <x v="0"/>
    <x v="0"/>
    <n v="1438964063"/>
    <x v="2727"/>
    <b v="0"/>
    <n v="707"/>
    <b v="1"/>
    <x v="30"/>
    <x v="2727"/>
    <x v="2"/>
    <s v="hardware"/>
    <x v="0"/>
    <n v="2015"/>
  </r>
  <r>
    <x v="2728"/>
    <x v="2727"/>
    <s v="SSD, WiFi, RTC w/Battery and high power USB all in one shield."/>
    <n v="15000"/>
    <n v="30274"/>
    <x v="0"/>
    <x v="0"/>
    <x v="0"/>
    <n v="1451485434"/>
    <x v="2728"/>
    <b v="0"/>
    <n v="392"/>
    <b v="1"/>
    <x v="30"/>
    <x v="2728"/>
    <x v="2"/>
    <s v="hardware"/>
    <x v="0"/>
    <n v="2015"/>
  </r>
  <r>
    <x v="2729"/>
    <x v="2728"/>
    <s v="A luggage that is more than a luggage! It is what you want it to be."/>
    <n v="7500"/>
    <n v="7833"/>
    <x v="0"/>
    <x v="0"/>
    <x v="0"/>
    <n v="1430459197"/>
    <x v="2729"/>
    <b v="0"/>
    <n v="23"/>
    <b v="1"/>
    <x v="30"/>
    <x v="2729"/>
    <x v="2"/>
    <s v="hardware"/>
    <x v="0"/>
    <n v="2015"/>
  </r>
  <r>
    <x v="2730"/>
    <x v="2729"/>
    <s v="The world's most powerful portable speaker and guitar amplifier. Turns any surface into a speaker."/>
    <n v="27000"/>
    <n v="45979.01"/>
    <x v="0"/>
    <x v="0"/>
    <x v="0"/>
    <n v="1366635575"/>
    <x v="2730"/>
    <b v="0"/>
    <n v="682"/>
    <b v="1"/>
    <x v="30"/>
    <x v="2730"/>
    <x v="2"/>
    <s v="hardware"/>
    <x v="4"/>
    <n v="2013"/>
  </r>
  <r>
    <x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x v="2731"/>
    <b v="0"/>
    <n v="37"/>
    <b v="1"/>
    <x v="30"/>
    <x v="2731"/>
    <x v="2"/>
    <s v="hardware"/>
    <x v="3"/>
    <n v="2014"/>
  </r>
  <r>
    <x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x v="2732"/>
    <b v="0"/>
    <n v="146"/>
    <b v="1"/>
    <x v="30"/>
    <x v="2732"/>
    <x v="2"/>
    <s v="hardware"/>
    <x v="4"/>
    <n v="2013"/>
  </r>
  <r>
    <x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x v="2733"/>
    <b v="0"/>
    <n v="119"/>
    <b v="1"/>
    <x v="30"/>
    <x v="2733"/>
    <x v="2"/>
    <s v="hardware"/>
    <x v="0"/>
    <n v="2015"/>
  </r>
  <r>
    <x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x v="2734"/>
    <b v="0"/>
    <n v="163"/>
    <b v="1"/>
    <x v="30"/>
    <x v="2734"/>
    <x v="2"/>
    <s v="hardware"/>
    <x v="2"/>
    <n v="2016"/>
  </r>
  <r>
    <x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x v="2735"/>
    <b v="0"/>
    <n v="339"/>
    <b v="1"/>
    <x v="30"/>
    <x v="2735"/>
    <x v="2"/>
    <s v="hardware"/>
    <x v="4"/>
    <n v="2013"/>
  </r>
  <r>
    <x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x v="2736"/>
    <b v="0"/>
    <n v="58"/>
    <b v="1"/>
    <x v="30"/>
    <x v="2736"/>
    <x v="2"/>
    <s v="hardware"/>
    <x v="3"/>
    <n v="2014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7"/>
    <b v="0"/>
    <n v="456"/>
    <b v="1"/>
    <x v="30"/>
    <x v="2737"/>
    <x v="2"/>
    <s v="hardware"/>
    <x v="4"/>
    <n v="2013"/>
  </r>
  <r>
    <x v="2738"/>
    <x v="2737"/>
    <s v="Bringing back the Mojo to the new iPhone with our award winning  removable battery case with customized 3D printed top cover"/>
    <n v="5000"/>
    <n v="7397"/>
    <x v="0"/>
    <x v="0"/>
    <x v="0"/>
    <n v="1478402804"/>
    <x v="2738"/>
    <b v="0"/>
    <n v="15"/>
    <b v="1"/>
    <x v="30"/>
    <x v="2738"/>
    <x v="2"/>
    <s v="hardware"/>
    <x v="2"/>
    <n v="2016"/>
  </r>
  <r>
    <x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x v="2739"/>
    <b v="0"/>
    <n v="191"/>
    <b v="1"/>
    <x v="30"/>
    <x v="2739"/>
    <x v="2"/>
    <s v="hardware"/>
    <x v="3"/>
    <n v="2014"/>
  </r>
  <r>
    <x v="2740"/>
    <x v="2739"/>
    <s v="I am interested in testing the plant yields of this vertical garden as well as some other applications"/>
    <n v="300"/>
    <n v="310"/>
    <x v="0"/>
    <x v="0"/>
    <x v="0"/>
    <n v="1426117552"/>
    <x v="2740"/>
    <b v="0"/>
    <n v="17"/>
    <b v="1"/>
    <x v="30"/>
    <x v="2740"/>
    <x v="2"/>
    <s v="hardware"/>
    <x v="0"/>
    <n v="2015"/>
  </r>
  <r>
    <x v="2741"/>
    <x v="2740"/>
    <s v="Help me publish my 1st children's book as an aspiring author!"/>
    <n v="8000"/>
    <n v="35"/>
    <x v="2"/>
    <x v="0"/>
    <x v="0"/>
    <n v="1413770820"/>
    <x v="2741"/>
    <b v="0"/>
    <n v="4"/>
    <b v="0"/>
    <x v="39"/>
    <x v="2741"/>
    <x v="3"/>
    <s v="children's books"/>
    <x v="3"/>
    <n v="2014"/>
  </r>
  <r>
    <x v="2742"/>
    <x v="2741"/>
    <s v="The pachyderms at the Denver Zoo are moving. Follow along on the convoluted journey to their new home."/>
    <n v="2500"/>
    <n v="731"/>
    <x v="2"/>
    <x v="0"/>
    <x v="0"/>
    <n v="1337102187"/>
    <x v="2742"/>
    <b v="0"/>
    <n v="18"/>
    <b v="0"/>
    <x v="39"/>
    <x v="2742"/>
    <x v="3"/>
    <s v="children's books"/>
    <x v="5"/>
    <n v="2012"/>
  </r>
  <r>
    <x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x v="2743"/>
    <b v="0"/>
    <n v="0"/>
    <b v="0"/>
    <x v="39"/>
    <x v="2743"/>
    <x v="3"/>
    <s v="children's books"/>
    <x v="2"/>
    <n v="2016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4"/>
    <b v="0"/>
    <n v="22"/>
    <b v="0"/>
    <x v="39"/>
    <x v="2744"/>
    <x v="3"/>
    <s v="children's books"/>
    <x v="5"/>
    <n v="2012"/>
  </r>
  <r>
    <x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x v="2745"/>
    <b v="0"/>
    <n v="49"/>
    <b v="0"/>
    <x v="39"/>
    <x v="2745"/>
    <x v="3"/>
    <s v="children's books"/>
    <x v="5"/>
    <n v="2012"/>
  </r>
  <r>
    <x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x v="2746"/>
    <b v="0"/>
    <n v="19"/>
    <b v="0"/>
    <x v="39"/>
    <x v="2746"/>
    <x v="3"/>
    <s v="children's books"/>
    <x v="3"/>
    <n v="2014"/>
  </r>
  <r>
    <x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x v="2747"/>
    <b v="0"/>
    <n v="4"/>
    <b v="0"/>
    <x v="39"/>
    <x v="2747"/>
    <x v="3"/>
    <s v="children's books"/>
    <x v="5"/>
    <n v="2012"/>
  </r>
  <r>
    <x v="2748"/>
    <x v="2747"/>
    <s v="Interactive Book with Audio to learn the Ojibwe Language for Children.  Website, Ebook and more!"/>
    <n v="5000"/>
    <n v="53"/>
    <x v="2"/>
    <x v="0"/>
    <x v="0"/>
    <n v="1472835802"/>
    <x v="2748"/>
    <b v="0"/>
    <n v="4"/>
    <b v="0"/>
    <x v="39"/>
    <x v="2748"/>
    <x v="3"/>
    <s v="children's books"/>
    <x v="2"/>
    <n v="2016"/>
  </r>
  <r>
    <x v="2749"/>
    <x v="2748"/>
    <s v="Self-publishing my children's book."/>
    <n v="10000"/>
    <n v="110"/>
    <x v="2"/>
    <x v="0"/>
    <x v="0"/>
    <n v="1428171037"/>
    <x v="2749"/>
    <b v="0"/>
    <n v="2"/>
    <b v="0"/>
    <x v="39"/>
    <x v="2749"/>
    <x v="3"/>
    <s v="children's books"/>
    <x v="0"/>
    <n v="2015"/>
  </r>
  <r>
    <x v="2750"/>
    <x v="2749"/>
    <s v="This is a journal where parents daily write something positive about their child.  Places for pictures, too."/>
    <n v="1999"/>
    <n v="0"/>
    <x v="2"/>
    <x v="0"/>
    <x v="0"/>
    <n v="1341086400"/>
    <x v="2750"/>
    <b v="0"/>
    <n v="0"/>
    <b v="0"/>
    <x v="39"/>
    <x v="2750"/>
    <x v="3"/>
    <s v="children's books"/>
    <x v="5"/>
    <n v="2012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51"/>
    <b v="0"/>
    <n v="0"/>
    <b v="0"/>
    <x v="39"/>
    <x v="2751"/>
    <x v="3"/>
    <s v="children's books"/>
    <x v="3"/>
    <n v="2014"/>
  </r>
  <r>
    <x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x v="2752"/>
    <b v="0"/>
    <n v="14"/>
    <b v="0"/>
    <x v="39"/>
    <x v="2752"/>
    <x v="3"/>
    <s v="children's books"/>
    <x v="6"/>
    <n v="2011"/>
  </r>
  <r>
    <x v="2753"/>
    <x v="2752"/>
    <s v="Written by my daughter and myself, illustrated by Jack Wiens. Everything is complete except for publishing."/>
    <n v="2000"/>
    <n v="380"/>
    <x v="2"/>
    <x v="0"/>
    <x v="0"/>
    <n v="1346017023"/>
    <x v="2753"/>
    <b v="0"/>
    <n v="8"/>
    <b v="0"/>
    <x v="39"/>
    <x v="2753"/>
    <x v="3"/>
    <s v="children's books"/>
    <x v="5"/>
    <n v="2012"/>
  </r>
  <r>
    <x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x v="2754"/>
    <b v="0"/>
    <n v="0"/>
    <b v="0"/>
    <x v="39"/>
    <x v="2754"/>
    <x v="3"/>
    <s v="children's books"/>
    <x v="3"/>
    <n v="2014"/>
  </r>
  <r>
    <x v="2755"/>
    <x v="2754"/>
    <s v="Colourful and imaginative book app for children, will be relished especially by those with Irish roots."/>
    <n v="500"/>
    <n v="260"/>
    <x v="2"/>
    <x v="17"/>
    <x v="3"/>
    <n v="1428519527"/>
    <x v="2755"/>
    <b v="0"/>
    <n v="15"/>
    <b v="0"/>
    <x v="39"/>
    <x v="2755"/>
    <x v="3"/>
    <s v="children's books"/>
    <x v="0"/>
    <n v="2015"/>
  </r>
  <r>
    <x v="2756"/>
    <x v="2755"/>
    <s v="We all pray to the same God no matter what name we might refer to Him as.  Our children deserve to know this basic truth."/>
    <n v="10000"/>
    <n v="1048"/>
    <x v="2"/>
    <x v="0"/>
    <x v="0"/>
    <n v="1389476201"/>
    <x v="2756"/>
    <b v="0"/>
    <n v="33"/>
    <b v="0"/>
    <x v="39"/>
    <x v="2756"/>
    <x v="3"/>
    <s v="children's books"/>
    <x v="4"/>
    <n v="2013"/>
  </r>
  <r>
    <x v="2757"/>
    <x v="2756"/>
    <s v="A children's letter book that Lampoons Hillary Clinton"/>
    <n v="1500"/>
    <n v="10"/>
    <x v="2"/>
    <x v="0"/>
    <x v="0"/>
    <n v="1470498332"/>
    <x v="2757"/>
    <b v="0"/>
    <n v="2"/>
    <b v="0"/>
    <x v="39"/>
    <x v="2757"/>
    <x v="3"/>
    <s v="children's books"/>
    <x v="2"/>
    <n v="2016"/>
  </r>
  <r>
    <x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x v="2758"/>
    <b v="0"/>
    <n v="6"/>
    <b v="0"/>
    <x v="39"/>
    <x v="2758"/>
    <x v="3"/>
    <s v="children's books"/>
    <x v="2"/>
    <n v="2016"/>
  </r>
  <r>
    <x v="2759"/>
    <x v="2758"/>
    <s v="READY TO PRINT. A fun 38 page full color, hand illustrated children's book based on Australian animals and Indigenous Legends."/>
    <n v="1000"/>
    <n v="105"/>
    <x v="2"/>
    <x v="2"/>
    <x v="2"/>
    <n v="1468658866"/>
    <x v="2759"/>
    <b v="0"/>
    <n v="2"/>
    <b v="0"/>
    <x v="39"/>
    <x v="2759"/>
    <x v="3"/>
    <s v="children's books"/>
    <x v="2"/>
    <n v="2016"/>
  </r>
  <r>
    <x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x v="2760"/>
    <b v="0"/>
    <n v="0"/>
    <b v="0"/>
    <x v="39"/>
    <x v="2760"/>
    <x v="3"/>
    <s v="children's books"/>
    <x v="4"/>
    <n v="2013"/>
  </r>
  <r>
    <x v="2761"/>
    <x v="2760"/>
    <s v="Help me give away 500 copies of my picture book so more kids will know US geography!"/>
    <n v="5000"/>
    <n v="36"/>
    <x v="2"/>
    <x v="0"/>
    <x v="0"/>
    <n v="1357176693"/>
    <x v="2761"/>
    <b v="0"/>
    <n v="4"/>
    <b v="0"/>
    <x v="39"/>
    <x v="2761"/>
    <x v="3"/>
    <s v="children's books"/>
    <x v="5"/>
    <n v="2012"/>
  </r>
  <r>
    <x v="2762"/>
    <x v="2761"/>
    <s v="How-to book of toys and games constructed from materials found in nature, recyclable and easily available."/>
    <n v="3250"/>
    <n v="25"/>
    <x v="2"/>
    <x v="0"/>
    <x v="0"/>
    <n v="1332114795"/>
    <x v="2762"/>
    <b v="0"/>
    <n v="1"/>
    <b v="0"/>
    <x v="39"/>
    <x v="2762"/>
    <x v="3"/>
    <s v="children's books"/>
    <x v="5"/>
    <n v="2012"/>
  </r>
  <r>
    <x v="2763"/>
    <x v="2762"/>
    <s v="How Santa finds childrens homes without getting lost by following certain stars."/>
    <n v="39400"/>
    <n v="90"/>
    <x v="2"/>
    <x v="0"/>
    <x v="0"/>
    <n v="1369403684"/>
    <x v="2763"/>
    <b v="0"/>
    <n v="3"/>
    <b v="0"/>
    <x v="39"/>
    <x v="2763"/>
    <x v="3"/>
    <s v="children's books"/>
    <x v="4"/>
    <n v="2013"/>
  </r>
  <r>
    <x v="2764"/>
    <x v="2763"/>
    <s v="My Budding Bears are four teddy bears living in an enchanted garden sharing friendship, tea parties and delightful adventures."/>
    <n v="4000"/>
    <n v="45"/>
    <x v="2"/>
    <x v="0"/>
    <x v="0"/>
    <n v="1338404400"/>
    <x v="2764"/>
    <b v="0"/>
    <n v="4"/>
    <b v="0"/>
    <x v="39"/>
    <x v="2764"/>
    <x v="3"/>
    <s v="children's books"/>
    <x v="5"/>
    <n v="2012"/>
  </r>
  <r>
    <x v="2765"/>
    <x v="2764"/>
    <s v="I am writing an illustrated book for children ages 3 to 7 that meshes technology in everyday life stories."/>
    <n v="4000"/>
    <n v="0"/>
    <x v="2"/>
    <x v="0"/>
    <x v="0"/>
    <n v="1351432428"/>
    <x v="2765"/>
    <b v="0"/>
    <n v="0"/>
    <b v="0"/>
    <x v="39"/>
    <x v="2765"/>
    <x v="3"/>
    <s v="children's books"/>
    <x v="5"/>
    <n v="2012"/>
  </r>
  <r>
    <x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x v="2766"/>
    <b v="0"/>
    <n v="4"/>
    <b v="0"/>
    <x v="39"/>
    <x v="2766"/>
    <x v="3"/>
    <s v="children's books"/>
    <x v="6"/>
    <n v="2011"/>
  </r>
  <r>
    <x v="2767"/>
    <x v="2766"/>
    <s v="An animated bedtime story with Dedka, Babka and the rest of the family working together on a BIG problem"/>
    <n v="4000"/>
    <n v="34"/>
    <x v="2"/>
    <x v="5"/>
    <x v="5"/>
    <n v="1439766050"/>
    <x v="2767"/>
    <b v="0"/>
    <n v="3"/>
    <b v="0"/>
    <x v="39"/>
    <x v="2767"/>
    <x v="3"/>
    <s v="children's books"/>
    <x v="0"/>
    <n v="2015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8"/>
    <b v="0"/>
    <n v="34"/>
    <b v="0"/>
    <x v="39"/>
    <x v="2768"/>
    <x v="3"/>
    <s v="children's books"/>
    <x v="5"/>
    <n v="2012"/>
  </r>
  <r>
    <x v="2769"/>
    <x v="2768"/>
    <s v="Raph the Ninja Giraffe is a project that is my 5 year old sons idea, &amp; I am working with him to bring his idea to life."/>
    <n v="800"/>
    <n v="2"/>
    <x v="2"/>
    <x v="1"/>
    <x v="1"/>
    <n v="1401997790"/>
    <x v="2769"/>
    <b v="0"/>
    <n v="2"/>
    <b v="0"/>
    <x v="39"/>
    <x v="2769"/>
    <x v="3"/>
    <s v="children's books"/>
    <x v="3"/>
    <n v="2014"/>
  </r>
  <r>
    <x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x v="2770"/>
    <b v="0"/>
    <n v="33"/>
    <b v="0"/>
    <x v="39"/>
    <x v="2770"/>
    <x v="3"/>
    <s v="children's books"/>
    <x v="3"/>
    <n v="2014"/>
  </r>
  <r>
    <x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x v="2771"/>
    <b v="0"/>
    <n v="0"/>
    <b v="0"/>
    <x v="39"/>
    <x v="2771"/>
    <x v="3"/>
    <s v="children's books"/>
    <x v="5"/>
    <n v="2012"/>
  </r>
  <r>
    <x v="2772"/>
    <x v="2771"/>
    <s v="See the little boy in the photo? Doesn't he look angelic? Wouldn't you like to read his story? Take a look at this......."/>
    <n v="8000"/>
    <n v="0"/>
    <x v="2"/>
    <x v="0"/>
    <x v="0"/>
    <n v="1381006294"/>
    <x v="2772"/>
    <b v="0"/>
    <n v="0"/>
    <b v="0"/>
    <x v="39"/>
    <x v="2772"/>
    <x v="3"/>
    <s v="children's books"/>
    <x v="4"/>
    <n v="2013"/>
  </r>
  <r>
    <x v="2773"/>
    <x v="2772"/>
    <s v="Parents know the pain of rereading bad bedtime stories. I want to write stories that all ages will enjoy"/>
    <n v="530"/>
    <n v="1"/>
    <x v="2"/>
    <x v="5"/>
    <x v="5"/>
    <n v="1461530721"/>
    <x v="2773"/>
    <b v="0"/>
    <n v="1"/>
    <b v="0"/>
    <x v="39"/>
    <x v="2773"/>
    <x v="3"/>
    <s v="children's books"/>
    <x v="2"/>
    <n v="2016"/>
  </r>
  <r>
    <x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x v="2774"/>
    <b v="0"/>
    <n v="13"/>
    <b v="0"/>
    <x v="39"/>
    <x v="2774"/>
    <x v="3"/>
    <s v="children's books"/>
    <x v="4"/>
    <n v="2013"/>
  </r>
  <r>
    <x v="2775"/>
    <x v="2774"/>
    <s v="Kids Radio Theatre is a radio show played on National Pubic Radio to teach children all about theatre every Sunday 20 states."/>
    <n v="5000"/>
    <n v="150"/>
    <x v="2"/>
    <x v="0"/>
    <x v="0"/>
    <n v="1323994754"/>
    <x v="2775"/>
    <b v="0"/>
    <n v="2"/>
    <b v="0"/>
    <x v="39"/>
    <x v="2775"/>
    <x v="3"/>
    <s v="children's books"/>
    <x v="6"/>
    <n v="2011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6"/>
    <b v="0"/>
    <n v="36"/>
    <b v="0"/>
    <x v="39"/>
    <x v="2776"/>
    <x v="3"/>
    <s v="children's books"/>
    <x v="0"/>
    <n v="2015"/>
  </r>
  <r>
    <x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x v="2777"/>
    <b v="0"/>
    <n v="1"/>
    <b v="0"/>
    <x v="39"/>
    <x v="2777"/>
    <x v="3"/>
    <s v="children's books"/>
    <x v="0"/>
    <n v="2015"/>
  </r>
  <r>
    <x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x v="2778"/>
    <b v="0"/>
    <n v="15"/>
    <b v="0"/>
    <x v="39"/>
    <x v="2778"/>
    <x v="3"/>
    <s v="children's books"/>
    <x v="3"/>
    <n v="2014"/>
  </r>
  <r>
    <x v="2779"/>
    <x v="2778"/>
    <s v="Our Moon is a simple book based on a nightly tradition my mother and youngest son started while I was working away."/>
    <n v="2500"/>
    <n v="53"/>
    <x v="2"/>
    <x v="0"/>
    <x v="0"/>
    <n v="1448204621"/>
    <x v="2779"/>
    <b v="0"/>
    <n v="1"/>
    <b v="0"/>
    <x v="39"/>
    <x v="2779"/>
    <x v="3"/>
    <s v="children's books"/>
    <x v="0"/>
    <n v="2015"/>
  </r>
  <r>
    <x v="2780"/>
    <x v="2779"/>
    <s v="Turn the World with my kids, and then write a book with the advice for traveling with baby"/>
    <n v="100000"/>
    <n v="0"/>
    <x v="2"/>
    <x v="13"/>
    <x v="3"/>
    <n v="1489142688"/>
    <x v="2780"/>
    <b v="0"/>
    <n v="0"/>
    <b v="0"/>
    <x v="39"/>
    <x v="2780"/>
    <x v="3"/>
    <s v="children's books"/>
    <x v="1"/>
    <n v="2017"/>
  </r>
  <r>
    <x v="2781"/>
    <x v="2780"/>
    <s v="STRIKE, DANCE AND RISE with us at the University of Utah to end violence against women and girls!"/>
    <n v="1250"/>
    <n v="1316"/>
    <x v="0"/>
    <x v="0"/>
    <x v="0"/>
    <n v="1423724400"/>
    <x v="2781"/>
    <b v="0"/>
    <n v="28"/>
    <b v="1"/>
    <x v="6"/>
    <x v="2781"/>
    <x v="1"/>
    <s v="plays"/>
    <x v="0"/>
    <n v="2015"/>
  </r>
  <r>
    <x v="2782"/>
    <x v="2781"/>
    <s v="The premiere theatre troupe in SE Michigan offering acting opportunities for the 50+ actor."/>
    <n v="1000"/>
    <n v="1200"/>
    <x v="0"/>
    <x v="0"/>
    <x v="0"/>
    <n v="1424149140"/>
    <x v="2782"/>
    <b v="0"/>
    <n v="18"/>
    <b v="1"/>
    <x v="6"/>
    <x v="2782"/>
    <x v="1"/>
    <s v="plays"/>
    <x v="0"/>
    <n v="2015"/>
  </r>
  <r>
    <x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x v="2783"/>
    <b v="0"/>
    <n v="61"/>
    <b v="1"/>
    <x v="6"/>
    <x v="2783"/>
    <x v="1"/>
    <s v="plays"/>
    <x v="0"/>
    <n v="2015"/>
  </r>
  <r>
    <x v="2784"/>
    <x v="2783"/>
    <s v="David Sedaris' &quot;The Santaland Diaries&quot; starring Matt Crabtree at The Working Stage Theatre in Hollywood!"/>
    <n v="6000"/>
    <n v="7140"/>
    <x v="0"/>
    <x v="0"/>
    <x v="0"/>
    <n v="1414608843"/>
    <x v="2784"/>
    <b v="0"/>
    <n v="108"/>
    <b v="1"/>
    <x v="6"/>
    <x v="2784"/>
    <x v="1"/>
    <s v="plays"/>
    <x v="3"/>
    <n v="2014"/>
  </r>
  <r>
    <x v="2785"/>
    <x v="2784"/>
    <s v="Bare Theatre and Raleigh Little Theatre present Shakespeare's epic, set in a post-apocalyptic dystopia."/>
    <n v="5000"/>
    <n v="5234"/>
    <x v="0"/>
    <x v="0"/>
    <x v="0"/>
    <n v="1470430800"/>
    <x v="2785"/>
    <b v="0"/>
    <n v="142"/>
    <b v="1"/>
    <x v="6"/>
    <x v="2785"/>
    <x v="1"/>
    <s v="plays"/>
    <x v="2"/>
    <n v="2016"/>
  </r>
  <r>
    <x v="2786"/>
    <x v="2785"/>
    <s v="A heart-melting farce about sex, art and the lovelorn lay-abouts of London-town."/>
    <n v="2500"/>
    <n v="2946"/>
    <x v="0"/>
    <x v="1"/>
    <x v="1"/>
    <n v="1404913180"/>
    <x v="2786"/>
    <b v="0"/>
    <n v="74"/>
    <b v="1"/>
    <x v="6"/>
    <x v="2786"/>
    <x v="1"/>
    <s v="plays"/>
    <x v="3"/>
    <n v="2014"/>
  </r>
  <r>
    <x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x v="2787"/>
    <b v="0"/>
    <n v="38"/>
    <b v="1"/>
    <x v="6"/>
    <x v="2787"/>
    <x v="1"/>
    <s v="plays"/>
    <x v="3"/>
    <n v="2014"/>
  </r>
  <r>
    <x v="2788"/>
    <x v="2787"/>
    <s v="MOVING FORWARD! WE HAVE REACHED GOAL BUT HAVE MORE TIME!! PLEASE CONSIDER PLEDGING."/>
    <n v="2000"/>
    <n v="2050"/>
    <x v="0"/>
    <x v="0"/>
    <x v="0"/>
    <n v="1469811043"/>
    <x v="2788"/>
    <b v="0"/>
    <n v="20"/>
    <b v="1"/>
    <x v="6"/>
    <x v="2788"/>
    <x v="1"/>
    <s v="plays"/>
    <x v="2"/>
    <n v="2016"/>
  </r>
  <r>
    <x v="2789"/>
    <x v="2788"/>
    <s v="BNT's Biggest Adventure So Far: Our 2015 full length production!"/>
    <n v="3000"/>
    <n v="3035"/>
    <x v="0"/>
    <x v="0"/>
    <x v="0"/>
    <n v="1426132800"/>
    <x v="2789"/>
    <b v="0"/>
    <n v="24"/>
    <b v="1"/>
    <x v="6"/>
    <x v="2789"/>
    <x v="1"/>
    <s v="plays"/>
    <x v="0"/>
    <n v="2015"/>
  </r>
  <r>
    <x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x v="2790"/>
    <b v="0"/>
    <n v="66"/>
    <b v="1"/>
    <x v="6"/>
    <x v="2790"/>
    <x v="1"/>
    <s v="plays"/>
    <x v="0"/>
    <n v="2015"/>
  </r>
  <r>
    <x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x v="2791"/>
    <b v="0"/>
    <n v="28"/>
    <b v="1"/>
    <x v="6"/>
    <x v="2791"/>
    <x v="1"/>
    <s v="plays"/>
    <x v="2"/>
    <n v="2016"/>
  </r>
  <r>
    <x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x v="2792"/>
    <b v="0"/>
    <n v="24"/>
    <b v="1"/>
    <x v="6"/>
    <x v="2792"/>
    <x v="1"/>
    <s v="plays"/>
    <x v="0"/>
    <n v="2015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x v="2793"/>
    <b v="0"/>
    <n v="73"/>
    <b v="1"/>
    <x v="6"/>
    <x v="2793"/>
    <x v="1"/>
    <s v="plays"/>
    <x v="0"/>
    <n v="2015"/>
  </r>
  <r>
    <x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x v="2794"/>
    <b v="0"/>
    <n v="3"/>
    <b v="1"/>
    <x v="6"/>
    <x v="2794"/>
    <x v="1"/>
    <s v="plays"/>
    <x v="2"/>
    <n v="2016"/>
  </r>
  <r>
    <x v="2795"/>
    <x v="2794"/>
    <s v="A new play about five bad bitches who fought in the Civil War disguised as men, premiering at Ars Nova's ANT Fest."/>
    <n v="700"/>
    <n v="730"/>
    <x v="0"/>
    <x v="0"/>
    <x v="0"/>
    <n v="1402095600"/>
    <x v="2795"/>
    <b v="0"/>
    <n v="20"/>
    <b v="1"/>
    <x v="6"/>
    <x v="2795"/>
    <x v="1"/>
    <s v="plays"/>
    <x v="3"/>
    <n v="2014"/>
  </r>
  <r>
    <x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x v="2796"/>
    <b v="0"/>
    <n v="21"/>
    <b v="1"/>
    <x v="6"/>
    <x v="2796"/>
    <x v="1"/>
    <s v="plays"/>
    <x v="3"/>
    <n v="2014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7"/>
    <b v="0"/>
    <n v="94"/>
    <b v="1"/>
    <x v="6"/>
    <x v="2797"/>
    <x v="1"/>
    <s v="plays"/>
    <x v="3"/>
    <n v="2014"/>
  </r>
  <r>
    <x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x v="2798"/>
    <b v="0"/>
    <n v="139"/>
    <b v="1"/>
    <x v="6"/>
    <x v="2798"/>
    <x v="1"/>
    <s v="plays"/>
    <x v="0"/>
    <n v="2015"/>
  </r>
  <r>
    <x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x v="2799"/>
    <b v="0"/>
    <n v="130"/>
    <b v="1"/>
    <x v="6"/>
    <x v="2799"/>
    <x v="1"/>
    <s v="plays"/>
    <x v="2"/>
    <n v="2016"/>
  </r>
  <r>
    <x v="2800"/>
    <x v="2799"/>
    <s v="Exeter University Theatre Company is bringing the award winning play by Dale Wasserman to Exeter's Northcott Theatre"/>
    <n v="1000"/>
    <n v="1330"/>
    <x v="0"/>
    <x v="1"/>
    <x v="1"/>
    <n v="1420377366"/>
    <x v="2800"/>
    <b v="0"/>
    <n v="31"/>
    <b v="1"/>
    <x v="6"/>
    <x v="2800"/>
    <x v="1"/>
    <s v="plays"/>
    <x v="3"/>
    <n v="2014"/>
  </r>
  <r>
    <x v="2801"/>
    <x v="2800"/>
    <s v="Arise Theatre Company's production of August Strindberg's expressionist masterpiece 'A Dream Play'."/>
    <n v="500"/>
    <n v="666"/>
    <x v="0"/>
    <x v="2"/>
    <x v="2"/>
    <n v="1412938800"/>
    <x v="2801"/>
    <b v="0"/>
    <n v="13"/>
    <b v="1"/>
    <x v="6"/>
    <x v="2801"/>
    <x v="1"/>
    <s v="plays"/>
    <x v="3"/>
    <n v="2014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x v="2802"/>
    <b v="0"/>
    <n v="90"/>
    <b v="1"/>
    <x v="6"/>
    <x v="2802"/>
    <x v="1"/>
    <s v="plays"/>
    <x v="0"/>
    <n v="2015"/>
  </r>
  <r>
    <x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x v="2803"/>
    <b v="0"/>
    <n v="141"/>
    <b v="1"/>
    <x v="6"/>
    <x v="2803"/>
    <x v="1"/>
    <s v="plays"/>
    <x v="0"/>
    <n v="2015"/>
  </r>
  <r>
    <x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x v="2804"/>
    <b v="0"/>
    <n v="23"/>
    <b v="1"/>
    <x v="6"/>
    <x v="2804"/>
    <x v="1"/>
    <s v="plays"/>
    <x v="3"/>
    <n v="2014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x v="2805"/>
    <b v="0"/>
    <n v="18"/>
    <b v="1"/>
    <x v="6"/>
    <x v="2805"/>
    <x v="1"/>
    <s v="plays"/>
    <x v="0"/>
    <n v="2015"/>
  </r>
  <r>
    <x v="2806"/>
    <x v="2805"/>
    <s v="A one woman show about the challenges of being a feminist in a digital age. Touring 6 UK cities. Now with Stretch Goals!"/>
    <n v="3000"/>
    <n v="3363"/>
    <x v="0"/>
    <x v="1"/>
    <x v="1"/>
    <n v="1438772400"/>
    <x v="2806"/>
    <b v="0"/>
    <n v="76"/>
    <b v="1"/>
    <x v="6"/>
    <x v="2806"/>
    <x v="1"/>
    <s v="plays"/>
    <x v="0"/>
    <n v="2015"/>
  </r>
  <r>
    <x v="2807"/>
    <x v="2806"/>
    <s v="Bringing Shakespeare back to the Playwrights"/>
    <n v="5000"/>
    <n v="6300"/>
    <x v="0"/>
    <x v="0"/>
    <x v="0"/>
    <n v="1435611438"/>
    <x v="2807"/>
    <b v="0"/>
    <n v="93"/>
    <b v="1"/>
    <x v="6"/>
    <x v="2807"/>
    <x v="1"/>
    <s v="plays"/>
    <x v="0"/>
    <n v="2015"/>
  </r>
  <r>
    <x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x v="2808"/>
    <b v="0"/>
    <n v="69"/>
    <b v="1"/>
    <x v="6"/>
    <x v="2808"/>
    <x v="1"/>
    <s v="plays"/>
    <x v="0"/>
    <n v="2015"/>
  </r>
  <r>
    <x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x v="2809"/>
    <b v="0"/>
    <n v="21"/>
    <b v="1"/>
    <x v="6"/>
    <x v="2809"/>
    <x v="1"/>
    <s v="plays"/>
    <x v="2"/>
    <n v="2016"/>
  </r>
  <r>
    <x v="2810"/>
    <x v="2809"/>
    <s v="We're remounting the musical that brought down the Bush Administration: A Brief History of the Earth And Everything In It!"/>
    <n v="2500"/>
    <n v="2705"/>
    <x v="0"/>
    <x v="0"/>
    <x v="0"/>
    <n v="1401595140"/>
    <x v="2810"/>
    <b v="0"/>
    <n v="57"/>
    <b v="1"/>
    <x v="6"/>
    <x v="2810"/>
    <x v="1"/>
    <s v="plays"/>
    <x v="3"/>
    <n v="2014"/>
  </r>
  <r>
    <x v="2811"/>
    <x v="2810"/>
    <s v="Ray Gunn and Starburst is an audio sci-fi/comedy sending up the tropes of classic and pulp science-fiction."/>
    <n v="10000"/>
    <n v="10027"/>
    <x v="0"/>
    <x v="1"/>
    <x v="1"/>
    <n v="1424692503"/>
    <x v="2811"/>
    <b v="0"/>
    <n v="108"/>
    <b v="1"/>
    <x v="6"/>
    <x v="2811"/>
    <x v="1"/>
    <s v="plays"/>
    <x v="0"/>
    <n v="2015"/>
  </r>
  <r>
    <x v="2812"/>
    <x v="2811"/>
    <s v="&quot;A short, nasty and razor sharp play in one of Toronto's hottest new &quot;off-off Broadway&quot; style venues."/>
    <n v="5000"/>
    <n v="5665"/>
    <x v="0"/>
    <x v="5"/>
    <x v="5"/>
    <n v="1428292800"/>
    <x v="2812"/>
    <b v="0"/>
    <n v="83"/>
    <b v="1"/>
    <x v="6"/>
    <x v="2812"/>
    <x v="1"/>
    <s v="plays"/>
    <x v="0"/>
    <n v="2015"/>
  </r>
  <r>
    <x v="2813"/>
    <x v="2812"/>
    <s v="Ryan has a higher sex drive than you. He also has cerebral palsy. Join him for his hilarious and poignant new solo show!"/>
    <n v="2800"/>
    <n v="3572.12"/>
    <x v="0"/>
    <x v="0"/>
    <x v="0"/>
    <n v="1481737761"/>
    <x v="2813"/>
    <b v="0"/>
    <n v="96"/>
    <b v="1"/>
    <x v="6"/>
    <x v="2813"/>
    <x v="1"/>
    <s v="plays"/>
    <x v="2"/>
    <n v="2016"/>
  </r>
  <r>
    <x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x v="2814"/>
    <b v="0"/>
    <n v="64"/>
    <b v="1"/>
    <x v="6"/>
    <x v="2814"/>
    <x v="1"/>
    <s v="plays"/>
    <x v="0"/>
    <n v="2015"/>
  </r>
  <r>
    <x v="2815"/>
    <x v="2814"/>
    <s v="Set in 1950s Northern Ireland, this play tells the story of two sisters in a community of Travellers, or Irish Gypsies."/>
    <n v="250"/>
    <n v="605"/>
    <x v="0"/>
    <x v="5"/>
    <x v="5"/>
    <n v="1470595109"/>
    <x v="2815"/>
    <b v="0"/>
    <n v="14"/>
    <b v="1"/>
    <x v="6"/>
    <x v="2815"/>
    <x v="1"/>
    <s v="plays"/>
    <x v="2"/>
    <n v="2016"/>
  </r>
  <r>
    <x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x v="2816"/>
    <b v="0"/>
    <n v="169"/>
    <b v="1"/>
    <x v="6"/>
    <x v="2816"/>
    <x v="1"/>
    <s v="plays"/>
    <x v="0"/>
    <n v="2015"/>
  </r>
  <r>
    <x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x v="2817"/>
    <b v="0"/>
    <n v="33"/>
    <b v="1"/>
    <x v="6"/>
    <x v="2817"/>
    <x v="1"/>
    <s v="plays"/>
    <x v="0"/>
    <n v="2015"/>
  </r>
  <r>
    <x v="2818"/>
    <x v="2817"/>
    <s v="Joe West and his wonderful theater company THEATER OF DEATH present original plays both horrific and comical."/>
    <n v="10000"/>
    <n v="10603"/>
    <x v="0"/>
    <x v="0"/>
    <x v="0"/>
    <n v="1443018086"/>
    <x v="2818"/>
    <b v="0"/>
    <n v="102"/>
    <b v="1"/>
    <x v="6"/>
    <x v="2818"/>
    <x v="1"/>
    <s v="plays"/>
    <x v="0"/>
    <n v="2015"/>
  </r>
  <r>
    <x v="2819"/>
    <x v="2818"/>
    <s v="Years of work, my best show, and a top Edinburgh venue.  Help me expose my talents to the UK and tell an important story."/>
    <n v="5000"/>
    <n v="5240"/>
    <x v="0"/>
    <x v="1"/>
    <x v="1"/>
    <n v="1434285409"/>
    <x v="2819"/>
    <b v="0"/>
    <n v="104"/>
    <b v="1"/>
    <x v="6"/>
    <x v="2819"/>
    <x v="1"/>
    <s v="plays"/>
    <x v="0"/>
    <n v="2015"/>
  </r>
  <r>
    <x v="2820"/>
    <x v="2819"/>
    <s v="Montage Theatre Arts, as part of National Theatre Connections, are performing a show - We need you help to raise vital funds!"/>
    <n v="200"/>
    <n v="272"/>
    <x v="0"/>
    <x v="1"/>
    <x v="1"/>
    <n v="1456444800"/>
    <x v="2820"/>
    <b v="0"/>
    <n v="20"/>
    <b v="1"/>
    <x v="6"/>
    <x v="2820"/>
    <x v="1"/>
    <s v="plays"/>
    <x v="2"/>
    <n v="2016"/>
  </r>
  <r>
    <x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x v="2821"/>
    <b v="0"/>
    <n v="35"/>
    <b v="1"/>
    <x v="6"/>
    <x v="2821"/>
    <x v="1"/>
    <s v="plays"/>
    <x v="3"/>
    <n v="2014"/>
  </r>
  <r>
    <x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x v="2822"/>
    <b v="0"/>
    <n v="94"/>
    <b v="1"/>
    <x v="6"/>
    <x v="2822"/>
    <x v="1"/>
    <s v="plays"/>
    <x v="0"/>
    <n v="2015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x v="2823"/>
    <b v="0"/>
    <n v="14"/>
    <b v="1"/>
    <x v="6"/>
    <x v="2823"/>
    <x v="1"/>
    <s v="plays"/>
    <x v="0"/>
    <n v="2015"/>
  </r>
  <r>
    <x v="2824"/>
    <x v="2823"/>
    <s v="I wrote a One Act play called The Rooftop for a Female Playwright's festival. Every little bit helps!"/>
    <n v="650"/>
    <n v="760"/>
    <x v="0"/>
    <x v="0"/>
    <x v="0"/>
    <n v="1434159780"/>
    <x v="2824"/>
    <b v="0"/>
    <n v="15"/>
    <b v="1"/>
    <x v="6"/>
    <x v="2824"/>
    <x v="1"/>
    <s v="plays"/>
    <x v="0"/>
    <n v="2015"/>
  </r>
  <r>
    <x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x v="2825"/>
    <b v="0"/>
    <n v="51"/>
    <b v="1"/>
    <x v="6"/>
    <x v="2825"/>
    <x v="1"/>
    <s v="plays"/>
    <x v="0"/>
    <n v="2015"/>
  </r>
  <r>
    <x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x v="2826"/>
    <b v="0"/>
    <n v="19"/>
    <b v="1"/>
    <x v="6"/>
    <x v="2826"/>
    <x v="1"/>
    <s v="plays"/>
    <x v="0"/>
    <n v="2015"/>
  </r>
  <r>
    <x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x v="2827"/>
    <b v="0"/>
    <n v="23"/>
    <b v="1"/>
    <x v="6"/>
    <x v="2827"/>
    <x v="1"/>
    <s v="plays"/>
    <x v="2"/>
    <n v="2016"/>
  </r>
  <r>
    <x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x v="2828"/>
    <b v="0"/>
    <n v="97"/>
    <b v="1"/>
    <x v="6"/>
    <x v="2828"/>
    <x v="1"/>
    <s v="plays"/>
    <x v="0"/>
    <n v="2015"/>
  </r>
  <r>
    <x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x v="2829"/>
    <b v="0"/>
    <n v="76"/>
    <b v="1"/>
    <x v="6"/>
    <x v="2829"/>
    <x v="1"/>
    <s v="plays"/>
    <x v="2"/>
    <n v="2016"/>
  </r>
  <r>
    <x v="2830"/>
    <x v="2829"/>
    <s v="Avalon is a new South African Township play and Nakhtik is a  danced political lecture."/>
    <n v="3000"/>
    <n v="3000"/>
    <x v="0"/>
    <x v="0"/>
    <x v="0"/>
    <n v="1399867140"/>
    <x v="2830"/>
    <b v="0"/>
    <n v="11"/>
    <b v="1"/>
    <x v="6"/>
    <x v="2830"/>
    <x v="1"/>
    <s v="plays"/>
    <x v="3"/>
    <n v="2014"/>
  </r>
  <r>
    <x v="2831"/>
    <x v="2830"/>
    <s v="We each wrote a play and would like to produce them for you for nothing more than art's sake!"/>
    <n v="3000"/>
    <n v="3320"/>
    <x v="0"/>
    <x v="0"/>
    <x v="0"/>
    <n v="1437076070"/>
    <x v="2831"/>
    <b v="0"/>
    <n v="52"/>
    <b v="1"/>
    <x v="6"/>
    <x v="2831"/>
    <x v="1"/>
    <s v="plays"/>
    <x v="0"/>
    <n v="2015"/>
  </r>
  <r>
    <x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x v="2832"/>
    <b v="0"/>
    <n v="95"/>
    <b v="1"/>
    <x v="6"/>
    <x v="2832"/>
    <x v="1"/>
    <s v="plays"/>
    <x v="3"/>
    <n v="2014"/>
  </r>
  <r>
    <x v="2833"/>
    <x v="2832"/>
    <s v="A new play about exploring outer space"/>
    <n v="2700"/>
    <n v="2923"/>
    <x v="0"/>
    <x v="0"/>
    <x v="0"/>
    <n v="1444528800"/>
    <x v="2833"/>
    <b v="0"/>
    <n v="35"/>
    <b v="1"/>
    <x v="6"/>
    <x v="2833"/>
    <x v="1"/>
    <s v="plays"/>
    <x v="0"/>
    <n v="2015"/>
  </r>
  <r>
    <x v="2834"/>
    <x v="2833"/>
    <s v="Thank You For Smoking. A play about love, 5 trillion cigarettes and how the Flintstones earned the tobacco industry millions."/>
    <n v="800"/>
    <n v="1360"/>
    <x v="0"/>
    <x v="1"/>
    <x v="1"/>
    <n v="1422658930"/>
    <x v="2834"/>
    <b v="0"/>
    <n v="21"/>
    <b v="1"/>
    <x v="6"/>
    <x v="2834"/>
    <x v="1"/>
    <s v="plays"/>
    <x v="0"/>
    <n v="2015"/>
  </r>
  <r>
    <x v="2835"/>
    <x v="2834"/>
    <s v="A celebratory community theatre project about the Focus E15 Occupation of empty council homes on Carpenters Estate."/>
    <n v="1000"/>
    <n v="1870.99"/>
    <x v="0"/>
    <x v="1"/>
    <x v="1"/>
    <n v="1449273600"/>
    <x v="2835"/>
    <b v="0"/>
    <n v="93"/>
    <b v="1"/>
    <x v="6"/>
    <x v="2835"/>
    <x v="1"/>
    <s v="plays"/>
    <x v="0"/>
    <n v="2015"/>
  </r>
  <r>
    <x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x v="2836"/>
    <b v="0"/>
    <n v="11"/>
    <b v="1"/>
    <x v="6"/>
    <x v="2836"/>
    <x v="1"/>
    <s v="plays"/>
    <x v="1"/>
    <n v="2017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7"/>
    <b v="0"/>
    <n v="21"/>
    <b v="1"/>
    <x v="6"/>
    <x v="2837"/>
    <x v="1"/>
    <s v="plays"/>
    <x v="0"/>
    <n v="2015"/>
  </r>
  <r>
    <x v="2838"/>
    <x v="2837"/>
    <s v="You like things that are funny. You (secretly) like murder. So why not support the NYC return of this hilarious whodunit?"/>
    <n v="2000"/>
    <n v="2405"/>
    <x v="0"/>
    <x v="0"/>
    <x v="0"/>
    <n v="1407967200"/>
    <x v="2838"/>
    <b v="0"/>
    <n v="54"/>
    <b v="1"/>
    <x v="6"/>
    <x v="2838"/>
    <x v="1"/>
    <s v="plays"/>
    <x v="3"/>
    <n v="2014"/>
  </r>
  <r>
    <x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x v="2839"/>
    <b v="0"/>
    <n v="31"/>
    <b v="1"/>
    <x v="6"/>
    <x v="2839"/>
    <x v="1"/>
    <s v="plays"/>
    <x v="3"/>
    <n v="2014"/>
  </r>
  <r>
    <x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x v="2840"/>
    <b v="0"/>
    <n v="132"/>
    <b v="1"/>
    <x v="6"/>
    <x v="2840"/>
    <x v="1"/>
    <s v="plays"/>
    <x v="0"/>
    <n v="2015"/>
  </r>
  <r>
    <x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x v="2841"/>
    <b v="0"/>
    <n v="1"/>
    <b v="0"/>
    <x v="6"/>
    <x v="2841"/>
    <x v="1"/>
    <s v="plays"/>
    <x v="0"/>
    <n v="2015"/>
  </r>
  <r>
    <x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x v="2842"/>
    <b v="0"/>
    <n v="0"/>
    <b v="0"/>
    <x v="6"/>
    <x v="2842"/>
    <x v="1"/>
    <s v="plays"/>
    <x v="3"/>
    <n v="2014"/>
  </r>
  <r>
    <x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x v="2843"/>
    <b v="0"/>
    <n v="0"/>
    <b v="0"/>
    <x v="6"/>
    <x v="2843"/>
    <x v="1"/>
    <s v="plays"/>
    <x v="2"/>
    <n v="2016"/>
  </r>
  <r>
    <x v="2844"/>
    <x v="2843"/>
    <s v="Zwei ausgebildete Schauspieler, ein Musiker - gemeinsam bringt man ein waschechtes KabarettstÃ¼ck auf die BÃ¼hne."/>
    <n v="550"/>
    <n v="30"/>
    <x v="2"/>
    <x v="15"/>
    <x v="3"/>
    <n v="1483535180"/>
    <x v="2844"/>
    <b v="0"/>
    <n v="1"/>
    <b v="0"/>
    <x v="6"/>
    <x v="2844"/>
    <x v="1"/>
    <s v="plays"/>
    <x v="2"/>
    <n v="2016"/>
  </r>
  <r>
    <x v="2845"/>
    <x v="2844"/>
    <s v="The Maderati: A bitingly witty absurdest comedy, which pokes wickedly perceptive fun at NY artist lifestyle."/>
    <n v="7500"/>
    <n v="2366"/>
    <x v="2"/>
    <x v="0"/>
    <x v="0"/>
    <n v="1433723033"/>
    <x v="2845"/>
    <b v="0"/>
    <n v="39"/>
    <b v="0"/>
    <x v="6"/>
    <x v="2845"/>
    <x v="1"/>
    <s v="plays"/>
    <x v="0"/>
    <n v="2015"/>
  </r>
  <r>
    <x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x v="2846"/>
    <b v="0"/>
    <n v="0"/>
    <b v="0"/>
    <x v="6"/>
    <x v="2846"/>
    <x v="1"/>
    <s v="plays"/>
    <x v="0"/>
    <n v="2015"/>
  </r>
  <r>
    <x v="2847"/>
    <x v="2846"/>
    <s v="Dark secrets come to light when Mariah meets Stella. They find a way to face the south's largest elephant in the room: RACISM."/>
    <n v="2000"/>
    <n v="0"/>
    <x v="2"/>
    <x v="0"/>
    <x v="0"/>
    <n v="1464031265"/>
    <x v="2847"/>
    <b v="0"/>
    <n v="0"/>
    <b v="0"/>
    <x v="6"/>
    <x v="2847"/>
    <x v="1"/>
    <s v="plays"/>
    <x v="2"/>
    <n v="2016"/>
  </r>
  <r>
    <x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x v="2848"/>
    <b v="0"/>
    <n v="3"/>
    <b v="0"/>
    <x v="6"/>
    <x v="2848"/>
    <x v="1"/>
    <s v="plays"/>
    <x v="0"/>
    <n v="2015"/>
  </r>
  <r>
    <x v="2849"/>
    <x v="2848"/>
    <s v="NonSens!cal tackles the struggles of four people with mental health issues/disorders inspired by A.A Milne's Winnie the Pooh"/>
    <n v="500"/>
    <n v="5"/>
    <x v="2"/>
    <x v="1"/>
    <x v="1"/>
    <n v="1461406600"/>
    <x v="2849"/>
    <b v="0"/>
    <n v="1"/>
    <b v="0"/>
    <x v="6"/>
    <x v="2849"/>
    <x v="1"/>
    <s v="plays"/>
    <x v="2"/>
    <n v="2016"/>
  </r>
  <r>
    <x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x v="2850"/>
    <b v="0"/>
    <n v="13"/>
    <b v="0"/>
    <x v="6"/>
    <x v="2850"/>
    <x v="1"/>
    <s v="plays"/>
    <x v="3"/>
    <n v="2014"/>
  </r>
  <r>
    <x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x v="2851"/>
    <b v="0"/>
    <n v="0"/>
    <b v="0"/>
    <x v="6"/>
    <x v="2851"/>
    <x v="1"/>
    <s v="plays"/>
    <x v="2"/>
    <n v="2016"/>
  </r>
  <r>
    <x v="2852"/>
    <x v="2851"/>
    <s v="Just one time back to the past on the Freedom Train will open your eyes and your lives will never ever be the same!"/>
    <n v="5000"/>
    <n v="95"/>
    <x v="2"/>
    <x v="0"/>
    <x v="0"/>
    <n v="1403312703"/>
    <x v="2852"/>
    <b v="0"/>
    <n v="6"/>
    <b v="0"/>
    <x v="6"/>
    <x v="2852"/>
    <x v="1"/>
    <s v="plays"/>
    <x v="3"/>
    <n v="2014"/>
  </r>
  <r>
    <x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x v="2853"/>
    <b v="0"/>
    <n v="0"/>
    <b v="0"/>
    <x v="6"/>
    <x v="2853"/>
    <x v="1"/>
    <s v="plays"/>
    <x v="3"/>
    <n v="2014"/>
  </r>
  <r>
    <x v="2854"/>
    <x v="2853"/>
    <s v="Almost Random Theatre's play about a candidate - with no policies - who is seeking election in May 2015"/>
    <n v="1000"/>
    <n v="417"/>
    <x v="2"/>
    <x v="1"/>
    <x v="1"/>
    <n v="1431018719"/>
    <x v="2854"/>
    <b v="0"/>
    <n v="14"/>
    <b v="0"/>
    <x v="6"/>
    <x v="2854"/>
    <x v="1"/>
    <s v="plays"/>
    <x v="0"/>
    <n v="2015"/>
  </r>
  <r>
    <x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x v="2855"/>
    <b v="0"/>
    <n v="5"/>
    <b v="0"/>
    <x v="6"/>
    <x v="2855"/>
    <x v="1"/>
    <s v="plays"/>
    <x v="2"/>
    <n v="2016"/>
  </r>
  <r>
    <x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x v="2856"/>
    <b v="0"/>
    <n v="6"/>
    <b v="0"/>
    <x v="6"/>
    <x v="2856"/>
    <x v="1"/>
    <s v="plays"/>
    <x v="0"/>
    <n v="2015"/>
  </r>
  <r>
    <x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x v="2857"/>
    <b v="0"/>
    <n v="15"/>
    <b v="0"/>
    <x v="6"/>
    <x v="2857"/>
    <x v="1"/>
    <s v="plays"/>
    <x v="2"/>
    <n v="2016"/>
  </r>
  <r>
    <x v="2858"/>
    <x v="2857"/>
    <s v="Een Gay Party in het centrum van Amersfoort. _x000a_Een geweldige avond uit, met een show, optredens en DJ's."/>
    <n v="1000"/>
    <n v="0"/>
    <x v="2"/>
    <x v="9"/>
    <x v="3"/>
    <n v="1417778880"/>
    <x v="2858"/>
    <b v="0"/>
    <n v="0"/>
    <b v="0"/>
    <x v="6"/>
    <x v="2858"/>
    <x v="1"/>
    <s v="plays"/>
    <x v="3"/>
    <n v="2014"/>
  </r>
  <r>
    <x v="2859"/>
    <x v="2858"/>
    <s v="A theatre company that will create works to inspire young people and get everyone involved."/>
    <n v="2000"/>
    <n v="35"/>
    <x v="2"/>
    <x v="2"/>
    <x v="2"/>
    <n v="1444984904"/>
    <x v="2859"/>
    <b v="0"/>
    <n v="1"/>
    <b v="0"/>
    <x v="6"/>
    <x v="2859"/>
    <x v="1"/>
    <s v="plays"/>
    <x v="0"/>
    <n v="2015"/>
  </r>
  <r>
    <x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x v="2860"/>
    <b v="0"/>
    <n v="9"/>
    <b v="0"/>
    <x v="6"/>
    <x v="2860"/>
    <x v="1"/>
    <s v="plays"/>
    <x v="2"/>
    <n v="2016"/>
  </r>
  <r>
    <x v="2861"/>
    <x v="2860"/>
    <s v="The University of Queensland Drama Production Course is putting on an adaptation of William Shakespeares Julius Caesar"/>
    <n v="250"/>
    <n v="80"/>
    <x v="2"/>
    <x v="2"/>
    <x v="2"/>
    <n v="1443103848"/>
    <x v="2861"/>
    <b v="0"/>
    <n v="3"/>
    <b v="0"/>
    <x v="6"/>
    <x v="2861"/>
    <x v="1"/>
    <s v="plays"/>
    <x v="0"/>
    <n v="2015"/>
  </r>
  <r>
    <x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x v="2862"/>
    <b v="0"/>
    <n v="3"/>
    <b v="0"/>
    <x v="6"/>
    <x v="2862"/>
    <x v="1"/>
    <s v="plays"/>
    <x v="3"/>
    <n v="2014"/>
  </r>
  <r>
    <x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x v="2863"/>
    <b v="0"/>
    <n v="1"/>
    <b v="0"/>
    <x v="6"/>
    <x v="2863"/>
    <x v="1"/>
    <s v="plays"/>
    <x v="3"/>
    <n v="2014"/>
  </r>
  <r>
    <x v="2864"/>
    <x v="2863"/>
    <s v="Accessible, original theatre for all!"/>
    <n v="2500"/>
    <n v="40"/>
    <x v="2"/>
    <x v="1"/>
    <x v="1"/>
    <n v="1437139080"/>
    <x v="2864"/>
    <b v="0"/>
    <n v="3"/>
    <b v="0"/>
    <x v="6"/>
    <x v="2864"/>
    <x v="1"/>
    <s v="plays"/>
    <x v="0"/>
    <n v="2015"/>
  </r>
  <r>
    <x v="2865"/>
    <x v="2864"/>
    <s v="Prepare to be Swept Away. Three short plays from three master playwrights; LANDFALL, SNIPER and DANGERS of TOBACCO!"/>
    <n v="2888"/>
    <n v="0"/>
    <x v="2"/>
    <x v="0"/>
    <x v="0"/>
    <n v="1420512259"/>
    <x v="2865"/>
    <b v="0"/>
    <n v="0"/>
    <b v="0"/>
    <x v="6"/>
    <x v="2865"/>
    <x v="1"/>
    <s v="plays"/>
    <x v="3"/>
    <n v="2014"/>
  </r>
  <r>
    <x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x v="2866"/>
    <b v="0"/>
    <n v="2"/>
    <b v="0"/>
    <x v="6"/>
    <x v="2866"/>
    <x v="1"/>
    <s v="plays"/>
    <x v="2"/>
    <n v="2016"/>
  </r>
  <r>
    <x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x v="2867"/>
    <b v="0"/>
    <n v="10"/>
    <b v="0"/>
    <x v="6"/>
    <x v="2867"/>
    <x v="1"/>
    <s v="plays"/>
    <x v="2"/>
    <n v="201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8"/>
    <b v="0"/>
    <n v="60"/>
    <b v="0"/>
    <x v="6"/>
    <x v="2868"/>
    <x v="1"/>
    <s v="plays"/>
    <x v="2"/>
    <n v="2016"/>
  </r>
  <r>
    <x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x v="2869"/>
    <b v="0"/>
    <n v="5"/>
    <b v="0"/>
    <x v="6"/>
    <x v="2869"/>
    <x v="1"/>
    <s v="plays"/>
    <x v="2"/>
    <n v="2016"/>
  </r>
  <r>
    <x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x v="2870"/>
    <b v="0"/>
    <n v="9"/>
    <b v="0"/>
    <x v="6"/>
    <x v="2870"/>
    <x v="1"/>
    <s v="plays"/>
    <x v="3"/>
    <n v="2014"/>
  </r>
  <r>
    <x v="2871"/>
    <x v="2870"/>
    <s v="America's dad or serial rapist? Or both? The stories of the Bill Cosby accusers and the society so skeptical of them."/>
    <n v="10000"/>
    <n v="467"/>
    <x v="2"/>
    <x v="0"/>
    <x v="0"/>
    <n v="1419183813"/>
    <x v="2871"/>
    <b v="0"/>
    <n v="13"/>
    <b v="0"/>
    <x v="6"/>
    <x v="2871"/>
    <x v="1"/>
    <s v="plays"/>
    <x v="3"/>
    <n v="2014"/>
  </r>
  <r>
    <x v="2872"/>
    <x v="2871"/>
    <s v="Local Theatre group in Loudoun County, Virginia. Looking for funds to start producing shows!"/>
    <n v="3000"/>
    <n v="0"/>
    <x v="2"/>
    <x v="0"/>
    <x v="0"/>
    <n v="1434768438"/>
    <x v="2872"/>
    <b v="0"/>
    <n v="0"/>
    <b v="0"/>
    <x v="6"/>
    <x v="2872"/>
    <x v="1"/>
    <s v="plays"/>
    <x v="0"/>
    <n v="2015"/>
  </r>
  <r>
    <x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x v="2873"/>
    <b v="0"/>
    <n v="8"/>
    <b v="0"/>
    <x v="6"/>
    <x v="2873"/>
    <x v="1"/>
    <s v="plays"/>
    <x v="3"/>
    <n v="2014"/>
  </r>
  <r>
    <x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x v="2874"/>
    <b v="0"/>
    <n v="3"/>
    <b v="0"/>
    <x v="6"/>
    <x v="2874"/>
    <x v="1"/>
    <s v="plays"/>
    <x v="2"/>
    <n v="2016"/>
  </r>
  <r>
    <x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x v="2875"/>
    <b v="0"/>
    <n v="3"/>
    <b v="0"/>
    <x v="6"/>
    <x v="2875"/>
    <x v="1"/>
    <s v="plays"/>
    <x v="2"/>
    <n v="2016"/>
  </r>
  <r>
    <x v="2876"/>
    <x v="2875"/>
    <s v="Charlotte NC playwright looking to showcase a series of three stage plays.  Plays are funny, completed and ready to run!"/>
    <n v="150000"/>
    <n v="0"/>
    <x v="2"/>
    <x v="0"/>
    <x v="0"/>
    <n v="1437069079"/>
    <x v="2876"/>
    <b v="0"/>
    <n v="0"/>
    <b v="0"/>
    <x v="6"/>
    <x v="2876"/>
    <x v="1"/>
    <s v="plays"/>
    <x v="0"/>
    <n v="2015"/>
  </r>
  <r>
    <x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x v="2877"/>
    <b v="0"/>
    <n v="6"/>
    <b v="0"/>
    <x v="6"/>
    <x v="2877"/>
    <x v="1"/>
    <s v="plays"/>
    <x v="2"/>
    <n v="2016"/>
  </r>
  <r>
    <x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x v="2878"/>
    <b v="0"/>
    <n v="4"/>
    <b v="0"/>
    <x v="6"/>
    <x v="2878"/>
    <x v="1"/>
    <s v="plays"/>
    <x v="0"/>
    <n v="2015"/>
  </r>
  <r>
    <x v="2879"/>
    <x v="2878"/>
    <s v="She that fines a husband? Wait, is that right? Girl... you better check yourself, before you wreck yourself!"/>
    <n v="11200"/>
    <n v="29"/>
    <x v="2"/>
    <x v="0"/>
    <x v="0"/>
    <n v="1453310661"/>
    <x v="2879"/>
    <b v="0"/>
    <n v="1"/>
    <b v="0"/>
    <x v="6"/>
    <x v="2879"/>
    <x v="1"/>
    <s v="plays"/>
    <x v="0"/>
    <n v="2015"/>
  </r>
  <r>
    <x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x v="2880"/>
    <b v="0"/>
    <n v="29"/>
    <b v="0"/>
    <x v="6"/>
    <x v="2880"/>
    <x v="1"/>
    <s v="plays"/>
    <x v="0"/>
    <n v="2015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81"/>
    <b v="0"/>
    <n v="0"/>
    <b v="0"/>
    <x v="6"/>
    <x v="2881"/>
    <x v="1"/>
    <s v="plays"/>
    <x v="3"/>
    <n v="2014"/>
  </r>
  <r>
    <x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x v="2882"/>
    <b v="0"/>
    <n v="4"/>
    <b v="0"/>
    <x v="6"/>
    <x v="2882"/>
    <x v="1"/>
    <s v="plays"/>
    <x v="2"/>
    <n v="2016"/>
  </r>
  <r>
    <x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x v="2883"/>
    <b v="0"/>
    <n v="5"/>
    <b v="0"/>
    <x v="6"/>
    <x v="2883"/>
    <x v="1"/>
    <s v="plays"/>
    <x v="2"/>
    <n v="2016"/>
  </r>
  <r>
    <x v="2884"/>
    <x v="2883"/>
    <s v="Come explore the dream world of Jim Morrison, rock singer, mystic, poet, shaman."/>
    <n v="45000"/>
    <n v="185"/>
    <x v="2"/>
    <x v="0"/>
    <x v="0"/>
    <n v="1417800435"/>
    <x v="2884"/>
    <b v="0"/>
    <n v="4"/>
    <b v="0"/>
    <x v="6"/>
    <x v="2884"/>
    <x v="1"/>
    <s v="plays"/>
    <x v="3"/>
    <n v="2014"/>
  </r>
  <r>
    <x v="2885"/>
    <x v="2884"/>
    <s v="An historic and proud work of Polish nationalistic literature performed on stage."/>
    <n v="400"/>
    <n v="130"/>
    <x v="2"/>
    <x v="0"/>
    <x v="0"/>
    <n v="1426294201"/>
    <x v="2885"/>
    <b v="0"/>
    <n v="5"/>
    <b v="0"/>
    <x v="6"/>
    <x v="2885"/>
    <x v="1"/>
    <s v="plays"/>
    <x v="0"/>
    <n v="2015"/>
  </r>
  <r>
    <x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x v="2886"/>
    <b v="0"/>
    <n v="1"/>
    <b v="0"/>
    <x v="6"/>
    <x v="2886"/>
    <x v="1"/>
    <s v="plays"/>
    <x v="0"/>
    <n v="2015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x v="2887"/>
    <b v="0"/>
    <n v="1"/>
    <b v="0"/>
    <x v="6"/>
    <x v="2887"/>
    <x v="1"/>
    <s v="plays"/>
    <x v="3"/>
    <n v="2014"/>
  </r>
  <r>
    <x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x v="2888"/>
    <b v="0"/>
    <n v="0"/>
    <b v="0"/>
    <x v="6"/>
    <x v="2888"/>
    <x v="1"/>
    <s v="plays"/>
    <x v="3"/>
    <n v="2014"/>
  </r>
  <r>
    <x v="2889"/>
    <x v="2888"/>
    <s v="Halfway, Nebraska explores the limits of hope and what it means to love someone who may be too far damaged to save."/>
    <n v="3000"/>
    <n v="1142"/>
    <x v="2"/>
    <x v="0"/>
    <x v="0"/>
    <n v="1409344985"/>
    <x v="2889"/>
    <b v="0"/>
    <n v="14"/>
    <b v="0"/>
    <x v="6"/>
    <x v="2889"/>
    <x v="1"/>
    <s v="plays"/>
    <x v="3"/>
    <n v="2014"/>
  </r>
  <r>
    <x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x v="2890"/>
    <b v="0"/>
    <n v="3"/>
    <b v="0"/>
    <x v="6"/>
    <x v="2890"/>
    <x v="1"/>
    <s v="plays"/>
    <x v="3"/>
    <n v="2014"/>
  </r>
  <r>
    <x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x v="2891"/>
    <b v="0"/>
    <n v="10"/>
    <b v="0"/>
    <x v="6"/>
    <x v="2891"/>
    <x v="1"/>
    <s v="plays"/>
    <x v="2"/>
    <n v="2016"/>
  </r>
  <r>
    <x v="2892"/>
    <x v="2891"/>
    <s v="Something Precious is the world's first musical to alert folks to the harmful effects of technology on the human spirit."/>
    <n v="5500"/>
    <n v="500"/>
    <x v="2"/>
    <x v="0"/>
    <x v="0"/>
    <n v="1409000400"/>
    <x v="2892"/>
    <b v="0"/>
    <n v="17"/>
    <b v="0"/>
    <x v="6"/>
    <x v="2892"/>
    <x v="1"/>
    <s v="plays"/>
    <x v="3"/>
    <n v="2014"/>
  </r>
  <r>
    <x v="2893"/>
    <x v="2892"/>
    <s v="Fundraising for REDISCOVERING KIA THE PLAY"/>
    <n v="5000"/>
    <n v="25"/>
    <x v="2"/>
    <x v="0"/>
    <x v="0"/>
    <n v="1420768800"/>
    <x v="2893"/>
    <b v="0"/>
    <n v="2"/>
    <b v="0"/>
    <x v="6"/>
    <x v="2893"/>
    <x v="1"/>
    <s v="plays"/>
    <x v="3"/>
    <n v="2014"/>
  </r>
  <r>
    <x v="2894"/>
    <x v="2893"/>
    <s v="This Is A Story About A Woman A Man And A Woman"/>
    <n v="50000"/>
    <n v="0"/>
    <x v="2"/>
    <x v="0"/>
    <x v="0"/>
    <n v="1428100815"/>
    <x v="2894"/>
    <b v="0"/>
    <n v="0"/>
    <b v="0"/>
    <x v="6"/>
    <x v="2894"/>
    <x v="1"/>
    <s v="plays"/>
    <x v="0"/>
    <n v="2015"/>
  </r>
  <r>
    <x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x v="2895"/>
    <b v="0"/>
    <n v="4"/>
    <b v="0"/>
    <x v="6"/>
    <x v="2895"/>
    <x v="1"/>
    <s v="plays"/>
    <x v="3"/>
    <n v="2014"/>
  </r>
  <r>
    <x v="2896"/>
    <x v="2895"/>
    <s v="&quot;Miracle on 34th Street&quot; is about faith and believing in others. _x000a_We believe. Do you?"/>
    <n v="3000"/>
    <n v="625"/>
    <x v="2"/>
    <x v="0"/>
    <x v="0"/>
    <n v="1481522400"/>
    <x v="2896"/>
    <b v="0"/>
    <n v="12"/>
    <b v="0"/>
    <x v="6"/>
    <x v="2896"/>
    <x v="1"/>
    <s v="plays"/>
    <x v="2"/>
    <n v="2016"/>
  </r>
  <r>
    <x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x v="2897"/>
    <b v="0"/>
    <n v="3"/>
    <b v="0"/>
    <x v="6"/>
    <x v="2897"/>
    <x v="1"/>
    <s v="plays"/>
    <x v="0"/>
    <n v="2015"/>
  </r>
  <r>
    <x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x v="2898"/>
    <b v="0"/>
    <n v="12"/>
    <b v="0"/>
    <x v="6"/>
    <x v="2898"/>
    <x v="1"/>
    <s v="plays"/>
    <x v="0"/>
    <n v="2015"/>
  </r>
  <r>
    <x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x v="2899"/>
    <b v="0"/>
    <n v="0"/>
    <b v="0"/>
    <x v="6"/>
    <x v="2899"/>
    <x v="1"/>
    <s v="plays"/>
    <x v="2"/>
    <n v="201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x v="2900"/>
    <b v="0"/>
    <n v="7"/>
    <b v="0"/>
    <x v="6"/>
    <x v="2900"/>
    <x v="1"/>
    <s v="plays"/>
    <x v="3"/>
    <n v="2014"/>
  </r>
  <r>
    <x v="2901"/>
    <x v="2900"/>
    <s v="How can the visual age appreciate something that cant see? With these Audio Plays I will show you, if your willing to listen."/>
    <n v="750"/>
    <n v="6"/>
    <x v="2"/>
    <x v="0"/>
    <x v="0"/>
    <n v="1423345339"/>
    <x v="2901"/>
    <b v="0"/>
    <n v="2"/>
    <b v="0"/>
    <x v="6"/>
    <x v="2901"/>
    <x v="1"/>
    <s v="plays"/>
    <x v="3"/>
    <n v="2014"/>
  </r>
  <r>
    <x v="2902"/>
    <x v="2901"/>
    <s v="Help me honor and bring &quot;The American Soprano&quot; Leontyne Price back to the stage one more time."/>
    <n v="150000"/>
    <n v="25"/>
    <x v="2"/>
    <x v="0"/>
    <x v="0"/>
    <n v="1440412396"/>
    <x v="2902"/>
    <b v="0"/>
    <n v="1"/>
    <b v="0"/>
    <x v="6"/>
    <x v="2902"/>
    <x v="1"/>
    <s v="plays"/>
    <x v="0"/>
    <n v="2015"/>
  </r>
  <r>
    <x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x v="2903"/>
    <b v="0"/>
    <n v="4"/>
    <b v="0"/>
    <x v="6"/>
    <x v="2903"/>
    <x v="1"/>
    <s v="plays"/>
    <x v="0"/>
    <n v="2015"/>
  </r>
  <r>
    <x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x v="2904"/>
    <b v="0"/>
    <n v="4"/>
    <b v="0"/>
    <x v="6"/>
    <x v="2904"/>
    <x v="1"/>
    <s v="plays"/>
    <x v="3"/>
    <n v="2014"/>
  </r>
  <r>
    <x v="2905"/>
    <x v="2904"/>
    <s v="Philly-based feminist theatre's inaugural production about a woman's friendship with an awesome lady cowboy."/>
    <n v="3500"/>
    <n v="622"/>
    <x v="2"/>
    <x v="0"/>
    <x v="0"/>
    <n v="1473211313"/>
    <x v="2905"/>
    <b v="0"/>
    <n v="17"/>
    <b v="0"/>
    <x v="6"/>
    <x v="2905"/>
    <x v="1"/>
    <s v="plays"/>
    <x v="2"/>
    <n v="2016"/>
  </r>
  <r>
    <x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x v="2906"/>
    <b v="0"/>
    <n v="7"/>
    <b v="0"/>
    <x v="6"/>
    <x v="2906"/>
    <x v="1"/>
    <s v="plays"/>
    <x v="0"/>
    <n v="2015"/>
  </r>
  <r>
    <x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x v="2907"/>
    <b v="0"/>
    <n v="2"/>
    <b v="0"/>
    <x v="6"/>
    <x v="2907"/>
    <x v="1"/>
    <s v="plays"/>
    <x v="2"/>
    <n v="201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8"/>
    <b v="0"/>
    <n v="5"/>
    <b v="0"/>
    <x v="6"/>
    <x v="2908"/>
    <x v="1"/>
    <s v="plays"/>
    <x v="2"/>
    <n v="2016"/>
  </r>
  <r>
    <x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x v="2909"/>
    <b v="0"/>
    <n v="1"/>
    <b v="0"/>
    <x v="6"/>
    <x v="2909"/>
    <x v="1"/>
    <s v="plays"/>
    <x v="3"/>
    <n v="2014"/>
  </r>
  <r>
    <x v="2910"/>
    <x v="2909"/>
    <s v="Free drama, dance and singing workshops for disadvantaged young people to inspire, create and help them follow their dreams."/>
    <n v="30000"/>
    <n v="1"/>
    <x v="2"/>
    <x v="1"/>
    <x v="1"/>
    <n v="1434139887"/>
    <x v="2910"/>
    <b v="0"/>
    <n v="1"/>
    <b v="0"/>
    <x v="6"/>
    <x v="2910"/>
    <x v="1"/>
    <s v="plays"/>
    <x v="0"/>
    <n v="2015"/>
  </r>
  <r>
    <x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x v="2911"/>
    <b v="0"/>
    <n v="14"/>
    <b v="0"/>
    <x v="6"/>
    <x v="2911"/>
    <x v="1"/>
    <s v="plays"/>
    <x v="0"/>
    <n v="2015"/>
  </r>
  <r>
    <x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x v="2912"/>
    <b v="0"/>
    <n v="26"/>
    <b v="0"/>
    <x v="6"/>
    <x v="2912"/>
    <x v="1"/>
    <s v="plays"/>
    <x v="0"/>
    <n v="2015"/>
  </r>
  <r>
    <x v="2913"/>
    <x v="2912"/>
    <s v="A LIVE history infused, frightening magic and mind reading show in the heart of the Halloween capital of the world, Salem, MA!!"/>
    <n v="10000"/>
    <n v="2"/>
    <x v="2"/>
    <x v="0"/>
    <x v="0"/>
    <n v="1410041339"/>
    <x v="2913"/>
    <b v="0"/>
    <n v="2"/>
    <b v="0"/>
    <x v="6"/>
    <x v="2913"/>
    <x v="1"/>
    <s v="plays"/>
    <x v="3"/>
    <n v="2014"/>
  </r>
  <r>
    <x v="2914"/>
    <x v="2913"/>
    <s v="Hercules must complete four challenges in order to meet the father he never knew"/>
    <n v="25000"/>
    <n v="1"/>
    <x v="2"/>
    <x v="1"/>
    <x v="1"/>
    <n v="1426365994"/>
    <x v="2914"/>
    <b v="0"/>
    <n v="1"/>
    <b v="0"/>
    <x v="6"/>
    <x v="2914"/>
    <x v="1"/>
    <s v="plays"/>
    <x v="0"/>
    <n v="2015"/>
  </r>
  <r>
    <x v="2915"/>
    <x v="2914"/>
    <s v="An inclusive, cross community, multi-cultural theatre production for children aged 3 to 16 and their families"/>
    <n v="1000"/>
    <n v="611"/>
    <x v="2"/>
    <x v="1"/>
    <x v="1"/>
    <n v="1458117190"/>
    <x v="2915"/>
    <b v="0"/>
    <n v="3"/>
    <b v="0"/>
    <x v="6"/>
    <x v="2915"/>
    <x v="1"/>
    <s v="plays"/>
    <x v="2"/>
    <n v="2016"/>
  </r>
  <r>
    <x v="2916"/>
    <x v="2915"/>
    <s v="The moving dramatisation of one man's journey to find the truth behind the Libyan regime change."/>
    <n v="1850"/>
    <n v="145"/>
    <x v="2"/>
    <x v="1"/>
    <x v="1"/>
    <n v="1400498789"/>
    <x v="2916"/>
    <b v="0"/>
    <n v="7"/>
    <b v="0"/>
    <x v="6"/>
    <x v="2916"/>
    <x v="1"/>
    <s v="plays"/>
    <x v="3"/>
    <n v="2014"/>
  </r>
  <r>
    <x v="2917"/>
    <x v="2916"/>
    <s v="Cross dressing, cross gartering, crossed swords. Cross a bridge and come see this fantastically fun rendition of Twelfth Night"/>
    <n v="2000"/>
    <n v="437"/>
    <x v="2"/>
    <x v="0"/>
    <x v="0"/>
    <n v="1442381847"/>
    <x v="2917"/>
    <b v="0"/>
    <n v="9"/>
    <b v="0"/>
    <x v="6"/>
    <x v="2917"/>
    <x v="1"/>
    <s v="plays"/>
    <x v="0"/>
    <n v="2015"/>
  </r>
  <r>
    <x v="2918"/>
    <x v="2917"/>
    <s v="A meta-theatrical retelling of Chekhov's Three Sisters, framed with Civil War Hymns, Dance, and wild theatricality."/>
    <n v="5000"/>
    <n v="1362"/>
    <x v="2"/>
    <x v="0"/>
    <x v="0"/>
    <n v="1446131207"/>
    <x v="2918"/>
    <b v="0"/>
    <n v="20"/>
    <b v="0"/>
    <x v="6"/>
    <x v="2918"/>
    <x v="1"/>
    <s v="plays"/>
    <x v="0"/>
    <n v="2015"/>
  </r>
  <r>
    <x v="2919"/>
    <x v="2918"/>
    <s v="A full staged reading of a new play about a boy who learns how to be happy from the most unexpected person."/>
    <n v="600"/>
    <n v="51"/>
    <x v="2"/>
    <x v="0"/>
    <x v="0"/>
    <n v="1407250329"/>
    <x v="2919"/>
    <b v="0"/>
    <n v="6"/>
    <b v="0"/>
    <x v="6"/>
    <x v="2919"/>
    <x v="1"/>
    <s v="plays"/>
    <x v="3"/>
    <n v="2014"/>
  </r>
  <r>
    <x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x v="2920"/>
    <b v="0"/>
    <n v="13"/>
    <b v="0"/>
    <x v="6"/>
    <x v="2920"/>
    <x v="1"/>
    <s v="plays"/>
    <x v="0"/>
    <n v="2015"/>
  </r>
  <r>
    <x v="2921"/>
    <x v="2920"/>
    <s v="I'm creating a cabaret in which all donations go directly to Broadway Cares/Equity Fights AIDS."/>
    <n v="100"/>
    <n v="129"/>
    <x v="0"/>
    <x v="0"/>
    <x v="0"/>
    <n v="1411679804"/>
    <x v="2921"/>
    <b v="0"/>
    <n v="3"/>
    <b v="1"/>
    <x v="40"/>
    <x v="2921"/>
    <x v="1"/>
    <s v="musical"/>
    <x v="3"/>
    <n v="2014"/>
  </r>
  <r>
    <x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x v="2922"/>
    <b v="0"/>
    <n v="6"/>
    <b v="1"/>
    <x v="40"/>
    <x v="2922"/>
    <x v="1"/>
    <s v="musical"/>
    <x v="0"/>
    <n v="2015"/>
  </r>
  <r>
    <x v="2923"/>
    <x v="2922"/>
    <s v="Spreading the love of theatre, one step at a time. I would like to produce a reading of one of my favorite musicals"/>
    <n v="300"/>
    <n v="300"/>
    <x v="0"/>
    <x v="0"/>
    <x v="0"/>
    <n v="1422068400"/>
    <x v="2923"/>
    <b v="0"/>
    <n v="10"/>
    <b v="1"/>
    <x v="40"/>
    <x v="2923"/>
    <x v="1"/>
    <s v="musical"/>
    <x v="0"/>
    <n v="2015"/>
  </r>
  <r>
    <x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x v="2924"/>
    <b v="0"/>
    <n v="147"/>
    <b v="1"/>
    <x v="40"/>
    <x v="2924"/>
    <x v="1"/>
    <s v="musical"/>
    <x v="0"/>
    <n v="2015"/>
  </r>
  <r>
    <x v="2925"/>
    <x v="2924"/>
    <s v="Help the Gold Dust Orphans bring their new musical 'SNOW WHITE AND THE SEVEN BOTTOMS' to New York City this fall!"/>
    <n v="45000"/>
    <n v="46100.69"/>
    <x v="0"/>
    <x v="0"/>
    <x v="0"/>
    <n v="1410444068"/>
    <x v="2925"/>
    <b v="0"/>
    <n v="199"/>
    <b v="1"/>
    <x v="40"/>
    <x v="2925"/>
    <x v="1"/>
    <s v="musical"/>
    <x v="3"/>
    <n v="2014"/>
  </r>
  <r>
    <x v="2926"/>
    <x v="2925"/>
    <s v="A musical, by Louis Lagalante and Patty Hamilton, that explores loss and the different ways we can choose to move on from it."/>
    <n v="3000"/>
    <n v="3750"/>
    <x v="0"/>
    <x v="0"/>
    <x v="0"/>
    <n v="1424715779"/>
    <x v="2926"/>
    <b v="0"/>
    <n v="50"/>
    <b v="1"/>
    <x v="40"/>
    <x v="2926"/>
    <x v="1"/>
    <s v="musical"/>
    <x v="0"/>
    <n v="2015"/>
  </r>
  <r>
    <x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x v="2927"/>
    <b v="0"/>
    <n v="21"/>
    <b v="1"/>
    <x v="40"/>
    <x v="2927"/>
    <x v="1"/>
    <s v="musical"/>
    <x v="3"/>
    <n v="2014"/>
  </r>
  <r>
    <x v="2928"/>
    <x v="2927"/>
    <s v="This is a touring production for schools in the Treasure Valley!"/>
    <n v="1000"/>
    <n v="1000"/>
    <x v="0"/>
    <x v="0"/>
    <x v="0"/>
    <n v="1457135846"/>
    <x v="2928"/>
    <b v="0"/>
    <n v="24"/>
    <b v="1"/>
    <x v="40"/>
    <x v="2928"/>
    <x v="1"/>
    <s v="musical"/>
    <x v="2"/>
    <n v="2016"/>
  </r>
  <r>
    <x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x v="2929"/>
    <b v="0"/>
    <n v="32"/>
    <b v="1"/>
    <x v="40"/>
    <x v="2929"/>
    <x v="1"/>
    <s v="musical"/>
    <x v="3"/>
    <n v="2014"/>
  </r>
  <r>
    <x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x v="2930"/>
    <b v="0"/>
    <n v="62"/>
    <b v="1"/>
    <x v="40"/>
    <x v="2930"/>
    <x v="1"/>
    <s v="musical"/>
    <x v="0"/>
    <n v="2015"/>
  </r>
  <r>
    <x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x v="2931"/>
    <b v="0"/>
    <n v="9"/>
    <b v="1"/>
    <x v="40"/>
    <x v="2931"/>
    <x v="1"/>
    <s v="musical"/>
    <x v="3"/>
    <n v="2014"/>
  </r>
  <r>
    <x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x v="2932"/>
    <b v="0"/>
    <n v="38"/>
    <b v="1"/>
    <x v="40"/>
    <x v="2932"/>
    <x v="1"/>
    <s v="musical"/>
    <x v="0"/>
    <n v="2015"/>
  </r>
  <r>
    <x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x v="2933"/>
    <b v="0"/>
    <n v="54"/>
    <b v="1"/>
    <x v="40"/>
    <x v="2933"/>
    <x v="1"/>
    <s v="musical"/>
    <x v="2"/>
    <n v="2016"/>
  </r>
  <r>
    <x v="2934"/>
    <x v="2933"/>
    <s v="Powerful community theatre production of Jason Robert Brown's &quot;Songs for a New World&quot; in London, Ontario."/>
    <n v="2500"/>
    <n v="2700"/>
    <x v="0"/>
    <x v="5"/>
    <x v="5"/>
    <n v="1402845364"/>
    <x v="2934"/>
    <b v="0"/>
    <n v="37"/>
    <b v="1"/>
    <x v="40"/>
    <x v="2934"/>
    <x v="1"/>
    <s v="musical"/>
    <x v="3"/>
    <n v="2014"/>
  </r>
  <r>
    <x v="2935"/>
    <x v="2934"/>
    <s v="Fresco brings a full scale operatic production to your neighborhood - SNOW WHITE, set to the world's greatest music!"/>
    <n v="3500"/>
    <n v="3531"/>
    <x v="0"/>
    <x v="0"/>
    <x v="0"/>
    <n v="1472490000"/>
    <x v="2935"/>
    <b v="0"/>
    <n v="39"/>
    <b v="1"/>
    <x v="40"/>
    <x v="2935"/>
    <x v="1"/>
    <s v="musical"/>
    <x v="2"/>
    <n v="2016"/>
  </r>
  <r>
    <x v="2936"/>
    <x v="2935"/>
    <s v="We need your help to complete our musical! Help us add two more original songs to our winter show, Babes in Toyland."/>
    <n v="1000"/>
    <n v="1280"/>
    <x v="0"/>
    <x v="0"/>
    <x v="0"/>
    <n v="1413176340"/>
    <x v="2936"/>
    <b v="0"/>
    <n v="34"/>
    <b v="1"/>
    <x v="40"/>
    <x v="2936"/>
    <x v="1"/>
    <s v="musical"/>
    <x v="3"/>
    <n v="2014"/>
  </r>
  <r>
    <x v="2937"/>
    <x v="2936"/>
    <s v="UCAS is a new British musical premiering at the Edinburgh Fringe Festival 2014."/>
    <n v="1500"/>
    <n v="2000"/>
    <x v="0"/>
    <x v="1"/>
    <x v="1"/>
    <n v="1405249113"/>
    <x v="2937"/>
    <b v="0"/>
    <n v="55"/>
    <b v="1"/>
    <x v="40"/>
    <x v="2937"/>
    <x v="1"/>
    <s v="musical"/>
    <x v="3"/>
    <n v="2014"/>
  </r>
  <r>
    <x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x v="2938"/>
    <b v="0"/>
    <n v="32"/>
    <b v="1"/>
    <x v="40"/>
    <x v="2938"/>
    <x v="1"/>
    <s v="musical"/>
    <x v="3"/>
    <n v="2014"/>
  </r>
  <r>
    <x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x v="2939"/>
    <b v="0"/>
    <n v="25"/>
    <b v="1"/>
    <x v="40"/>
    <x v="2939"/>
    <x v="1"/>
    <s v="musical"/>
    <x v="3"/>
    <n v="2014"/>
  </r>
  <r>
    <x v="2940"/>
    <x v="2939"/>
    <s v="We are asking for people to donate to our theater club, the ITAVA Players, a public high school club from Brooklyn, NY."/>
    <n v="2500"/>
    <n v="2681"/>
    <x v="0"/>
    <x v="0"/>
    <x v="0"/>
    <n v="1421606018"/>
    <x v="2940"/>
    <b v="0"/>
    <n v="33"/>
    <b v="1"/>
    <x v="40"/>
    <x v="2940"/>
    <x v="1"/>
    <s v="musical"/>
    <x v="3"/>
    <n v="2014"/>
  </r>
  <r>
    <x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x v="2941"/>
    <b v="0"/>
    <n v="1"/>
    <b v="0"/>
    <x v="38"/>
    <x v="2941"/>
    <x v="1"/>
    <s v="spaces"/>
    <x v="0"/>
    <n v="2015"/>
  </r>
  <r>
    <x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x v="2942"/>
    <b v="0"/>
    <n v="202"/>
    <b v="0"/>
    <x v="38"/>
    <x v="2942"/>
    <x v="1"/>
    <s v="spaces"/>
    <x v="0"/>
    <n v="2015"/>
  </r>
  <r>
    <x v="2943"/>
    <x v="2942"/>
    <s v="Building a Resource Network and Funding Capacity to support, empower and promote Afrocentric Arts in Metro Columbus"/>
    <n v="3000"/>
    <n v="0"/>
    <x v="2"/>
    <x v="0"/>
    <x v="0"/>
    <n v="1428894380"/>
    <x v="2943"/>
    <b v="0"/>
    <n v="0"/>
    <b v="0"/>
    <x v="38"/>
    <x v="2943"/>
    <x v="1"/>
    <s v="spaces"/>
    <x v="0"/>
    <n v="2015"/>
  </r>
  <r>
    <x v="2944"/>
    <x v="2943"/>
    <s v="Our vision: build and operate a Theater Arts Center for south-central Washington state in Goldendale."/>
    <n v="10000"/>
    <n v="100"/>
    <x v="2"/>
    <x v="0"/>
    <x v="0"/>
    <n v="1433714198"/>
    <x v="2944"/>
    <b v="0"/>
    <n v="1"/>
    <b v="0"/>
    <x v="38"/>
    <x v="2944"/>
    <x v="1"/>
    <s v="spaces"/>
    <x v="0"/>
    <n v="2015"/>
  </r>
  <r>
    <x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x v="2945"/>
    <b v="0"/>
    <n v="0"/>
    <b v="0"/>
    <x v="38"/>
    <x v="2945"/>
    <x v="1"/>
    <s v="spaces"/>
    <x v="0"/>
    <n v="2015"/>
  </r>
  <r>
    <x v="2946"/>
    <x v="2945"/>
    <s v="I have set up a new theatre company, and am looking to raise funds to purchase a venue with a difference to a standard theatre."/>
    <n v="2000"/>
    <n v="2"/>
    <x v="2"/>
    <x v="1"/>
    <x v="1"/>
    <n v="1471265092"/>
    <x v="2946"/>
    <b v="0"/>
    <n v="2"/>
    <b v="0"/>
    <x v="38"/>
    <x v="2946"/>
    <x v="1"/>
    <s v="spaces"/>
    <x v="2"/>
    <n v="2016"/>
  </r>
  <r>
    <x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x v="2947"/>
    <b v="0"/>
    <n v="13"/>
    <b v="0"/>
    <x v="38"/>
    <x v="2947"/>
    <x v="1"/>
    <s v="spaces"/>
    <x v="2"/>
    <n v="2016"/>
  </r>
  <r>
    <x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x v="2948"/>
    <b v="0"/>
    <n v="9"/>
    <b v="0"/>
    <x v="38"/>
    <x v="2948"/>
    <x v="1"/>
    <s v="spaces"/>
    <x v="0"/>
    <n v="2015"/>
  </r>
  <r>
    <x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x v="2949"/>
    <b v="0"/>
    <n v="2"/>
    <b v="0"/>
    <x v="38"/>
    <x v="2949"/>
    <x v="1"/>
    <s v="spaces"/>
    <x v="0"/>
    <n v="2015"/>
  </r>
  <r>
    <x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x v="2950"/>
    <b v="0"/>
    <n v="0"/>
    <b v="0"/>
    <x v="38"/>
    <x v="2950"/>
    <x v="1"/>
    <s v="spaces"/>
    <x v="0"/>
    <n v="2015"/>
  </r>
  <r>
    <x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x v="2951"/>
    <b v="0"/>
    <n v="58"/>
    <b v="0"/>
    <x v="38"/>
    <x v="2951"/>
    <x v="1"/>
    <s v="spaces"/>
    <x v="3"/>
    <n v="2014"/>
  </r>
  <r>
    <x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x v="2952"/>
    <b v="0"/>
    <n v="8"/>
    <b v="0"/>
    <x v="38"/>
    <x v="2952"/>
    <x v="1"/>
    <s v="spaces"/>
    <x v="2"/>
    <n v="2016"/>
  </r>
  <r>
    <x v="2953"/>
    <x v="2952"/>
    <s v="I want to purchase the former Bread Of Life Church and convert it into a multipurpose theater space for local talent."/>
    <n v="400000"/>
    <n v="605"/>
    <x v="1"/>
    <x v="0"/>
    <x v="0"/>
    <n v="1444330821"/>
    <x v="2953"/>
    <b v="0"/>
    <n v="3"/>
    <b v="0"/>
    <x v="38"/>
    <x v="2953"/>
    <x v="1"/>
    <s v="spaces"/>
    <x v="0"/>
    <n v="2015"/>
  </r>
  <r>
    <x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x v="2954"/>
    <b v="0"/>
    <n v="0"/>
    <b v="0"/>
    <x v="38"/>
    <x v="2954"/>
    <x v="1"/>
    <s v="spaces"/>
    <x v="1"/>
    <n v="2017"/>
  </r>
  <r>
    <x v="2955"/>
    <x v="2954"/>
    <s v="Stage Door Theater needs a stage for its current and future productions. Can you help?"/>
    <n v="1200"/>
    <n v="715"/>
    <x v="1"/>
    <x v="0"/>
    <x v="0"/>
    <n v="1434476849"/>
    <x v="2955"/>
    <b v="0"/>
    <n v="11"/>
    <b v="0"/>
    <x v="38"/>
    <x v="2955"/>
    <x v="1"/>
    <s v="spaces"/>
    <x v="0"/>
    <n v="2015"/>
  </r>
  <r>
    <x v="2956"/>
    <x v="2955"/>
    <s v="Family-owned and community-operated haunted Halloween attraction in Bladensburg, OH, needs your help to grow bigger!"/>
    <n v="7900"/>
    <n v="1322"/>
    <x v="1"/>
    <x v="0"/>
    <x v="0"/>
    <n v="1462402850"/>
    <x v="2956"/>
    <b v="0"/>
    <n v="20"/>
    <b v="0"/>
    <x v="38"/>
    <x v="2956"/>
    <x v="1"/>
    <s v="spaces"/>
    <x v="2"/>
    <n v="2016"/>
  </r>
  <r>
    <x v="2957"/>
    <x v="2956"/>
    <s v="Theatre in Tuscaloosa, AL built in the 1930s.  The headsets seem about that old. They are almost unusable."/>
    <n v="15000"/>
    <n v="280"/>
    <x v="1"/>
    <x v="0"/>
    <x v="0"/>
    <n v="1427498172"/>
    <x v="2957"/>
    <b v="0"/>
    <n v="3"/>
    <b v="0"/>
    <x v="38"/>
    <x v="2957"/>
    <x v="1"/>
    <s v="spaces"/>
    <x v="0"/>
    <n v="2015"/>
  </r>
  <r>
    <x v="2958"/>
    <x v="2957"/>
    <s v="Chicago Based Theater Company and Venue Dedicated to Social Justice and Mainstreaming the Palestinian Narrative"/>
    <n v="80000"/>
    <n v="0"/>
    <x v="1"/>
    <x v="0"/>
    <x v="0"/>
    <n v="1462729317"/>
    <x v="2958"/>
    <b v="0"/>
    <n v="0"/>
    <b v="0"/>
    <x v="38"/>
    <x v="2958"/>
    <x v="1"/>
    <s v="spaces"/>
    <x v="2"/>
    <n v="2016"/>
  </r>
  <r>
    <x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x v="2959"/>
    <b v="0"/>
    <n v="0"/>
    <b v="0"/>
    <x v="38"/>
    <x v="2959"/>
    <x v="1"/>
    <s v="spaces"/>
    <x v="2"/>
    <n v="2016"/>
  </r>
  <r>
    <x v="2960"/>
    <x v="2959"/>
    <s v="Built in the late 1800's, this 70K sq. feet estate has fallen into disrepair.  Seeking to buy and convert to useful space"/>
    <n v="30000000"/>
    <n v="0"/>
    <x v="1"/>
    <x v="0"/>
    <x v="0"/>
    <n v="1410459023"/>
    <x v="2960"/>
    <b v="0"/>
    <n v="0"/>
    <b v="0"/>
    <x v="38"/>
    <x v="2960"/>
    <x v="1"/>
    <s v="spaces"/>
    <x v="3"/>
    <n v="2014"/>
  </r>
  <r>
    <x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x v="2961"/>
    <b v="0"/>
    <n v="108"/>
    <b v="1"/>
    <x v="6"/>
    <x v="2961"/>
    <x v="1"/>
    <s v="plays"/>
    <x v="0"/>
    <n v="2015"/>
  </r>
  <r>
    <x v="2962"/>
    <x v="2961"/>
    <s v="A pop-up outdoor theatre company bringing accessible Shakespeare to parks and other locations in the greater Phoenix area!"/>
    <n v="1000"/>
    <n v="1218"/>
    <x v="0"/>
    <x v="0"/>
    <x v="0"/>
    <n v="1425193140"/>
    <x v="2962"/>
    <b v="0"/>
    <n v="20"/>
    <b v="1"/>
    <x v="6"/>
    <x v="2962"/>
    <x v="1"/>
    <s v="plays"/>
    <x v="0"/>
    <n v="2015"/>
  </r>
  <r>
    <x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x v="2963"/>
    <b v="0"/>
    <n v="98"/>
    <b v="1"/>
    <x v="6"/>
    <x v="2963"/>
    <x v="1"/>
    <s v="plays"/>
    <x v="0"/>
    <n v="2015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4"/>
    <b v="0"/>
    <n v="196"/>
    <b v="1"/>
    <x v="6"/>
    <x v="2964"/>
    <x v="1"/>
    <s v="plays"/>
    <x v="3"/>
    <n v="2014"/>
  </r>
  <r>
    <x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x v="2965"/>
    <b v="0"/>
    <n v="39"/>
    <b v="1"/>
    <x v="6"/>
    <x v="2965"/>
    <x v="1"/>
    <s v="plays"/>
    <x v="0"/>
    <n v="2015"/>
  </r>
  <r>
    <x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x v="2966"/>
    <b v="0"/>
    <n v="128"/>
    <b v="1"/>
    <x v="6"/>
    <x v="2966"/>
    <x v="1"/>
    <s v="plays"/>
    <x v="0"/>
    <n v="2015"/>
  </r>
  <r>
    <x v="2967"/>
    <x v="2966"/>
    <s v="Scissortail is a story of loss, grief, and recovery based on the events of the 1995 Oklahoma City Bombing."/>
    <n v="5000"/>
    <n v="5696"/>
    <x v="0"/>
    <x v="0"/>
    <x v="0"/>
    <n v="1425872692"/>
    <x v="2967"/>
    <b v="0"/>
    <n v="71"/>
    <b v="1"/>
    <x v="6"/>
    <x v="2967"/>
    <x v="1"/>
    <s v="plays"/>
    <x v="0"/>
    <n v="2015"/>
  </r>
  <r>
    <x v="2968"/>
    <x v="2967"/>
    <s v="The Curse of the Babywoman is real â€” and it is coming to FringeNYC this August."/>
    <n v="3500"/>
    <n v="3710"/>
    <x v="0"/>
    <x v="0"/>
    <x v="0"/>
    <n v="1471406340"/>
    <x v="2968"/>
    <b v="0"/>
    <n v="47"/>
    <b v="1"/>
    <x v="6"/>
    <x v="2968"/>
    <x v="1"/>
    <s v="plays"/>
    <x v="2"/>
    <n v="2016"/>
  </r>
  <r>
    <x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x v="2969"/>
    <b v="0"/>
    <n v="17"/>
    <b v="1"/>
    <x v="6"/>
    <x v="2969"/>
    <x v="1"/>
    <s v="plays"/>
    <x v="0"/>
    <n v="2015"/>
  </r>
  <r>
    <x v="2970"/>
    <x v="2969"/>
    <s v="Kara Ayn Napolitano's latest play about a young mother's attempt to reclaim her life after making a serious mistake."/>
    <n v="6000"/>
    <n v="6360"/>
    <x v="0"/>
    <x v="0"/>
    <x v="0"/>
    <n v="1405699451"/>
    <x v="2970"/>
    <b v="0"/>
    <n v="91"/>
    <b v="1"/>
    <x v="6"/>
    <x v="2970"/>
    <x v="1"/>
    <s v="plays"/>
    <x v="3"/>
    <n v="2014"/>
  </r>
  <r>
    <x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x v="2971"/>
    <b v="0"/>
    <n v="43"/>
    <b v="1"/>
    <x v="6"/>
    <x v="2971"/>
    <x v="1"/>
    <s v="plays"/>
    <x v="3"/>
    <n v="2014"/>
  </r>
  <r>
    <x v="2972"/>
    <x v="2971"/>
    <s v="A group of artists. A mythical art piece. A harrowing quest. And some margaritas."/>
    <n v="2000"/>
    <n v="2107"/>
    <x v="0"/>
    <x v="0"/>
    <x v="0"/>
    <n v="1480899600"/>
    <x v="2972"/>
    <b v="0"/>
    <n v="17"/>
    <b v="1"/>
    <x v="6"/>
    <x v="2972"/>
    <x v="1"/>
    <s v="plays"/>
    <x v="2"/>
    <n v="2016"/>
  </r>
  <r>
    <x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x v="2973"/>
    <b v="0"/>
    <n v="33"/>
    <b v="1"/>
    <x v="6"/>
    <x v="2973"/>
    <x v="1"/>
    <s v="plays"/>
    <x v="0"/>
    <n v="2015"/>
  </r>
  <r>
    <x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x v="2974"/>
    <b v="0"/>
    <n v="87"/>
    <b v="1"/>
    <x v="6"/>
    <x v="2974"/>
    <x v="1"/>
    <s v="plays"/>
    <x v="3"/>
    <n v="2014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5"/>
    <b v="0"/>
    <n v="113"/>
    <b v="1"/>
    <x v="6"/>
    <x v="2975"/>
    <x v="1"/>
    <s v="plays"/>
    <x v="3"/>
    <n v="2014"/>
  </r>
  <r>
    <x v="2976"/>
    <x v="2975"/>
    <s v="A play that addresses an important social issue, brought to light by members of the UoM Drama Society."/>
    <n v="70"/>
    <n v="120"/>
    <x v="0"/>
    <x v="1"/>
    <x v="1"/>
    <n v="1457870400"/>
    <x v="2976"/>
    <b v="0"/>
    <n v="14"/>
    <b v="1"/>
    <x v="6"/>
    <x v="2976"/>
    <x v="1"/>
    <s v="plays"/>
    <x v="2"/>
    <n v="201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x v="2977"/>
    <b v="0"/>
    <n v="30"/>
    <b v="1"/>
    <x v="6"/>
    <x v="2977"/>
    <x v="1"/>
    <s v="plays"/>
    <x v="0"/>
    <n v="2015"/>
  </r>
  <r>
    <x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x v="2978"/>
    <b v="0"/>
    <n v="16"/>
    <b v="1"/>
    <x v="6"/>
    <x v="2978"/>
    <x v="1"/>
    <s v="plays"/>
    <x v="3"/>
    <n v="2014"/>
  </r>
  <r>
    <x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x v="2979"/>
    <b v="0"/>
    <n v="46"/>
    <b v="1"/>
    <x v="6"/>
    <x v="2979"/>
    <x v="1"/>
    <s v="plays"/>
    <x v="3"/>
    <n v="2014"/>
  </r>
  <r>
    <x v="2980"/>
    <x v="2979"/>
    <s v="1 director, 4 actors, and a whole lotta determination. Help us bring this brilliant story to the heart of NYC!"/>
    <n v="3000"/>
    <n v="3275"/>
    <x v="0"/>
    <x v="0"/>
    <x v="0"/>
    <n v="1440381600"/>
    <x v="2980"/>
    <b v="0"/>
    <n v="24"/>
    <b v="1"/>
    <x v="6"/>
    <x v="2980"/>
    <x v="1"/>
    <s v="plays"/>
    <x v="0"/>
    <n v="2015"/>
  </r>
  <r>
    <x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x v="2981"/>
    <b v="1"/>
    <n v="97"/>
    <b v="1"/>
    <x v="38"/>
    <x v="2981"/>
    <x v="1"/>
    <s v="spaces"/>
    <x v="0"/>
    <n v="2015"/>
  </r>
  <r>
    <x v="2982"/>
    <x v="2981"/>
    <s v="Renovating this historical landmark, into an arts venue and theatre space for the community."/>
    <n v="5000"/>
    <n v="5103"/>
    <x v="0"/>
    <x v="1"/>
    <x v="1"/>
    <n v="1455208143"/>
    <x v="2982"/>
    <b v="1"/>
    <n v="59"/>
    <b v="1"/>
    <x v="38"/>
    <x v="2982"/>
    <x v="1"/>
    <s v="spaces"/>
    <x v="2"/>
    <n v="2016"/>
  </r>
  <r>
    <x v="2983"/>
    <x v="2982"/>
    <s v="Dad's Garage Theatre Company needs your help buying our new, forever home by hitting our $150,000 STRETCH GOAL!"/>
    <n v="116000"/>
    <n v="169985.91"/>
    <x v="0"/>
    <x v="0"/>
    <x v="0"/>
    <n v="1415722236"/>
    <x v="2983"/>
    <b v="1"/>
    <n v="1095"/>
    <b v="1"/>
    <x v="38"/>
    <x v="2983"/>
    <x v="1"/>
    <s v="spaces"/>
    <x v="3"/>
    <n v="2014"/>
  </r>
  <r>
    <x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x v="2984"/>
    <b v="1"/>
    <n v="218"/>
    <b v="1"/>
    <x v="38"/>
    <x v="2984"/>
    <x v="1"/>
    <s v="spaces"/>
    <x v="2"/>
    <n v="2016"/>
  </r>
  <r>
    <x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x v="2985"/>
    <b v="0"/>
    <n v="111"/>
    <b v="1"/>
    <x v="38"/>
    <x v="2985"/>
    <x v="1"/>
    <s v="spaces"/>
    <x v="2"/>
    <n v="2016"/>
  </r>
  <r>
    <x v="2986"/>
    <x v="2985"/>
    <s v="Support the circus arts and help our aerial students work with more height. With your support, we will install beams at 19ft!"/>
    <n v="2400"/>
    <n v="2532"/>
    <x v="0"/>
    <x v="1"/>
    <x v="1"/>
    <n v="1462100406"/>
    <x v="2986"/>
    <b v="0"/>
    <n v="56"/>
    <b v="1"/>
    <x v="38"/>
    <x v="2986"/>
    <x v="1"/>
    <s v="spaces"/>
    <x v="2"/>
    <n v="2016"/>
  </r>
  <r>
    <x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x v="2987"/>
    <b v="0"/>
    <n v="265"/>
    <b v="1"/>
    <x v="38"/>
    <x v="2987"/>
    <x v="1"/>
    <s v="spaces"/>
    <x v="2"/>
    <n v="2016"/>
  </r>
  <r>
    <x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x v="2988"/>
    <b v="0"/>
    <n v="28"/>
    <b v="1"/>
    <x v="38"/>
    <x v="2988"/>
    <x v="1"/>
    <s v="spaces"/>
    <x v="2"/>
    <n v="2016"/>
  </r>
  <r>
    <x v="2989"/>
    <x v="2988"/>
    <s v="Bring the movies back to Bethel, Maine."/>
    <n v="20000"/>
    <n v="35307"/>
    <x v="0"/>
    <x v="0"/>
    <x v="0"/>
    <n v="1450673940"/>
    <x v="2989"/>
    <b v="0"/>
    <n v="364"/>
    <b v="1"/>
    <x v="38"/>
    <x v="2989"/>
    <x v="1"/>
    <s v="spaces"/>
    <x v="0"/>
    <n v="2015"/>
  </r>
  <r>
    <x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x v="2990"/>
    <b v="0"/>
    <n v="27"/>
    <b v="1"/>
    <x v="38"/>
    <x v="2990"/>
    <x v="1"/>
    <s v="spaces"/>
    <x v="0"/>
    <n v="2015"/>
  </r>
  <r>
    <x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x v="2991"/>
    <b v="0"/>
    <n v="93"/>
    <b v="1"/>
    <x v="38"/>
    <x v="2991"/>
    <x v="1"/>
    <s v="spaces"/>
    <x v="1"/>
    <n v="2017"/>
  </r>
  <r>
    <x v="2992"/>
    <x v="2991"/>
    <s v="Creating a non-profit CAFE &amp; VILLAGE COMMONS in SE Portland, in service to Neighbors, Kids, Artists &amp; the Underserved"/>
    <n v="3000"/>
    <n v="3135"/>
    <x v="0"/>
    <x v="0"/>
    <x v="0"/>
    <n v="1476037510"/>
    <x v="2992"/>
    <b v="0"/>
    <n v="64"/>
    <b v="1"/>
    <x v="38"/>
    <x v="2992"/>
    <x v="1"/>
    <s v="spaces"/>
    <x v="2"/>
    <n v="2016"/>
  </r>
  <r>
    <x v="2993"/>
    <x v="2992"/>
    <s v="Help us build the Kitchen from Hell!"/>
    <n v="1000"/>
    <n v="1003"/>
    <x v="0"/>
    <x v="0"/>
    <x v="0"/>
    <n v="1455998867"/>
    <x v="2993"/>
    <b v="0"/>
    <n v="22"/>
    <b v="1"/>
    <x v="38"/>
    <x v="2993"/>
    <x v="1"/>
    <s v="spaces"/>
    <x v="2"/>
    <n v="2016"/>
  </r>
  <r>
    <x v="2994"/>
    <x v="2993"/>
    <s v="Help the hosts of the infamous St. Michael sustain and create epic boat parties through Halloween and into 2015"/>
    <n v="300"/>
    <n v="1373.24"/>
    <x v="0"/>
    <x v="1"/>
    <x v="1"/>
    <n v="1412335772"/>
    <x v="2994"/>
    <b v="0"/>
    <n v="59"/>
    <b v="1"/>
    <x v="38"/>
    <x v="2994"/>
    <x v="1"/>
    <s v="spaces"/>
    <x v="3"/>
    <n v="2014"/>
  </r>
  <r>
    <x v="2995"/>
    <x v="2994"/>
    <s v="Keeping the drive-in culture alive for 6 years, we now ask for your help so we can CREATE A NEW HOME and save 35MM movies!"/>
    <n v="15000"/>
    <n v="15744"/>
    <x v="0"/>
    <x v="0"/>
    <x v="0"/>
    <n v="1484841471"/>
    <x v="2995"/>
    <b v="0"/>
    <n v="249"/>
    <b v="1"/>
    <x v="38"/>
    <x v="2995"/>
    <x v="1"/>
    <s v="spaces"/>
    <x v="2"/>
    <n v="2016"/>
  </r>
  <r>
    <x v="2996"/>
    <x v="2995"/>
    <s v="A permanent home for comedy in Connecticut in the heart of downtown Hartford."/>
    <n v="35000"/>
    <n v="60180"/>
    <x v="0"/>
    <x v="0"/>
    <x v="0"/>
    <n v="1432677240"/>
    <x v="2996"/>
    <b v="0"/>
    <n v="392"/>
    <b v="1"/>
    <x v="38"/>
    <x v="2996"/>
    <x v="1"/>
    <s v="spaces"/>
    <x v="0"/>
    <n v="2015"/>
  </r>
  <r>
    <x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x v="2997"/>
    <b v="0"/>
    <n v="115"/>
    <b v="1"/>
    <x v="38"/>
    <x v="2997"/>
    <x v="1"/>
    <s v="spaces"/>
    <x v="1"/>
    <n v="2017"/>
  </r>
  <r>
    <x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x v="2998"/>
    <b v="0"/>
    <n v="433"/>
    <b v="1"/>
    <x v="38"/>
    <x v="2998"/>
    <x v="1"/>
    <s v="spaces"/>
    <x v="3"/>
    <n v="2014"/>
  </r>
  <r>
    <x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x v="2999"/>
    <b v="0"/>
    <n v="20"/>
    <b v="1"/>
    <x v="38"/>
    <x v="2999"/>
    <x v="1"/>
    <s v="spaces"/>
    <x v="1"/>
    <n v="2017"/>
  </r>
  <r>
    <x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x v="3000"/>
    <b v="0"/>
    <n v="8"/>
    <b v="1"/>
    <x v="38"/>
    <x v="3000"/>
    <x v="1"/>
    <s v="spaces"/>
    <x v="1"/>
    <n v="2017"/>
  </r>
  <r>
    <x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x v="3001"/>
    <b v="0"/>
    <n v="175"/>
    <b v="1"/>
    <x v="38"/>
    <x v="3001"/>
    <x v="1"/>
    <s v="spaces"/>
    <x v="2"/>
    <n v="2016"/>
  </r>
  <r>
    <x v="3002"/>
    <x v="3001"/>
    <s v="Make the workshop/ small stage space at Jimmy's No 43 even better than before!"/>
    <n v="7000"/>
    <n v="7595.43"/>
    <x v="0"/>
    <x v="0"/>
    <x v="0"/>
    <n v="1356552252"/>
    <x v="3002"/>
    <b v="0"/>
    <n v="104"/>
    <b v="1"/>
    <x v="38"/>
    <x v="3002"/>
    <x v="1"/>
    <s v="spaces"/>
    <x v="5"/>
    <n v="2012"/>
  </r>
  <r>
    <x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x v="3003"/>
    <b v="0"/>
    <n v="17"/>
    <b v="1"/>
    <x v="38"/>
    <x v="3003"/>
    <x v="1"/>
    <s v="spaces"/>
    <x v="2"/>
    <n v="2016"/>
  </r>
  <r>
    <x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x v="3004"/>
    <b v="0"/>
    <n v="277"/>
    <b v="1"/>
    <x v="38"/>
    <x v="3004"/>
    <x v="1"/>
    <s v="spaces"/>
    <x v="3"/>
    <n v="2014"/>
  </r>
  <r>
    <x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x v="3005"/>
    <b v="0"/>
    <n v="118"/>
    <b v="1"/>
    <x v="38"/>
    <x v="3005"/>
    <x v="1"/>
    <s v="spaces"/>
    <x v="3"/>
    <n v="2014"/>
  </r>
  <r>
    <x v="3006"/>
    <x v="3005"/>
    <s v="We're an affordable theatre and rental space that can be molded into anything by anyone."/>
    <n v="8000"/>
    <n v="8620"/>
    <x v="0"/>
    <x v="5"/>
    <x v="5"/>
    <n v="1418580591"/>
    <x v="3006"/>
    <b v="0"/>
    <n v="97"/>
    <b v="1"/>
    <x v="38"/>
    <x v="3006"/>
    <x v="1"/>
    <s v="spaces"/>
    <x v="3"/>
    <n v="2014"/>
  </r>
  <r>
    <x v="3007"/>
    <x v="3006"/>
    <s v="Consuite for 2015 CoreCon.  An adventure into insanity."/>
    <n v="600"/>
    <n v="1080"/>
    <x v="0"/>
    <x v="0"/>
    <x v="0"/>
    <n v="1429938683"/>
    <x v="3007"/>
    <b v="0"/>
    <n v="20"/>
    <b v="1"/>
    <x v="38"/>
    <x v="3007"/>
    <x v="1"/>
    <s v="spaces"/>
    <x v="0"/>
    <n v="2015"/>
  </r>
  <r>
    <x v="3008"/>
    <x v="3007"/>
    <s v="Help fund Silver Spring Stage's HVAC costs for the upcoming year! Don't leave us out in the cold (pun intended)!"/>
    <n v="3000"/>
    <n v="3035"/>
    <x v="0"/>
    <x v="0"/>
    <x v="0"/>
    <n v="1453352719"/>
    <x v="3008"/>
    <b v="0"/>
    <n v="26"/>
    <b v="1"/>
    <x v="38"/>
    <x v="3008"/>
    <x v="1"/>
    <s v="spaces"/>
    <x v="0"/>
    <n v="2015"/>
  </r>
  <r>
    <x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x v="3009"/>
    <b v="0"/>
    <n v="128"/>
    <b v="1"/>
    <x v="38"/>
    <x v="3009"/>
    <x v="1"/>
    <s v="spaces"/>
    <x v="3"/>
    <n v="2014"/>
  </r>
  <r>
    <x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x v="3010"/>
    <b v="0"/>
    <n v="15"/>
    <b v="1"/>
    <x v="38"/>
    <x v="3010"/>
    <x v="1"/>
    <s v="spaces"/>
    <x v="3"/>
    <n v="2014"/>
  </r>
  <r>
    <x v="3011"/>
    <x v="3010"/>
    <s v="Necesitamos tu ayuda para poder llevar la magia del teatro universitario al Teatro Lagrada de Madrid el 23 de diciembre :)"/>
    <n v="300"/>
    <n v="371"/>
    <x v="0"/>
    <x v="3"/>
    <x v="3"/>
    <n v="1450911540"/>
    <x v="3011"/>
    <b v="0"/>
    <n v="25"/>
    <b v="1"/>
    <x v="38"/>
    <x v="3011"/>
    <x v="1"/>
    <s v="spaces"/>
    <x v="0"/>
    <n v="2015"/>
  </r>
  <r>
    <x v="3012"/>
    <x v="3011"/>
    <s v="Spring Theatre has recently found a new home in the heart of Winston Salem. We need your help for an up-lifting up-fit!"/>
    <n v="4000"/>
    <n v="4685"/>
    <x v="0"/>
    <x v="0"/>
    <x v="0"/>
    <n v="1423587130"/>
    <x v="3012"/>
    <b v="0"/>
    <n v="55"/>
    <b v="1"/>
    <x v="38"/>
    <x v="3012"/>
    <x v="1"/>
    <s v="spaces"/>
    <x v="0"/>
    <n v="2015"/>
  </r>
  <r>
    <x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x v="3013"/>
    <b v="0"/>
    <n v="107"/>
    <b v="1"/>
    <x v="38"/>
    <x v="3013"/>
    <x v="1"/>
    <s v="spaces"/>
    <x v="0"/>
    <n v="2015"/>
  </r>
  <r>
    <x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x v="3014"/>
    <b v="0"/>
    <n v="557"/>
    <b v="1"/>
    <x v="38"/>
    <x v="3014"/>
    <x v="1"/>
    <s v="spaces"/>
    <x v="3"/>
    <n v="2014"/>
  </r>
  <r>
    <x v="3015"/>
    <x v="3014"/>
    <s v="We're turning an old yogurt shop into a live theater in downtown Charleston.   Please help us hang our sign!"/>
    <n v="3400"/>
    <n v="3508"/>
    <x v="0"/>
    <x v="0"/>
    <x v="0"/>
    <n v="1402459200"/>
    <x v="3015"/>
    <b v="0"/>
    <n v="40"/>
    <b v="1"/>
    <x v="38"/>
    <x v="3015"/>
    <x v="1"/>
    <s v="spaces"/>
    <x v="3"/>
    <n v="2014"/>
  </r>
  <r>
    <x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x v="3016"/>
    <b v="0"/>
    <n v="36"/>
    <b v="1"/>
    <x v="38"/>
    <x v="3016"/>
    <x v="1"/>
    <s v="spaces"/>
    <x v="3"/>
    <n v="2014"/>
  </r>
  <r>
    <x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x v="3017"/>
    <b v="0"/>
    <n v="159"/>
    <b v="1"/>
    <x v="38"/>
    <x v="3017"/>
    <x v="1"/>
    <s v="spaces"/>
    <x v="3"/>
    <n v="2014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x v="3018"/>
    <b v="0"/>
    <n v="41"/>
    <b v="1"/>
    <x v="38"/>
    <x v="3018"/>
    <x v="1"/>
    <s v="spaces"/>
    <x v="0"/>
    <n v="2015"/>
  </r>
  <r>
    <x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x v="3019"/>
    <b v="0"/>
    <n v="226"/>
    <b v="1"/>
    <x v="38"/>
    <x v="3019"/>
    <x v="1"/>
    <s v="spaces"/>
    <x v="3"/>
    <n v="2014"/>
  </r>
  <r>
    <x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x v="3020"/>
    <b v="0"/>
    <n v="30"/>
    <b v="1"/>
    <x v="38"/>
    <x v="3020"/>
    <x v="1"/>
    <s v="spaces"/>
    <x v="0"/>
    <n v="2015"/>
  </r>
  <r>
    <x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x v="3021"/>
    <b v="0"/>
    <n v="103"/>
    <b v="1"/>
    <x v="38"/>
    <x v="3021"/>
    <x v="1"/>
    <s v="spaces"/>
    <x v="2"/>
    <n v="2016"/>
  </r>
  <r>
    <x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x v="3022"/>
    <b v="0"/>
    <n v="62"/>
    <b v="1"/>
    <x v="38"/>
    <x v="3022"/>
    <x v="1"/>
    <s v="spaces"/>
    <x v="2"/>
    <n v="2016"/>
  </r>
  <r>
    <x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x v="3023"/>
    <b v="0"/>
    <n v="6"/>
    <b v="1"/>
    <x v="38"/>
    <x v="3023"/>
    <x v="1"/>
    <s v="spaces"/>
    <x v="0"/>
    <n v="2015"/>
  </r>
  <r>
    <x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x v="3024"/>
    <b v="0"/>
    <n v="182"/>
    <b v="1"/>
    <x v="38"/>
    <x v="3024"/>
    <x v="1"/>
    <s v="spaces"/>
    <x v="5"/>
    <n v="2012"/>
  </r>
  <r>
    <x v="3025"/>
    <x v="3024"/>
    <s v="Be part of building Cardiff's first pub theatre, located right in the city centre. Launching January 2015."/>
    <n v="2500"/>
    <n v="7555"/>
    <x v="0"/>
    <x v="1"/>
    <x v="1"/>
    <n v="1401465600"/>
    <x v="3025"/>
    <b v="0"/>
    <n v="145"/>
    <b v="1"/>
    <x v="38"/>
    <x v="3025"/>
    <x v="1"/>
    <s v="spaces"/>
    <x v="3"/>
    <n v="2014"/>
  </r>
  <r>
    <x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x v="3026"/>
    <b v="0"/>
    <n v="25"/>
    <b v="1"/>
    <x v="38"/>
    <x v="3026"/>
    <x v="1"/>
    <s v="spaces"/>
    <x v="1"/>
    <n v="2017"/>
  </r>
  <r>
    <x v="3027"/>
    <x v="3026"/>
    <s v="Wavy says let's LIGHT UP THE RAINBOW STAGE and as our stretch reward we'll throw all of us a PARTY!"/>
    <n v="40000"/>
    <n v="52576"/>
    <x v="0"/>
    <x v="0"/>
    <x v="0"/>
    <n v="1426866851"/>
    <x v="3027"/>
    <b v="0"/>
    <n v="320"/>
    <b v="1"/>
    <x v="38"/>
    <x v="3027"/>
    <x v="1"/>
    <s v="spaces"/>
    <x v="0"/>
    <n v="2015"/>
  </r>
  <r>
    <x v="3028"/>
    <x v="3027"/>
    <s v="We have a space! Help us fill it with a stage, chairs, gear and audiences' laughter!"/>
    <n v="5000"/>
    <n v="8401"/>
    <x v="0"/>
    <x v="0"/>
    <x v="0"/>
    <n v="1471242025"/>
    <x v="3028"/>
    <b v="0"/>
    <n v="99"/>
    <b v="1"/>
    <x v="38"/>
    <x v="3028"/>
    <x v="1"/>
    <s v="spaces"/>
    <x v="2"/>
    <n v="2016"/>
  </r>
  <r>
    <x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x v="3029"/>
    <b v="0"/>
    <n v="348"/>
    <b v="1"/>
    <x v="38"/>
    <x v="3029"/>
    <x v="1"/>
    <s v="spaces"/>
    <x v="3"/>
    <n v="2014"/>
  </r>
  <r>
    <x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x v="3030"/>
    <b v="0"/>
    <n v="41"/>
    <b v="1"/>
    <x v="38"/>
    <x v="3030"/>
    <x v="1"/>
    <s v="spaces"/>
    <x v="0"/>
    <n v="2015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x v="3031"/>
    <b v="0"/>
    <n v="29"/>
    <b v="1"/>
    <x v="38"/>
    <x v="3031"/>
    <x v="1"/>
    <s v="spaces"/>
    <x v="2"/>
    <n v="2016"/>
  </r>
  <r>
    <x v="3032"/>
    <x v="3031"/>
    <s v="One night only, not-for-profit, neighborhood haunted attraction that will scare your mask off! Coming this Halloween."/>
    <n v="1000"/>
    <n v="1272"/>
    <x v="0"/>
    <x v="0"/>
    <x v="0"/>
    <n v="1441933459"/>
    <x v="3032"/>
    <b v="0"/>
    <n v="25"/>
    <b v="1"/>
    <x v="38"/>
    <x v="3032"/>
    <x v="1"/>
    <s v="spaces"/>
    <x v="0"/>
    <n v="2015"/>
  </r>
  <r>
    <x v="3033"/>
    <x v="3032"/>
    <s v="Finally Stagelights will have a space of our very own!  Be a part of this exciting new adventure in Greensboro!!"/>
    <n v="3000"/>
    <n v="4396"/>
    <x v="0"/>
    <x v="0"/>
    <x v="0"/>
    <n v="1471487925"/>
    <x v="3033"/>
    <b v="0"/>
    <n v="23"/>
    <b v="1"/>
    <x v="38"/>
    <x v="3033"/>
    <x v="1"/>
    <s v="spaces"/>
    <x v="2"/>
    <n v="2016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34"/>
    <b v="0"/>
    <n v="1260"/>
    <b v="1"/>
    <x v="38"/>
    <x v="3034"/>
    <x v="1"/>
    <s v="spaces"/>
    <x v="2"/>
    <n v="2016"/>
  </r>
  <r>
    <x v="3035"/>
    <x v="3034"/>
    <s v="Help create a permanent home for live comedy shows and classes in Downtown RVA."/>
    <n v="25000"/>
    <n v="27196.71"/>
    <x v="0"/>
    <x v="0"/>
    <x v="0"/>
    <n v="1367674009"/>
    <x v="3035"/>
    <b v="0"/>
    <n v="307"/>
    <b v="1"/>
    <x v="38"/>
    <x v="3035"/>
    <x v="1"/>
    <s v="spaces"/>
    <x v="4"/>
    <n v="2013"/>
  </r>
  <r>
    <x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x v="3036"/>
    <b v="0"/>
    <n v="329"/>
    <b v="1"/>
    <x v="38"/>
    <x v="3036"/>
    <x v="1"/>
    <s v="spaces"/>
    <x v="4"/>
    <n v="2013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7"/>
    <b v="0"/>
    <n v="32"/>
    <b v="1"/>
    <x v="38"/>
    <x v="3037"/>
    <x v="1"/>
    <s v="spaces"/>
    <x v="7"/>
    <n v="2010"/>
  </r>
  <r>
    <x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x v="3038"/>
    <b v="0"/>
    <n v="27"/>
    <b v="1"/>
    <x v="38"/>
    <x v="3038"/>
    <x v="1"/>
    <s v="spaces"/>
    <x v="2"/>
    <n v="2016"/>
  </r>
  <r>
    <x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x v="3039"/>
    <b v="0"/>
    <n v="236"/>
    <b v="1"/>
    <x v="38"/>
    <x v="3039"/>
    <x v="1"/>
    <s v="spaces"/>
    <x v="4"/>
    <n v="2013"/>
  </r>
  <r>
    <x v="3040"/>
    <x v="3039"/>
    <s v="48 hours of deck screws, dry wall, hard hats and needed renovation to help the Jayhawk rise from the ashes."/>
    <n v="3000"/>
    <n v="3225"/>
    <x v="0"/>
    <x v="0"/>
    <x v="0"/>
    <n v="1435359600"/>
    <x v="3040"/>
    <b v="0"/>
    <n v="42"/>
    <b v="1"/>
    <x v="38"/>
    <x v="3040"/>
    <x v="1"/>
    <s v="spaces"/>
    <x v="0"/>
    <n v="2015"/>
  </r>
  <r>
    <x v="3041"/>
    <x v="3040"/>
    <s v="Privet! Hello! Bon Jour! We are the Arlekin Players Theatre and we need a home."/>
    <n v="8300"/>
    <n v="9170"/>
    <x v="0"/>
    <x v="0"/>
    <x v="0"/>
    <n v="1453323048"/>
    <x v="3041"/>
    <b v="0"/>
    <n v="95"/>
    <b v="1"/>
    <x v="38"/>
    <x v="3041"/>
    <x v="1"/>
    <s v="spaces"/>
    <x v="0"/>
    <n v="2015"/>
  </r>
  <r>
    <x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x v="3042"/>
    <b v="0"/>
    <n v="37"/>
    <b v="1"/>
    <x v="38"/>
    <x v="3042"/>
    <x v="1"/>
    <s v="spaces"/>
    <x v="0"/>
    <n v="2015"/>
  </r>
  <r>
    <x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x v="3043"/>
    <b v="0"/>
    <n v="128"/>
    <b v="1"/>
    <x v="38"/>
    <x v="3043"/>
    <x v="1"/>
    <s v="spaces"/>
    <x v="0"/>
    <n v="2015"/>
  </r>
  <r>
    <x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x v="3044"/>
    <b v="0"/>
    <n v="156"/>
    <b v="1"/>
    <x v="38"/>
    <x v="3044"/>
    <x v="1"/>
    <s v="spaces"/>
    <x v="2"/>
    <n v="2016"/>
  </r>
  <r>
    <x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x v="3045"/>
    <b v="0"/>
    <n v="64"/>
    <b v="1"/>
    <x v="38"/>
    <x v="3045"/>
    <x v="1"/>
    <s v="spaces"/>
    <x v="3"/>
    <n v="2014"/>
  </r>
  <r>
    <x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x v="3046"/>
    <b v="0"/>
    <n v="58"/>
    <b v="1"/>
    <x v="38"/>
    <x v="3046"/>
    <x v="1"/>
    <s v="spaces"/>
    <x v="3"/>
    <n v="2014"/>
  </r>
  <r>
    <x v="3047"/>
    <x v="3046"/>
    <s v="Hi! We're the Graduating Seniors Acting V Seniors at Temple University! Welcome to our Kick starter Page!"/>
    <n v="500"/>
    <n v="745"/>
    <x v="0"/>
    <x v="0"/>
    <x v="0"/>
    <n v="1461762960"/>
    <x v="3047"/>
    <b v="0"/>
    <n v="20"/>
    <b v="1"/>
    <x v="38"/>
    <x v="3047"/>
    <x v="1"/>
    <s v="spaces"/>
    <x v="2"/>
    <n v="2016"/>
  </r>
  <r>
    <x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x v="3048"/>
    <b v="0"/>
    <n v="47"/>
    <b v="1"/>
    <x v="38"/>
    <x v="3048"/>
    <x v="1"/>
    <s v="spaces"/>
    <x v="3"/>
    <n v="2014"/>
  </r>
  <r>
    <x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x v="3049"/>
    <b v="0"/>
    <n v="54"/>
    <b v="1"/>
    <x v="38"/>
    <x v="3049"/>
    <x v="1"/>
    <s v="spaces"/>
    <x v="0"/>
    <n v="2015"/>
  </r>
  <r>
    <x v="3050"/>
    <x v="3049"/>
    <s v="Help fund The Black Pearl Consuite at CoreCon VIII: On Ancient Seas!"/>
    <n v="600"/>
    <n v="636"/>
    <x v="0"/>
    <x v="0"/>
    <x v="0"/>
    <n v="1462420960"/>
    <x v="3050"/>
    <b v="0"/>
    <n v="9"/>
    <b v="1"/>
    <x v="38"/>
    <x v="3050"/>
    <x v="1"/>
    <s v="spaces"/>
    <x v="2"/>
    <n v="2016"/>
  </r>
  <r>
    <x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x v="3051"/>
    <b v="1"/>
    <n v="35"/>
    <b v="0"/>
    <x v="38"/>
    <x v="3051"/>
    <x v="1"/>
    <s v="spaces"/>
    <x v="1"/>
    <n v="2017"/>
  </r>
  <r>
    <x v="3052"/>
    <x v="3051"/>
    <s v="To let the arts continue in Walker Minnesota We need a performing arts space and art gallery"/>
    <n v="50000"/>
    <n v="75"/>
    <x v="2"/>
    <x v="0"/>
    <x v="0"/>
    <n v="1432828740"/>
    <x v="3052"/>
    <b v="0"/>
    <n v="2"/>
    <b v="0"/>
    <x v="38"/>
    <x v="3052"/>
    <x v="1"/>
    <s v="spaces"/>
    <x v="0"/>
    <n v="2015"/>
  </r>
  <r>
    <x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x v="3053"/>
    <b v="0"/>
    <n v="3"/>
    <b v="0"/>
    <x v="38"/>
    <x v="3053"/>
    <x v="1"/>
    <s v="spaces"/>
    <x v="3"/>
    <n v="2014"/>
  </r>
  <r>
    <x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x v="3054"/>
    <b v="0"/>
    <n v="0"/>
    <b v="0"/>
    <x v="38"/>
    <x v="3054"/>
    <x v="1"/>
    <s v="spaces"/>
    <x v="0"/>
    <n v="2015"/>
  </r>
  <r>
    <x v="3055"/>
    <x v="3054"/>
    <s v="I have been in the Surfing business since 1962 have a collection of surfing memorabilia I would like to open a surfing museum"/>
    <n v="20000"/>
    <n v="1"/>
    <x v="2"/>
    <x v="0"/>
    <x v="0"/>
    <n v="1420844390"/>
    <x v="3055"/>
    <b v="0"/>
    <n v="1"/>
    <b v="0"/>
    <x v="38"/>
    <x v="3055"/>
    <x v="1"/>
    <s v="spaces"/>
    <x v="3"/>
    <n v="2014"/>
  </r>
  <r>
    <x v="3056"/>
    <x v="3055"/>
    <s v="Looking to establish a communal space for art shows, bands, farmer's markets, environmental education, and traditional skills."/>
    <n v="25000"/>
    <n v="0"/>
    <x v="2"/>
    <x v="0"/>
    <x v="0"/>
    <n v="1412003784"/>
    <x v="3056"/>
    <b v="0"/>
    <n v="0"/>
    <b v="0"/>
    <x v="38"/>
    <x v="3056"/>
    <x v="1"/>
    <s v="spaces"/>
    <x v="3"/>
    <n v="2014"/>
  </r>
  <r>
    <x v="3057"/>
    <x v="3056"/>
    <s v="A series of 6 educational theme parks. This project is to fund the plans and 3D designs required to build the first park."/>
    <n v="50000"/>
    <n v="0"/>
    <x v="2"/>
    <x v="1"/>
    <x v="1"/>
    <n v="1459694211"/>
    <x v="3057"/>
    <b v="0"/>
    <n v="0"/>
    <b v="0"/>
    <x v="38"/>
    <x v="3057"/>
    <x v="1"/>
    <s v="spaces"/>
    <x v="2"/>
    <n v="2016"/>
  </r>
  <r>
    <x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x v="3058"/>
    <b v="0"/>
    <n v="3"/>
    <b v="0"/>
    <x v="38"/>
    <x v="3058"/>
    <x v="1"/>
    <s v="spaces"/>
    <x v="2"/>
    <n v="2016"/>
  </r>
  <r>
    <x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x v="3059"/>
    <b v="0"/>
    <n v="11"/>
    <b v="0"/>
    <x v="38"/>
    <x v="3059"/>
    <x v="1"/>
    <s v="spaces"/>
    <x v="3"/>
    <n v="2014"/>
  </r>
  <r>
    <x v="3060"/>
    <x v="3059"/>
    <s v="Save the historic Roxy theatre in Bremerton WA from being repurposed as office space."/>
    <n v="220000"/>
    <n v="335"/>
    <x v="2"/>
    <x v="0"/>
    <x v="0"/>
    <n v="1443422134"/>
    <x v="3060"/>
    <b v="0"/>
    <n v="6"/>
    <b v="0"/>
    <x v="38"/>
    <x v="3060"/>
    <x v="1"/>
    <s v="spaces"/>
    <x v="0"/>
    <n v="2015"/>
  </r>
  <r>
    <x v="3061"/>
    <x v="3060"/>
    <s v="Save a historic Local theater."/>
    <n v="1000000"/>
    <n v="0"/>
    <x v="2"/>
    <x v="0"/>
    <x v="0"/>
    <n v="1407955748"/>
    <x v="3061"/>
    <b v="0"/>
    <n v="0"/>
    <b v="0"/>
    <x v="38"/>
    <x v="3061"/>
    <x v="1"/>
    <s v="spaces"/>
    <x v="3"/>
    <n v="2014"/>
  </r>
  <r>
    <x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x v="3062"/>
    <b v="0"/>
    <n v="67"/>
    <b v="0"/>
    <x v="38"/>
    <x v="3062"/>
    <x v="1"/>
    <s v="spaces"/>
    <x v="0"/>
    <n v="2015"/>
  </r>
  <r>
    <x v="3063"/>
    <x v="3062"/>
    <s v="Members of the local Miami music scene are putting together a venue/creative space in Kendall!"/>
    <n v="3000"/>
    <n v="587"/>
    <x v="2"/>
    <x v="0"/>
    <x v="0"/>
    <n v="1477174138"/>
    <x v="3063"/>
    <b v="0"/>
    <n v="23"/>
    <b v="0"/>
    <x v="38"/>
    <x v="3063"/>
    <x v="1"/>
    <s v="spaces"/>
    <x v="2"/>
    <n v="2016"/>
  </r>
  <r>
    <x v="3064"/>
    <x v="3063"/>
    <s v="An epicenter for connection, creation and expression of the community."/>
    <n v="75000"/>
    <n v="8471"/>
    <x v="2"/>
    <x v="0"/>
    <x v="0"/>
    <n v="1448175540"/>
    <x v="3064"/>
    <b v="0"/>
    <n v="72"/>
    <b v="0"/>
    <x v="38"/>
    <x v="3064"/>
    <x v="1"/>
    <s v="spaces"/>
    <x v="0"/>
    <n v="2015"/>
  </r>
  <r>
    <x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x v="3065"/>
    <b v="0"/>
    <n v="2"/>
    <b v="0"/>
    <x v="38"/>
    <x v="3065"/>
    <x v="1"/>
    <s v="spaces"/>
    <x v="3"/>
    <n v="2014"/>
  </r>
  <r>
    <x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x v="3066"/>
    <b v="0"/>
    <n v="15"/>
    <b v="0"/>
    <x v="38"/>
    <x v="3066"/>
    <x v="1"/>
    <s v="spaces"/>
    <x v="2"/>
    <n v="2016"/>
  </r>
  <r>
    <x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x v="3067"/>
    <b v="0"/>
    <n v="1"/>
    <b v="0"/>
    <x v="38"/>
    <x v="3067"/>
    <x v="1"/>
    <s v="spaces"/>
    <x v="0"/>
    <n v="2015"/>
  </r>
  <r>
    <x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x v="3068"/>
    <b v="0"/>
    <n v="2"/>
    <b v="0"/>
    <x v="38"/>
    <x v="3068"/>
    <x v="1"/>
    <s v="spaces"/>
    <x v="0"/>
    <n v="2015"/>
  </r>
  <r>
    <x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x v="3069"/>
    <b v="0"/>
    <n v="7"/>
    <b v="0"/>
    <x v="38"/>
    <x v="3069"/>
    <x v="1"/>
    <s v="spaces"/>
    <x v="3"/>
    <n v="2014"/>
  </r>
  <r>
    <x v="3070"/>
    <x v="3069"/>
    <s v="Liverpool's 1st purpose built 7 night a week comedy club, bar &amp; restaurant with live music &amp; much more"/>
    <n v="10000"/>
    <n v="334"/>
    <x v="2"/>
    <x v="1"/>
    <x v="1"/>
    <n v="1481132169"/>
    <x v="3070"/>
    <b v="0"/>
    <n v="16"/>
    <b v="0"/>
    <x v="38"/>
    <x v="3070"/>
    <x v="1"/>
    <s v="spaces"/>
    <x v="2"/>
    <n v="2016"/>
  </r>
  <r>
    <x v="3071"/>
    <x v="3070"/>
    <s v="Anyone can create. They just need a place and an opportunity. The Echo Theatre (Provo) provides that opportunity."/>
    <n v="12000"/>
    <n v="7173"/>
    <x v="2"/>
    <x v="0"/>
    <x v="0"/>
    <n v="1429595940"/>
    <x v="3071"/>
    <b v="0"/>
    <n v="117"/>
    <b v="0"/>
    <x v="38"/>
    <x v="3071"/>
    <x v="1"/>
    <s v="spaces"/>
    <x v="0"/>
    <n v="2015"/>
  </r>
  <r>
    <x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x v="3072"/>
    <b v="0"/>
    <n v="2"/>
    <b v="0"/>
    <x v="38"/>
    <x v="3072"/>
    <x v="1"/>
    <s v="spaces"/>
    <x v="2"/>
    <n v="2016"/>
  </r>
  <r>
    <x v="3073"/>
    <x v="3072"/>
    <s v="Conversion of a long dormant synagogue into a Performing and Visual Arts Center, revitalizing Rochester's inner city."/>
    <n v="2800000"/>
    <n v="645"/>
    <x v="2"/>
    <x v="0"/>
    <x v="0"/>
    <n v="1434309540"/>
    <x v="3073"/>
    <b v="0"/>
    <n v="7"/>
    <b v="0"/>
    <x v="38"/>
    <x v="3073"/>
    <x v="1"/>
    <s v="spaces"/>
    <x v="0"/>
    <n v="2015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74"/>
    <b v="0"/>
    <n v="3"/>
    <b v="0"/>
    <x v="38"/>
    <x v="3074"/>
    <x v="1"/>
    <s v="spaces"/>
    <x v="2"/>
    <n v="2016"/>
  </r>
  <r>
    <x v="3075"/>
    <x v="3074"/>
    <s v="Magic Morgan &amp; Liliana are raising funds to expand their famed traveling magic show to a theater of magic."/>
    <n v="15000"/>
    <n v="1296"/>
    <x v="2"/>
    <x v="0"/>
    <x v="0"/>
    <n v="1471573640"/>
    <x v="3075"/>
    <b v="0"/>
    <n v="20"/>
    <b v="0"/>
    <x v="38"/>
    <x v="3075"/>
    <x v="1"/>
    <s v="spaces"/>
    <x v="2"/>
    <n v="2016"/>
  </r>
  <r>
    <x v="3076"/>
    <x v="3075"/>
    <s v="Helping female comedians get in their 10,000 Hours of practice!"/>
    <n v="10000"/>
    <n v="1506"/>
    <x v="2"/>
    <x v="0"/>
    <x v="0"/>
    <n v="1444405123"/>
    <x v="3076"/>
    <b v="0"/>
    <n v="50"/>
    <b v="0"/>
    <x v="38"/>
    <x v="3076"/>
    <x v="1"/>
    <s v="spaces"/>
    <x v="0"/>
    <n v="2015"/>
  </r>
  <r>
    <x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x v="3077"/>
    <b v="0"/>
    <n v="2"/>
    <b v="0"/>
    <x v="38"/>
    <x v="3077"/>
    <x v="1"/>
    <s v="spaces"/>
    <x v="1"/>
    <n v="2017"/>
  </r>
  <r>
    <x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x v="3078"/>
    <b v="0"/>
    <n v="3"/>
    <b v="0"/>
    <x v="38"/>
    <x v="3078"/>
    <x v="1"/>
    <s v="spaces"/>
    <x v="0"/>
    <n v="2015"/>
  </r>
  <r>
    <x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x v="3079"/>
    <b v="0"/>
    <n v="27"/>
    <b v="0"/>
    <x v="38"/>
    <x v="3079"/>
    <x v="1"/>
    <s v="spaces"/>
    <x v="0"/>
    <n v="2015"/>
  </r>
  <r>
    <x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x v="3080"/>
    <b v="0"/>
    <n v="7"/>
    <b v="0"/>
    <x v="38"/>
    <x v="3080"/>
    <x v="1"/>
    <s v="spaces"/>
    <x v="3"/>
    <n v="2014"/>
  </r>
  <r>
    <x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x v="3081"/>
    <b v="0"/>
    <n v="5"/>
    <b v="0"/>
    <x v="38"/>
    <x v="3081"/>
    <x v="1"/>
    <s v="spaces"/>
    <x v="0"/>
    <n v="2015"/>
  </r>
  <r>
    <x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x v="3082"/>
    <b v="0"/>
    <n v="0"/>
    <b v="0"/>
    <x v="38"/>
    <x v="3082"/>
    <x v="1"/>
    <s v="spaces"/>
    <x v="0"/>
    <n v="2015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x v="3083"/>
    <b v="0"/>
    <n v="3"/>
    <b v="0"/>
    <x v="38"/>
    <x v="3083"/>
    <x v="1"/>
    <s v="spaces"/>
    <x v="3"/>
    <n v="2014"/>
  </r>
  <r>
    <x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x v="3084"/>
    <b v="0"/>
    <n v="6"/>
    <b v="0"/>
    <x v="38"/>
    <x v="3084"/>
    <x v="1"/>
    <s v="spaces"/>
    <x v="0"/>
    <n v="2015"/>
  </r>
  <r>
    <x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x v="3085"/>
    <b v="0"/>
    <n v="9"/>
    <b v="0"/>
    <x v="38"/>
    <x v="3085"/>
    <x v="1"/>
    <s v="spaces"/>
    <x v="0"/>
    <n v="2015"/>
  </r>
  <r>
    <x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x v="3086"/>
    <b v="0"/>
    <n v="3"/>
    <b v="0"/>
    <x v="38"/>
    <x v="3086"/>
    <x v="1"/>
    <s v="spaces"/>
    <x v="0"/>
    <n v="2015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x v="3087"/>
    <b v="0"/>
    <n v="2"/>
    <b v="0"/>
    <x v="38"/>
    <x v="3087"/>
    <x v="1"/>
    <s v="spaces"/>
    <x v="2"/>
    <n v="2016"/>
  </r>
  <r>
    <x v="3088"/>
    <x v="3087"/>
    <s v="We believe it's time to open a visitor's center that highlights the small towns of the upper Midwest."/>
    <n v="65000"/>
    <n v="126"/>
    <x v="2"/>
    <x v="0"/>
    <x v="0"/>
    <n v="1420724460"/>
    <x v="3088"/>
    <b v="0"/>
    <n v="3"/>
    <b v="0"/>
    <x v="38"/>
    <x v="3088"/>
    <x v="1"/>
    <s v="spaces"/>
    <x v="3"/>
    <n v="2014"/>
  </r>
  <r>
    <x v="3089"/>
    <x v="3088"/>
    <s v="A community space in Somerville, MA to celebrate the beautiful intersection of sports and creativity."/>
    <n v="25000"/>
    <n v="5854"/>
    <x v="2"/>
    <x v="0"/>
    <x v="0"/>
    <n v="1468029540"/>
    <x v="3089"/>
    <b v="0"/>
    <n v="45"/>
    <b v="0"/>
    <x v="38"/>
    <x v="3089"/>
    <x v="1"/>
    <s v="spaces"/>
    <x v="2"/>
    <n v="2016"/>
  </r>
  <r>
    <x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x v="3090"/>
    <b v="0"/>
    <n v="9"/>
    <b v="0"/>
    <x v="38"/>
    <x v="3090"/>
    <x v="1"/>
    <s v="spaces"/>
    <x v="0"/>
    <n v="2015"/>
  </r>
  <r>
    <x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x v="3091"/>
    <b v="0"/>
    <n v="9"/>
    <b v="0"/>
    <x v="38"/>
    <x v="3091"/>
    <x v="1"/>
    <s v="spaces"/>
    <x v="2"/>
    <n v="2016"/>
  </r>
  <r>
    <x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x v="3092"/>
    <b v="0"/>
    <n v="21"/>
    <b v="0"/>
    <x v="38"/>
    <x v="3092"/>
    <x v="1"/>
    <s v="spaces"/>
    <x v="0"/>
    <n v="2015"/>
  </r>
  <r>
    <x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x v="3093"/>
    <b v="0"/>
    <n v="17"/>
    <b v="0"/>
    <x v="38"/>
    <x v="3093"/>
    <x v="1"/>
    <s v="spaces"/>
    <x v="3"/>
    <n v="2014"/>
  </r>
  <r>
    <x v="3094"/>
    <x v="3093"/>
    <s v="This is a Kickstarter to help with the start up costs for Illusionist, Chris Lengyel's Summer 2016 Tour!"/>
    <n v="100000"/>
    <n v="25"/>
    <x v="2"/>
    <x v="0"/>
    <x v="0"/>
    <n v="1442775956"/>
    <x v="3094"/>
    <b v="0"/>
    <n v="1"/>
    <b v="0"/>
    <x v="38"/>
    <x v="3094"/>
    <x v="1"/>
    <s v="spaces"/>
    <x v="0"/>
    <n v="2015"/>
  </r>
  <r>
    <x v="3095"/>
    <x v="3094"/>
    <s v="We are a small theatre company looking to provide world class theatre to the working class in the Greater New York area."/>
    <n v="14920"/>
    <n v="50"/>
    <x v="2"/>
    <x v="0"/>
    <x v="0"/>
    <n v="1470011780"/>
    <x v="3095"/>
    <b v="0"/>
    <n v="1"/>
    <b v="0"/>
    <x v="38"/>
    <x v="3095"/>
    <x v="1"/>
    <s v="spaces"/>
    <x v="2"/>
    <n v="2016"/>
  </r>
  <r>
    <x v="3096"/>
    <x v="3095"/>
    <s v="To create a learning center for acting and all art types including anything that expresses the emotion of the human spirit."/>
    <n v="20000"/>
    <n v="795"/>
    <x v="2"/>
    <x v="0"/>
    <x v="0"/>
    <n v="1432151326"/>
    <x v="3096"/>
    <b v="0"/>
    <n v="14"/>
    <b v="0"/>
    <x v="38"/>
    <x v="3096"/>
    <x v="1"/>
    <s v="spaces"/>
    <x v="0"/>
    <n v="2015"/>
  </r>
  <r>
    <x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x v="3097"/>
    <b v="0"/>
    <n v="42"/>
    <b v="0"/>
    <x v="38"/>
    <x v="3097"/>
    <x v="1"/>
    <s v="spaces"/>
    <x v="2"/>
    <n v="2016"/>
  </r>
  <r>
    <x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x v="3098"/>
    <b v="0"/>
    <n v="27"/>
    <b v="0"/>
    <x v="38"/>
    <x v="3098"/>
    <x v="1"/>
    <s v="spaces"/>
    <x v="0"/>
    <n v="2015"/>
  </r>
  <r>
    <x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x v="3099"/>
    <b v="0"/>
    <n v="5"/>
    <b v="0"/>
    <x v="38"/>
    <x v="3099"/>
    <x v="1"/>
    <s v="spaces"/>
    <x v="2"/>
    <n v="2016"/>
  </r>
  <r>
    <x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x v="3100"/>
    <b v="0"/>
    <n v="13"/>
    <b v="0"/>
    <x v="38"/>
    <x v="3100"/>
    <x v="1"/>
    <s v="spaces"/>
    <x v="3"/>
    <n v="2014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101"/>
    <b v="0"/>
    <n v="12"/>
    <b v="0"/>
    <x v="38"/>
    <x v="3101"/>
    <x v="1"/>
    <s v="spaces"/>
    <x v="0"/>
    <n v="2015"/>
  </r>
  <r>
    <x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x v="3102"/>
    <b v="0"/>
    <n v="90"/>
    <b v="0"/>
    <x v="38"/>
    <x v="3102"/>
    <x v="1"/>
    <s v="spaces"/>
    <x v="2"/>
    <n v="2016"/>
  </r>
  <r>
    <x v="3103"/>
    <x v="3102"/>
    <s v="Creating a place for local artists to perform, at substantially less cost for them"/>
    <n v="4100"/>
    <n v="11"/>
    <x v="2"/>
    <x v="0"/>
    <x v="0"/>
    <n v="1434080706"/>
    <x v="3103"/>
    <b v="0"/>
    <n v="2"/>
    <b v="0"/>
    <x v="38"/>
    <x v="3103"/>
    <x v="1"/>
    <s v="spaces"/>
    <x v="0"/>
    <n v="2015"/>
  </r>
  <r>
    <x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x v="3104"/>
    <b v="0"/>
    <n v="5"/>
    <b v="0"/>
    <x v="38"/>
    <x v="3104"/>
    <x v="1"/>
    <s v="spaces"/>
    <x v="0"/>
    <n v="2015"/>
  </r>
  <r>
    <x v="3105"/>
    <x v="3104"/>
    <s v="My hope is to raise $5845 and replace old stained and mismatched border curtains, cyclorama curtain, and backdrop."/>
    <n v="5845"/>
    <n v="2476"/>
    <x v="2"/>
    <x v="0"/>
    <x v="0"/>
    <n v="1413694800"/>
    <x v="3105"/>
    <b v="0"/>
    <n v="31"/>
    <b v="0"/>
    <x v="38"/>
    <x v="3105"/>
    <x v="1"/>
    <s v="spaces"/>
    <x v="3"/>
    <n v="2014"/>
  </r>
  <r>
    <x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x v="3106"/>
    <b v="0"/>
    <n v="4"/>
    <b v="0"/>
    <x v="38"/>
    <x v="3106"/>
    <x v="1"/>
    <s v="spaces"/>
    <x v="0"/>
    <n v="2015"/>
  </r>
  <r>
    <x v="3107"/>
    <x v="3106"/>
    <s v="When opportunity knocks, we answer!  Help expand the ravishingly talented troupe into a new and exciting market and venue!"/>
    <n v="40000"/>
    <n v="7905"/>
    <x v="2"/>
    <x v="0"/>
    <x v="0"/>
    <n v="1431372751"/>
    <x v="3107"/>
    <b v="0"/>
    <n v="29"/>
    <b v="0"/>
    <x v="38"/>
    <x v="3107"/>
    <x v="1"/>
    <s v="spaces"/>
    <x v="0"/>
    <n v="2015"/>
  </r>
  <r>
    <x v="3108"/>
    <x v="3107"/>
    <s v="We need a permanent home for the theater!"/>
    <n v="50000"/>
    <n v="26"/>
    <x v="2"/>
    <x v="0"/>
    <x v="0"/>
    <n v="1430234394"/>
    <x v="3108"/>
    <b v="0"/>
    <n v="2"/>
    <b v="0"/>
    <x v="38"/>
    <x v="3108"/>
    <x v="1"/>
    <s v="spaces"/>
    <x v="0"/>
    <n v="2015"/>
  </r>
  <r>
    <x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x v="3109"/>
    <b v="0"/>
    <n v="114"/>
    <b v="0"/>
    <x v="38"/>
    <x v="3109"/>
    <x v="1"/>
    <s v="spaces"/>
    <x v="3"/>
    <n v="2014"/>
  </r>
  <r>
    <x v="3110"/>
    <x v="3109"/>
    <s v="Cat People Unite! It's time we get a space of our own to relax, socialize and learn! Join the Catmunity!"/>
    <n v="25000"/>
    <n v="10"/>
    <x v="2"/>
    <x v="0"/>
    <x v="0"/>
    <n v="1487465119"/>
    <x v="3110"/>
    <b v="0"/>
    <n v="1"/>
    <b v="0"/>
    <x v="38"/>
    <x v="3110"/>
    <x v="1"/>
    <s v="spaces"/>
    <x v="1"/>
    <n v="2017"/>
  </r>
  <r>
    <x v="3111"/>
    <x v="3110"/>
    <s v="Help All Puppet Players perform it's 2015 season in a beautiful 200 seat theater for an entire year."/>
    <n v="20000"/>
    <n v="5328"/>
    <x v="2"/>
    <x v="0"/>
    <x v="0"/>
    <n v="1412432220"/>
    <x v="3111"/>
    <b v="0"/>
    <n v="76"/>
    <b v="0"/>
    <x v="38"/>
    <x v="3111"/>
    <x v="1"/>
    <s v="spaces"/>
    <x v="3"/>
    <n v="2014"/>
  </r>
  <r>
    <x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x v="3112"/>
    <b v="0"/>
    <n v="9"/>
    <b v="0"/>
    <x v="38"/>
    <x v="3112"/>
    <x v="1"/>
    <s v="spaces"/>
    <x v="2"/>
    <n v="2016"/>
  </r>
  <r>
    <x v="3113"/>
    <x v="3112"/>
    <s v="An arts and craft beer theater showcasing local talent, locally crafted beer and providing performance and rehearsal space."/>
    <n v="109225"/>
    <n v="4635"/>
    <x v="2"/>
    <x v="0"/>
    <x v="0"/>
    <n v="1429291982"/>
    <x v="3113"/>
    <b v="0"/>
    <n v="37"/>
    <b v="0"/>
    <x v="38"/>
    <x v="3113"/>
    <x v="1"/>
    <s v="spaces"/>
    <x v="0"/>
    <n v="2015"/>
  </r>
  <r>
    <x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x v="3114"/>
    <b v="0"/>
    <n v="0"/>
    <b v="0"/>
    <x v="38"/>
    <x v="3114"/>
    <x v="1"/>
    <s v="spaces"/>
    <x v="3"/>
    <n v="2014"/>
  </r>
  <r>
    <x v="3115"/>
    <x v="3114"/>
    <s v="We are creating a mobile community devoted to the spreading and sharing of spoken word and other kinds of storytelling."/>
    <n v="10000"/>
    <n v="300"/>
    <x v="2"/>
    <x v="11"/>
    <x v="9"/>
    <n v="1465123427"/>
    <x v="3115"/>
    <b v="0"/>
    <n v="1"/>
    <b v="0"/>
    <x v="38"/>
    <x v="3115"/>
    <x v="1"/>
    <s v="spaces"/>
    <x v="2"/>
    <n v="2016"/>
  </r>
  <r>
    <x v="3116"/>
    <x v="3115"/>
    <s v="Creating a consuite for CoreCon. A focus on the insanity of asylums and early medical practices from history."/>
    <n v="750"/>
    <n v="430"/>
    <x v="2"/>
    <x v="0"/>
    <x v="0"/>
    <n v="1427890925"/>
    <x v="3116"/>
    <b v="0"/>
    <n v="10"/>
    <b v="0"/>
    <x v="38"/>
    <x v="3116"/>
    <x v="1"/>
    <s v="spaces"/>
    <x v="0"/>
    <n v="2015"/>
  </r>
  <r>
    <x v="3117"/>
    <x v="3116"/>
    <s v="Performing Arts workshops, for young people aged 5 -16, exploring how the sea has shaped Cowes as a settlement."/>
    <n v="1000"/>
    <n v="1"/>
    <x v="2"/>
    <x v="1"/>
    <x v="1"/>
    <n v="1464354720"/>
    <x v="3117"/>
    <b v="0"/>
    <n v="1"/>
    <b v="0"/>
    <x v="38"/>
    <x v="3117"/>
    <x v="1"/>
    <s v="spaces"/>
    <x v="2"/>
    <n v="2016"/>
  </r>
  <r>
    <x v="3118"/>
    <x v="3117"/>
    <s v="a magical place for all kind of people, like a fairytaile in all colours"/>
    <n v="500000"/>
    <n v="1550"/>
    <x v="2"/>
    <x v="11"/>
    <x v="9"/>
    <n v="1467473723"/>
    <x v="3118"/>
    <b v="0"/>
    <n v="2"/>
    <b v="0"/>
    <x v="38"/>
    <x v="3118"/>
    <x v="1"/>
    <s v="spaces"/>
    <x v="2"/>
    <n v="2016"/>
  </r>
  <r>
    <x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x v="3119"/>
    <b v="0"/>
    <n v="1"/>
    <b v="0"/>
    <x v="38"/>
    <x v="3119"/>
    <x v="1"/>
    <s v="spaces"/>
    <x v="0"/>
    <n v="2015"/>
  </r>
  <r>
    <x v="3120"/>
    <x v="3119"/>
    <s v="Wij willen Tropicana het subtropisch zwemparadijs van Rotterdam op een nieuwe locatie gaan bouwen."/>
    <n v="1300000"/>
    <n v="128"/>
    <x v="2"/>
    <x v="9"/>
    <x v="3"/>
    <n v="1462484196"/>
    <x v="3120"/>
    <b v="0"/>
    <n v="10"/>
    <b v="0"/>
    <x v="38"/>
    <x v="3120"/>
    <x v="1"/>
    <s v="spaces"/>
    <x v="2"/>
    <n v="2016"/>
  </r>
  <r>
    <x v="3121"/>
    <x v="3120"/>
    <s v="I going to build a theatre for a local ant farm so that Ants can put on their theatre productions."/>
    <n v="1500"/>
    <n v="10"/>
    <x v="1"/>
    <x v="5"/>
    <x v="5"/>
    <n v="1411748335"/>
    <x v="3121"/>
    <b v="0"/>
    <n v="1"/>
    <b v="0"/>
    <x v="38"/>
    <x v="3121"/>
    <x v="1"/>
    <s v="spaces"/>
    <x v="3"/>
    <n v="2014"/>
  </r>
  <r>
    <x v="3122"/>
    <x v="3121"/>
    <s v="cancelled until further notice"/>
    <n v="199"/>
    <n v="116"/>
    <x v="1"/>
    <x v="0"/>
    <x v="0"/>
    <n v="1478733732"/>
    <x v="3122"/>
    <b v="0"/>
    <n v="2"/>
    <b v="0"/>
    <x v="38"/>
    <x v="3122"/>
    <x v="1"/>
    <s v="spaces"/>
    <x v="2"/>
    <n v="2016"/>
  </r>
  <r>
    <x v="3123"/>
    <x v="3122"/>
    <s v="The Larchmont Playhouse is threatened! Help save the theater by becoming a Preservation Member of The Larchmont Playhouse."/>
    <n v="125000"/>
    <n v="85192"/>
    <x v="1"/>
    <x v="0"/>
    <x v="0"/>
    <n v="1468108198"/>
    <x v="3123"/>
    <b v="0"/>
    <n v="348"/>
    <b v="0"/>
    <x v="38"/>
    <x v="3123"/>
    <x v="1"/>
    <s v="spaces"/>
    <x v="2"/>
    <n v="2016"/>
  </r>
  <r>
    <x v="3124"/>
    <x v="3123"/>
    <s v="A place where kids/ teens' dreams come true, and one finds there home without sparkly red shoes!"/>
    <n v="800000"/>
    <n v="26"/>
    <x v="1"/>
    <x v="0"/>
    <x v="0"/>
    <n v="1422902601"/>
    <x v="3124"/>
    <b v="0"/>
    <n v="4"/>
    <b v="0"/>
    <x v="38"/>
    <x v="3124"/>
    <x v="1"/>
    <s v="spaces"/>
    <x v="3"/>
    <n v="2014"/>
  </r>
  <r>
    <x v="3125"/>
    <x v="3124"/>
    <s v="N/A"/>
    <n v="1500000"/>
    <n v="0"/>
    <x v="1"/>
    <x v="0"/>
    <x v="0"/>
    <n v="1452142672"/>
    <x v="3125"/>
    <b v="0"/>
    <n v="0"/>
    <b v="0"/>
    <x v="38"/>
    <x v="3125"/>
    <x v="1"/>
    <s v="spaces"/>
    <x v="0"/>
    <n v="2015"/>
  </r>
  <r>
    <x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x v="3126"/>
    <b v="0"/>
    <n v="17"/>
    <b v="0"/>
    <x v="38"/>
    <x v="3126"/>
    <x v="1"/>
    <s v="spaces"/>
    <x v="2"/>
    <n v="2016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7"/>
    <b v="0"/>
    <n v="0"/>
    <b v="0"/>
    <x v="38"/>
    <x v="3127"/>
    <x v="1"/>
    <s v="spaces"/>
    <x v="0"/>
    <n v="2015"/>
  </r>
  <r>
    <x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x v="3128"/>
    <b v="0"/>
    <n v="117"/>
    <b v="0"/>
    <x v="6"/>
    <x v="3128"/>
    <x v="1"/>
    <s v="plays"/>
    <x v="1"/>
    <n v="2017"/>
  </r>
  <r>
    <x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x v="3129"/>
    <b v="0"/>
    <n v="1"/>
    <b v="0"/>
    <x v="6"/>
    <x v="3129"/>
    <x v="1"/>
    <s v="plays"/>
    <x v="1"/>
    <n v="2017"/>
  </r>
  <r>
    <x v="3130"/>
    <x v="3129"/>
    <s v="A shockingly relevant modern take on a 2,000-year-old tragedy that confronts current gender politics."/>
    <n v="10000"/>
    <n v="375"/>
    <x v="3"/>
    <x v="0"/>
    <x v="0"/>
    <n v="1492145940"/>
    <x v="3130"/>
    <b v="0"/>
    <n v="4"/>
    <b v="0"/>
    <x v="6"/>
    <x v="3130"/>
    <x v="1"/>
    <s v="plays"/>
    <x v="1"/>
    <n v="2017"/>
  </r>
  <r>
    <x v="3131"/>
    <x v="3130"/>
    <s v="A Staged Reading of &quot;Snake Eyes,&quot; a new play by Alex Rafala"/>
    <n v="4100"/>
    <n v="645"/>
    <x v="3"/>
    <x v="0"/>
    <x v="0"/>
    <n v="1491656045"/>
    <x v="3131"/>
    <b v="0"/>
    <n v="12"/>
    <b v="0"/>
    <x v="6"/>
    <x v="3131"/>
    <x v="1"/>
    <s v="plays"/>
    <x v="1"/>
    <n v="2017"/>
  </r>
  <r>
    <x v="3132"/>
    <x v="3131"/>
    <s v="Smells Like Money, Drips Like Honey, Taste Like Mocha, Better Run AWAY"/>
    <n v="30000"/>
    <n v="10"/>
    <x v="3"/>
    <x v="0"/>
    <x v="0"/>
    <n v="1492759460"/>
    <x v="3132"/>
    <b v="0"/>
    <n v="1"/>
    <b v="0"/>
    <x v="6"/>
    <x v="3132"/>
    <x v="1"/>
    <s v="plays"/>
    <x v="1"/>
    <n v="2017"/>
  </r>
  <r>
    <x v="3133"/>
    <x v="3132"/>
    <s v="TwentySomething is taking Hell Has No Fury to Edinburgh! _x000a_We're looking for your support to get us there."/>
    <n v="500"/>
    <n v="540"/>
    <x v="3"/>
    <x v="1"/>
    <x v="1"/>
    <n v="1490358834"/>
    <x v="3133"/>
    <b v="0"/>
    <n v="16"/>
    <b v="0"/>
    <x v="6"/>
    <x v="3133"/>
    <x v="1"/>
    <s v="plays"/>
    <x v="1"/>
    <n v="2017"/>
  </r>
  <r>
    <x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x v="3134"/>
    <b v="0"/>
    <n v="12"/>
    <b v="0"/>
    <x v="6"/>
    <x v="3134"/>
    <x v="1"/>
    <s v="plays"/>
    <x v="1"/>
    <n v="2017"/>
  </r>
  <r>
    <x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x v="3135"/>
    <b v="0"/>
    <n v="7"/>
    <b v="0"/>
    <x v="6"/>
    <x v="3135"/>
    <x v="1"/>
    <s v="plays"/>
    <x v="1"/>
    <n v="2017"/>
  </r>
  <r>
    <x v="3136"/>
    <x v="3135"/>
    <s v="Help emberfly theatre put on their first production Heroines and pay our actors and creative team! Follow us @emberflytheatre"/>
    <n v="500"/>
    <n v="639"/>
    <x v="3"/>
    <x v="1"/>
    <x v="1"/>
    <n v="1491001140"/>
    <x v="3136"/>
    <b v="0"/>
    <n v="22"/>
    <b v="0"/>
    <x v="6"/>
    <x v="3136"/>
    <x v="1"/>
    <s v="plays"/>
    <x v="1"/>
    <n v="2017"/>
  </r>
  <r>
    <x v="3137"/>
    <x v="3136"/>
    <s v="Set in 1930s Chinatown, evocative of old world South Jackson Street during the Jazz era."/>
    <n v="1500"/>
    <n v="50"/>
    <x v="3"/>
    <x v="0"/>
    <x v="0"/>
    <n v="1493838720"/>
    <x v="3137"/>
    <b v="0"/>
    <n v="1"/>
    <b v="0"/>
    <x v="6"/>
    <x v="3137"/>
    <x v="1"/>
    <s v="plays"/>
    <x v="1"/>
    <n v="2017"/>
  </r>
  <r>
    <x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x v="3138"/>
    <b v="0"/>
    <n v="0"/>
    <b v="0"/>
    <x v="6"/>
    <x v="3138"/>
    <x v="1"/>
    <s v="plays"/>
    <x v="1"/>
    <n v="2017"/>
  </r>
  <r>
    <x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x v="3139"/>
    <b v="0"/>
    <n v="6"/>
    <b v="0"/>
    <x v="6"/>
    <x v="3139"/>
    <x v="1"/>
    <s v="plays"/>
    <x v="1"/>
    <n v="2017"/>
  </r>
  <r>
    <x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x v="3140"/>
    <b v="0"/>
    <n v="4"/>
    <b v="0"/>
    <x v="6"/>
    <x v="3140"/>
    <x v="1"/>
    <s v="plays"/>
    <x v="1"/>
    <n v="2017"/>
  </r>
  <r>
    <x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x v="3141"/>
    <b v="0"/>
    <n v="8"/>
    <b v="0"/>
    <x v="6"/>
    <x v="3141"/>
    <x v="1"/>
    <s v="plays"/>
    <x v="1"/>
    <n v="2017"/>
  </r>
  <r>
    <x v="3142"/>
    <x v="3141"/>
    <s v="Our aim is to deliver a powerful piece of theatre to audiences across the UK, including Edinburgh Fringe (2017)."/>
    <n v="2750"/>
    <n v="45"/>
    <x v="3"/>
    <x v="1"/>
    <x v="1"/>
    <n v="1489922339"/>
    <x v="3142"/>
    <b v="0"/>
    <n v="3"/>
    <b v="0"/>
    <x v="6"/>
    <x v="3142"/>
    <x v="1"/>
    <s v="plays"/>
    <x v="1"/>
    <n v="2017"/>
  </r>
  <r>
    <x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x v="3143"/>
    <b v="0"/>
    <n v="0"/>
    <b v="0"/>
    <x v="6"/>
    <x v="3143"/>
    <x v="1"/>
    <s v="plays"/>
    <x v="1"/>
    <n v="2017"/>
  </r>
  <r>
    <x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x v="3144"/>
    <b v="0"/>
    <n v="30"/>
    <b v="0"/>
    <x v="6"/>
    <x v="3144"/>
    <x v="1"/>
    <s v="plays"/>
    <x v="1"/>
    <n v="2017"/>
  </r>
  <r>
    <x v="3145"/>
    <x v="3144"/>
    <s v="Dominion Theatre Company is the first community dinner theatre  to be established in Arlington TX."/>
    <n v="25000"/>
    <n v="0"/>
    <x v="3"/>
    <x v="0"/>
    <x v="0"/>
    <n v="1490659134"/>
    <x v="3145"/>
    <b v="0"/>
    <n v="0"/>
    <b v="0"/>
    <x v="6"/>
    <x v="3145"/>
    <x v="1"/>
    <s v="plays"/>
    <x v="1"/>
    <n v="2017"/>
  </r>
  <r>
    <x v="3146"/>
    <x v="3145"/>
    <s v="Somos... Podemos... Amamos... Nuestra muralla, nuestra utopÃ­a. Que el amor sea el lÃ­mite"/>
    <n v="50000"/>
    <n v="5250"/>
    <x v="3"/>
    <x v="14"/>
    <x v="10"/>
    <n v="1492356166"/>
    <x v="3146"/>
    <b v="0"/>
    <n v="12"/>
    <b v="0"/>
    <x v="6"/>
    <x v="3146"/>
    <x v="1"/>
    <s v="plays"/>
    <x v="1"/>
    <n v="2017"/>
  </r>
  <r>
    <x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x v="3147"/>
    <b v="1"/>
    <n v="213"/>
    <b v="1"/>
    <x v="6"/>
    <x v="3147"/>
    <x v="1"/>
    <s v="plays"/>
    <x v="3"/>
    <n v="2014"/>
  </r>
  <r>
    <x v="3148"/>
    <x v="3147"/>
    <s v="Help fund The Aurora Project, an immersive science fiction epic."/>
    <n v="1800"/>
    <n v="2361"/>
    <x v="0"/>
    <x v="0"/>
    <x v="0"/>
    <n v="1412136000"/>
    <x v="3148"/>
    <b v="1"/>
    <n v="57"/>
    <b v="1"/>
    <x v="6"/>
    <x v="3148"/>
    <x v="1"/>
    <s v="plays"/>
    <x v="3"/>
    <n v="2014"/>
  </r>
  <r>
    <x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x v="3149"/>
    <b v="1"/>
    <n v="25"/>
    <b v="1"/>
    <x v="6"/>
    <x v="3149"/>
    <x v="1"/>
    <s v="plays"/>
    <x v="5"/>
    <n v="2012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50"/>
    <b v="1"/>
    <n v="104"/>
    <b v="1"/>
    <x v="6"/>
    <x v="3150"/>
    <x v="1"/>
    <s v="plays"/>
    <x v="7"/>
    <n v="2010"/>
  </r>
  <r>
    <x v="3151"/>
    <x v="3150"/>
    <s v="A Multi-Media Puppet Show, with large cable control puppets to tell a hilarious story for all ages."/>
    <n v="3500"/>
    <n v="3514"/>
    <x v="0"/>
    <x v="0"/>
    <x v="0"/>
    <n v="1410379774"/>
    <x v="3151"/>
    <b v="1"/>
    <n v="34"/>
    <b v="1"/>
    <x v="6"/>
    <x v="3151"/>
    <x v="1"/>
    <s v="plays"/>
    <x v="3"/>
    <n v="2014"/>
  </r>
  <r>
    <x v="3152"/>
    <x v="3151"/>
    <s v="'Gilead' is an original theatre piece inspired by Margaret Atwood's 'The Handmaid's Tale'. (Brighton Fringe 2014)"/>
    <n v="2200"/>
    <n v="2331"/>
    <x v="0"/>
    <x v="1"/>
    <x v="1"/>
    <n v="1383425367"/>
    <x v="3152"/>
    <b v="1"/>
    <n v="67"/>
    <b v="1"/>
    <x v="6"/>
    <x v="3152"/>
    <x v="1"/>
    <s v="plays"/>
    <x v="4"/>
    <n v="2013"/>
  </r>
  <r>
    <x v="3153"/>
    <x v="3152"/>
    <s v="A stage production of Terminator 2: Judgment Day, composed entirely of the words of William Shakespeare"/>
    <n v="3000"/>
    <n v="10067.5"/>
    <x v="0"/>
    <x v="0"/>
    <x v="0"/>
    <n v="1304225940"/>
    <x v="3153"/>
    <b v="1"/>
    <n v="241"/>
    <b v="1"/>
    <x v="6"/>
    <x v="3153"/>
    <x v="1"/>
    <s v="plays"/>
    <x v="6"/>
    <n v="2011"/>
  </r>
  <r>
    <x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x v="3154"/>
    <b v="1"/>
    <n v="123"/>
    <b v="1"/>
    <x v="6"/>
    <x v="3154"/>
    <x v="1"/>
    <s v="plays"/>
    <x v="5"/>
    <n v="2012"/>
  </r>
  <r>
    <x v="3155"/>
    <x v="3154"/>
    <s v="We want to take our stage adaptation of Studio Ghibli's 'Princess Mononoke' to more people.  Help us do it!"/>
    <n v="5000"/>
    <n v="9425.23"/>
    <x v="0"/>
    <x v="1"/>
    <x v="1"/>
    <n v="1356004725"/>
    <x v="3155"/>
    <b v="1"/>
    <n v="302"/>
    <b v="1"/>
    <x v="6"/>
    <x v="3155"/>
    <x v="1"/>
    <s v="plays"/>
    <x v="5"/>
    <n v="2012"/>
  </r>
  <r>
    <x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x v="3156"/>
    <b v="1"/>
    <n v="89"/>
    <b v="1"/>
    <x v="6"/>
    <x v="3156"/>
    <x v="1"/>
    <s v="plays"/>
    <x v="5"/>
    <n v="2012"/>
  </r>
  <r>
    <x v="3157"/>
    <x v="3156"/>
    <s v="Four Directors.  Four One Acts.  Four Genres.  For You."/>
    <n v="4000"/>
    <n v="4040"/>
    <x v="0"/>
    <x v="0"/>
    <x v="0"/>
    <n v="1405746000"/>
    <x v="3157"/>
    <b v="1"/>
    <n v="41"/>
    <b v="1"/>
    <x v="6"/>
    <x v="3157"/>
    <x v="1"/>
    <s v="plays"/>
    <x v="3"/>
    <n v="2014"/>
  </r>
  <r>
    <x v="3158"/>
    <x v="3157"/>
    <s v="A 40s crime-noir play using nursery rhyme characters."/>
    <n v="5000"/>
    <n v="5700"/>
    <x v="0"/>
    <x v="0"/>
    <x v="0"/>
    <n v="1374523752"/>
    <x v="3158"/>
    <b v="1"/>
    <n v="69"/>
    <b v="1"/>
    <x v="6"/>
    <x v="3158"/>
    <x v="1"/>
    <s v="plays"/>
    <x v="4"/>
    <n v="2013"/>
  </r>
  <r>
    <x v="3159"/>
    <x v="3158"/>
    <s v="WAXWING is an exciting new world premiere of mythic (perhaps even apocalyptic!) proportions."/>
    <n v="1500"/>
    <n v="2002.22"/>
    <x v="0"/>
    <x v="0"/>
    <x v="0"/>
    <n v="1326927600"/>
    <x v="3159"/>
    <b v="1"/>
    <n v="52"/>
    <b v="1"/>
    <x v="6"/>
    <x v="3159"/>
    <x v="1"/>
    <s v="plays"/>
    <x v="6"/>
    <n v="2011"/>
  </r>
  <r>
    <x v="3160"/>
    <x v="3159"/>
    <s v="Two stories by Anton Chekhov adapted for the stage and performed back-to-back in a stunning live theatrical performance."/>
    <n v="4500"/>
    <n v="4569"/>
    <x v="0"/>
    <x v="0"/>
    <x v="0"/>
    <n v="1407905940"/>
    <x v="3160"/>
    <b v="1"/>
    <n v="57"/>
    <b v="1"/>
    <x v="6"/>
    <x v="3160"/>
    <x v="1"/>
    <s v="plays"/>
    <x v="3"/>
    <n v="2014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61"/>
    <b v="1"/>
    <n v="74"/>
    <b v="1"/>
    <x v="6"/>
    <x v="3161"/>
    <x v="1"/>
    <s v="plays"/>
    <x v="3"/>
    <n v="2014"/>
  </r>
  <r>
    <x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x v="3162"/>
    <b v="1"/>
    <n v="63"/>
    <b v="1"/>
    <x v="6"/>
    <x v="3162"/>
    <x v="1"/>
    <s v="plays"/>
    <x v="3"/>
    <n v="2014"/>
  </r>
  <r>
    <x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x v="3163"/>
    <b v="1"/>
    <n v="72"/>
    <b v="1"/>
    <x v="6"/>
    <x v="3163"/>
    <x v="1"/>
    <s v="plays"/>
    <x v="3"/>
    <n v="2014"/>
  </r>
  <r>
    <x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x v="3164"/>
    <b v="1"/>
    <n v="71"/>
    <b v="1"/>
    <x v="6"/>
    <x v="3164"/>
    <x v="1"/>
    <s v="plays"/>
    <x v="3"/>
    <n v="2014"/>
  </r>
  <r>
    <x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x v="3165"/>
    <b v="1"/>
    <n v="21"/>
    <b v="1"/>
    <x v="6"/>
    <x v="3165"/>
    <x v="1"/>
    <s v="plays"/>
    <x v="6"/>
    <n v="2011"/>
  </r>
  <r>
    <x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x v="3166"/>
    <b v="1"/>
    <n v="930"/>
    <b v="1"/>
    <x v="6"/>
    <x v="3166"/>
    <x v="1"/>
    <s v="plays"/>
    <x v="3"/>
    <n v="2014"/>
  </r>
  <r>
    <x v="3167"/>
    <x v="3166"/>
    <s v="What is destiny? Explore it with us this August at FringeNYC."/>
    <n v="3000"/>
    <n v="3485"/>
    <x v="0"/>
    <x v="0"/>
    <x v="0"/>
    <n v="1406952781"/>
    <x v="3167"/>
    <b v="1"/>
    <n v="55"/>
    <b v="1"/>
    <x v="6"/>
    <x v="3167"/>
    <x v="1"/>
    <s v="plays"/>
    <x v="3"/>
    <n v="2014"/>
  </r>
  <r>
    <x v="3168"/>
    <x v="3167"/>
    <s v="A dazzling aerial show that brings to life the whimsical and romantic short stories of beloved fantasy author Italo Calvino."/>
    <n v="2500"/>
    <n v="3105"/>
    <x v="0"/>
    <x v="0"/>
    <x v="0"/>
    <n v="1402696800"/>
    <x v="3168"/>
    <b v="1"/>
    <n v="61"/>
    <b v="1"/>
    <x v="6"/>
    <x v="3168"/>
    <x v="1"/>
    <s v="plays"/>
    <x v="3"/>
    <n v="2014"/>
  </r>
  <r>
    <x v="3169"/>
    <x v="3168"/>
    <s v="We're bringing The Window to the Cherry Lane Theater in January 2014."/>
    <n v="8000"/>
    <n v="8241"/>
    <x v="0"/>
    <x v="0"/>
    <x v="0"/>
    <n v="1386910740"/>
    <x v="3169"/>
    <b v="1"/>
    <n v="82"/>
    <b v="1"/>
    <x v="6"/>
    <x v="3169"/>
    <x v="1"/>
    <s v="plays"/>
    <x v="4"/>
    <n v="2013"/>
  </r>
  <r>
    <x v="3170"/>
    <x v="3169"/>
    <s v="An emotionally-charged journey through the history of black women in America told in reverse."/>
    <n v="2000"/>
    <n v="2245"/>
    <x v="0"/>
    <x v="0"/>
    <x v="0"/>
    <n v="1404273600"/>
    <x v="3170"/>
    <b v="1"/>
    <n v="71"/>
    <b v="1"/>
    <x v="6"/>
    <x v="3170"/>
    <x v="1"/>
    <s v="plays"/>
    <x v="3"/>
    <n v="2014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71"/>
    <b v="1"/>
    <n v="117"/>
    <b v="1"/>
    <x v="6"/>
    <x v="3171"/>
    <x v="1"/>
    <s v="plays"/>
    <x v="2"/>
    <n v="2016"/>
  </r>
  <r>
    <x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x v="3172"/>
    <b v="1"/>
    <n v="29"/>
    <b v="1"/>
    <x v="6"/>
    <x v="3172"/>
    <x v="1"/>
    <s v="plays"/>
    <x v="5"/>
    <n v="2012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73"/>
    <b v="1"/>
    <n v="74"/>
    <b v="1"/>
    <x v="6"/>
    <x v="3173"/>
    <x v="1"/>
    <s v="plays"/>
    <x v="3"/>
    <n v="2014"/>
  </r>
  <r>
    <x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x v="3174"/>
    <b v="1"/>
    <n v="23"/>
    <b v="1"/>
    <x v="6"/>
    <x v="3174"/>
    <x v="1"/>
    <s v="plays"/>
    <x v="3"/>
    <n v="2014"/>
  </r>
  <r>
    <x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x v="3175"/>
    <b v="1"/>
    <n v="60"/>
    <b v="1"/>
    <x v="6"/>
    <x v="3175"/>
    <x v="1"/>
    <s v="plays"/>
    <x v="7"/>
    <n v="2010"/>
  </r>
  <r>
    <x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x v="3176"/>
    <b v="1"/>
    <n v="55"/>
    <b v="1"/>
    <x v="6"/>
    <x v="3176"/>
    <x v="1"/>
    <s v="plays"/>
    <x v="4"/>
    <n v="2013"/>
  </r>
  <r>
    <x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x v="3177"/>
    <b v="1"/>
    <n v="51"/>
    <b v="1"/>
    <x v="6"/>
    <x v="3177"/>
    <x v="1"/>
    <s v="plays"/>
    <x v="3"/>
    <n v="2014"/>
  </r>
  <r>
    <x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x v="3178"/>
    <b v="1"/>
    <n v="78"/>
    <b v="1"/>
    <x v="6"/>
    <x v="3178"/>
    <x v="1"/>
    <s v="plays"/>
    <x v="3"/>
    <n v="2014"/>
  </r>
  <r>
    <x v="3179"/>
    <x v="3178"/>
    <s v="A Sci-fi play in several vignettes that will narrate an alternate history in the mid-20th century."/>
    <n v="4200"/>
    <n v="4794.82"/>
    <x v="0"/>
    <x v="0"/>
    <x v="0"/>
    <n v="1367859071"/>
    <x v="3179"/>
    <b v="1"/>
    <n v="62"/>
    <b v="1"/>
    <x v="6"/>
    <x v="3179"/>
    <x v="1"/>
    <s v="plays"/>
    <x v="4"/>
    <n v="2013"/>
  </r>
  <r>
    <x v="3180"/>
    <x v="3179"/>
    <s v="A new tale of witches, fairies, cat-hunters and and bone-boilers from London theatre company Broken Glass."/>
    <n v="1200"/>
    <n v="1437"/>
    <x v="0"/>
    <x v="1"/>
    <x v="1"/>
    <n v="1403258049"/>
    <x v="3180"/>
    <b v="1"/>
    <n v="45"/>
    <b v="1"/>
    <x v="6"/>
    <x v="3180"/>
    <x v="1"/>
    <s v="plays"/>
    <x v="3"/>
    <n v="2014"/>
  </r>
  <r>
    <x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x v="3181"/>
    <b v="1"/>
    <n v="15"/>
    <b v="1"/>
    <x v="6"/>
    <x v="3181"/>
    <x v="1"/>
    <s v="plays"/>
    <x v="3"/>
    <n v="2014"/>
  </r>
  <r>
    <x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x v="3182"/>
    <b v="1"/>
    <n v="151"/>
    <b v="1"/>
    <x v="6"/>
    <x v="3182"/>
    <x v="1"/>
    <s v="plays"/>
    <x v="6"/>
    <n v="2011"/>
  </r>
  <r>
    <x v="3183"/>
    <x v="3182"/>
    <s v="Anton Chekhov's The Seagull. An outdoor Amphitheater in Manhattan. Trees. A River. Daybreak."/>
    <n v="2500"/>
    <n v="2725"/>
    <x v="0"/>
    <x v="0"/>
    <x v="0"/>
    <n v="1377284669"/>
    <x v="3183"/>
    <b v="1"/>
    <n v="68"/>
    <b v="1"/>
    <x v="6"/>
    <x v="3183"/>
    <x v="1"/>
    <s v="plays"/>
    <x v="4"/>
    <n v="2013"/>
  </r>
  <r>
    <x v="3184"/>
    <x v="3183"/>
    <s v="Equus is the story of a psychiatrist treating a teenaged boy who blinds six horses with a metal spike."/>
    <n v="4300"/>
    <n v="4610"/>
    <x v="0"/>
    <x v="0"/>
    <x v="0"/>
    <n v="1404258631"/>
    <x v="3184"/>
    <b v="1"/>
    <n v="46"/>
    <b v="1"/>
    <x v="6"/>
    <x v="3184"/>
    <x v="1"/>
    <s v="plays"/>
    <x v="3"/>
    <n v="2014"/>
  </r>
  <r>
    <x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x v="3185"/>
    <b v="1"/>
    <n v="24"/>
    <b v="1"/>
    <x v="6"/>
    <x v="3185"/>
    <x v="1"/>
    <s v="plays"/>
    <x v="3"/>
    <n v="2014"/>
  </r>
  <r>
    <x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x v="3186"/>
    <b v="1"/>
    <n v="70"/>
    <b v="1"/>
    <x v="6"/>
    <x v="3186"/>
    <x v="1"/>
    <s v="plays"/>
    <x v="3"/>
    <n v="2014"/>
  </r>
  <r>
    <x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x v="3187"/>
    <b v="1"/>
    <n v="244"/>
    <b v="1"/>
    <x v="6"/>
    <x v="3187"/>
    <x v="1"/>
    <s v="plays"/>
    <x v="3"/>
    <n v="2014"/>
  </r>
  <r>
    <x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x v="3188"/>
    <b v="0"/>
    <n v="9"/>
    <b v="0"/>
    <x v="40"/>
    <x v="3188"/>
    <x v="1"/>
    <s v="musical"/>
    <x v="0"/>
    <n v="2015"/>
  </r>
  <r>
    <x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x v="3189"/>
    <b v="0"/>
    <n v="19"/>
    <b v="0"/>
    <x v="40"/>
    <x v="3189"/>
    <x v="1"/>
    <s v="musical"/>
    <x v="0"/>
    <n v="2015"/>
  </r>
  <r>
    <x v="3190"/>
    <x v="3189"/>
    <s v="Call It A Day Productions is putting on their first full production in December and every little bit helps!"/>
    <n v="4000"/>
    <n v="0"/>
    <x v="2"/>
    <x v="5"/>
    <x v="5"/>
    <n v="1481258275"/>
    <x v="3190"/>
    <b v="0"/>
    <n v="0"/>
    <b v="0"/>
    <x v="40"/>
    <x v="3190"/>
    <x v="1"/>
    <s v="musical"/>
    <x v="2"/>
    <n v="2016"/>
  </r>
  <r>
    <x v="3191"/>
    <x v="3190"/>
    <s v="A brand new musical about the ban of contraception and abortion in Romania and the revolution that ended it all in 1989."/>
    <n v="3750"/>
    <n v="151"/>
    <x v="2"/>
    <x v="0"/>
    <x v="0"/>
    <n v="1471370869"/>
    <x v="3191"/>
    <b v="0"/>
    <n v="4"/>
    <b v="0"/>
    <x v="40"/>
    <x v="3191"/>
    <x v="1"/>
    <s v="musical"/>
    <x v="2"/>
    <n v="2016"/>
  </r>
  <r>
    <x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x v="3192"/>
    <b v="0"/>
    <n v="8"/>
    <b v="0"/>
    <x v="40"/>
    <x v="3192"/>
    <x v="1"/>
    <s v="musical"/>
    <x v="0"/>
    <n v="2015"/>
  </r>
  <r>
    <x v="3193"/>
    <x v="3192"/>
    <s v="Bringing Richard O'Brien's sequel to legendary Rocky Horror to the stage for the first time. First London, then...The World!"/>
    <n v="5000"/>
    <n v="587"/>
    <x v="2"/>
    <x v="1"/>
    <x v="1"/>
    <n v="1424474056"/>
    <x v="3193"/>
    <b v="0"/>
    <n v="24"/>
    <b v="0"/>
    <x v="40"/>
    <x v="3193"/>
    <x v="1"/>
    <s v="musical"/>
    <x v="0"/>
    <n v="2015"/>
  </r>
  <r>
    <x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x v="3194"/>
    <b v="0"/>
    <n v="0"/>
    <b v="0"/>
    <x v="40"/>
    <x v="3194"/>
    <x v="1"/>
    <s v="musical"/>
    <x v="0"/>
    <n v="2015"/>
  </r>
  <r>
    <x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x v="3195"/>
    <b v="0"/>
    <n v="39"/>
    <b v="0"/>
    <x v="40"/>
    <x v="3195"/>
    <x v="1"/>
    <s v="musical"/>
    <x v="0"/>
    <n v="2015"/>
  </r>
  <r>
    <x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x v="3196"/>
    <b v="0"/>
    <n v="6"/>
    <b v="0"/>
    <x v="40"/>
    <x v="3196"/>
    <x v="1"/>
    <s v="musical"/>
    <x v="0"/>
    <n v="2015"/>
  </r>
  <r>
    <x v="3197"/>
    <x v="3196"/>
    <s v="This years most important stage project for young artists in our region. www.ungespor.no"/>
    <n v="10000"/>
    <n v="1145"/>
    <x v="2"/>
    <x v="10"/>
    <x v="8"/>
    <n v="1423050618"/>
    <x v="3197"/>
    <b v="0"/>
    <n v="4"/>
    <b v="0"/>
    <x v="40"/>
    <x v="3197"/>
    <x v="1"/>
    <s v="musical"/>
    <x v="0"/>
    <n v="2015"/>
  </r>
  <r>
    <x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x v="3198"/>
    <b v="0"/>
    <n v="3"/>
    <b v="0"/>
    <x v="40"/>
    <x v="3198"/>
    <x v="1"/>
    <s v="musical"/>
    <x v="0"/>
    <n v="2015"/>
  </r>
  <r>
    <x v="3199"/>
    <x v="3198"/>
    <s v="The Milburn Stone Theatre needs your help to bring its high-flying next blockbuster musical, TARZAN, to life!"/>
    <n v="5000"/>
    <n v="2608"/>
    <x v="2"/>
    <x v="0"/>
    <x v="0"/>
    <n v="1410037200"/>
    <x v="3199"/>
    <b v="0"/>
    <n v="53"/>
    <b v="0"/>
    <x v="40"/>
    <x v="3199"/>
    <x v="1"/>
    <s v="musical"/>
    <x v="3"/>
    <n v="2014"/>
  </r>
  <r>
    <x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x v="3200"/>
    <b v="0"/>
    <n v="1"/>
    <b v="0"/>
    <x v="40"/>
    <x v="3200"/>
    <x v="1"/>
    <s v="musical"/>
    <x v="2"/>
    <n v="2016"/>
  </r>
  <r>
    <x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x v="3201"/>
    <b v="0"/>
    <n v="2"/>
    <b v="0"/>
    <x v="40"/>
    <x v="3201"/>
    <x v="1"/>
    <s v="musical"/>
    <x v="3"/>
    <n v="2014"/>
  </r>
  <r>
    <x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x v="3202"/>
    <b v="0"/>
    <n v="25"/>
    <b v="0"/>
    <x v="40"/>
    <x v="3202"/>
    <x v="1"/>
    <s v="musical"/>
    <x v="0"/>
    <n v="2015"/>
  </r>
  <r>
    <x v="3203"/>
    <x v="3202"/>
    <s v="Escape from Reality's 1st Season &quot;Defying Gravity&quot; including The Last Five Years, Godspell, and Aida."/>
    <n v="1000"/>
    <n v="250"/>
    <x v="2"/>
    <x v="0"/>
    <x v="0"/>
    <n v="1443224622"/>
    <x v="3203"/>
    <b v="0"/>
    <n v="6"/>
    <b v="0"/>
    <x v="40"/>
    <x v="3203"/>
    <x v="1"/>
    <s v="musical"/>
    <x v="0"/>
    <n v="2015"/>
  </r>
  <r>
    <x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x v="3204"/>
    <b v="0"/>
    <n v="0"/>
    <b v="0"/>
    <x v="40"/>
    <x v="3204"/>
    <x v="1"/>
    <s v="musical"/>
    <x v="0"/>
    <n v="2015"/>
  </r>
  <r>
    <x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x v="3205"/>
    <b v="0"/>
    <n v="12"/>
    <b v="0"/>
    <x v="40"/>
    <x v="3205"/>
    <x v="1"/>
    <s v="musical"/>
    <x v="0"/>
    <n v="2015"/>
  </r>
  <r>
    <x v="3206"/>
    <x v="3205"/>
    <s v="PTYA is a non-profit musical theater group for kids ages 7-18 that teaches the importance of self expression through the arts."/>
    <n v="5000"/>
    <n v="0"/>
    <x v="2"/>
    <x v="0"/>
    <x v="0"/>
    <n v="1442644651"/>
    <x v="3206"/>
    <b v="0"/>
    <n v="0"/>
    <b v="0"/>
    <x v="40"/>
    <x v="3206"/>
    <x v="1"/>
    <s v="musical"/>
    <x v="0"/>
    <n v="2015"/>
  </r>
  <r>
    <x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x v="3207"/>
    <b v="0"/>
    <n v="36"/>
    <b v="0"/>
    <x v="40"/>
    <x v="3207"/>
    <x v="1"/>
    <s v="musical"/>
    <x v="0"/>
    <n v="2015"/>
  </r>
  <r>
    <x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x v="3208"/>
    <b v="1"/>
    <n v="82"/>
    <b v="1"/>
    <x v="6"/>
    <x v="3208"/>
    <x v="1"/>
    <s v="plays"/>
    <x v="3"/>
    <n v="2014"/>
  </r>
  <r>
    <x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x v="3209"/>
    <b v="1"/>
    <n v="226"/>
    <b v="1"/>
    <x v="6"/>
    <x v="3209"/>
    <x v="1"/>
    <s v="plays"/>
    <x v="3"/>
    <n v="2014"/>
  </r>
  <r>
    <x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x v="3210"/>
    <b v="1"/>
    <n v="60"/>
    <b v="1"/>
    <x v="6"/>
    <x v="3210"/>
    <x v="1"/>
    <s v="plays"/>
    <x v="5"/>
    <n v="2012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11"/>
    <b v="1"/>
    <n v="322"/>
    <b v="1"/>
    <x v="6"/>
    <x v="3211"/>
    <x v="1"/>
    <s v="plays"/>
    <x v="3"/>
    <n v="2014"/>
  </r>
  <r>
    <x v="3212"/>
    <x v="3211"/>
    <s v="Help us bring our production of Campo Maldito to New York AND San Francisco!"/>
    <n v="4000"/>
    <n v="5050"/>
    <x v="0"/>
    <x v="0"/>
    <x v="0"/>
    <n v="1407524751"/>
    <x v="3212"/>
    <b v="1"/>
    <n v="94"/>
    <b v="1"/>
    <x v="6"/>
    <x v="3212"/>
    <x v="1"/>
    <s v="plays"/>
    <x v="3"/>
    <n v="2014"/>
  </r>
  <r>
    <x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x v="3213"/>
    <b v="1"/>
    <n v="47"/>
    <b v="1"/>
    <x v="6"/>
    <x v="3213"/>
    <x v="1"/>
    <s v="plays"/>
    <x v="0"/>
    <n v="2015"/>
  </r>
  <r>
    <x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x v="3214"/>
    <b v="1"/>
    <n v="115"/>
    <b v="1"/>
    <x v="6"/>
    <x v="3214"/>
    <x v="1"/>
    <s v="plays"/>
    <x v="0"/>
    <n v="2015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x v="3215"/>
    <b v="1"/>
    <n v="134"/>
    <b v="1"/>
    <x v="6"/>
    <x v="3215"/>
    <x v="1"/>
    <s v="plays"/>
    <x v="0"/>
    <n v="2015"/>
  </r>
  <r>
    <x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x v="3216"/>
    <b v="1"/>
    <n v="35"/>
    <b v="1"/>
    <x v="6"/>
    <x v="3216"/>
    <x v="1"/>
    <s v="plays"/>
    <x v="0"/>
    <n v="2015"/>
  </r>
  <r>
    <x v="3217"/>
    <x v="3216"/>
    <s v="Wake Up Call is a comedic play about a group of hotel employees working on Christmas Eve."/>
    <n v="4500"/>
    <n v="5221"/>
    <x v="0"/>
    <x v="0"/>
    <x v="0"/>
    <n v="1478264784"/>
    <x v="3217"/>
    <b v="1"/>
    <n v="104"/>
    <b v="1"/>
    <x v="6"/>
    <x v="3217"/>
    <x v="1"/>
    <s v="plays"/>
    <x v="2"/>
    <n v="201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x v="3218"/>
    <b v="1"/>
    <n v="184"/>
    <b v="1"/>
    <x v="6"/>
    <x v="3218"/>
    <x v="1"/>
    <s v="plays"/>
    <x v="3"/>
    <n v="2014"/>
  </r>
  <r>
    <x v="3219"/>
    <x v="3218"/>
    <s v="Eyes Closed is a collaborative play and docudrama about New Yorkers and their dreams."/>
    <n v="20000"/>
    <n v="20022"/>
    <x v="0"/>
    <x v="0"/>
    <x v="0"/>
    <n v="1427063747"/>
    <x v="3219"/>
    <b v="1"/>
    <n v="119"/>
    <b v="1"/>
    <x v="6"/>
    <x v="3219"/>
    <x v="1"/>
    <s v="plays"/>
    <x v="0"/>
    <n v="2015"/>
  </r>
  <r>
    <x v="3220"/>
    <x v="3219"/>
    <s v="A sci-fi thriller for the stage opening March 10 in Los Angeles."/>
    <n v="15000"/>
    <n v="15126"/>
    <x v="0"/>
    <x v="0"/>
    <x v="0"/>
    <n v="1489352400"/>
    <x v="3220"/>
    <b v="1"/>
    <n v="59"/>
    <b v="1"/>
    <x v="6"/>
    <x v="3220"/>
    <x v="1"/>
    <s v="plays"/>
    <x v="1"/>
    <n v="2017"/>
  </r>
  <r>
    <x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x v="3221"/>
    <b v="1"/>
    <n v="113"/>
    <b v="1"/>
    <x v="6"/>
    <x v="3221"/>
    <x v="1"/>
    <s v="plays"/>
    <x v="0"/>
    <n v="2015"/>
  </r>
  <r>
    <x v="3222"/>
    <x v="3221"/>
    <s v="Shakespeare's classic re-imagined as a spoken and signed production for deaf and hearing audiences"/>
    <n v="2500"/>
    <n v="3120"/>
    <x v="0"/>
    <x v="0"/>
    <x v="0"/>
    <n v="1445722140"/>
    <x v="3222"/>
    <b v="1"/>
    <n v="84"/>
    <b v="1"/>
    <x v="6"/>
    <x v="3222"/>
    <x v="1"/>
    <s v="plays"/>
    <x v="0"/>
    <n v="2015"/>
  </r>
  <r>
    <x v="3223"/>
    <x v="3222"/>
    <s v="Bringing David Lindsay-Abaire's award-winning story of our times to the East Bay."/>
    <n v="3100"/>
    <n v="3395"/>
    <x v="0"/>
    <x v="0"/>
    <x v="0"/>
    <n v="1440100976"/>
    <x v="3223"/>
    <b v="1"/>
    <n v="74"/>
    <b v="1"/>
    <x v="6"/>
    <x v="3223"/>
    <x v="1"/>
    <s v="plays"/>
    <x v="0"/>
    <n v="2015"/>
  </r>
  <r>
    <x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x v="3224"/>
    <b v="1"/>
    <n v="216"/>
    <b v="1"/>
    <x v="6"/>
    <x v="3224"/>
    <x v="1"/>
    <s v="plays"/>
    <x v="2"/>
    <n v="2016"/>
  </r>
  <r>
    <x v="3225"/>
    <x v="3224"/>
    <s v="Bare Theatre brings one of Shakespeare's most accessible early comedies to life free to the public across the NC Triangle"/>
    <n v="2000"/>
    <n v="2047"/>
    <x v="0"/>
    <x v="0"/>
    <x v="0"/>
    <n v="1464987600"/>
    <x v="3225"/>
    <b v="1"/>
    <n v="39"/>
    <b v="1"/>
    <x v="6"/>
    <x v="3225"/>
    <x v="1"/>
    <s v="plays"/>
    <x v="2"/>
    <n v="2016"/>
  </r>
  <r>
    <x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x v="3226"/>
    <b v="1"/>
    <n v="21"/>
    <b v="1"/>
    <x v="6"/>
    <x v="3226"/>
    <x v="1"/>
    <s v="plays"/>
    <x v="0"/>
    <n v="2015"/>
  </r>
  <r>
    <x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x v="3227"/>
    <b v="0"/>
    <n v="30"/>
    <b v="1"/>
    <x v="6"/>
    <x v="3227"/>
    <x v="1"/>
    <s v="plays"/>
    <x v="2"/>
    <n v="2016"/>
  </r>
  <r>
    <x v="3228"/>
    <x v="3227"/>
    <s v="A Season of Powerful Women. A Season of Defiance."/>
    <n v="7000"/>
    <n v="7164"/>
    <x v="0"/>
    <x v="0"/>
    <x v="0"/>
    <n v="1450328340"/>
    <x v="3228"/>
    <b v="1"/>
    <n v="37"/>
    <b v="1"/>
    <x v="6"/>
    <x v="3228"/>
    <x v="1"/>
    <s v="plays"/>
    <x v="0"/>
    <n v="2015"/>
  </r>
  <r>
    <x v="3229"/>
    <x v="3228"/>
    <s v="After electrifying audiences in Seattle and Tashkent, The Seagull Project embarks on a brand new journey."/>
    <n v="20000"/>
    <n v="21573"/>
    <x v="0"/>
    <x v="0"/>
    <x v="0"/>
    <n v="1416470398"/>
    <x v="3229"/>
    <b v="1"/>
    <n v="202"/>
    <b v="1"/>
    <x v="6"/>
    <x v="3229"/>
    <x v="1"/>
    <s v="plays"/>
    <x v="3"/>
    <n v="2014"/>
  </r>
  <r>
    <x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x v="3230"/>
    <b v="1"/>
    <n v="37"/>
    <b v="1"/>
    <x v="6"/>
    <x v="3230"/>
    <x v="1"/>
    <s v="plays"/>
    <x v="3"/>
    <n v="2014"/>
  </r>
  <r>
    <x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x v="3231"/>
    <b v="0"/>
    <n v="28"/>
    <b v="1"/>
    <x v="6"/>
    <x v="3231"/>
    <x v="1"/>
    <s v="plays"/>
    <x v="2"/>
    <n v="2016"/>
  </r>
  <r>
    <x v="3232"/>
    <x v="3231"/>
    <s v="Honorable Men - Yorick's 10th season of free, outdoor Shakespeare.  Featuring Henry IV, part 1 and Julius Caesar."/>
    <n v="1000"/>
    <n v="1312"/>
    <x v="0"/>
    <x v="0"/>
    <x v="0"/>
    <n v="1462334340"/>
    <x v="3232"/>
    <b v="1"/>
    <n v="26"/>
    <b v="1"/>
    <x v="6"/>
    <x v="3232"/>
    <x v="1"/>
    <s v="plays"/>
    <x v="2"/>
    <n v="2016"/>
  </r>
  <r>
    <x v="3233"/>
    <x v="3232"/>
    <s v="64 Squares is an autobiographical one-man exploration of the internal chess game played to reconcile relationships."/>
    <n v="5000"/>
    <n v="5940"/>
    <x v="0"/>
    <x v="0"/>
    <x v="0"/>
    <n v="1488482355"/>
    <x v="3233"/>
    <b v="0"/>
    <n v="61"/>
    <b v="1"/>
    <x v="6"/>
    <x v="3233"/>
    <x v="1"/>
    <s v="plays"/>
    <x v="1"/>
    <n v="2017"/>
  </r>
  <r>
    <x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x v="3234"/>
    <b v="0"/>
    <n v="115"/>
    <b v="1"/>
    <x v="6"/>
    <x v="3234"/>
    <x v="1"/>
    <s v="plays"/>
    <x v="2"/>
    <n v="2016"/>
  </r>
  <r>
    <x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x v="3235"/>
    <b v="1"/>
    <n v="181"/>
    <b v="1"/>
    <x v="6"/>
    <x v="3235"/>
    <x v="1"/>
    <s v="plays"/>
    <x v="2"/>
    <n v="2016"/>
  </r>
  <r>
    <x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x v="3236"/>
    <b v="0"/>
    <n v="110"/>
    <b v="1"/>
    <x v="6"/>
    <x v="3236"/>
    <x v="1"/>
    <s v="plays"/>
    <x v="2"/>
    <n v="2016"/>
  </r>
  <r>
    <x v="3237"/>
    <x v="3236"/>
    <s v="An annual campaign supporting our intensive for artists 25 and under."/>
    <n v="35000"/>
    <n v="35275.64"/>
    <x v="0"/>
    <x v="0"/>
    <x v="0"/>
    <n v="1443499140"/>
    <x v="3237"/>
    <b v="1"/>
    <n v="269"/>
    <b v="1"/>
    <x v="6"/>
    <x v="3237"/>
    <x v="1"/>
    <s v="plays"/>
    <x v="0"/>
    <n v="2015"/>
  </r>
  <r>
    <x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x v="3238"/>
    <b v="1"/>
    <n v="79"/>
    <b v="1"/>
    <x v="6"/>
    <x v="3238"/>
    <x v="1"/>
    <s v="plays"/>
    <x v="0"/>
    <n v="2015"/>
  </r>
  <r>
    <x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x v="3239"/>
    <b v="1"/>
    <n v="104"/>
    <b v="1"/>
    <x v="6"/>
    <x v="3239"/>
    <x v="1"/>
    <s v="plays"/>
    <x v="0"/>
    <n v="2015"/>
  </r>
  <r>
    <x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x v="3240"/>
    <b v="0"/>
    <n v="34"/>
    <b v="1"/>
    <x v="6"/>
    <x v="3240"/>
    <x v="1"/>
    <s v="plays"/>
    <x v="1"/>
    <n v="2017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41"/>
    <b v="1"/>
    <n v="167"/>
    <b v="1"/>
    <x v="6"/>
    <x v="3241"/>
    <x v="1"/>
    <s v="plays"/>
    <x v="3"/>
    <n v="2014"/>
  </r>
  <r>
    <x v="3242"/>
    <x v="3241"/>
    <s v="First Day Off in a Long Time is a comedy show...            _x000a_About suicide."/>
    <n v="10000"/>
    <n v="12730.42"/>
    <x v="0"/>
    <x v="0"/>
    <x v="0"/>
    <n v="1411150092"/>
    <x v="3242"/>
    <b v="1"/>
    <n v="183"/>
    <b v="1"/>
    <x v="6"/>
    <x v="3242"/>
    <x v="1"/>
    <s v="plays"/>
    <x v="3"/>
    <n v="2014"/>
  </r>
  <r>
    <x v="3243"/>
    <x v="3242"/>
    <s v="Live Source's world premiere of a new play by Jaclyn Backhaus, premiering at the New Ohio Theatre October 30th-November 8th."/>
    <n v="8000"/>
    <n v="8227"/>
    <x v="0"/>
    <x v="0"/>
    <x v="0"/>
    <n v="1444348800"/>
    <x v="3243"/>
    <b v="1"/>
    <n v="71"/>
    <b v="1"/>
    <x v="6"/>
    <x v="3243"/>
    <x v="1"/>
    <s v="plays"/>
    <x v="0"/>
    <n v="2015"/>
  </r>
  <r>
    <x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x v="3244"/>
    <b v="0"/>
    <n v="69"/>
    <b v="1"/>
    <x v="6"/>
    <x v="3244"/>
    <x v="1"/>
    <s v="plays"/>
    <x v="2"/>
    <n v="2016"/>
  </r>
  <r>
    <x v="3245"/>
    <x v="3244"/>
    <s v="Five playwrights volunteer at New York's largest soup kitchen and develop a play around the people they meet."/>
    <n v="21000"/>
    <n v="21904"/>
    <x v="0"/>
    <x v="0"/>
    <x v="0"/>
    <n v="1434074400"/>
    <x v="3245"/>
    <b v="0"/>
    <n v="270"/>
    <b v="1"/>
    <x v="6"/>
    <x v="3245"/>
    <x v="1"/>
    <s v="plays"/>
    <x v="0"/>
    <n v="2015"/>
  </r>
  <r>
    <x v="3246"/>
    <x v="3245"/>
    <s v="The Gray Man isnâ€™t real. Heâ€™s a ghost story, a boogeyman, a tale mothers make up to keep their children safe."/>
    <n v="10000"/>
    <n v="11122"/>
    <x v="0"/>
    <x v="0"/>
    <x v="0"/>
    <n v="1442030340"/>
    <x v="3246"/>
    <b v="1"/>
    <n v="193"/>
    <b v="1"/>
    <x v="6"/>
    <x v="3246"/>
    <x v="1"/>
    <s v="plays"/>
    <x v="0"/>
    <n v="2015"/>
  </r>
  <r>
    <x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x v="3247"/>
    <b v="1"/>
    <n v="57"/>
    <b v="1"/>
    <x v="6"/>
    <x v="3247"/>
    <x v="1"/>
    <s v="plays"/>
    <x v="0"/>
    <n v="2015"/>
  </r>
  <r>
    <x v="3248"/>
    <x v="3247"/>
    <s v="Honest Accomplice Theatre produces theatre for social change."/>
    <n v="12000"/>
    <n v="12095"/>
    <x v="0"/>
    <x v="0"/>
    <x v="0"/>
    <n v="1428178757"/>
    <x v="3248"/>
    <b v="1"/>
    <n v="200"/>
    <b v="1"/>
    <x v="6"/>
    <x v="3248"/>
    <x v="1"/>
    <s v="plays"/>
    <x v="0"/>
    <n v="2015"/>
  </r>
  <r>
    <x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x v="3249"/>
    <b v="1"/>
    <n v="88"/>
    <b v="1"/>
    <x v="6"/>
    <x v="3249"/>
    <x v="1"/>
    <s v="plays"/>
    <x v="0"/>
    <n v="2015"/>
  </r>
  <r>
    <x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x v="3250"/>
    <b v="1"/>
    <n v="213"/>
    <b v="1"/>
    <x v="6"/>
    <x v="3250"/>
    <x v="1"/>
    <s v="plays"/>
    <x v="3"/>
    <n v="2014"/>
  </r>
  <r>
    <x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x v="3251"/>
    <b v="1"/>
    <n v="20"/>
    <b v="1"/>
    <x v="6"/>
    <x v="3251"/>
    <x v="1"/>
    <s v="plays"/>
    <x v="0"/>
    <n v="2015"/>
  </r>
  <r>
    <x v="3252"/>
    <x v="3251"/>
    <s v="How do we navigate the boundaries between friendship, sexual intimacy and obsessive desire?"/>
    <n v="2250"/>
    <n v="2876"/>
    <x v="0"/>
    <x v="1"/>
    <x v="1"/>
    <n v="1473247240"/>
    <x v="3252"/>
    <b v="1"/>
    <n v="50"/>
    <b v="1"/>
    <x v="6"/>
    <x v="3252"/>
    <x v="1"/>
    <s v="plays"/>
    <x v="2"/>
    <n v="2016"/>
  </r>
  <r>
    <x v="3253"/>
    <x v="3252"/>
    <s v="Can you ever truly feel what someone else is feeling?_x000a_Do you want to?"/>
    <n v="20000"/>
    <n v="20365"/>
    <x v="0"/>
    <x v="0"/>
    <x v="0"/>
    <n v="1473306300"/>
    <x v="3253"/>
    <b v="1"/>
    <n v="115"/>
    <b v="1"/>
    <x v="6"/>
    <x v="3253"/>
    <x v="1"/>
    <s v="plays"/>
    <x v="2"/>
    <n v="201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x v="3254"/>
    <b v="1"/>
    <n v="186"/>
    <b v="1"/>
    <x v="6"/>
    <x v="3254"/>
    <x v="1"/>
    <s v="plays"/>
    <x v="0"/>
    <n v="2015"/>
  </r>
  <r>
    <x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x v="3255"/>
    <b v="1"/>
    <n v="18"/>
    <b v="1"/>
    <x v="6"/>
    <x v="3255"/>
    <x v="1"/>
    <s v="plays"/>
    <x v="3"/>
    <n v="2014"/>
  </r>
  <r>
    <x v="3256"/>
    <x v="3255"/>
    <s v="Our 16th year promises to be bigger and better than ever but we need your help to bring the show to life!"/>
    <n v="10000"/>
    <n v="12806"/>
    <x v="0"/>
    <x v="0"/>
    <x v="0"/>
    <n v="1433995140"/>
    <x v="3256"/>
    <b v="1"/>
    <n v="176"/>
    <b v="1"/>
    <x v="6"/>
    <x v="3256"/>
    <x v="1"/>
    <s v="plays"/>
    <x v="0"/>
    <n v="2015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57"/>
    <b v="0"/>
    <n v="41"/>
    <b v="1"/>
    <x v="6"/>
    <x v="3257"/>
    <x v="1"/>
    <s v="plays"/>
    <x v="1"/>
    <n v="2017"/>
  </r>
  <r>
    <x v="3258"/>
    <x v="3257"/>
    <s v="A guy named Walt steals a book and plans to sell it to get his life on track... until his wife finds out."/>
    <n v="7000"/>
    <n v="7365"/>
    <x v="0"/>
    <x v="0"/>
    <x v="0"/>
    <n v="1420751861"/>
    <x v="3258"/>
    <b v="1"/>
    <n v="75"/>
    <b v="1"/>
    <x v="6"/>
    <x v="3258"/>
    <x v="1"/>
    <s v="plays"/>
    <x v="3"/>
    <n v="2014"/>
  </r>
  <r>
    <x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x v="3259"/>
    <b v="1"/>
    <n v="97"/>
    <b v="1"/>
    <x v="6"/>
    <x v="3259"/>
    <x v="1"/>
    <s v="plays"/>
    <x v="2"/>
    <n v="2016"/>
  </r>
  <r>
    <x v="3260"/>
    <x v="3259"/>
    <s v="We're looking to raise money to continue bringing Brooklyn the vanishing art form of marionette puppetry."/>
    <n v="5000"/>
    <n v="5462"/>
    <x v="0"/>
    <x v="0"/>
    <x v="0"/>
    <n v="1448903318"/>
    <x v="3260"/>
    <b v="1"/>
    <n v="73"/>
    <b v="1"/>
    <x v="6"/>
    <x v="3260"/>
    <x v="1"/>
    <s v="plays"/>
    <x v="0"/>
    <n v="2015"/>
  </r>
  <r>
    <x v="3261"/>
    <x v="3260"/>
    <s v="Six Spartanburg-based professional actors perform A Midsummer Night's Dream outdoors in downtown Spartanburg."/>
    <n v="3300"/>
    <n v="3315"/>
    <x v="0"/>
    <x v="0"/>
    <x v="0"/>
    <n v="1437067476"/>
    <x v="3261"/>
    <b v="1"/>
    <n v="49"/>
    <b v="1"/>
    <x v="6"/>
    <x v="3261"/>
    <x v="1"/>
    <s v="plays"/>
    <x v="0"/>
    <n v="2015"/>
  </r>
  <r>
    <x v="3262"/>
    <x v="3261"/>
    <s v="A one-woman theatrical exploration of the prison system and its inhabitants."/>
    <n v="12200"/>
    <n v="12571"/>
    <x v="0"/>
    <x v="0"/>
    <x v="0"/>
    <n v="1419220800"/>
    <x v="3262"/>
    <b v="1"/>
    <n v="134"/>
    <b v="1"/>
    <x v="6"/>
    <x v="3262"/>
    <x v="1"/>
    <s v="plays"/>
    <x v="3"/>
    <n v="2014"/>
  </r>
  <r>
    <x v="3263"/>
    <x v="3262"/>
    <s v="Shakespeare's bloodiest tragedy, performed and produced exclusively by women."/>
    <n v="2500"/>
    <n v="2804.16"/>
    <x v="0"/>
    <x v="0"/>
    <x v="0"/>
    <n v="1446238800"/>
    <x v="3263"/>
    <b v="1"/>
    <n v="68"/>
    <b v="1"/>
    <x v="6"/>
    <x v="3263"/>
    <x v="1"/>
    <s v="plays"/>
    <x v="0"/>
    <n v="2015"/>
  </r>
  <r>
    <x v="3264"/>
    <x v="3263"/>
    <s v="The three part comedic saga of Kapow-i GoGo, who saves the world.  Again.  And again."/>
    <n v="2500"/>
    <n v="2575"/>
    <x v="0"/>
    <x v="0"/>
    <x v="0"/>
    <n v="1422482400"/>
    <x v="3264"/>
    <b v="1"/>
    <n v="49"/>
    <b v="1"/>
    <x v="6"/>
    <x v="3264"/>
    <x v="1"/>
    <s v="plays"/>
    <x v="0"/>
    <n v="2015"/>
  </r>
  <r>
    <x v="3265"/>
    <x v="3264"/>
    <s v="A theatrical play on Alzheimerâ€™s and the challenges of loving a person who keeps disappearing."/>
    <n v="2700"/>
    <n v="4428"/>
    <x v="0"/>
    <x v="17"/>
    <x v="3"/>
    <n v="1449162000"/>
    <x v="3265"/>
    <b v="1"/>
    <n v="63"/>
    <b v="1"/>
    <x v="6"/>
    <x v="3265"/>
    <x v="1"/>
    <s v="plays"/>
    <x v="0"/>
    <n v="2015"/>
  </r>
  <r>
    <x v="3266"/>
    <x v="3265"/>
    <s v="An original version of Shakespeare's masterpiece that emphasizes family and explores the destruction of blood ties"/>
    <n v="6000"/>
    <n v="7877"/>
    <x v="0"/>
    <x v="0"/>
    <x v="0"/>
    <n v="1434142800"/>
    <x v="3266"/>
    <b v="1"/>
    <n v="163"/>
    <b v="1"/>
    <x v="6"/>
    <x v="3266"/>
    <x v="1"/>
    <s v="plays"/>
    <x v="0"/>
    <n v="2015"/>
  </r>
  <r>
    <x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x v="3267"/>
    <b v="1"/>
    <n v="288"/>
    <b v="1"/>
    <x v="6"/>
    <x v="3267"/>
    <x v="1"/>
    <s v="plays"/>
    <x v="0"/>
    <n v="2015"/>
  </r>
  <r>
    <x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x v="3268"/>
    <b v="1"/>
    <n v="42"/>
    <b v="1"/>
    <x v="6"/>
    <x v="3268"/>
    <x v="1"/>
    <s v="plays"/>
    <x v="2"/>
    <n v="2016"/>
  </r>
  <r>
    <x v="3269"/>
    <x v="3268"/>
    <s v="Cicada Studios presents, as their inaugural production, a new-writing world premiere at the Edinburgh Fringe Festival 2015."/>
    <n v="8000"/>
    <n v="8120"/>
    <x v="0"/>
    <x v="1"/>
    <x v="1"/>
    <n v="1434452400"/>
    <x v="3269"/>
    <b v="1"/>
    <n v="70"/>
    <b v="1"/>
    <x v="6"/>
    <x v="3269"/>
    <x v="1"/>
    <s v="plays"/>
    <x v="0"/>
    <n v="2015"/>
  </r>
  <r>
    <x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x v="3270"/>
    <b v="1"/>
    <n v="30"/>
    <b v="1"/>
    <x v="6"/>
    <x v="3270"/>
    <x v="1"/>
    <s v="plays"/>
    <x v="0"/>
    <n v="2015"/>
  </r>
  <r>
    <x v="3271"/>
    <x v="3270"/>
    <s v="A razor sharp satire to darken your Christmas."/>
    <n v="1500"/>
    <n v="1950"/>
    <x v="0"/>
    <x v="1"/>
    <x v="1"/>
    <n v="1414927775"/>
    <x v="3271"/>
    <b v="1"/>
    <n v="51"/>
    <b v="1"/>
    <x v="6"/>
    <x v="3271"/>
    <x v="1"/>
    <s v="plays"/>
    <x v="3"/>
    <n v="2014"/>
  </r>
  <r>
    <x v="3272"/>
    <x v="3271"/>
    <s v="A new original play that follows two Israeli singles navigate the humorous and confusing dating scene of NYC."/>
    <n v="10000"/>
    <n v="15443"/>
    <x v="0"/>
    <x v="0"/>
    <x v="0"/>
    <n v="1446814809"/>
    <x v="3272"/>
    <b v="1"/>
    <n v="145"/>
    <b v="1"/>
    <x v="6"/>
    <x v="3272"/>
    <x v="1"/>
    <s v="plays"/>
    <x v="0"/>
    <n v="2015"/>
  </r>
  <r>
    <x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x v="3273"/>
    <b v="1"/>
    <n v="21"/>
    <b v="1"/>
    <x v="6"/>
    <x v="3273"/>
    <x v="1"/>
    <s v="plays"/>
    <x v="2"/>
    <n v="2016"/>
  </r>
  <r>
    <x v="3274"/>
    <x v="3273"/>
    <s v="Austin Pendleton directs a rare revival of Tennessee Williams' Orpheus Descending. (photos by Michael Halsband and Talfoto)"/>
    <n v="15500"/>
    <n v="15705"/>
    <x v="0"/>
    <x v="0"/>
    <x v="0"/>
    <n v="1458075600"/>
    <x v="3274"/>
    <b v="1"/>
    <n v="286"/>
    <b v="1"/>
    <x v="6"/>
    <x v="3274"/>
    <x v="1"/>
    <s v="plays"/>
    <x v="2"/>
    <n v="2016"/>
  </r>
  <r>
    <x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x v="3275"/>
    <b v="1"/>
    <n v="12"/>
    <b v="1"/>
    <x v="6"/>
    <x v="3275"/>
    <x v="1"/>
    <s v="plays"/>
    <x v="0"/>
    <n v="2015"/>
  </r>
  <r>
    <x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x v="3276"/>
    <b v="1"/>
    <n v="100"/>
    <b v="1"/>
    <x v="6"/>
    <x v="3276"/>
    <x v="1"/>
    <s v="plays"/>
    <x v="2"/>
    <n v="2016"/>
  </r>
  <r>
    <x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x v="3277"/>
    <b v="1"/>
    <n v="100"/>
    <b v="1"/>
    <x v="6"/>
    <x v="3277"/>
    <x v="1"/>
    <s v="plays"/>
    <x v="3"/>
    <n v="2014"/>
  </r>
  <r>
    <x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x v="3278"/>
    <b v="1"/>
    <n v="34"/>
    <b v="1"/>
    <x v="6"/>
    <x v="3278"/>
    <x v="1"/>
    <s v="plays"/>
    <x v="0"/>
    <n v="2015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9"/>
    <b v="0"/>
    <n v="63"/>
    <b v="1"/>
    <x v="6"/>
    <x v="3279"/>
    <x v="1"/>
    <s v="plays"/>
    <x v="2"/>
    <n v="2016"/>
  </r>
  <r>
    <x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x v="3280"/>
    <b v="0"/>
    <n v="30"/>
    <b v="1"/>
    <x v="6"/>
    <x v="3280"/>
    <x v="1"/>
    <s v="plays"/>
    <x v="0"/>
    <n v="2015"/>
  </r>
  <r>
    <x v="3281"/>
    <x v="3280"/>
    <s v="&quot;This is how theater should connect to people&quot;  Margo Jefferson, Pulitzer Prize winning critic"/>
    <n v="5000"/>
    <n v="6080"/>
    <x v="0"/>
    <x v="0"/>
    <x v="0"/>
    <n v="1441153705"/>
    <x v="3281"/>
    <b v="0"/>
    <n v="47"/>
    <b v="1"/>
    <x v="6"/>
    <x v="3281"/>
    <x v="1"/>
    <s v="plays"/>
    <x v="0"/>
    <n v="2015"/>
  </r>
  <r>
    <x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x v="3282"/>
    <b v="0"/>
    <n v="237"/>
    <b v="1"/>
    <x v="6"/>
    <x v="3282"/>
    <x v="1"/>
    <s v="plays"/>
    <x v="2"/>
    <n v="2016"/>
  </r>
  <r>
    <x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x v="3283"/>
    <b v="0"/>
    <n v="47"/>
    <b v="1"/>
    <x v="6"/>
    <x v="3283"/>
    <x v="1"/>
    <s v="plays"/>
    <x v="2"/>
    <n v="2016"/>
  </r>
  <r>
    <x v="3284"/>
    <x v="3283"/>
    <s v="Black Enough is an LSU student-staged performance exploring the effects of white supremacy on the black community."/>
    <n v="3000"/>
    <n v="3048"/>
    <x v="0"/>
    <x v="0"/>
    <x v="0"/>
    <n v="1454047140"/>
    <x v="3284"/>
    <b v="0"/>
    <n v="15"/>
    <b v="1"/>
    <x v="6"/>
    <x v="3284"/>
    <x v="1"/>
    <s v="plays"/>
    <x v="2"/>
    <n v="2016"/>
  </r>
  <r>
    <x v="3285"/>
    <x v="3284"/>
    <s v="A new play by Matthew Gasda"/>
    <n v="4999"/>
    <n v="5604"/>
    <x v="0"/>
    <x v="0"/>
    <x v="0"/>
    <n v="1488258000"/>
    <x v="3285"/>
    <b v="0"/>
    <n v="81"/>
    <b v="1"/>
    <x v="6"/>
    <x v="3285"/>
    <x v="1"/>
    <s v="plays"/>
    <x v="1"/>
    <n v="2017"/>
  </r>
  <r>
    <x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x v="3286"/>
    <b v="0"/>
    <n v="122"/>
    <b v="1"/>
    <x v="6"/>
    <x v="3286"/>
    <x v="1"/>
    <s v="plays"/>
    <x v="2"/>
    <n v="2016"/>
  </r>
  <r>
    <x v="3287"/>
    <x v="3286"/>
    <s v="An inspirational one-man play about crisis, community, and the search for wholeness."/>
    <n v="2500"/>
    <n v="2500"/>
    <x v="0"/>
    <x v="5"/>
    <x v="5"/>
    <n v="1448733628"/>
    <x v="3287"/>
    <b v="0"/>
    <n v="34"/>
    <b v="1"/>
    <x v="6"/>
    <x v="3287"/>
    <x v="1"/>
    <s v="plays"/>
    <x v="0"/>
    <n v="2015"/>
  </r>
  <r>
    <x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x v="3288"/>
    <b v="0"/>
    <n v="207"/>
    <b v="1"/>
    <x v="6"/>
    <x v="3288"/>
    <x v="1"/>
    <s v="plays"/>
    <x v="2"/>
    <n v="2016"/>
  </r>
  <r>
    <x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x v="3289"/>
    <b v="0"/>
    <n v="25"/>
    <b v="1"/>
    <x v="6"/>
    <x v="3289"/>
    <x v="1"/>
    <s v="plays"/>
    <x v="1"/>
    <n v="2017"/>
  </r>
  <r>
    <x v="3290"/>
    <x v="3289"/>
    <s v="Pregnancy. Viagra. Murder. Nutella. What more could you want?_x000a__x000a_Help get JunkBox Theatre to Edinburgh Fringe 2017!"/>
    <n v="2000"/>
    <n v="2424"/>
    <x v="0"/>
    <x v="1"/>
    <x v="1"/>
    <n v="1489234891"/>
    <x v="3290"/>
    <b v="0"/>
    <n v="72"/>
    <b v="1"/>
    <x v="6"/>
    <x v="3290"/>
    <x v="1"/>
    <s v="plays"/>
    <x v="1"/>
    <n v="2017"/>
  </r>
  <r>
    <x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x v="3291"/>
    <b v="0"/>
    <n v="14"/>
    <b v="1"/>
    <x v="6"/>
    <x v="3291"/>
    <x v="1"/>
    <s v="plays"/>
    <x v="0"/>
    <n v="2015"/>
  </r>
  <r>
    <x v="3292"/>
    <x v="3291"/>
    <s v="Iver Heath Drama Club is a not-for-profit community group and this year we are performing DICK WHITTINGTON."/>
    <n v="101"/>
    <n v="289"/>
    <x v="0"/>
    <x v="1"/>
    <x v="1"/>
    <n v="1449257348"/>
    <x v="3292"/>
    <b v="0"/>
    <n v="15"/>
    <b v="1"/>
    <x v="6"/>
    <x v="3292"/>
    <x v="1"/>
    <s v="plays"/>
    <x v="0"/>
    <n v="2015"/>
  </r>
  <r>
    <x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x v="3293"/>
    <b v="0"/>
    <n v="91"/>
    <b v="1"/>
    <x v="6"/>
    <x v="3293"/>
    <x v="1"/>
    <s v="plays"/>
    <x v="1"/>
    <n v="2017"/>
  </r>
  <r>
    <x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x v="3294"/>
    <b v="0"/>
    <n v="24"/>
    <b v="1"/>
    <x v="6"/>
    <x v="3294"/>
    <x v="1"/>
    <s v="plays"/>
    <x v="0"/>
    <n v="2015"/>
  </r>
  <r>
    <x v="3295"/>
    <x v="3294"/>
    <s v="A comedic drama about The Devil and his quest to take a bride and to Hell with the consequences, no matter what they may be."/>
    <n v="700"/>
    <n v="720.01"/>
    <x v="0"/>
    <x v="1"/>
    <x v="1"/>
    <n v="1474886229"/>
    <x v="3295"/>
    <b v="0"/>
    <n v="27"/>
    <b v="1"/>
    <x v="6"/>
    <x v="3295"/>
    <x v="1"/>
    <s v="plays"/>
    <x v="2"/>
    <n v="2016"/>
  </r>
  <r>
    <x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x v="3296"/>
    <b v="0"/>
    <n v="47"/>
    <b v="1"/>
    <x v="6"/>
    <x v="3296"/>
    <x v="1"/>
    <s v="plays"/>
    <x v="0"/>
    <n v="2015"/>
  </r>
  <r>
    <x v="3297"/>
    <x v="3296"/>
    <s v="A father loses his family in a freak plane crash and goes on to murder the air traffic controller he holds responsible."/>
    <n v="5500"/>
    <n v="5504"/>
    <x v="0"/>
    <x v="1"/>
    <x v="1"/>
    <n v="1438037940"/>
    <x v="3297"/>
    <b v="0"/>
    <n v="44"/>
    <b v="1"/>
    <x v="6"/>
    <x v="3297"/>
    <x v="1"/>
    <s v="plays"/>
    <x v="0"/>
    <n v="2015"/>
  </r>
  <r>
    <x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x v="3298"/>
    <b v="0"/>
    <n v="72"/>
    <b v="1"/>
    <x v="6"/>
    <x v="3298"/>
    <x v="1"/>
    <s v="plays"/>
    <x v="0"/>
    <n v="2015"/>
  </r>
  <r>
    <x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x v="3299"/>
    <b v="0"/>
    <n v="63"/>
    <b v="1"/>
    <x v="6"/>
    <x v="3299"/>
    <x v="1"/>
    <s v="plays"/>
    <x v="0"/>
    <n v="2015"/>
  </r>
  <r>
    <x v="3300"/>
    <x v="3299"/>
    <s v="A subversive parody about the two people for whom the hills were NOT alive with THE SOUND OF MUSIC."/>
    <n v="3000"/>
    <n v="4085"/>
    <x v="0"/>
    <x v="0"/>
    <x v="0"/>
    <n v="1430329862"/>
    <x v="3300"/>
    <b v="0"/>
    <n v="88"/>
    <b v="1"/>
    <x v="6"/>
    <x v="3300"/>
    <x v="1"/>
    <s v="plays"/>
    <x v="0"/>
    <n v="2015"/>
  </r>
  <r>
    <x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x v="3301"/>
    <b v="0"/>
    <n v="70"/>
    <b v="1"/>
    <x v="6"/>
    <x v="3301"/>
    <x v="1"/>
    <s v="plays"/>
    <x v="2"/>
    <n v="2016"/>
  </r>
  <r>
    <x v="3302"/>
    <x v="3301"/>
    <s v="FilosofÃ­a de los anÃ³nimos"/>
    <n v="8400"/>
    <n v="8685"/>
    <x v="0"/>
    <x v="3"/>
    <x v="3"/>
    <n v="1481099176"/>
    <x v="3302"/>
    <b v="0"/>
    <n v="50"/>
    <b v="1"/>
    <x v="6"/>
    <x v="3302"/>
    <x v="1"/>
    <s v="plays"/>
    <x v="2"/>
    <n v="2016"/>
  </r>
  <r>
    <x v="3303"/>
    <x v="3302"/>
    <s v="VisiÃ³n Latino Theatre Company was founded by three young latino professionals sharing the stories of everyday latinos."/>
    <n v="1800"/>
    <n v="2086"/>
    <x v="0"/>
    <x v="0"/>
    <x v="0"/>
    <n v="1427553484"/>
    <x v="3303"/>
    <b v="0"/>
    <n v="35"/>
    <b v="1"/>
    <x v="6"/>
    <x v="3303"/>
    <x v="1"/>
    <s v="plays"/>
    <x v="0"/>
    <n v="2015"/>
  </r>
  <r>
    <x v="3304"/>
    <x v="3303"/>
    <s v="A musical comedy production celebrating the unique, lovable, insufferable ski culture of the modern day mountain town."/>
    <n v="15000"/>
    <n v="15677.5"/>
    <x v="0"/>
    <x v="0"/>
    <x v="0"/>
    <n v="1482418752"/>
    <x v="3304"/>
    <b v="0"/>
    <n v="175"/>
    <b v="1"/>
    <x v="6"/>
    <x v="3304"/>
    <x v="1"/>
    <s v="plays"/>
    <x v="2"/>
    <n v="2016"/>
  </r>
  <r>
    <x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x v="3305"/>
    <b v="0"/>
    <n v="20"/>
    <b v="1"/>
    <x v="6"/>
    <x v="3305"/>
    <x v="1"/>
    <s v="plays"/>
    <x v="0"/>
    <n v="2015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x v="3306"/>
    <b v="0"/>
    <n v="54"/>
    <b v="1"/>
    <x v="6"/>
    <x v="3306"/>
    <x v="1"/>
    <s v="plays"/>
    <x v="2"/>
    <n v="2016"/>
  </r>
  <r>
    <x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x v="3307"/>
    <b v="0"/>
    <n v="20"/>
    <b v="1"/>
    <x v="6"/>
    <x v="3307"/>
    <x v="1"/>
    <s v="plays"/>
    <x v="2"/>
    <n v="2016"/>
  </r>
  <r>
    <x v="3308"/>
    <x v="3307"/>
    <s v="Descend into the dark world of steampunk noir in this thrilling new play, written by Maggie Lee and directed by Amy Poisson!"/>
    <n v="3500"/>
    <n v="4280"/>
    <x v="0"/>
    <x v="0"/>
    <x v="0"/>
    <n v="1460581365"/>
    <x v="3308"/>
    <b v="0"/>
    <n v="57"/>
    <b v="1"/>
    <x v="6"/>
    <x v="3308"/>
    <x v="1"/>
    <s v="plays"/>
    <x v="2"/>
    <n v="2016"/>
  </r>
  <r>
    <x v="3309"/>
    <x v="3308"/>
    <s v="Two unlikely friends, a garage, tinned beans &amp; the end of the world."/>
    <n v="350"/>
    <n v="558"/>
    <x v="0"/>
    <x v="1"/>
    <x v="1"/>
    <n v="1476632178"/>
    <x v="3309"/>
    <b v="0"/>
    <n v="31"/>
    <b v="1"/>
    <x v="6"/>
    <x v="3309"/>
    <x v="1"/>
    <s v="plays"/>
    <x v="2"/>
    <n v="2016"/>
  </r>
  <r>
    <x v="3310"/>
    <x v="3309"/>
    <s v="A new play about coming coming home, recovery, and trying to find God in the process."/>
    <n v="6500"/>
    <n v="6505"/>
    <x v="0"/>
    <x v="0"/>
    <x v="0"/>
    <n v="1444169825"/>
    <x v="3310"/>
    <b v="0"/>
    <n v="31"/>
    <b v="1"/>
    <x v="6"/>
    <x v="3310"/>
    <x v="1"/>
    <s v="plays"/>
    <x v="0"/>
    <n v="2015"/>
  </r>
  <r>
    <x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x v="3311"/>
    <b v="0"/>
    <n v="45"/>
    <b v="1"/>
    <x v="6"/>
    <x v="3311"/>
    <x v="1"/>
    <s v="plays"/>
    <x v="0"/>
    <n v="2015"/>
  </r>
  <r>
    <x v="3312"/>
    <x v="3311"/>
    <s v="Bare Theatre presents one of Shakespeare's most notorious characters in the final chapter of the War of the Roses saga."/>
    <n v="2500"/>
    <n v="2501"/>
    <x v="0"/>
    <x v="0"/>
    <x v="0"/>
    <n v="1478901600"/>
    <x v="3312"/>
    <b v="0"/>
    <n v="41"/>
    <b v="1"/>
    <x v="6"/>
    <x v="3312"/>
    <x v="1"/>
    <s v="plays"/>
    <x v="2"/>
    <n v="2016"/>
  </r>
  <r>
    <x v="3313"/>
    <x v="3312"/>
    <s v="A modern reworking of Shakespeare's histories and tragedies in iambic pentameter to talk of death, love, and race."/>
    <n v="2000"/>
    <n v="2321"/>
    <x v="0"/>
    <x v="0"/>
    <x v="0"/>
    <n v="1453856400"/>
    <x v="3313"/>
    <b v="0"/>
    <n v="29"/>
    <b v="1"/>
    <x v="6"/>
    <x v="3313"/>
    <x v="1"/>
    <s v="plays"/>
    <x v="2"/>
    <n v="2016"/>
  </r>
  <r>
    <x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x v="3314"/>
    <b v="0"/>
    <n v="58"/>
    <b v="1"/>
    <x v="6"/>
    <x v="3314"/>
    <x v="1"/>
    <s v="plays"/>
    <x v="0"/>
    <n v="2015"/>
  </r>
  <r>
    <x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x v="3315"/>
    <b v="0"/>
    <n v="89"/>
    <b v="1"/>
    <x v="6"/>
    <x v="3315"/>
    <x v="1"/>
    <s v="plays"/>
    <x v="2"/>
    <n v="2016"/>
  </r>
  <r>
    <x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x v="3316"/>
    <b v="0"/>
    <n v="125"/>
    <b v="1"/>
    <x v="6"/>
    <x v="3316"/>
    <x v="1"/>
    <s v="plays"/>
    <x v="3"/>
    <n v="2014"/>
  </r>
  <r>
    <x v="3317"/>
    <x v="3316"/>
    <s v="Andy Boyd's epic new satire about heroes and villains, humankind's search for glory, and fascism in America"/>
    <n v="1050"/>
    <n v="1115"/>
    <x v="0"/>
    <x v="0"/>
    <x v="0"/>
    <n v="1465347424"/>
    <x v="3317"/>
    <b v="0"/>
    <n v="18"/>
    <b v="1"/>
    <x v="6"/>
    <x v="3317"/>
    <x v="1"/>
    <s v="plays"/>
    <x v="2"/>
    <n v="2016"/>
  </r>
  <r>
    <x v="3318"/>
    <x v="3317"/>
    <s v="Help us strengthen and inspire disability arts in Atlantic Canada"/>
    <n v="2000"/>
    <n v="2512"/>
    <x v="0"/>
    <x v="5"/>
    <x v="5"/>
    <n v="1460341800"/>
    <x v="3318"/>
    <b v="0"/>
    <n v="32"/>
    <b v="1"/>
    <x v="6"/>
    <x v="3318"/>
    <x v="1"/>
    <s v="plays"/>
    <x v="2"/>
    <n v="2016"/>
  </r>
  <r>
    <x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x v="3319"/>
    <b v="0"/>
    <n v="16"/>
    <b v="1"/>
    <x v="6"/>
    <x v="3319"/>
    <x v="1"/>
    <s v="plays"/>
    <x v="3"/>
    <n v="2014"/>
  </r>
  <r>
    <x v="3320"/>
    <x v="3319"/>
    <s v="Imaginary Theater Company presents two modern day tall tales about family, resilience and redemption."/>
    <n v="2500"/>
    <n v="2525"/>
    <x v="0"/>
    <x v="0"/>
    <x v="0"/>
    <n v="1466557557"/>
    <x v="3320"/>
    <b v="0"/>
    <n v="38"/>
    <b v="1"/>
    <x v="6"/>
    <x v="3320"/>
    <x v="1"/>
    <s v="plays"/>
    <x v="2"/>
    <n v="2016"/>
  </r>
  <r>
    <x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x v="3321"/>
    <b v="0"/>
    <n v="15"/>
    <b v="1"/>
    <x v="6"/>
    <x v="3321"/>
    <x v="1"/>
    <s v="plays"/>
    <x v="3"/>
    <n v="2014"/>
  </r>
  <r>
    <x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x v="3322"/>
    <b v="0"/>
    <n v="23"/>
    <b v="1"/>
    <x v="6"/>
    <x v="3322"/>
    <x v="1"/>
    <s v="plays"/>
    <x v="2"/>
    <n v="2016"/>
  </r>
  <r>
    <x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x v="3323"/>
    <b v="0"/>
    <n v="49"/>
    <b v="1"/>
    <x v="6"/>
    <x v="3323"/>
    <x v="1"/>
    <s v="plays"/>
    <x v="2"/>
    <n v="2016"/>
  </r>
  <r>
    <x v="3324"/>
    <x v="3323"/>
    <s v="The play tells the story of Jim and Doyler and their friendship on the brink of Irish independence."/>
    <n v="1500"/>
    <n v="1525"/>
    <x v="0"/>
    <x v="17"/>
    <x v="3"/>
    <n v="1465135190"/>
    <x v="3324"/>
    <b v="0"/>
    <n v="10"/>
    <b v="1"/>
    <x v="6"/>
    <x v="3324"/>
    <x v="1"/>
    <s v="plays"/>
    <x v="2"/>
    <n v="2016"/>
  </r>
  <r>
    <x v="3325"/>
    <x v="3324"/>
    <s v="Innovative Theatre Company Needs You To Reach Funding Requirements. We Are So Close We Can Smell It! Thank You In Advance."/>
    <n v="400"/>
    <n v="450"/>
    <x v="0"/>
    <x v="1"/>
    <x v="1"/>
    <n v="1428256277"/>
    <x v="3325"/>
    <b v="0"/>
    <n v="15"/>
    <b v="1"/>
    <x v="6"/>
    <x v="3325"/>
    <x v="1"/>
    <s v="plays"/>
    <x v="0"/>
    <n v="2015"/>
  </r>
  <r>
    <x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x v="3326"/>
    <b v="0"/>
    <n v="57"/>
    <b v="1"/>
    <x v="6"/>
    <x v="3326"/>
    <x v="1"/>
    <s v="plays"/>
    <x v="0"/>
    <n v="2015"/>
  </r>
  <r>
    <x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x v="3327"/>
    <b v="0"/>
    <n v="33"/>
    <b v="1"/>
    <x v="6"/>
    <x v="3327"/>
    <x v="1"/>
    <s v="plays"/>
    <x v="2"/>
    <n v="201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8"/>
    <b v="0"/>
    <n v="9"/>
    <b v="1"/>
    <x v="6"/>
    <x v="3328"/>
    <x v="1"/>
    <s v="plays"/>
    <x v="3"/>
    <n v="2014"/>
  </r>
  <r>
    <x v="3329"/>
    <x v="3328"/>
    <s v="Jestia and Raedon is a brand new romantic comedy play going to the Edinburgh Fringe Festival this summer."/>
    <n v="1000"/>
    <n v="1168"/>
    <x v="0"/>
    <x v="1"/>
    <x v="1"/>
    <n v="1406502000"/>
    <x v="3329"/>
    <b v="0"/>
    <n v="26"/>
    <b v="1"/>
    <x v="6"/>
    <x v="3329"/>
    <x v="1"/>
    <s v="plays"/>
    <x v="3"/>
    <n v="2014"/>
  </r>
  <r>
    <x v="3330"/>
    <x v="3329"/>
    <s v="&quot;Tissue&quot; is a play about Breast Cancer. Produced by MonkeyBond theatre co.ltd to raise awareness for Breast cancer."/>
    <n v="1500"/>
    <n v="1594"/>
    <x v="0"/>
    <x v="1"/>
    <x v="1"/>
    <n v="1427919468"/>
    <x v="3330"/>
    <b v="0"/>
    <n v="69"/>
    <b v="1"/>
    <x v="6"/>
    <x v="3330"/>
    <x v="1"/>
    <s v="plays"/>
    <x v="0"/>
    <n v="2015"/>
  </r>
  <r>
    <x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x v="3331"/>
    <b v="0"/>
    <n v="65"/>
    <b v="1"/>
    <x v="6"/>
    <x v="3331"/>
    <x v="1"/>
    <s v="plays"/>
    <x v="0"/>
    <n v="2015"/>
  </r>
  <r>
    <x v="3332"/>
    <x v="3331"/>
    <s v="Two marine biologists are at odds during an important expedition. When a stranded shark refuses to die, things get weird."/>
    <n v="6000"/>
    <n v="6000"/>
    <x v="0"/>
    <x v="0"/>
    <x v="0"/>
    <n v="1405802330"/>
    <x v="3332"/>
    <b v="0"/>
    <n v="83"/>
    <b v="1"/>
    <x v="6"/>
    <x v="3332"/>
    <x v="1"/>
    <s v="plays"/>
    <x v="3"/>
    <n v="2014"/>
  </r>
  <r>
    <x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x v="3333"/>
    <b v="0"/>
    <n v="111"/>
    <b v="1"/>
    <x v="6"/>
    <x v="3333"/>
    <x v="1"/>
    <s v="plays"/>
    <x v="0"/>
    <n v="2015"/>
  </r>
  <r>
    <x v="3334"/>
    <x v="3333"/>
    <s v="The Saltbox Theatre Collective is a brand new not-for-profit theatre company in Illinois."/>
    <n v="3871"/>
    <n v="5366"/>
    <x v="0"/>
    <x v="0"/>
    <x v="0"/>
    <n v="1438259422"/>
    <x v="3334"/>
    <b v="0"/>
    <n v="46"/>
    <b v="1"/>
    <x v="6"/>
    <x v="3334"/>
    <x v="1"/>
    <s v="plays"/>
    <x v="0"/>
    <n v="2015"/>
  </r>
  <r>
    <x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x v="3335"/>
    <b v="0"/>
    <n v="63"/>
    <b v="1"/>
    <x v="6"/>
    <x v="3335"/>
    <x v="1"/>
    <s v="plays"/>
    <x v="3"/>
    <n v="2014"/>
  </r>
  <r>
    <x v="3336"/>
    <x v="3335"/>
    <s v="A theatrical adaptation of Oscar Wilde's short stories, presented by Suitcase Civilians at The Space, April 5-10 2016."/>
    <n v="250"/>
    <n v="250"/>
    <x v="0"/>
    <x v="1"/>
    <x v="1"/>
    <n v="1459845246"/>
    <x v="3336"/>
    <b v="0"/>
    <n v="9"/>
    <b v="1"/>
    <x v="6"/>
    <x v="3336"/>
    <x v="1"/>
    <s v="plays"/>
    <x v="2"/>
    <n v="2016"/>
  </r>
  <r>
    <x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x v="3337"/>
    <b v="0"/>
    <n v="34"/>
    <b v="1"/>
    <x v="6"/>
    <x v="3337"/>
    <x v="1"/>
    <s v="plays"/>
    <x v="3"/>
    <n v="2014"/>
  </r>
  <r>
    <x v="3338"/>
    <x v="3337"/>
    <s v="Join Estelle Parsons in support of Theater That Looks and Sounds Like America"/>
    <n v="15000"/>
    <n v="15327"/>
    <x v="0"/>
    <x v="0"/>
    <x v="0"/>
    <n v="1487944080"/>
    <x v="3338"/>
    <b v="0"/>
    <n v="112"/>
    <b v="1"/>
    <x v="6"/>
    <x v="3338"/>
    <x v="1"/>
    <s v="plays"/>
    <x v="1"/>
    <n v="2017"/>
  </r>
  <r>
    <x v="3339"/>
    <x v="3338"/>
    <s v="FPLA presents FRIENDS IN TRANSIENT PLACES by Jonathan Caren: a magical story of modern life."/>
    <n v="8000"/>
    <n v="8348"/>
    <x v="0"/>
    <x v="0"/>
    <x v="0"/>
    <n v="1469721518"/>
    <x v="3339"/>
    <b v="0"/>
    <n v="47"/>
    <b v="1"/>
    <x v="6"/>
    <x v="3339"/>
    <x v="1"/>
    <s v="plays"/>
    <x v="2"/>
    <n v="2016"/>
  </r>
  <r>
    <x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x v="3340"/>
    <b v="0"/>
    <n v="38"/>
    <b v="1"/>
    <x v="6"/>
    <x v="3340"/>
    <x v="1"/>
    <s v="plays"/>
    <x v="2"/>
    <n v="2016"/>
  </r>
  <r>
    <x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x v="3341"/>
    <b v="0"/>
    <n v="28"/>
    <b v="1"/>
    <x v="6"/>
    <x v="3341"/>
    <x v="1"/>
    <s v="plays"/>
    <x v="2"/>
    <n v="2016"/>
  </r>
  <r>
    <x v="3342"/>
    <x v="3341"/>
    <s v="We believe in the power of stories to change the world. Theatre that inspires transformation."/>
    <n v="6000"/>
    <n v="6100"/>
    <x v="0"/>
    <x v="0"/>
    <x v="0"/>
    <n v="1427864340"/>
    <x v="3342"/>
    <b v="0"/>
    <n v="78"/>
    <b v="1"/>
    <x v="6"/>
    <x v="3342"/>
    <x v="1"/>
    <s v="plays"/>
    <x v="0"/>
    <n v="2015"/>
  </r>
  <r>
    <x v="3343"/>
    <x v="3342"/>
    <s v="Two sisters make a set of paper dolls which take them on a journey across lands, creating memories along the way."/>
    <n v="700"/>
    <n v="1200"/>
    <x v="0"/>
    <x v="1"/>
    <x v="1"/>
    <n v="1460553480"/>
    <x v="3343"/>
    <b v="0"/>
    <n v="23"/>
    <b v="1"/>
    <x v="6"/>
    <x v="3343"/>
    <x v="1"/>
    <s v="plays"/>
    <x v="2"/>
    <n v="2016"/>
  </r>
  <r>
    <x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x v="3344"/>
    <b v="0"/>
    <n v="40"/>
    <b v="1"/>
    <x v="6"/>
    <x v="3344"/>
    <x v="1"/>
    <s v="plays"/>
    <x v="3"/>
    <n v="2014"/>
  </r>
  <r>
    <x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x v="3345"/>
    <b v="0"/>
    <n v="13"/>
    <b v="1"/>
    <x v="6"/>
    <x v="3345"/>
    <x v="1"/>
    <s v="plays"/>
    <x v="0"/>
    <n v="2015"/>
  </r>
  <r>
    <x v="3346"/>
    <x v="3345"/>
    <s v="Tempest opens Feb. 25. Please support Shakespeare, the arts and community youth theater! Be a part of something special!"/>
    <n v="1500"/>
    <n v="1650"/>
    <x v="0"/>
    <x v="0"/>
    <x v="0"/>
    <n v="1424910910"/>
    <x v="3346"/>
    <b v="0"/>
    <n v="18"/>
    <b v="1"/>
    <x v="6"/>
    <x v="3346"/>
    <x v="1"/>
    <s v="plays"/>
    <x v="0"/>
    <n v="2015"/>
  </r>
  <r>
    <x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x v="3347"/>
    <b v="0"/>
    <n v="22"/>
    <b v="1"/>
    <x v="6"/>
    <x v="3347"/>
    <x v="1"/>
    <s v="plays"/>
    <x v="2"/>
    <n v="2016"/>
  </r>
  <r>
    <x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x v="3348"/>
    <b v="0"/>
    <n v="79"/>
    <b v="1"/>
    <x v="6"/>
    <x v="3348"/>
    <x v="1"/>
    <s v="plays"/>
    <x v="2"/>
    <n v="2016"/>
  </r>
  <r>
    <x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x v="3349"/>
    <b v="0"/>
    <n v="14"/>
    <b v="1"/>
    <x v="6"/>
    <x v="3349"/>
    <x v="1"/>
    <s v="plays"/>
    <x v="2"/>
    <n v="201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50"/>
    <b v="0"/>
    <n v="51"/>
    <b v="1"/>
    <x v="6"/>
    <x v="3350"/>
    <x v="1"/>
    <s v="plays"/>
    <x v="0"/>
    <n v="2015"/>
  </r>
  <r>
    <x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x v="3351"/>
    <b v="0"/>
    <n v="54"/>
    <b v="1"/>
    <x v="6"/>
    <x v="3351"/>
    <x v="1"/>
    <s v="plays"/>
    <x v="3"/>
    <n v="2014"/>
  </r>
  <r>
    <x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x v="3352"/>
    <b v="0"/>
    <n v="70"/>
    <b v="1"/>
    <x v="6"/>
    <x v="3352"/>
    <x v="1"/>
    <s v="plays"/>
    <x v="2"/>
    <n v="2016"/>
  </r>
  <r>
    <x v="3353"/>
    <x v="3351"/>
    <s v="A new spoken word play, written by Paul Hewitt, in 3 parts about love and fate, inspired by the Ruba'iyat of Omar Khayyam."/>
    <n v="500"/>
    <n v="1575"/>
    <x v="0"/>
    <x v="1"/>
    <x v="1"/>
    <n v="1462230000"/>
    <x v="3353"/>
    <b v="0"/>
    <n v="44"/>
    <b v="1"/>
    <x v="6"/>
    <x v="3353"/>
    <x v="1"/>
    <s v="plays"/>
    <x v="2"/>
    <n v="2016"/>
  </r>
  <r>
    <x v="3354"/>
    <x v="3352"/>
    <s v="Help Strangeloop Theatre create and support new work by sponsoring our 2015-2016 season."/>
    <n v="3000"/>
    <n v="3058"/>
    <x v="0"/>
    <x v="0"/>
    <x v="0"/>
    <n v="1446091260"/>
    <x v="3354"/>
    <b v="0"/>
    <n v="55"/>
    <b v="1"/>
    <x v="6"/>
    <x v="3354"/>
    <x v="1"/>
    <s v="plays"/>
    <x v="0"/>
    <n v="2015"/>
  </r>
  <r>
    <x v="3355"/>
    <x v="3353"/>
    <s v="Help get Jelly Beans to the Theatre503 stage. An important piece of new writing by Dan Pick, produced by Kuleshov Theatre"/>
    <n v="1750"/>
    <n v="2210"/>
    <x v="0"/>
    <x v="1"/>
    <x v="1"/>
    <n v="1462879020"/>
    <x v="3355"/>
    <b v="0"/>
    <n v="15"/>
    <b v="1"/>
    <x v="6"/>
    <x v="3355"/>
    <x v="1"/>
    <s v="plays"/>
    <x v="2"/>
    <n v="2016"/>
  </r>
  <r>
    <x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x v="3356"/>
    <b v="0"/>
    <n v="27"/>
    <b v="1"/>
    <x v="6"/>
    <x v="3356"/>
    <x v="1"/>
    <s v="plays"/>
    <x v="2"/>
    <n v="2016"/>
  </r>
  <r>
    <x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x v="3357"/>
    <b v="0"/>
    <n v="21"/>
    <b v="1"/>
    <x v="6"/>
    <x v="3357"/>
    <x v="1"/>
    <s v="plays"/>
    <x v="3"/>
    <n v="2014"/>
  </r>
  <r>
    <x v="3358"/>
    <x v="3356"/>
    <s v="Alef productions, LLC is proud to present a World Premiere Play about Acceptance, Relationships,  Mortality and Love!"/>
    <n v="10000"/>
    <n v="10299"/>
    <x v="0"/>
    <x v="0"/>
    <x v="0"/>
    <n v="1416385679"/>
    <x v="3358"/>
    <b v="0"/>
    <n v="162"/>
    <b v="1"/>
    <x v="6"/>
    <x v="3358"/>
    <x v="1"/>
    <s v="plays"/>
    <x v="3"/>
    <n v="2014"/>
  </r>
  <r>
    <x v="3359"/>
    <x v="3357"/>
    <s v="A Theatrical Production Celebrating the Lebanese Culture and the Human Spirit in Time of War."/>
    <n v="4000"/>
    <n v="4250"/>
    <x v="0"/>
    <x v="0"/>
    <x v="0"/>
    <n v="1487985734"/>
    <x v="3359"/>
    <b v="0"/>
    <n v="23"/>
    <b v="1"/>
    <x v="6"/>
    <x v="3359"/>
    <x v="1"/>
    <s v="plays"/>
    <x v="1"/>
    <n v="2017"/>
  </r>
  <r>
    <x v="3360"/>
    <x v="3358"/>
    <s v="World Premiere, an M1 Singapore Fringe Festival 2017 commission."/>
    <n v="9000"/>
    <n v="9124"/>
    <x v="0"/>
    <x v="20"/>
    <x v="12"/>
    <n v="1481731140"/>
    <x v="3360"/>
    <b v="0"/>
    <n v="72"/>
    <b v="1"/>
    <x v="6"/>
    <x v="3360"/>
    <x v="1"/>
    <s v="plays"/>
    <x v="2"/>
    <n v="2016"/>
  </r>
  <r>
    <x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x v="3361"/>
    <b v="0"/>
    <n v="68"/>
    <b v="1"/>
    <x v="6"/>
    <x v="3361"/>
    <x v="1"/>
    <s v="plays"/>
    <x v="3"/>
    <n v="2014"/>
  </r>
  <r>
    <x v="3362"/>
    <x v="3360"/>
    <s v="Oscar Wilde's classic romantic farce like you have never seen it before. Bigger. Louder. Sexier.  And covered with glitter."/>
    <n v="500"/>
    <n v="1090"/>
    <x v="0"/>
    <x v="0"/>
    <x v="0"/>
    <n v="1425704100"/>
    <x v="3362"/>
    <b v="0"/>
    <n v="20"/>
    <b v="1"/>
    <x v="6"/>
    <x v="3362"/>
    <x v="1"/>
    <s v="plays"/>
    <x v="0"/>
    <n v="2015"/>
  </r>
  <r>
    <x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x v="3363"/>
    <b v="0"/>
    <n v="26"/>
    <b v="1"/>
    <x v="6"/>
    <x v="3363"/>
    <x v="1"/>
    <s v="plays"/>
    <x v="3"/>
    <n v="2014"/>
  </r>
  <r>
    <x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x v="3364"/>
    <b v="0"/>
    <n v="72"/>
    <b v="1"/>
    <x v="6"/>
    <x v="3364"/>
    <x v="1"/>
    <s v="plays"/>
    <x v="2"/>
    <n v="2016"/>
  </r>
  <r>
    <x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x v="3365"/>
    <b v="0"/>
    <n v="3"/>
    <b v="1"/>
    <x v="6"/>
    <x v="3365"/>
    <x v="1"/>
    <s v="plays"/>
    <x v="0"/>
    <n v="2015"/>
  </r>
  <r>
    <x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x v="3366"/>
    <b v="0"/>
    <n v="18"/>
    <b v="1"/>
    <x v="6"/>
    <x v="3366"/>
    <x v="1"/>
    <s v="plays"/>
    <x v="0"/>
    <n v="2015"/>
  </r>
  <r>
    <x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x v="3367"/>
    <b v="0"/>
    <n v="30"/>
    <b v="1"/>
    <x v="6"/>
    <x v="3367"/>
    <x v="1"/>
    <s v="plays"/>
    <x v="0"/>
    <n v="2015"/>
  </r>
  <r>
    <x v="3368"/>
    <x v="3366"/>
    <s v="Help a non-profit community theatre create an unforgettable production of J.M. Barrie's classic play."/>
    <n v="1000"/>
    <n v="1046"/>
    <x v="0"/>
    <x v="0"/>
    <x v="0"/>
    <n v="1420088400"/>
    <x v="3368"/>
    <b v="0"/>
    <n v="23"/>
    <b v="1"/>
    <x v="6"/>
    <x v="3368"/>
    <x v="1"/>
    <s v="plays"/>
    <x v="3"/>
    <n v="2014"/>
  </r>
  <r>
    <x v="3369"/>
    <x v="3367"/>
    <s v="How far would you go for revenge? The Collector is a dark thriller of regret, retribution and broken masculinity."/>
    <n v="5000"/>
    <n v="5195"/>
    <x v="0"/>
    <x v="17"/>
    <x v="3"/>
    <n v="1484441980"/>
    <x v="3369"/>
    <b v="0"/>
    <n v="54"/>
    <b v="1"/>
    <x v="6"/>
    <x v="3369"/>
    <x v="1"/>
    <s v="plays"/>
    <x v="2"/>
    <n v="2016"/>
  </r>
  <r>
    <x v="3370"/>
    <x v="3368"/>
    <s v="I'm Alright. A story of young women, told by young women, for the world."/>
    <n v="1500"/>
    <n v="1766"/>
    <x v="0"/>
    <x v="0"/>
    <x v="0"/>
    <n v="1481961600"/>
    <x v="3370"/>
    <b v="0"/>
    <n v="26"/>
    <b v="1"/>
    <x v="6"/>
    <x v="3370"/>
    <x v="1"/>
    <s v="plays"/>
    <x v="2"/>
    <n v="2016"/>
  </r>
  <r>
    <x v="3371"/>
    <x v="3369"/>
    <s v="Help support Red Planet, a new science fiction play based off the Mars One exploration."/>
    <n v="200"/>
    <n v="277"/>
    <x v="0"/>
    <x v="0"/>
    <x v="0"/>
    <n v="1449089965"/>
    <x v="3371"/>
    <b v="0"/>
    <n v="9"/>
    <b v="1"/>
    <x v="6"/>
    <x v="3371"/>
    <x v="1"/>
    <s v="plays"/>
    <x v="0"/>
    <n v="2015"/>
  </r>
  <r>
    <x v="3372"/>
    <x v="3370"/>
    <s v="This play tells the story of the toxicity of sensationalism shown through one man's struggle with notoriety."/>
    <n v="1000"/>
    <n v="1035"/>
    <x v="0"/>
    <x v="0"/>
    <x v="0"/>
    <n v="1408942740"/>
    <x v="3372"/>
    <b v="0"/>
    <n v="27"/>
    <b v="1"/>
    <x v="6"/>
    <x v="3372"/>
    <x v="1"/>
    <s v="plays"/>
    <x v="3"/>
    <n v="2014"/>
  </r>
  <r>
    <x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x v="3373"/>
    <b v="0"/>
    <n v="30"/>
    <b v="1"/>
    <x v="6"/>
    <x v="3373"/>
    <x v="1"/>
    <s v="plays"/>
    <x v="0"/>
    <n v="2015"/>
  </r>
  <r>
    <x v="3374"/>
    <x v="3372"/>
    <s v="A rare  production of World acclaimed playwright Howard Barker's groundbreaking &amp; provocative 'The Castle'."/>
    <n v="3500"/>
    <n v="3730"/>
    <x v="0"/>
    <x v="5"/>
    <x v="5"/>
    <n v="1446053616"/>
    <x v="3374"/>
    <b v="0"/>
    <n v="52"/>
    <b v="1"/>
    <x v="6"/>
    <x v="3374"/>
    <x v="1"/>
    <s v="plays"/>
    <x v="0"/>
    <n v="2015"/>
  </r>
  <r>
    <x v="3375"/>
    <x v="3373"/>
    <s v="Production of wickedly funny new play for two women, written by iconic songwriter and ex-London's Burning man, Chris Larner"/>
    <n v="3000"/>
    <n v="3000"/>
    <x v="0"/>
    <x v="1"/>
    <x v="1"/>
    <n v="1400423973"/>
    <x v="3375"/>
    <b v="0"/>
    <n v="17"/>
    <b v="1"/>
    <x v="6"/>
    <x v="3375"/>
    <x v="1"/>
    <s v="plays"/>
    <x v="3"/>
    <n v="2014"/>
  </r>
  <r>
    <x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x v="3376"/>
    <b v="0"/>
    <n v="19"/>
    <b v="1"/>
    <x v="6"/>
    <x v="3376"/>
    <x v="1"/>
    <s v="plays"/>
    <x v="0"/>
    <n v="2015"/>
  </r>
  <r>
    <x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x v="3377"/>
    <b v="0"/>
    <n v="77"/>
    <b v="1"/>
    <x v="6"/>
    <x v="3377"/>
    <x v="1"/>
    <s v="plays"/>
    <x v="0"/>
    <n v="2015"/>
  </r>
  <r>
    <x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x v="3378"/>
    <b v="0"/>
    <n v="21"/>
    <b v="1"/>
    <x v="6"/>
    <x v="3378"/>
    <x v="1"/>
    <s v="plays"/>
    <x v="3"/>
    <n v="2014"/>
  </r>
  <r>
    <x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x v="3379"/>
    <b v="0"/>
    <n v="38"/>
    <b v="1"/>
    <x v="6"/>
    <x v="3379"/>
    <x v="1"/>
    <s v="plays"/>
    <x v="0"/>
    <n v="2015"/>
  </r>
  <r>
    <x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x v="3380"/>
    <b v="0"/>
    <n v="28"/>
    <b v="1"/>
    <x v="6"/>
    <x v="3380"/>
    <x v="1"/>
    <s v="plays"/>
    <x v="3"/>
    <n v="2014"/>
  </r>
  <r>
    <x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x v="3381"/>
    <b v="0"/>
    <n v="48"/>
    <b v="1"/>
    <x v="6"/>
    <x v="3381"/>
    <x v="1"/>
    <s v="plays"/>
    <x v="0"/>
    <n v="2015"/>
  </r>
  <r>
    <x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x v="3382"/>
    <b v="0"/>
    <n v="46"/>
    <b v="1"/>
    <x v="6"/>
    <x v="3382"/>
    <x v="1"/>
    <s v="plays"/>
    <x v="2"/>
    <n v="2016"/>
  </r>
  <r>
    <x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x v="3383"/>
    <b v="0"/>
    <n v="30"/>
    <b v="1"/>
    <x v="6"/>
    <x v="3383"/>
    <x v="1"/>
    <s v="plays"/>
    <x v="2"/>
    <n v="2016"/>
  </r>
  <r>
    <x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x v="3384"/>
    <b v="0"/>
    <n v="64"/>
    <b v="1"/>
    <x v="6"/>
    <x v="3384"/>
    <x v="1"/>
    <s v="plays"/>
    <x v="0"/>
    <n v="2015"/>
  </r>
  <r>
    <x v="3385"/>
    <x v="3383"/>
    <s v="An Equity Reading of a new play; Intimate drama about a family dealing with consequence of actions after a school shooting."/>
    <n v="2000"/>
    <n v="2000"/>
    <x v="0"/>
    <x v="0"/>
    <x v="0"/>
    <n v="1418244552"/>
    <x v="3385"/>
    <b v="0"/>
    <n v="15"/>
    <b v="1"/>
    <x v="6"/>
    <x v="3385"/>
    <x v="1"/>
    <s v="plays"/>
    <x v="3"/>
    <n v="2014"/>
  </r>
  <r>
    <x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x v="3386"/>
    <b v="0"/>
    <n v="41"/>
    <b v="1"/>
    <x v="6"/>
    <x v="3386"/>
    <x v="1"/>
    <s v="plays"/>
    <x v="3"/>
    <n v="2014"/>
  </r>
  <r>
    <x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x v="3387"/>
    <b v="0"/>
    <n v="35"/>
    <b v="1"/>
    <x v="6"/>
    <x v="3387"/>
    <x v="1"/>
    <s v="plays"/>
    <x v="3"/>
    <n v="2014"/>
  </r>
  <r>
    <x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x v="3388"/>
    <b v="0"/>
    <n v="45"/>
    <b v="1"/>
    <x v="6"/>
    <x v="3388"/>
    <x v="1"/>
    <s v="plays"/>
    <x v="0"/>
    <n v="2015"/>
  </r>
  <r>
    <x v="3389"/>
    <x v="3387"/>
    <s v="Chimera Ensemble is launching 2 inaugural theater productions, and we need support to do high quality work!"/>
    <n v="10000"/>
    <n v="11450"/>
    <x v="0"/>
    <x v="0"/>
    <x v="0"/>
    <n v="1464960682"/>
    <x v="3389"/>
    <b v="0"/>
    <n v="62"/>
    <b v="1"/>
    <x v="6"/>
    <x v="3389"/>
    <x v="1"/>
    <s v="plays"/>
    <x v="2"/>
    <n v="2016"/>
  </r>
  <r>
    <x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x v="3390"/>
    <b v="0"/>
    <n v="22"/>
    <b v="1"/>
    <x v="6"/>
    <x v="3390"/>
    <x v="1"/>
    <s v="plays"/>
    <x v="3"/>
    <n v="2014"/>
  </r>
  <r>
    <x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x v="3391"/>
    <b v="0"/>
    <n v="18"/>
    <b v="1"/>
    <x v="6"/>
    <x v="3391"/>
    <x v="1"/>
    <s v="plays"/>
    <x v="3"/>
    <n v="2014"/>
  </r>
  <r>
    <x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x v="3392"/>
    <b v="0"/>
    <n v="12"/>
    <b v="1"/>
    <x v="6"/>
    <x v="3392"/>
    <x v="1"/>
    <s v="plays"/>
    <x v="2"/>
    <n v="2016"/>
  </r>
  <r>
    <x v="3393"/>
    <x v="3391"/>
    <s v="hiSTORYstage presents a film noir-style comedy mystery with a Shakespearean twist performed as a 1944 radio drama."/>
    <n v="1500"/>
    <n v="1587"/>
    <x v="0"/>
    <x v="0"/>
    <x v="0"/>
    <n v="1415234760"/>
    <x v="3393"/>
    <b v="0"/>
    <n v="44"/>
    <b v="1"/>
    <x v="6"/>
    <x v="3393"/>
    <x v="1"/>
    <s v="plays"/>
    <x v="3"/>
    <n v="2014"/>
  </r>
  <r>
    <x v="3394"/>
    <x v="3392"/>
    <s v="Ambitious, Edinburgh-based company, Thrive Theatre, are bringing their brand new comedy BUFFER to the 2014 Edinburgh Fringe!"/>
    <n v="550"/>
    <n v="783"/>
    <x v="0"/>
    <x v="1"/>
    <x v="1"/>
    <n v="1406470645"/>
    <x v="3394"/>
    <b v="0"/>
    <n v="27"/>
    <b v="1"/>
    <x v="6"/>
    <x v="3394"/>
    <x v="1"/>
    <s v="plays"/>
    <x v="3"/>
    <n v="2014"/>
  </r>
  <r>
    <x v="3395"/>
    <x v="3393"/>
    <s v="Miramar is a a darkly funny play exploring what it is we call â€˜homeâ€™."/>
    <n v="500"/>
    <n v="920"/>
    <x v="0"/>
    <x v="1"/>
    <x v="1"/>
    <n v="1433009400"/>
    <x v="3395"/>
    <b v="0"/>
    <n v="38"/>
    <b v="1"/>
    <x v="6"/>
    <x v="3395"/>
    <x v="1"/>
    <s v="plays"/>
    <x v="0"/>
    <n v="2015"/>
  </r>
  <r>
    <x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x v="3396"/>
    <b v="0"/>
    <n v="28"/>
    <b v="1"/>
    <x v="6"/>
    <x v="3396"/>
    <x v="1"/>
    <s v="plays"/>
    <x v="3"/>
    <n v="2014"/>
  </r>
  <r>
    <x v="3397"/>
    <x v="3395"/>
    <s v="Help a group of recovering alcoholics bring Samuel Beckett's classic to a seaside town!"/>
    <n v="250"/>
    <n v="280"/>
    <x v="0"/>
    <x v="1"/>
    <x v="1"/>
    <n v="1455832800"/>
    <x v="3397"/>
    <b v="0"/>
    <n v="24"/>
    <b v="1"/>
    <x v="6"/>
    <x v="3397"/>
    <x v="1"/>
    <s v="plays"/>
    <x v="2"/>
    <n v="2016"/>
  </r>
  <r>
    <x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x v="3398"/>
    <b v="0"/>
    <n v="65"/>
    <b v="1"/>
    <x v="6"/>
    <x v="3398"/>
    <x v="1"/>
    <s v="plays"/>
    <x v="3"/>
    <n v="2014"/>
  </r>
  <r>
    <x v="3399"/>
    <x v="3397"/>
    <s v="13 young people have taken over Spinning Wheel Theatre to choose, produce and create their own show from scratch."/>
    <n v="1200"/>
    <n v="1245"/>
    <x v="0"/>
    <x v="1"/>
    <x v="1"/>
    <n v="1424556325"/>
    <x v="3399"/>
    <b v="0"/>
    <n v="46"/>
    <b v="1"/>
    <x v="6"/>
    <x v="3399"/>
    <x v="1"/>
    <s v="plays"/>
    <x v="0"/>
    <n v="2015"/>
  </r>
  <r>
    <x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x v="3400"/>
    <b v="0"/>
    <n v="85"/>
    <b v="1"/>
    <x v="6"/>
    <x v="3400"/>
    <x v="1"/>
    <s v="plays"/>
    <x v="3"/>
    <n v="2014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401"/>
    <b v="0"/>
    <n v="66"/>
    <b v="1"/>
    <x v="6"/>
    <x v="3401"/>
    <x v="1"/>
    <s v="plays"/>
    <x v="0"/>
    <n v="2015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402"/>
    <b v="0"/>
    <n v="165"/>
    <b v="1"/>
    <x v="6"/>
    <x v="3402"/>
    <x v="1"/>
    <s v="plays"/>
    <x v="0"/>
    <n v="2015"/>
  </r>
  <r>
    <x v="3403"/>
    <x v="3401"/>
    <s v="Two worlds, one bond - no turning back._x000a_A dark comedy about domestic abuse and the power of an unlikely friendship"/>
    <n v="2000"/>
    <n v="2000"/>
    <x v="0"/>
    <x v="1"/>
    <x v="1"/>
    <n v="1435230324"/>
    <x v="3403"/>
    <b v="0"/>
    <n v="17"/>
    <b v="1"/>
    <x v="6"/>
    <x v="3403"/>
    <x v="1"/>
    <s v="plays"/>
    <x v="0"/>
    <n v="2015"/>
  </r>
  <r>
    <x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x v="3404"/>
    <b v="0"/>
    <n v="3"/>
    <b v="1"/>
    <x v="6"/>
    <x v="3404"/>
    <x v="1"/>
    <s v="plays"/>
    <x v="0"/>
    <n v="2015"/>
  </r>
  <r>
    <x v="3405"/>
    <x v="3403"/>
    <s v="We are Seance Theatre Group trying to fund our first performance, Noel Coward's hysterical comedy farce, Blithe Spirit."/>
    <n v="350"/>
    <n v="481.5"/>
    <x v="0"/>
    <x v="1"/>
    <x v="1"/>
    <n v="1456876740"/>
    <x v="3405"/>
    <b v="0"/>
    <n v="17"/>
    <b v="1"/>
    <x v="6"/>
    <x v="3405"/>
    <x v="1"/>
    <s v="plays"/>
    <x v="2"/>
    <n v="2016"/>
  </r>
  <r>
    <x v="3406"/>
    <x v="3404"/>
    <s v="A funny and moving new play about two families dealing with aging parents in very different ways!"/>
    <n v="10000"/>
    <n v="10031"/>
    <x v="0"/>
    <x v="0"/>
    <x v="0"/>
    <n v="1405511376"/>
    <x v="3406"/>
    <b v="0"/>
    <n v="91"/>
    <b v="1"/>
    <x v="6"/>
    <x v="3406"/>
    <x v="1"/>
    <s v="plays"/>
    <x v="3"/>
    <n v="2014"/>
  </r>
  <r>
    <x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x v="3407"/>
    <b v="0"/>
    <n v="67"/>
    <b v="1"/>
    <x v="6"/>
    <x v="3407"/>
    <x v="1"/>
    <s v="plays"/>
    <x v="3"/>
    <n v="2014"/>
  </r>
  <r>
    <x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x v="3408"/>
    <b v="0"/>
    <n v="18"/>
    <b v="1"/>
    <x v="6"/>
    <x v="3408"/>
    <x v="1"/>
    <s v="plays"/>
    <x v="3"/>
    <n v="2014"/>
  </r>
  <r>
    <x v="3409"/>
    <x v="3407"/>
    <s v="Exciting and visceral new-writing that challenges the way we view the fine line between war and terror..."/>
    <n v="500"/>
    <n v="618"/>
    <x v="0"/>
    <x v="1"/>
    <x v="1"/>
    <n v="1469998680"/>
    <x v="3409"/>
    <b v="0"/>
    <n v="21"/>
    <b v="1"/>
    <x v="6"/>
    <x v="3409"/>
    <x v="1"/>
    <s v="plays"/>
    <x v="2"/>
    <n v="2016"/>
  </r>
  <r>
    <x v="3410"/>
    <x v="3408"/>
    <s v="Join us in a campaign benefitting the southland company and its interdisciplinary artistic efforts in Los Angeles."/>
    <n v="3000"/>
    <n v="3255"/>
    <x v="0"/>
    <x v="0"/>
    <x v="0"/>
    <n v="1465196400"/>
    <x v="3410"/>
    <b v="0"/>
    <n v="40"/>
    <b v="1"/>
    <x v="6"/>
    <x v="3410"/>
    <x v="1"/>
    <s v="plays"/>
    <x v="2"/>
    <n v="2016"/>
  </r>
  <r>
    <x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x v="3411"/>
    <b v="0"/>
    <n v="78"/>
    <b v="1"/>
    <x v="6"/>
    <x v="3411"/>
    <x v="1"/>
    <s v="plays"/>
    <x v="0"/>
    <n v="2015"/>
  </r>
  <r>
    <x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x v="3412"/>
    <b v="0"/>
    <n v="26"/>
    <b v="1"/>
    <x v="6"/>
    <x v="3412"/>
    <x v="1"/>
    <s v="plays"/>
    <x v="3"/>
    <n v="2014"/>
  </r>
  <r>
    <x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x v="3413"/>
    <b v="0"/>
    <n v="14"/>
    <b v="1"/>
    <x v="6"/>
    <x v="3413"/>
    <x v="1"/>
    <s v="plays"/>
    <x v="0"/>
    <n v="2015"/>
  </r>
  <r>
    <x v="3414"/>
    <x v="3412"/>
    <s v="A new twist on our annual festival of fully-produced plays by member playwrights, performed by a talented ensemble cast!"/>
    <n v="3000"/>
    <n v="3105"/>
    <x v="0"/>
    <x v="0"/>
    <x v="0"/>
    <n v="1480579140"/>
    <x v="3414"/>
    <b v="0"/>
    <n v="44"/>
    <b v="1"/>
    <x v="6"/>
    <x v="3414"/>
    <x v="1"/>
    <s v="plays"/>
    <x v="2"/>
    <n v="2016"/>
  </r>
  <r>
    <x v="3415"/>
    <x v="3413"/>
    <s v="We are raising funds to allow for enhanced scenic, costume, and lighting design. Every dollar helps!"/>
    <n v="200"/>
    <n v="200"/>
    <x v="0"/>
    <x v="0"/>
    <x v="0"/>
    <n v="1460935800"/>
    <x v="3415"/>
    <b v="0"/>
    <n v="9"/>
    <b v="1"/>
    <x v="6"/>
    <x v="3415"/>
    <x v="1"/>
    <s v="plays"/>
    <x v="2"/>
    <n v="2016"/>
  </r>
  <r>
    <x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x v="3416"/>
    <b v="0"/>
    <n v="30"/>
    <b v="1"/>
    <x v="6"/>
    <x v="3416"/>
    <x v="1"/>
    <s v="plays"/>
    <x v="0"/>
    <n v="2015"/>
  </r>
  <r>
    <x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x v="3417"/>
    <b v="0"/>
    <n v="45"/>
    <b v="1"/>
    <x v="6"/>
    <x v="3417"/>
    <x v="1"/>
    <s v="plays"/>
    <x v="3"/>
    <n v="2014"/>
  </r>
  <r>
    <x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x v="3418"/>
    <b v="0"/>
    <n v="56"/>
    <b v="1"/>
    <x v="6"/>
    <x v="3418"/>
    <x v="1"/>
    <s v="plays"/>
    <x v="3"/>
    <n v="2014"/>
  </r>
  <r>
    <x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x v="3419"/>
    <b v="0"/>
    <n v="46"/>
    <b v="1"/>
    <x v="6"/>
    <x v="3419"/>
    <x v="1"/>
    <s v="plays"/>
    <x v="2"/>
    <n v="2016"/>
  </r>
  <r>
    <x v="3420"/>
    <x v="3418"/>
    <s v="A powerful and urgent tale of the first line of defence for the NHS. Based on true stories from junior doctors."/>
    <n v="700"/>
    <n v="966"/>
    <x v="0"/>
    <x v="1"/>
    <x v="1"/>
    <n v="1455408000"/>
    <x v="3420"/>
    <b v="0"/>
    <n v="34"/>
    <b v="1"/>
    <x v="6"/>
    <x v="3420"/>
    <x v="1"/>
    <s v="plays"/>
    <x v="2"/>
    <n v="2016"/>
  </r>
  <r>
    <x v="3421"/>
    <x v="3419"/>
    <s v="Waterwell's New Works Lab @ PPAS is the country's leading development program for challenging new plays for young actors."/>
    <n v="10000"/>
    <n v="10115"/>
    <x v="0"/>
    <x v="0"/>
    <x v="0"/>
    <n v="1425495563"/>
    <x v="3421"/>
    <b v="0"/>
    <n v="98"/>
    <b v="1"/>
    <x v="6"/>
    <x v="3421"/>
    <x v="1"/>
    <s v="plays"/>
    <x v="0"/>
    <n v="2015"/>
  </r>
  <r>
    <x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x v="3422"/>
    <b v="0"/>
    <n v="46"/>
    <b v="1"/>
    <x v="6"/>
    <x v="3422"/>
    <x v="1"/>
    <s v="plays"/>
    <x v="0"/>
    <n v="2015"/>
  </r>
  <r>
    <x v="3423"/>
    <x v="3421"/>
    <s v="Forest Hills Eastern's Student Run Show 2015. Our goal is to present a professional quality show on a budget."/>
    <n v="250"/>
    <n v="350"/>
    <x v="0"/>
    <x v="0"/>
    <x v="0"/>
    <n v="1429912341"/>
    <x v="3423"/>
    <b v="0"/>
    <n v="10"/>
    <b v="1"/>
    <x v="6"/>
    <x v="3423"/>
    <x v="1"/>
    <s v="plays"/>
    <x v="0"/>
    <n v="2015"/>
  </r>
  <r>
    <x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x v="3424"/>
    <b v="0"/>
    <n v="76"/>
    <b v="1"/>
    <x v="6"/>
    <x v="3424"/>
    <x v="1"/>
    <s v="plays"/>
    <x v="0"/>
    <n v="2015"/>
  </r>
  <r>
    <x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x v="3425"/>
    <b v="0"/>
    <n v="104"/>
    <b v="1"/>
    <x v="6"/>
    <x v="3425"/>
    <x v="1"/>
    <s v="plays"/>
    <x v="3"/>
    <n v="2014"/>
  </r>
  <r>
    <x v="3426"/>
    <x v="3424"/>
    <s v="Part ghost story, part cautionary tale, Holocene is a play about the end of our world, and the beginning of another."/>
    <n v="3750"/>
    <n v="4055"/>
    <x v="0"/>
    <x v="0"/>
    <x v="0"/>
    <n v="1411264800"/>
    <x v="3426"/>
    <b v="0"/>
    <n v="87"/>
    <b v="1"/>
    <x v="6"/>
    <x v="3426"/>
    <x v="1"/>
    <s v="plays"/>
    <x v="3"/>
    <n v="2014"/>
  </r>
  <r>
    <x v="3427"/>
    <x v="3425"/>
    <s v="A new play developed in collaboration with graduating theatre makers, premiering at the Edinburgh Fringe Festival 2014."/>
    <n v="1500"/>
    <n v="1500"/>
    <x v="0"/>
    <x v="1"/>
    <x v="1"/>
    <n v="1404314952"/>
    <x v="3427"/>
    <b v="0"/>
    <n v="29"/>
    <b v="1"/>
    <x v="6"/>
    <x v="3427"/>
    <x v="1"/>
    <s v="plays"/>
    <x v="3"/>
    <n v="2014"/>
  </r>
  <r>
    <x v="3428"/>
    <x v="3426"/>
    <s v="The WORLD PREMIERE of Neil Smith's beautiful and thrilling new version of Strindberg's modern masterpiece - CREDITORS."/>
    <n v="2000"/>
    <n v="2055"/>
    <x v="0"/>
    <x v="1"/>
    <x v="1"/>
    <n v="1425142800"/>
    <x v="3428"/>
    <b v="0"/>
    <n v="51"/>
    <b v="1"/>
    <x v="6"/>
    <x v="3428"/>
    <x v="1"/>
    <s v="plays"/>
    <x v="0"/>
    <n v="2015"/>
  </r>
  <r>
    <x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x v="3429"/>
    <b v="0"/>
    <n v="12"/>
    <b v="1"/>
    <x v="6"/>
    <x v="3429"/>
    <x v="1"/>
    <s v="plays"/>
    <x v="2"/>
    <n v="201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x v="3430"/>
    <b v="0"/>
    <n v="72"/>
    <b v="1"/>
    <x v="6"/>
    <x v="3430"/>
    <x v="1"/>
    <s v="plays"/>
    <x v="3"/>
    <n v="2014"/>
  </r>
  <r>
    <x v="3431"/>
    <x v="3429"/>
    <s v="Our 1st full season!  We need your help to fund costumes, sets, props &amp; help bringing these wonderful shows to the stage!"/>
    <n v="2000"/>
    <n v="2000"/>
    <x v="0"/>
    <x v="0"/>
    <x v="0"/>
    <n v="1408383153"/>
    <x v="3431"/>
    <b v="0"/>
    <n v="21"/>
    <b v="1"/>
    <x v="6"/>
    <x v="3431"/>
    <x v="1"/>
    <s v="plays"/>
    <x v="3"/>
    <n v="2014"/>
  </r>
  <r>
    <x v="3432"/>
    <x v="3430"/>
    <s v="Bare Theatre stages A.R. Gurney's Pulitzer Finalist script about a relationship spanning a lifetime and long distance."/>
    <n v="2000"/>
    <n v="2193"/>
    <x v="0"/>
    <x v="0"/>
    <x v="0"/>
    <n v="1454709600"/>
    <x v="3432"/>
    <b v="0"/>
    <n v="42"/>
    <b v="1"/>
    <x v="6"/>
    <x v="3432"/>
    <x v="1"/>
    <s v="plays"/>
    <x v="2"/>
    <n v="2016"/>
  </r>
  <r>
    <x v="3433"/>
    <x v="3431"/>
    <s v="death&amp;pretzels presents their first Chicago based project:_x000a_The Dybbuk by S. Ansky"/>
    <n v="9500"/>
    <n v="9525"/>
    <x v="0"/>
    <x v="0"/>
    <x v="0"/>
    <n v="1402974000"/>
    <x v="3433"/>
    <b v="0"/>
    <n v="71"/>
    <b v="1"/>
    <x v="6"/>
    <x v="3433"/>
    <x v="1"/>
    <s v="plays"/>
    <x v="3"/>
    <n v="2014"/>
  </r>
  <r>
    <x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x v="3434"/>
    <b v="0"/>
    <n v="168"/>
    <b v="1"/>
    <x v="6"/>
    <x v="3434"/>
    <x v="1"/>
    <s v="plays"/>
    <x v="3"/>
    <n v="2014"/>
  </r>
  <r>
    <x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x v="3435"/>
    <b v="0"/>
    <n v="19"/>
    <b v="1"/>
    <x v="6"/>
    <x v="3435"/>
    <x v="1"/>
    <s v="plays"/>
    <x v="2"/>
    <n v="2016"/>
  </r>
  <r>
    <x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x v="3436"/>
    <b v="0"/>
    <n v="37"/>
    <b v="1"/>
    <x v="6"/>
    <x v="3436"/>
    <x v="1"/>
    <s v="plays"/>
    <x v="3"/>
    <n v="2014"/>
  </r>
  <r>
    <x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x v="3437"/>
    <b v="0"/>
    <n v="36"/>
    <b v="1"/>
    <x v="6"/>
    <x v="3437"/>
    <x v="1"/>
    <s v="plays"/>
    <x v="0"/>
    <n v="2015"/>
  </r>
  <r>
    <x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x v="3438"/>
    <b v="0"/>
    <n v="14"/>
    <b v="1"/>
    <x v="6"/>
    <x v="3438"/>
    <x v="1"/>
    <s v="plays"/>
    <x v="0"/>
    <n v="2015"/>
  </r>
  <r>
    <x v="3439"/>
    <x v="3437"/>
    <s v="Help a small theater produce an original adaptation of Lewis Carroll's classic story."/>
    <n v="1200"/>
    <n v="1616.14"/>
    <x v="0"/>
    <x v="0"/>
    <x v="0"/>
    <n v="1453179540"/>
    <x v="3439"/>
    <b v="0"/>
    <n v="18"/>
    <b v="1"/>
    <x v="6"/>
    <x v="3439"/>
    <x v="1"/>
    <s v="plays"/>
    <x v="2"/>
    <n v="2016"/>
  </r>
  <r>
    <x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x v="3440"/>
    <b v="0"/>
    <n v="82"/>
    <b v="1"/>
    <x v="6"/>
    <x v="3440"/>
    <x v="1"/>
    <s v="plays"/>
    <x v="3"/>
    <n v="2014"/>
  </r>
  <r>
    <x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x v="3441"/>
    <b v="0"/>
    <n v="43"/>
    <b v="1"/>
    <x v="6"/>
    <x v="3441"/>
    <x v="1"/>
    <s v="plays"/>
    <x v="0"/>
    <n v="2015"/>
  </r>
  <r>
    <x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x v="3442"/>
    <b v="0"/>
    <n v="8"/>
    <b v="1"/>
    <x v="6"/>
    <x v="3442"/>
    <x v="1"/>
    <s v="plays"/>
    <x v="0"/>
    <n v="2015"/>
  </r>
  <r>
    <x v="3443"/>
    <x v="3441"/>
    <s v="A new play about dual-faced identities in the gay community, particularly among those who are deaf and those living with HIV."/>
    <n v="1000"/>
    <n v="1855"/>
    <x v="0"/>
    <x v="0"/>
    <x v="0"/>
    <n v="1410266146"/>
    <x v="3443"/>
    <b v="0"/>
    <n v="45"/>
    <b v="1"/>
    <x v="6"/>
    <x v="3443"/>
    <x v="1"/>
    <s v="plays"/>
    <x v="3"/>
    <n v="2014"/>
  </r>
  <r>
    <x v="3444"/>
    <x v="3442"/>
    <s v="WE NEED YOUR HELP! We are a small town youth arts ensemble, training kids excited about theatre. We need dollars. We need YOU!"/>
    <n v="300"/>
    <n v="867"/>
    <x v="0"/>
    <x v="2"/>
    <x v="2"/>
    <n v="1465394340"/>
    <x v="3444"/>
    <b v="0"/>
    <n v="20"/>
    <b v="1"/>
    <x v="6"/>
    <x v="3444"/>
    <x v="1"/>
    <s v="plays"/>
    <x v="2"/>
    <n v="2016"/>
  </r>
  <r>
    <x v="3445"/>
    <x v="3443"/>
    <s v="Rehearsal &amp; development of our first project as Axon Theatre: &quot;The Star-Spangled Girl&quot; in South Wales."/>
    <n v="2000"/>
    <n v="2000"/>
    <x v="0"/>
    <x v="1"/>
    <x v="1"/>
    <n v="1445604236"/>
    <x v="3445"/>
    <b v="0"/>
    <n v="31"/>
    <b v="1"/>
    <x v="6"/>
    <x v="3445"/>
    <x v="1"/>
    <s v="plays"/>
    <x v="0"/>
    <n v="2015"/>
  </r>
  <r>
    <x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x v="3446"/>
    <b v="0"/>
    <n v="25"/>
    <b v="1"/>
    <x v="6"/>
    <x v="3446"/>
    <x v="1"/>
    <s v="plays"/>
    <x v="0"/>
    <n v="2015"/>
  </r>
  <r>
    <x v="3447"/>
    <x v="3445"/>
    <s v="&quot;He was a poet, a vagrant, a philosopher, a lady's man and a hard drinker&quot;"/>
    <n v="1000"/>
    <n v="1078"/>
    <x v="0"/>
    <x v="0"/>
    <x v="0"/>
    <n v="1458332412"/>
    <x v="3447"/>
    <b v="0"/>
    <n v="14"/>
    <b v="1"/>
    <x v="6"/>
    <x v="3447"/>
    <x v="1"/>
    <s v="plays"/>
    <x v="2"/>
    <n v="2016"/>
  </r>
  <r>
    <x v="3448"/>
    <x v="3446"/>
    <s v="The Mount-- a new play based off the life of Edith Wharton-- is having its premiere reading AT the real Mount in Lenox, MA!"/>
    <n v="2100"/>
    <n v="2305"/>
    <x v="0"/>
    <x v="0"/>
    <x v="0"/>
    <n v="1418784689"/>
    <x v="3448"/>
    <b v="0"/>
    <n v="45"/>
    <b v="1"/>
    <x v="6"/>
    <x v="3448"/>
    <x v="1"/>
    <s v="plays"/>
    <x v="3"/>
    <n v="2014"/>
  </r>
  <r>
    <x v="3449"/>
    <x v="3447"/>
    <s v="Help us produce this original play! The play will be presented at the LSTFI July 12-14. Follow us on Facebook."/>
    <n v="800"/>
    <n v="1365"/>
    <x v="0"/>
    <x v="0"/>
    <x v="0"/>
    <n v="1468036800"/>
    <x v="3449"/>
    <b v="0"/>
    <n v="20"/>
    <b v="1"/>
    <x v="6"/>
    <x v="3449"/>
    <x v="1"/>
    <s v="plays"/>
    <x v="2"/>
    <n v="2016"/>
  </r>
  <r>
    <x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x v="3450"/>
    <b v="0"/>
    <n v="39"/>
    <b v="1"/>
    <x v="6"/>
    <x v="3450"/>
    <x v="1"/>
    <s v="plays"/>
    <x v="0"/>
    <n v="2015"/>
  </r>
  <r>
    <x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x v="3451"/>
    <b v="0"/>
    <n v="16"/>
    <b v="1"/>
    <x v="6"/>
    <x v="3451"/>
    <x v="1"/>
    <s v="plays"/>
    <x v="0"/>
    <n v="2015"/>
  </r>
  <r>
    <x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x v="3452"/>
    <b v="0"/>
    <n v="37"/>
    <b v="1"/>
    <x v="6"/>
    <x v="3452"/>
    <x v="1"/>
    <s v="plays"/>
    <x v="3"/>
    <n v="2014"/>
  </r>
  <r>
    <x v="3453"/>
    <x v="3451"/>
    <s v="A full length comedy, Patagonia follows Grason and Jerry on their journey through a magical, South-American rainforest."/>
    <n v="300"/>
    <n v="385"/>
    <x v="0"/>
    <x v="1"/>
    <x v="1"/>
    <n v="1471130956"/>
    <x v="3453"/>
    <b v="0"/>
    <n v="14"/>
    <b v="1"/>
    <x v="6"/>
    <x v="3453"/>
    <x v="1"/>
    <s v="plays"/>
    <x v="2"/>
    <n v="2016"/>
  </r>
  <r>
    <x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x v="3454"/>
    <b v="0"/>
    <n v="21"/>
    <b v="1"/>
    <x v="6"/>
    <x v="3454"/>
    <x v="1"/>
    <s v="plays"/>
    <x v="3"/>
    <n v="2014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55"/>
    <b v="0"/>
    <n v="69"/>
    <b v="1"/>
    <x v="6"/>
    <x v="3455"/>
    <x v="1"/>
    <s v="plays"/>
    <x v="2"/>
    <n v="201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x v="3456"/>
    <b v="0"/>
    <n v="16"/>
    <b v="1"/>
    <x v="6"/>
    <x v="3456"/>
    <x v="1"/>
    <s v="plays"/>
    <x v="3"/>
    <n v="2014"/>
  </r>
  <r>
    <x v="3457"/>
    <x v="3455"/>
    <s v="Robots, Space Battles, Mystery, and Intrigue. Nothing is Impossible..."/>
    <n v="2000"/>
    <n v="2804"/>
    <x v="0"/>
    <x v="0"/>
    <x v="0"/>
    <n v="1423720740"/>
    <x v="3457"/>
    <b v="0"/>
    <n v="55"/>
    <b v="1"/>
    <x v="6"/>
    <x v="3457"/>
    <x v="1"/>
    <s v="plays"/>
    <x v="0"/>
    <n v="2015"/>
  </r>
  <r>
    <x v="3458"/>
    <x v="3456"/>
    <s v="I promised my mother on her deathbed that I would tell the world MY story, so here it goes...crossing fingers, 2015 SF FRINGE"/>
    <n v="978"/>
    <n v="1216"/>
    <x v="0"/>
    <x v="0"/>
    <x v="0"/>
    <n v="1422937620"/>
    <x v="3458"/>
    <b v="0"/>
    <n v="27"/>
    <b v="1"/>
    <x v="6"/>
    <x v="3458"/>
    <x v="1"/>
    <s v="plays"/>
    <x v="0"/>
    <n v="2015"/>
  </r>
  <r>
    <x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x v="3459"/>
    <b v="0"/>
    <n v="36"/>
    <b v="1"/>
    <x v="6"/>
    <x v="3459"/>
    <x v="1"/>
    <s v="plays"/>
    <x v="2"/>
    <n v="2016"/>
  </r>
  <r>
    <x v="3460"/>
    <x v="3458"/>
    <s v="'Pushers' is an exciting new play and the first project for brand new theatre company, Ain't Got No Home Productions."/>
    <n v="500"/>
    <n v="950"/>
    <x v="0"/>
    <x v="1"/>
    <x v="1"/>
    <n v="1408106352"/>
    <x v="3460"/>
    <b v="0"/>
    <n v="19"/>
    <b v="1"/>
    <x v="6"/>
    <x v="3460"/>
    <x v="1"/>
    <s v="plays"/>
    <x v="3"/>
    <n v="2014"/>
  </r>
  <r>
    <x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x v="3461"/>
    <b v="0"/>
    <n v="12"/>
    <b v="1"/>
    <x v="6"/>
    <x v="3461"/>
    <x v="1"/>
    <s v="plays"/>
    <x v="2"/>
    <n v="2016"/>
  </r>
  <r>
    <x v="3462"/>
    <x v="3460"/>
    <s v="Help the Upstart Crows of Santa Fe bring Shakespeare's Julius Caesar to life with quality wooden stage swords!"/>
    <n v="250"/>
    <n v="505"/>
    <x v="0"/>
    <x v="0"/>
    <x v="0"/>
    <n v="1436551200"/>
    <x v="3462"/>
    <b v="0"/>
    <n v="17"/>
    <b v="1"/>
    <x v="6"/>
    <x v="3462"/>
    <x v="1"/>
    <s v="plays"/>
    <x v="0"/>
    <n v="2015"/>
  </r>
  <r>
    <x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x v="3463"/>
    <b v="0"/>
    <n v="114"/>
    <b v="1"/>
    <x v="6"/>
    <x v="3463"/>
    <x v="1"/>
    <s v="plays"/>
    <x v="2"/>
    <n v="2016"/>
  </r>
  <r>
    <x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x v="3464"/>
    <b v="0"/>
    <n v="93"/>
    <b v="1"/>
    <x v="6"/>
    <x v="3464"/>
    <x v="1"/>
    <s v="plays"/>
    <x v="2"/>
    <n v="2016"/>
  </r>
  <r>
    <x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x v="3465"/>
    <b v="0"/>
    <n v="36"/>
    <b v="1"/>
    <x v="6"/>
    <x v="3465"/>
    <x v="1"/>
    <s v="plays"/>
    <x v="0"/>
    <n v="2015"/>
  </r>
  <r>
    <x v="3466"/>
    <x v="3464"/>
    <s v="The Spotlight Youth Theater is a program where every participant has a moment in the spotlight."/>
    <n v="3500"/>
    <n v="4450"/>
    <x v="0"/>
    <x v="0"/>
    <x v="0"/>
    <n v="1461108450"/>
    <x v="3466"/>
    <b v="0"/>
    <n v="61"/>
    <b v="1"/>
    <x v="6"/>
    <x v="3466"/>
    <x v="1"/>
    <s v="plays"/>
    <x v="2"/>
    <n v="2016"/>
  </r>
  <r>
    <x v="3467"/>
    <x v="3465"/>
    <s v="Venus in Fur, By David Ives."/>
    <n v="3000"/>
    <n v="3030"/>
    <x v="0"/>
    <x v="0"/>
    <x v="0"/>
    <n v="1426864032"/>
    <x v="3467"/>
    <b v="0"/>
    <n v="47"/>
    <b v="1"/>
    <x v="6"/>
    <x v="3467"/>
    <x v="1"/>
    <s v="plays"/>
    <x v="0"/>
    <n v="2015"/>
  </r>
  <r>
    <x v="3468"/>
    <x v="3466"/>
    <s v="Amidst the atrocities of WWII, two women transcend enemy lines to make the ultimate heroic sacrifice."/>
    <n v="10000"/>
    <n v="12178"/>
    <x v="0"/>
    <x v="0"/>
    <x v="0"/>
    <n v="1474426800"/>
    <x v="3468"/>
    <b v="0"/>
    <n v="17"/>
    <b v="1"/>
    <x v="6"/>
    <x v="3468"/>
    <x v="1"/>
    <s v="plays"/>
    <x v="2"/>
    <n v="2016"/>
  </r>
  <r>
    <x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x v="3469"/>
    <b v="0"/>
    <n v="63"/>
    <b v="1"/>
    <x v="6"/>
    <x v="3469"/>
    <x v="1"/>
    <s v="plays"/>
    <x v="2"/>
    <n v="2016"/>
  </r>
  <r>
    <x v="3470"/>
    <x v="3468"/>
    <s v="The New Artist's Circle is a theatre company dedicated to bringing the arts to young people."/>
    <n v="250"/>
    <n v="375"/>
    <x v="0"/>
    <x v="0"/>
    <x v="0"/>
    <n v="1468618680"/>
    <x v="3470"/>
    <b v="0"/>
    <n v="9"/>
    <b v="1"/>
    <x v="6"/>
    <x v="3470"/>
    <x v="1"/>
    <s v="plays"/>
    <x v="2"/>
    <n v="2016"/>
  </r>
  <r>
    <x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x v="3471"/>
    <b v="0"/>
    <n v="30"/>
    <b v="1"/>
    <x v="6"/>
    <x v="3471"/>
    <x v="1"/>
    <s v="plays"/>
    <x v="3"/>
    <n v="2014"/>
  </r>
  <r>
    <x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x v="3472"/>
    <b v="0"/>
    <n v="23"/>
    <b v="1"/>
    <x v="6"/>
    <x v="3472"/>
    <x v="1"/>
    <s v="plays"/>
    <x v="3"/>
    <n v="2014"/>
  </r>
  <r>
    <x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x v="3473"/>
    <b v="0"/>
    <n v="33"/>
    <b v="1"/>
    <x v="6"/>
    <x v="3473"/>
    <x v="1"/>
    <s v="plays"/>
    <x v="0"/>
    <n v="2015"/>
  </r>
  <r>
    <x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x v="3474"/>
    <b v="0"/>
    <n v="39"/>
    <b v="1"/>
    <x v="6"/>
    <x v="3474"/>
    <x v="1"/>
    <s v="plays"/>
    <x v="2"/>
    <n v="2016"/>
  </r>
  <r>
    <x v="3475"/>
    <x v="3473"/>
    <s v="Score is a musical play inspired by true stories of parents who have recovered from addiction and regained their children."/>
    <n v="300"/>
    <n v="340"/>
    <x v="0"/>
    <x v="1"/>
    <x v="1"/>
    <n v="1414972800"/>
    <x v="3475"/>
    <b v="0"/>
    <n v="17"/>
    <b v="1"/>
    <x v="6"/>
    <x v="3475"/>
    <x v="1"/>
    <s v="plays"/>
    <x v="3"/>
    <n v="2014"/>
  </r>
  <r>
    <x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x v="3476"/>
    <b v="0"/>
    <n v="6"/>
    <b v="1"/>
    <x v="6"/>
    <x v="3476"/>
    <x v="1"/>
    <s v="plays"/>
    <x v="3"/>
    <n v="2014"/>
  </r>
  <r>
    <x v="3477"/>
    <x v="3475"/>
    <s v="8 ten-minute plays, written, directed, rehearsed, and fully produced in only 24 hours! Are we crazy? You bet we are!"/>
    <n v="1800"/>
    <n v="2076"/>
    <x v="0"/>
    <x v="0"/>
    <x v="0"/>
    <n v="1431831600"/>
    <x v="3477"/>
    <b v="0"/>
    <n v="39"/>
    <b v="1"/>
    <x v="6"/>
    <x v="3477"/>
    <x v="1"/>
    <s v="plays"/>
    <x v="0"/>
    <n v="2015"/>
  </r>
  <r>
    <x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x v="3478"/>
    <b v="0"/>
    <n v="57"/>
    <b v="1"/>
    <x v="6"/>
    <x v="3478"/>
    <x v="1"/>
    <s v="plays"/>
    <x v="0"/>
    <n v="2015"/>
  </r>
  <r>
    <x v="3479"/>
    <x v="3477"/>
    <s v="A new comedy about what happened to a band of foolhardy actors when the Puritans closed the theatres in the 1640s."/>
    <n v="1500"/>
    <n v="1918"/>
    <x v="0"/>
    <x v="1"/>
    <x v="1"/>
    <n v="1403382680"/>
    <x v="3479"/>
    <b v="0"/>
    <n v="56"/>
    <b v="1"/>
    <x v="6"/>
    <x v="3479"/>
    <x v="1"/>
    <s v="plays"/>
    <x v="3"/>
    <n v="2014"/>
  </r>
  <r>
    <x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x v="3480"/>
    <b v="0"/>
    <n v="13"/>
    <b v="1"/>
    <x v="6"/>
    <x v="3480"/>
    <x v="1"/>
    <s v="plays"/>
    <x v="0"/>
    <n v="2015"/>
  </r>
  <r>
    <x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x v="3481"/>
    <b v="0"/>
    <n v="95"/>
    <b v="1"/>
    <x v="6"/>
    <x v="3481"/>
    <x v="1"/>
    <s v="plays"/>
    <x v="3"/>
    <n v="2014"/>
  </r>
  <r>
    <x v="3482"/>
    <x v="3480"/>
    <s v="Critically-acclaimed new-writing company Old Trunk make their Edinburgh debut alternating their two darkly comic plays."/>
    <n v="3000"/>
    <n v="4150"/>
    <x v="0"/>
    <x v="1"/>
    <x v="1"/>
    <n v="1404671466"/>
    <x v="3482"/>
    <b v="0"/>
    <n v="80"/>
    <b v="1"/>
    <x v="6"/>
    <x v="3482"/>
    <x v="1"/>
    <s v="plays"/>
    <x v="3"/>
    <n v="2014"/>
  </r>
  <r>
    <x v="3483"/>
    <x v="3481"/>
    <s v="Join 5 high school teachers in the lounge of every high school in America.  Hear what they never say in the classroom."/>
    <n v="3350"/>
    <n v="5358"/>
    <x v="0"/>
    <x v="0"/>
    <x v="0"/>
    <n v="1404403381"/>
    <x v="3483"/>
    <b v="0"/>
    <n v="133"/>
    <b v="1"/>
    <x v="6"/>
    <x v="3483"/>
    <x v="1"/>
    <s v="plays"/>
    <x v="3"/>
    <n v="2014"/>
  </r>
  <r>
    <x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x v="3484"/>
    <b v="0"/>
    <n v="44"/>
    <b v="1"/>
    <x v="6"/>
    <x v="3484"/>
    <x v="1"/>
    <s v="plays"/>
    <x v="2"/>
    <n v="201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85"/>
    <b v="0"/>
    <n v="30"/>
    <b v="1"/>
    <x v="6"/>
    <x v="3485"/>
    <x v="1"/>
    <s v="plays"/>
    <x v="2"/>
    <n v="2016"/>
  </r>
  <r>
    <x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x v="3486"/>
    <b v="0"/>
    <n v="56"/>
    <b v="1"/>
    <x v="6"/>
    <x v="3486"/>
    <x v="1"/>
    <s v="plays"/>
    <x v="0"/>
    <n v="2015"/>
  </r>
  <r>
    <x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x v="3487"/>
    <b v="0"/>
    <n v="66"/>
    <b v="1"/>
    <x v="6"/>
    <x v="3487"/>
    <x v="1"/>
    <s v="plays"/>
    <x v="0"/>
    <n v="2015"/>
  </r>
  <r>
    <x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x v="3488"/>
    <b v="0"/>
    <n v="29"/>
    <b v="1"/>
    <x v="6"/>
    <x v="3488"/>
    <x v="1"/>
    <s v="plays"/>
    <x v="0"/>
    <n v="2015"/>
  </r>
  <r>
    <x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x v="3489"/>
    <b v="0"/>
    <n v="72"/>
    <b v="1"/>
    <x v="6"/>
    <x v="3489"/>
    <x v="1"/>
    <s v="plays"/>
    <x v="3"/>
    <n v="2014"/>
  </r>
  <r>
    <x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x v="3490"/>
    <b v="0"/>
    <n v="27"/>
    <b v="1"/>
    <x v="6"/>
    <x v="3490"/>
    <x v="1"/>
    <s v="plays"/>
    <x v="2"/>
    <n v="2016"/>
  </r>
  <r>
    <x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x v="3491"/>
    <b v="0"/>
    <n v="10"/>
    <b v="1"/>
    <x v="6"/>
    <x v="3491"/>
    <x v="1"/>
    <s v="plays"/>
    <x v="0"/>
    <n v="2015"/>
  </r>
  <r>
    <x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x v="3492"/>
    <b v="0"/>
    <n v="35"/>
    <b v="1"/>
    <x v="6"/>
    <x v="3492"/>
    <x v="1"/>
    <s v="plays"/>
    <x v="0"/>
    <n v="2015"/>
  </r>
  <r>
    <x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x v="3493"/>
    <b v="0"/>
    <n v="29"/>
    <b v="1"/>
    <x v="6"/>
    <x v="3493"/>
    <x v="1"/>
    <s v="plays"/>
    <x v="3"/>
    <n v="2014"/>
  </r>
  <r>
    <x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x v="3494"/>
    <b v="0"/>
    <n v="13"/>
    <b v="1"/>
    <x v="6"/>
    <x v="3494"/>
    <x v="1"/>
    <s v="plays"/>
    <x v="2"/>
    <n v="2016"/>
  </r>
  <r>
    <x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x v="3495"/>
    <b v="0"/>
    <n v="72"/>
    <b v="1"/>
    <x v="6"/>
    <x v="3495"/>
    <x v="1"/>
    <s v="plays"/>
    <x v="3"/>
    <n v="2014"/>
  </r>
  <r>
    <x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x v="3496"/>
    <b v="0"/>
    <n v="78"/>
    <b v="1"/>
    <x v="6"/>
    <x v="3496"/>
    <x v="1"/>
    <s v="plays"/>
    <x v="2"/>
    <n v="2016"/>
  </r>
  <r>
    <x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x v="3497"/>
    <b v="0"/>
    <n v="49"/>
    <b v="1"/>
    <x v="6"/>
    <x v="3497"/>
    <x v="1"/>
    <s v="plays"/>
    <x v="2"/>
    <n v="2016"/>
  </r>
  <r>
    <x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x v="3498"/>
    <b v="0"/>
    <n v="42"/>
    <b v="1"/>
    <x v="6"/>
    <x v="3498"/>
    <x v="1"/>
    <s v="plays"/>
    <x v="2"/>
    <n v="2016"/>
  </r>
  <r>
    <x v="3499"/>
    <x v="3497"/>
    <s v="Figure 8 Troupe's debut performance! A stunning piece of theatre written by premier female playwright Maria Irene Fornes."/>
    <n v="2000"/>
    <n v="2110"/>
    <x v="0"/>
    <x v="0"/>
    <x v="0"/>
    <n v="1435733940"/>
    <x v="3499"/>
    <b v="0"/>
    <n v="35"/>
    <b v="1"/>
    <x v="6"/>
    <x v="3499"/>
    <x v="1"/>
    <s v="plays"/>
    <x v="0"/>
    <n v="2015"/>
  </r>
  <r>
    <x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x v="3500"/>
    <b v="0"/>
    <n v="42"/>
    <b v="1"/>
    <x v="6"/>
    <x v="3500"/>
    <x v="1"/>
    <s v="plays"/>
    <x v="2"/>
    <n v="2016"/>
  </r>
  <r>
    <x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x v="3501"/>
    <b v="0"/>
    <n v="42"/>
    <b v="1"/>
    <x v="6"/>
    <x v="3501"/>
    <x v="1"/>
    <s v="plays"/>
    <x v="0"/>
    <n v="2015"/>
  </r>
  <r>
    <x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x v="3502"/>
    <b v="0"/>
    <n v="31"/>
    <b v="1"/>
    <x v="6"/>
    <x v="3502"/>
    <x v="1"/>
    <s v="plays"/>
    <x v="2"/>
    <n v="2016"/>
  </r>
  <r>
    <x v="3503"/>
    <x v="3501"/>
    <s v="A group of Sicilian immigrants in New York struggle to deal with conflict from both within the family and from without."/>
    <n v="2500"/>
    <n v="2689"/>
    <x v="0"/>
    <x v="1"/>
    <x v="1"/>
    <n v="1469359728"/>
    <x v="3503"/>
    <b v="0"/>
    <n v="38"/>
    <b v="1"/>
    <x v="6"/>
    <x v="3503"/>
    <x v="1"/>
    <s v="plays"/>
    <x v="2"/>
    <n v="2016"/>
  </r>
  <r>
    <x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x v="3504"/>
    <b v="0"/>
    <n v="8"/>
    <b v="1"/>
    <x v="6"/>
    <x v="3504"/>
    <x v="1"/>
    <s v="plays"/>
    <x v="0"/>
    <n v="2015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x v="3505"/>
    <b v="0"/>
    <n v="39"/>
    <b v="1"/>
    <x v="6"/>
    <x v="3505"/>
    <x v="1"/>
    <s v="plays"/>
    <x v="3"/>
    <n v="2014"/>
  </r>
  <r>
    <x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x v="3506"/>
    <b v="0"/>
    <n v="29"/>
    <b v="1"/>
    <x v="6"/>
    <x v="3506"/>
    <x v="1"/>
    <s v="plays"/>
    <x v="3"/>
    <n v="2014"/>
  </r>
  <r>
    <x v="3507"/>
    <x v="3505"/>
    <s v="Please help our troupe bring our first project from planning to reality! Join us on one exciting ride!"/>
    <n v="10000"/>
    <n v="10440"/>
    <x v="0"/>
    <x v="0"/>
    <x v="0"/>
    <n v="1464732537"/>
    <x v="3507"/>
    <b v="0"/>
    <n v="72"/>
    <b v="1"/>
    <x v="6"/>
    <x v="3507"/>
    <x v="1"/>
    <s v="plays"/>
    <x v="2"/>
    <n v="2016"/>
  </r>
  <r>
    <x v="3508"/>
    <x v="3506"/>
    <s v="Roll The Dice Theatre Company revolves around taking risks in the game of life vicariously through beloved childhood games."/>
    <n v="100"/>
    <n v="180"/>
    <x v="0"/>
    <x v="1"/>
    <x v="1"/>
    <n v="1462914000"/>
    <x v="3508"/>
    <b v="0"/>
    <n v="15"/>
    <b v="1"/>
    <x v="6"/>
    <x v="3508"/>
    <x v="1"/>
    <s v="plays"/>
    <x v="2"/>
    <n v="2016"/>
  </r>
  <r>
    <x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x v="3509"/>
    <b v="0"/>
    <n v="33"/>
    <b v="1"/>
    <x v="6"/>
    <x v="3509"/>
    <x v="1"/>
    <s v="plays"/>
    <x v="3"/>
    <n v="2014"/>
  </r>
  <r>
    <x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x v="3510"/>
    <b v="0"/>
    <n v="15"/>
    <b v="1"/>
    <x v="6"/>
    <x v="3510"/>
    <x v="1"/>
    <s v="plays"/>
    <x v="3"/>
    <n v="2014"/>
  </r>
  <r>
    <x v="3511"/>
    <x v="3509"/>
    <s v="The world premiere of the first full-length play by Eve Leigh, at the intimate Finborough Theatre in London."/>
    <n v="1500"/>
    <n v="1518"/>
    <x v="0"/>
    <x v="1"/>
    <x v="1"/>
    <n v="1415385000"/>
    <x v="3511"/>
    <b v="0"/>
    <n v="19"/>
    <b v="1"/>
    <x v="6"/>
    <x v="3511"/>
    <x v="1"/>
    <s v="plays"/>
    <x v="3"/>
    <n v="2014"/>
  </r>
  <r>
    <x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x v="3512"/>
    <b v="0"/>
    <n v="17"/>
    <b v="1"/>
    <x v="6"/>
    <x v="3512"/>
    <x v="1"/>
    <s v="plays"/>
    <x v="0"/>
    <n v="2015"/>
  </r>
  <r>
    <x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x v="3513"/>
    <b v="0"/>
    <n v="44"/>
    <b v="1"/>
    <x v="6"/>
    <x v="3513"/>
    <x v="1"/>
    <s v="plays"/>
    <x v="3"/>
    <n v="2014"/>
  </r>
  <r>
    <x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x v="3514"/>
    <b v="0"/>
    <n v="10"/>
    <b v="1"/>
    <x v="6"/>
    <x v="3514"/>
    <x v="1"/>
    <s v="plays"/>
    <x v="0"/>
    <n v="2015"/>
  </r>
  <r>
    <x v="3515"/>
    <x v="3513"/>
    <s v="We are casting an all-inclusive production of Shakespeare's Twelfth Night in a non-traditional performance space."/>
    <n v="3000"/>
    <n v="3080"/>
    <x v="0"/>
    <x v="0"/>
    <x v="0"/>
    <n v="1433097171"/>
    <x v="3515"/>
    <b v="0"/>
    <n v="46"/>
    <b v="1"/>
    <x v="6"/>
    <x v="3515"/>
    <x v="1"/>
    <s v="plays"/>
    <x v="0"/>
    <n v="2015"/>
  </r>
  <r>
    <x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x v="3516"/>
    <b v="0"/>
    <n v="11"/>
    <b v="1"/>
    <x v="6"/>
    <x v="3516"/>
    <x v="1"/>
    <s v="plays"/>
    <x v="3"/>
    <n v="2014"/>
  </r>
  <r>
    <x v="3517"/>
    <x v="3515"/>
    <s v="Support an outstanding cast of actors to take on a professional production of a masterpiece of modern theatre"/>
    <n v="4000"/>
    <n v="4000"/>
    <x v="0"/>
    <x v="1"/>
    <x v="1"/>
    <n v="1404471600"/>
    <x v="3517"/>
    <b v="0"/>
    <n v="13"/>
    <b v="1"/>
    <x v="6"/>
    <x v="3517"/>
    <x v="1"/>
    <s v="plays"/>
    <x v="3"/>
    <n v="2014"/>
  </r>
  <r>
    <x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x v="3518"/>
    <b v="0"/>
    <n v="33"/>
    <b v="1"/>
    <x v="6"/>
    <x v="3518"/>
    <x v="1"/>
    <s v="plays"/>
    <x v="3"/>
    <n v="2014"/>
  </r>
  <r>
    <x v="3519"/>
    <x v="3517"/>
    <s v="Bookstory is a tiny puppet musical with some very big ideas that tells the story of the story in the digital age"/>
    <n v="2000"/>
    <n v="2027"/>
    <x v="0"/>
    <x v="1"/>
    <x v="1"/>
    <n v="1425478950"/>
    <x v="3519"/>
    <b v="0"/>
    <n v="28"/>
    <b v="1"/>
    <x v="6"/>
    <x v="3519"/>
    <x v="1"/>
    <s v="plays"/>
    <x v="0"/>
    <n v="2015"/>
  </r>
  <r>
    <x v="3520"/>
    <x v="3518"/>
    <s v="Help us to bring &quot;Protocols&quot; at the 2015 Camden Fringe. The most controversial play of the year."/>
    <n v="2000"/>
    <n v="2015"/>
    <x v="0"/>
    <x v="1"/>
    <x v="1"/>
    <n v="1441547220"/>
    <x v="3520"/>
    <b v="0"/>
    <n v="21"/>
    <b v="1"/>
    <x v="6"/>
    <x v="3520"/>
    <x v="1"/>
    <s v="plays"/>
    <x v="0"/>
    <n v="2015"/>
  </r>
  <r>
    <x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x v="3521"/>
    <b v="0"/>
    <n v="13"/>
    <b v="1"/>
    <x v="6"/>
    <x v="3521"/>
    <x v="1"/>
    <s v="plays"/>
    <x v="3"/>
    <n v="2014"/>
  </r>
  <r>
    <x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x v="3522"/>
    <b v="0"/>
    <n v="34"/>
    <b v="1"/>
    <x v="6"/>
    <x v="3522"/>
    <x v="1"/>
    <s v="plays"/>
    <x v="0"/>
    <n v="2015"/>
  </r>
  <r>
    <x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x v="3523"/>
    <b v="0"/>
    <n v="80"/>
    <b v="1"/>
    <x v="6"/>
    <x v="3523"/>
    <x v="1"/>
    <s v="plays"/>
    <x v="2"/>
    <n v="2016"/>
  </r>
  <r>
    <x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x v="3524"/>
    <b v="0"/>
    <n v="74"/>
    <b v="1"/>
    <x v="6"/>
    <x v="3524"/>
    <x v="1"/>
    <s v="plays"/>
    <x v="3"/>
    <n v="2014"/>
  </r>
  <r>
    <x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x v="3525"/>
    <b v="0"/>
    <n v="7"/>
    <b v="1"/>
    <x v="6"/>
    <x v="3525"/>
    <x v="1"/>
    <s v="plays"/>
    <x v="0"/>
    <n v="2015"/>
  </r>
  <r>
    <x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x v="3526"/>
    <b v="0"/>
    <n v="34"/>
    <b v="1"/>
    <x v="6"/>
    <x v="3526"/>
    <x v="1"/>
    <s v="plays"/>
    <x v="2"/>
    <n v="201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x v="3527"/>
    <b v="0"/>
    <n v="86"/>
    <b v="1"/>
    <x v="6"/>
    <x v="3527"/>
    <x v="1"/>
    <s v="plays"/>
    <x v="0"/>
    <n v="2015"/>
  </r>
  <r>
    <x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x v="3528"/>
    <b v="0"/>
    <n v="37"/>
    <b v="1"/>
    <x v="6"/>
    <x v="3528"/>
    <x v="1"/>
    <s v="plays"/>
    <x v="2"/>
    <n v="2016"/>
  </r>
  <r>
    <x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x v="3529"/>
    <b v="0"/>
    <n v="18"/>
    <b v="1"/>
    <x v="6"/>
    <x v="3529"/>
    <x v="1"/>
    <s v="plays"/>
    <x v="0"/>
    <n v="2015"/>
  </r>
  <r>
    <x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x v="3530"/>
    <b v="0"/>
    <n v="22"/>
    <b v="1"/>
    <x v="6"/>
    <x v="3530"/>
    <x v="1"/>
    <s v="plays"/>
    <x v="2"/>
    <n v="2016"/>
  </r>
  <r>
    <x v="3531"/>
    <x v="3529"/>
    <s v="A political comedy for a crazy election year"/>
    <n v="1000"/>
    <n v="1280"/>
    <x v="0"/>
    <x v="0"/>
    <x v="0"/>
    <n v="1467301334"/>
    <x v="3531"/>
    <b v="0"/>
    <n v="26"/>
    <b v="1"/>
    <x v="6"/>
    <x v="3531"/>
    <x v="1"/>
    <s v="plays"/>
    <x v="2"/>
    <n v="2016"/>
  </r>
  <r>
    <x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x v="3532"/>
    <b v="0"/>
    <n v="27"/>
    <b v="1"/>
    <x v="6"/>
    <x v="3532"/>
    <x v="1"/>
    <s v="plays"/>
    <x v="3"/>
    <n v="2014"/>
  </r>
  <r>
    <x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x v="3533"/>
    <b v="0"/>
    <n v="8"/>
    <b v="1"/>
    <x v="6"/>
    <x v="3533"/>
    <x v="1"/>
    <s v="plays"/>
    <x v="0"/>
    <n v="2015"/>
  </r>
  <r>
    <x v="3534"/>
    <x v="3532"/>
    <s v="A Theatrical Prequel to Hell's Rebels, the current Pathfinder Adventure Path from Paizo Publishing"/>
    <n v="5000"/>
    <n v="7810"/>
    <x v="0"/>
    <x v="0"/>
    <x v="0"/>
    <n v="1443711623"/>
    <x v="3534"/>
    <b v="0"/>
    <n v="204"/>
    <b v="1"/>
    <x v="6"/>
    <x v="3534"/>
    <x v="1"/>
    <s v="plays"/>
    <x v="0"/>
    <n v="2015"/>
  </r>
  <r>
    <x v="3535"/>
    <x v="3533"/>
    <s v="On the 60th anniversary of Twelve Angry Men, 12 female writers create 12 short pieces about what makes them angry."/>
    <n v="2000"/>
    <n v="2063"/>
    <x v="0"/>
    <x v="1"/>
    <x v="1"/>
    <n v="1443808800"/>
    <x v="3535"/>
    <b v="0"/>
    <n v="46"/>
    <b v="1"/>
    <x v="6"/>
    <x v="3535"/>
    <x v="1"/>
    <s v="plays"/>
    <x v="0"/>
    <n v="2015"/>
  </r>
  <r>
    <x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x v="3536"/>
    <b v="0"/>
    <n v="17"/>
    <b v="1"/>
    <x v="6"/>
    <x v="3536"/>
    <x v="1"/>
    <s v="plays"/>
    <x v="0"/>
    <n v="2015"/>
  </r>
  <r>
    <x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x v="3537"/>
    <b v="0"/>
    <n v="28"/>
    <b v="1"/>
    <x v="6"/>
    <x v="3537"/>
    <x v="1"/>
    <s v="plays"/>
    <x v="3"/>
    <n v="2014"/>
  </r>
  <r>
    <x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x v="3538"/>
    <b v="0"/>
    <n v="83"/>
    <b v="1"/>
    <x v="6"/>
    <x v="3538"/>
    <x v="1"/>
    <s v="plays"/>
    <x v="2"/>
    <n v="2016"/>
  </r>
  <r>
    <x v="3539"/>
    <x v="3537"/>
    <s v="A searing new play that takes  an unflinching look at the terrible costs of police shootings in the African American community."/>
    <n v="600"/>
    <n v="718"/>
    <x v="0"/>
    <x v="0"/>
    <x v="0"/>
    <n v="1473358122"/>
    <x v="3539"/>
    <b v="0"/>
    <n v="13"/>
    <b v="1"/>
    <x v="6"/>
    <x v="3539"/>
    <x v="1"/>
    <s v="plays"/>
    <x v="2"/>
    <n v="2016"/>
  </r>
  <r>
    <x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x v="3540"/>
    <b v="0"/>
    <n v="8"/>
    <b v="1"/>
    <x v="6"/>
    <x v="3540"/>
    <x v="1"/>
    <s v="plays"/>
    <x v="2"/>
    <n v="2016"/>
  </r>
  <r>
    <x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x v="3541"/>
    <b v="0"/>
    <n v="32"/>
    <b v="1"/>
    <x v="6"/>
    <x v="3541"/>
    <x v="1"/>
    <s v="plays"/>
    <x v="0"/>
    <n v="2015"/>
  </r>
  <r>
    <x v="3542"/>
    <x v="3540"/>
    <s v="Ancient Greece. Giddy, champagne soaked debauchery celebrating the Trojan War's end leads to a shocking and deadly surprise."/>
    <n v="5500"/>
    <n v="5623"/>
    <x v="0"/>
    <x v="0"/>
    <x v="0"/>
    <n v="1410099822"/>
    <x v="3542"/>
    <b v="0"/>
    <n v="85"/>
    <b v="1"/>
    <x v="6"/>
    <x v="3542"/>
    <x v="1"/>
    <s v="plays"/>
    <x v="3"/>
    <n v="2014"/>
  </r>
  <r>
    <x v="3543"/>
    <x v="3541"/>
    <s v="A circus theater show. An escaped carousel horse and a beautiful wire dancer let the fantasies run wild."/>
    <n v="1500"/>
    <n v="1570"/>
    <x v="0"/>
    <x v="12"/>
    <x v="3"/>
    <n v="1435255659"/>
    <x v="3543"/>
    <b v="0"/>
    <n v="29"/>
    <b v="1"/>
    <x v="6"/>
    <x v="3543"/>
    <x v="1"/>
    <s v="plays"/>
    <x v="0"/>
    <n v="2015"/>
  </r>
  <r>
    <x v="3544"/>
    <x v="3542"/>
    <s v="Death &amp; Pretzels presents the world premiere of Paul Pasulka's Gruoch, or Lady Macbeth"/>
    <n v="2500"/>
    <n v="2500"/>
    <x v="0"/>
    <x v="0"/>
    <x v="0"/>
    <n v="1425758257"/>
    <x v="3544"/>
    <b v="0"/>
    <n v="24"/>
    <b v="1"/>
    <x v="6"/>
    <x v="3544"/>
    <x v="1"/>
    <s v="plays"/>
    <x v="0"/>
    <n v="2015"/>
  </r>
  <r>
    <x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x v="3545"/>
    <b v="0"/>
    <n v="8"/>
    <b v="1"/>
    <x v="6"/>
    <x v="3545"/>
    <x v="1"/>
    <s v="plays"/>
    <x v="0"/>
    <n v="2015"/>
  </r>
  <r>
    <x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x v="3546"/>
    <b v="0"/>
    <n v="19"/>
    <b v="1"/>
    <x v="6"/>
    <x v="3546"/>
    <x v="1"/>
    <s v="plays"/>
    <x v="0"/>
    <n v="2015"/>
  </r>
  <r>
    <x v="3547"/>
    <x v="3545"/>
    <s v="Help to bring this heart warming story of Ray Didinger's relationship with his boyhood hero Tommy McDonald to life."/>
    <n v="35000"/>
    <n v="40043.25"/>
    <x v="0"/>
    <x v="0"/>
    <x v="0"/>
    <n v="1463198340"/>
    <x v="3547"/>
    <b v="0"/>
    <n v="336"/>
    <b v="1"/>
    <x v="6"/>
    <x v="3547"/>
    <x v="1"/>
    <s v="plays"/>
    <x v="2"/>
    <n v="2016"/>
  </r>
  <r>
    <x v="3548"/>
    <x v="3546"/>
    <s v="We're putting together a production of THE UNDERSTUDY by Theresa Rebeck and hope you'll help us share this story."/>
    <n v="2100"/>
    <n v="2140"/>
    <x v="0"/>
    <x v="0"/>
    <x v="0"/>
    <n v="1457139600"/>
    <x v="3548"/>
    <b v="0"/>
    <n v="13"/>
    <b v="1"/>
    <x v="6"/>
    <x v="3548"/>
    <x v="1"/>
    <s v="plays"/>
    <x v="2"/>
    <n v="2016"/>
  </r>
  <r>
    <x v="3549"/>
    <x v="3547"/>
    <s v="Help us bring to life tales of hardship, danger and community of extraordinary women working in WW1 munitions factories."/>
    <n v="1000"/>
    <n v="1020"/>
    <x v="0"/>
    <x v="1"/>
    <x v="1"/>
    <n v="1441358873"/>
    <x v="3549"/>
    <b v="0"/>
    <n v="42"/>
    <b v="1"/>
    <x v="6"/>
    <x v="3549"/>
    <x v="1"/>
    <s v="plays"/>
    <x v="0"/>
    <n v="2015"/>
  </r>
  <r>
    <x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x v="3550"/>
    <b v="0"/>
    <n v="64"/>
    <b v="1"/>
    <x v="6"/>
    <x v="3550"/>
    <x v="1"/>
    <s v="plays"/>
    <x v="2"/>
    <n v="2016"/>
  </r>
  <r>
    <x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x v="3551"/>
    <b v="0"/>
    <n v="25"/>
    <b v="1"/>
    <x v="6"/>
    <x v="3551"/>
    <x v="1"/>
    <s v="plays"/>
    <x v="3"/>
    <n v="2014"/>
  </r>
  <r>
    <x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x v="3552"/>
    <b v="0"/>
    <n v="20"/>
    <b v="1"/>
    <x v="6"/>
    <x v="3552"/>
    <x v="1"/>
    <s v="plays"/>
    <x v="3"/>
    <n v="2014"/>
  </r>
  <r>
    <x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x v="3553"/>
    <b v="0"/>
    <n v="104"/>
    <b v="1"/>
    <x v="6"/>
    <x v="3553"/>
    <x v="1"/>
    <s v="plays"/>
    <x v="0"/>
    <n v="2015"/>
  </r>
  <r>
    <x v="3554"/>
    <x v="3552"/>
    <s v="MASKS is a dramedy dealing with what it means to be alive, the reliability of identity, and what it means to suffer."/>
    <n v="5000"/>
    <n v="5671.11"/>
    <x v="0"/>
    <x v="0"/>
    <x v="0"/>
    <n v="1423674000"/>
    <x v="3554"/>
    <b v="0"/>
    <n v="53"/>
    <b v="1"/>
    <x v="6"/>
    <x v="3554"/>
    <x v="1"/>
    <s v="plays"/>
    <x v="0"/>
    <n v="2015"/>
  </r>
  <r>
    <x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x v="3555"/>
    <b v="0"/>
    <n v="14"/>
    <b v="1"/>
    <x v="6"/>
    <x v="3555"/>
    <x v="1"/>
    <s v="plays"/>
    <x v="2"/>
    <n v="2016"/>
  </r>
  <r>
    <x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x v="3556"/>
    <b v="0"/>
    <n v="20"/>
    <b v="1"/>
    <x v="6"/>
    <x v="3556"/>
    <x v="1"/>
    <s v="plays"/>
    <x v="3"/>
    <n v="2014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x v="3557"/>
    <b v="0"/>
    <n v="558"/>
    <b v="1"/>
    <x v="6"/>
    <x v="3557"/>
    <x v="1"/>
    <s v="plays"/>
    <x v="3"/>
    <n v="2014"/>
  </r>
  <r>
    <x v="3558"/>
    <x v="3556"/>
    <s v="We're making a show about sex. Because it's important, everyone wants to talk about it and it's at the start of everything."/>
    <n v="350"/>
    <n v="504"/>
    <x v="0"/>
    <x v="1"/>
    <x v="1"/>
    <n v="1435352400"/>
    <x v="3558"/>
    <b v="0"/>
    <n v="22"/>
    <b v="1"/>
    <x v="6"/>
    <x v="3558"/>
    <x v="1"/>
    <s v="plays"/>
    <x v="0"/>
    <n v="2015"/>
  </r>
  <r>
    <x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x v="3559"/>
    <b v="0"/>
    <n v="24"/>
    <b v="1"/>
    <x v="6"/>
    <x v="3559"/>
    <x v="1"/>
    <s v="plays"/>
    <x v="0"/>
    <n v="2015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x v="3560"/>
    <b v="0"/>
    <n v="74"/>
    <b v="1"/>
    <x v="6"/>
    <x v="3560"/>
    <x v="1"/>
    <s v="plays"/>
    <x v="0"/>
    <n v="2015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61"/>
    <b v="0"/>
    <n v="54"/>
    <b v="1"/>
    <x v="6"/>
    <x v="3561"/>
    <x v="1"/>
    <s v="plays"/>
    <x v="0"/>
    <n v="2015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x v="3562"/>
    <b v="0"/>
    <n v="31"/>
    <b v="1"/>
    <x v="6"/>
    <x v="3562"/>
    <x v="1"/>
    <s v="plays"/>
    <x v="2"/>
    <n v="201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63"/>
    <b v="0"/>
    <n v="25"/>
    <b v="1"/>
    <x v="6"/>
    <x v="3563"/>
    <x v="1"/>
    <s v="plays"/>
    <x v="2"/>
    <n v="2016"/>
  </r>
  <r>
    <x v="3564"/>
    <x v="3562"/>
    <s v="Multi Award-Winng play THE PILLOWMAN coming to the Arts Centre Theatre, Aberdeen"/>
    <n v="1000"/>
    <n v="1005"/>
    <x v="0"/>
    <x v="1"/>
    <x v="1"/>
    <n v="1444060800"/>
    <x v="3564"/>
    <b v="0"/>
    <n v="17"/>
    <b v="1"/>
    <x v="6"/>
    <x v="3564"/>
    <x v="1"/>
    <s v="plays"/>
    <x v="0"/>
    <n v="2015"/>
  </r>
  <r>
    <x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x v="3565"/>
    <b v="0"/>
    <n v="12"/>
    <b v="1"/>
    <x v="6"/>
    <x v="3565"/>
    <x v="1"/>
    <s v="plays"/>
    <x v="3"/>
    <n v="2014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x v="3566"/>
    <b v="0"/>
    <n v="38"/>
    <b v="1"/>
    <x v="6"/>
    <x v="3566"/>
    <x v="1"/>
    <s v="plays"/>
    <x v="3"/>
    <n v="2014"/>
  </r>
  <r>
    <x v="3567"/>
    <x v="3565"/>
    <s v="First stage adaptation of Sarah Moore Fitzgerald's beautiful novel about Alzheimer's and time travel with a live folk score."/>
    <n v="1000"/>
    <n v="1088"/>
    <x v="0"/>
    <x v="1"/>
    <x v="1"/>
    <n v="1433964444"/>
    <x v="3567"/>
    <b v="0"/>
    <n v="41"/>
    <b v="1"/>
    <x v="6"/>
    <x v="3567"/>
    <x v="1"/>
    <s v="plays"/>
    <x v="0"/>
    <n v="2015"/>
  </r>
  <r>
    <x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x v="3568"/>
    <b v="0"/>
    <n v="19"/>
    <b v="1"/>
    <x v="6"/>
    <x v="3568"/>
    <x v="1"/>
    <s v="plays"/>
    <x v="3"/>
    <n v="2014"/>
  </r>
  <r>
    <x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x v="3569"/>
    <b v="0"/>
    <n v="41"/>
    <b v="1"/>
    <x v="6"/>
    <x v="3569"/>
    <x v="1"/>
    <s v="plays"/>
    <x v="3"/>
    <n v="2014"/>
  </r>
  <r>
    <x v="3570"/>
    <x v="3568"/>
    <s v="Theatre Machine presents an all-new adaptation of Maxim Gorky's classic of Russian theatre, The Lower Depths."/>
    <n v="2000"/>
    <n v="2287"/>
    <x v="0"/>
    <x v="0"/>
    <x v="0"/>
    <n v="1420009200"/>
    <x v="3570"/>
    <b v="0"/>
    <n v="26"/>
    <b v="1"/>
    <x v="6"/>
    <x v="3570"/>
    <x v="1"/>
    <s v="plays"/>
    <x v="3"/>
    <n v="2014"/>
  </r>
  <r>
    <x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x v="3571"/>
    <b v="0"/>
    <n v="25"/>
    <b v="1"/>
    <x v="6"/>
    <x v="3571"/>
    <x v="1"/>
    <s v="plays"/>
    <x v="3"/>
    <n v="2014"/>
  </r>
  <r>
    <x v="3572"/>
    <x v="3570"/>
    <s v="A darkly comic one woman show by Abram Rooney as part of The Camden Fringe 2015."/>
    <n v="500"/>
    <n v="500"/>
    <x v="0"/>
    <x v="1"/>
    <x v="1"/>
    <n v="1434894082"/>
    <x v="3572"/>
    <b v="0"/>
    <n v="9"/>
    <b v="1"/>
    <x v="6"/>
    <x v="3572"/>
    <x v="1"/>
    <s v="plays"/>
    <x v="0"/>
    <n v="2015"/>
  </r>
  <r>
    <x v="3573"/>
    <x v="3571"/>
    <s v="London based theatre makers collaborating to create a new show about the history of HipHop."/>
    <n v="3000"/>
    <n v="3084"/>
    <x v="0"/>
    <x v="1"/>
    <x v="1"/>
    <n v="1415440846"/>
    <x v="3573"/>
    <b v="0"/>
    <n v="78"/>
    <b v="1"/>
    <x v="6"/>
    <x v="3573"/>
    <x v="1"/>
    <s v="plays"/>
    <x v="3"/>
    <n v="2014"/>
  </r>
  <r>
    <x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x v="3574"/>
    <b v="0"/>
    <n v="45"/>
    <b v="1"/>
    <x v="6"/>
    <x v="3574"/>
    <x v="1"/>
    <s v="plays"/>
    <x v="3"/>
    <n v="2014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x v="3575"/>
    <b v="0"/>
    <n v="102"/>
    <b v="1"/>
    <x v="6"/>
    <x v="3575"/>
    <x v="1"/>
    <s v="plays"/>
    <x v="2"/>
    <n v="2016"/>
  </r>
  <r>
    <x v="3576"/>
    <x v="3574"/>
    <s v="Vote here for whatever show you want to see next year! No gimmick, no stretch goals, just a simple vote and a free ticket."/>
    <n v="100"/>
    <n v="100"/>
    <x v="0"/>
    <x v="0"/>
    <x v="0"/>
    <n v="1480947054"/>
    <x v="3576"/>
    <b v="0"/>
    <n v="5"/>
    <b v="1"/>
    <x v="6"/>
    <x v="3576"/>
    <x v="1"/>
    <s v="plays"/>
    <x v="2"/>
    <n v="2016"/>
  </r>
  <r>
    <x v="3577"/>
    <x v="3575"/>
    <s v="Our goal is to bring this story of one town's processing of tragedy and their own community identity to Utah County."/>
    <n v="600"/>
    <n v="780"/>
    <x v="0"/>
    <x v="0"/>
    <x v="0"/>
    <n v="1430029680"/>
    <x v="3577"/>
    <b v="0"/>
    <n v="27"/>
    <b v="1"/>
    <x v="6"/>
    <x v="3577"/>
    <x v="1"/>
    <s v="plays"/>
    <x v="0"/>
    <n v="2015"/>
  </r>
  <r>
    <x v="3578"/>
    <x v="3576"/>
    <s v="An unsparing, slightly surreal look at the effects of the private rented sector on two young women. Based on real events."/>
    <n v="1500"/>
    <n v="1500.2"/>
    <x v="0"/>
    <x v="1"/>
    <x v="1"/>
    <n v="1462037777"/>
    <x v="3578"/>
    <b v="0"/>
    <n v="37"/>
    <b v="1"/>
    <x v="6"/>
    <x v="3578"/>
    <x v="1"/>
    <s v="plays"/>
    <x v="2"/>
    <n v="2016"/>
  </r>
  <r>
    <x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x v="3579"/>
    <b v="0"/>
    <n v="14"/>
    <b v="1"/>
    <x v="6"/>
    <x v="3579"/>
    <x v="1"/>
    <s v="plays"/>
    <x v="2"/>
    <n v="2016"/>
  </r>
  <r>
    <x v="3580"/>
    <x v="3578"/>
    <s v="Annabel Lost combines visual art and performance poetry to tell the story of two orphaned refugees, Quetzal and Rhime."/>
    <n v="900"/>
    <n v="1025"/>
    <x v="0"/>
    <x v="0"/>
    <x v="0"/>
    <n v="1425185940"/>
    <x v="3580"/>
    <b v="0"/>
    <n v="27"/>
    <b v="1"/>
    <x v="6"/>
    <x v="3580"/>
    <x v="1"/>
    <s v="plays"/>
    <x v="0"/>
    <n v="2015"/>
  </r>
  <r>
    <x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x v="3581"/>
    <b v="0"/>
    <n v="45"/>
    <b v="1"/>
    <x v="6"/>
    <x v="3581"/>
    <x v="1"/>
    <s v="plays"/>
    <x v="3"/>
    <n v="2014"/>
  </r>
  <r>
    <x v="3582"/>
    <x v="3580"/>
    <s v="A contemporary American play touching on the scorching realities of growing up in the Millennial generation."/>
    <n v="1000"/>
    <n v="2870"/>
    <x v="0"/>
    <x v="0"/>
    <x v="0"/>
    <n v="1459822682"/>
    <x v="3582"/>
    <b v="0"/>
    <n v="49"/>
    <b v="1"/>
    <x v="6"/>
    <x v="3582"/>
    <x v="1"/>
    <s v="plays"/>
    <x v="2"/>
    <n v="2016"/>
  </r>
  <r>
    <x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x v="3583"/>
    <b v="0"/>
    <n v="24"/>
    <b v="1"/>
    <x v="6"/>
    <x v="3583"/>
    <x v="1"/>
    <s v="plays"/>
    <x v="2"/>
    <n v="201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84"/>
    <b v="0"/>
    <n v="112"/>
    <b v="1"/>
    <x v="6"/>
    <x v="3584"/>
    <x v="1"/>
    <s v="plays"/>
    <x v="0"/>
    <n v="2015"/>
  </r>
  <r>
    <x v="3585"/>
    <x v="3583"/>
    <s v="The world premiere of a play, a true story about love, loss, and a man reaching back in time as the only way to move forward."/>
    <n v="3400"/>
    <n v="4050"/>
    <x v="0"/>
    <x v="0"/>
    <x v="0"/>
    <n v="1419181890"/>
    <x v="3585"/>
    <b v="0"/>
    <n v="23"/>
    <b v="1"/>
    <x v="6"/>
    <x v="3585"/>
    <x v="1"/>
    <s v="plays"/>
    <x v="3"/>
    <n v="2014"/>
  </r>
  <r>
    <x v="3586"/>
    <x v="3584"/>
    <s v="See Theatre In A New Light"/>
    <n v="7500"/>
    <n v="8207"/>
    <x v="0"/>
    <x v="0"/>
    <x v="0"/>
    <n v="1474649070"/>
    <x v="3586"/>
    <b v="0"/>
    <n v="54"/>
    <b v="1"/>
    <x v="6"/>
    <x v="3586"/>
    <x v="1"/>
    <s v="plays"/>
    <x v="2"/>
    <n v="2016"/>
  </r>
  <r>
    <x v="3587"/>
    <x v="3585"/>
    <s v="The GSA BA (Hons) Acting class of 2016 are taking a transfer of their GSA Production to The Cockpit Theatre in London"/>
    <n v="500"/>
    <n v="633"/>
    <x v="0"/>
    <x v="1"/>
    <x v="1"/>
    <n v="1467054000"/>
    <x v="3587"/>
    <b v="0"/>
    <n v="28"/>
    <b v="1"/>
    <x v="6"/>
    <x v="3587"/>
    <x v="1"/>
    <s v="plays"/>
    <x v="2"/>
    <n v="2016"/>
  </r>
  <r>
    <x v="3588"/>
    <x v="3586"/>
    <s v="Touring the fast-paced, playful and poignant story of three twenty-somethings in a mental-health support group."/>
    <n v="200"/>
    <n v="201"/>
    <x v="0"/>
    <x v="1"/>
    <x v="1"/>
    <n v="1430348400"/>
    <x v="3588"/>
    <b v="0"/>
    <n v="11"/>
    <b v="1"/>
    <x v="6"/>
    <x v="3588"/>
    <x v="1"/>
    <s v="plays"/>
    <x v="0"/>
    <n v="2015"/>
  </r>
  <r>
    <x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x v="3589"/>
    <b v="0"/>
    <n v="62"/>
    <b v="1"/>
    <x v="6"/>
    <x v="3589"/>
    <x v="1"/>
    <s v="plays"/>
    <x v="0"/>
    <n v="2015"/>
  </r>
  <r>
    <x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x v="3590"/>
    <b v="0"/>
    <n v="73"/>
    <b v="1"/>
    <x v="6"/>
    <x v="3590"/>
    <x v="1"/>
    <s v="plays"/>
    <x v="3"/>
    <n v="2014"/>
  </r>
  <r>
    <x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x v="3591"/>
    <b v="0"/>
    <n v="18"/>
    <b v="1"/>
    <x v="6"/>
    <x v="3591"/>
    <x v="1"/>
    <s v="plays"/>
    <x v="3"/>
    <n v="2014"/>
  </r>
  <r>
    <x v="3592"/>
    <x v="3590"/>
    <s v="Sex. Fish. A COMET THAT DESTROYS THE WORLD. boom a play by Peter Sinn Nachtrieb- Feb 19-21 at The Bridge in NYC."/>
    <n v="2000"/>
    <n v="2545"/>
    <x v="0"/>
    <x v="0"/>
    <x v="0"/>
    <n v="1423630740"/>
    <x v="3592"/>
    <b v="0"/>
    <n v="35"/>
    <b v="1"/>
    <x v="6"/>
    <x v="3592"/>
    <x v="1"/>
    <s v="plays"/>
    <x v="3"/>
    <n v="2014"/>
  </r>
  <r>
    <x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x v="3593"/>
    <b v="0"/>
    <n v="43"/>
    <b v="1"/>
    <x v="6"/>
    <x v="3593"/>
    <x v="1"/>
    <s v="plays"/>
    <x v="3"/>
    <n v="2014"/>
  </r>
  <r>
    <x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x v="3594"/>
    <b v="0"/>
    <n v="36"/>
    <b v="1"/>
    <x v="6"/>
    <x v="3594"/>
    <x v="1"/>
    <s v="plays"/>
    <x v="2"/>
    <n v="2016"/>
  </r>
  <r>
    <x v="3595"/>
    <x v="3593"/>
    <s v="A new theatre company staging Will Eno's The Flu Season in Seattle"/>
    <n v="2600"/>
    <n v="3081"/>
    <x v="0"/>
    <x v="0"/>
    <x v="0"/>
    <n v="1426229940"/>
    <x v="3595"/>
    <b v="0"/>
    <n v="62"/>
    <b v="1"/>
    <x v="6"/>
    <x v="3595"/>
    <x v="1"/>
    <s v="plays"/>
    <x v="0"/>
    <n v="2015"/>
  </r>
  <r>
    <x v="3596"/>
    <x v="3594"/>
    <s v="A play about the last eight years of the life of Egon Schiele, one of the most influential Austrian Expressionist artists."/>
    <n v="1100"/>
    <n v="1185"/>
    <x v="0"/>
    <x v="5"/>
    <x v="5"/>
    <n v="1409072982"/>
    <x v="3596"/>
    <b v="0"/>
    <n v="15"/>
    <b v="1"/>
    <x v="6"/>
    <x v="3596"/>
    <x v="1"/>
    <s v="plays"/>
    <x v="3"/>
    <n v="2014"/>
  </r>
  <r>
    <x v="3597"/>
    <x v="3595"/>
    <s v="&quot;I think that I have my own will. I can stop this, I tell myself. But it's not true.&quot;"/>
    <n v="2500"/>
    <n v="2565"/>
    <x v="0"/>
    <x v="0"/>
    <x v="0"/>
    <n v="1456984740"/>
    <x v="3597"/>
    <b v="0"/>
    <n v="33"/>
    <b v="1"/>
    <x v="6"/>
    <x v="3597"/>
    <x v="1"/>
    <s v="plays"/>
    <x v="2"/>
    <n v="2016"/>
  </r>
  <r>
    <x v="3598"/>
    <x v="3596"/>
    <s v="River City Theatre Company needs your support as we embark on our thirteenth production, CINDERELLA!"/>
    <n v="1000"/>
    <n v="1101"/>
    <x v="0"/>
    <x v="0"/>
    <x v="0"/>
    <n v="1409720340"/>
    <x v="3598"/>
    <b v="0"/>
    <n v="27"/>
    <b v="1"/>
    <x v="6"/>
    <x v="3598"/>
    <x v="1"/>
    <s v="plays"/>
    <x v="3"/>
    <n v="2014"/>
  </r>
  <r>
    <x v="3599"/>
    <x v="3597"/>
    <s v="Help Chrysalis get this production off the ground!  An original play, we only need $500 to get this production on its feet!"/>
    <n v="500"/>
    <n v="1010"/>
    <x v="0"/>
    <x v="0"/>
    <x v="0"/>
    <n v="1440892800"/>
    <x v="3599"/>
    <b v="0"/>
    <n v="17"/>
    <b v="1"/>
    <x v="6"/>
    <x v="3599"/>
    <x v="1"/>
    <s v="plays"/>
    <x v="0"/>
    <n v="2015"/>
  </r>
  <r>
    <x v="3600"/>
    <x v="3598"/>
    <s v="The First Play From The Man Who Brought You The Black James Bond!"/>
    <n v="10"/>
    <n v="13"/>
    <x v="0"/>
    <x v="0"/>
    <x v="0"/>
    <n v="1476390164"/>
    <x v="3600"/>
    <b v="0"/>
    <n v="4"/>
    <b v="1"/>
    <x v="6"/>
    <x v="3600"/>
    <x v="1"/>
    <s v="plays"/>
    <x v="2"/>
    <n v="2016"/>
  </r>
  <r>
    <x v="3601"/>
    <x v="3599"/>
    <s v="New play 'Pink Confetti' by Paul Roberts at The Courtyard Theatre produced by Etch and directed by Oliver Dawe."/>
    <n v="2000"/>
    <n v="2087"/>
    <x v="0"/>
    <x v="1"/>
    <x v="1"/>
    <n v="1421452682"/>
    <x v="3601"/>
    <b v="0"/>
    <n v="53"/>
    <b v="1"/>
    <x v="6"/>
    <x v="3601"/>
    <x v="1"/>
    <s v="plays"/>
    <x v="3"/>
    <n v="2014"/>
  </r>
  <r>
    <x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x v="3602"/>
    <b v="0"/>
    <n v="49"/>
    <b v="1"/>
    <x v="6"/>
    <x v="3602"/>
    <x v="1"/>
    <s v="plays"/>
    <x v="2"/>
    <n v="2016"/>
  </r>
  <r>
    <x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x v="3603"/>
    <b v="0"/>
    <n v="57"/>
    <b v="1"/>
    <x v="6"/>
    <x v="3603"/>
    <x v="1"/>
    <s v="plays"/>
    <x v="0"/>
    <n v="2015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x v="3604"/>
    <b v="0"/>
    <n v="69"/>
    <b v="1"/>
    <x v="6"/>
    <x v="3604"/>
    <x v="1"/>
    <s v="plays"/>
    <x v="2"/>
    <n v="2016"/>
  </r>
  <r>
    <x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x v="3605"/>
    <b v="0"/>
    <n v="15"/>
    <b v="1"/>
    <x v="6"/>
    <x v="3605"/>
    <x v="1"/>
    <s v="plays"/>
    <x v="2"/>
    <n v="2016"/>
  </r>
  <r>
    <x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x v="3606"/>
    <b v="0"/>
    <n v="64"/>
    <b v="1"/>
    <x v="6"/>
    <x v="3606"/>
    <x v="1"/>
    <s v="plays"/>
    <x v="2"/>
    <n v="2016"/>
  </r>
  <r>
    <x v="3607"/>
    <x v="3605"/>
    <s v="'E15' is a verbatim project that looks at the story of the Focus E15 Campaign"/>
    <n v="550"/>
    <n v="580"/>
    <x v="0"/>
    <x v="1"/>
    <x v="1"/>
    <n v="1450137600"/>
    <x v="3607"/>
    <b v="0"/>
    <n v="20"/>
    <b v="1"/>
    <x v="6"/>
    <x v="3607"/>
    <x v="1"/>
    <s v="plays"/>
    <x v="0"/>
    <n v="2015"/>
  </r>
  <r>
    <x v="3608"/>
    <x v="3606"/>
    <s v="Help us get the show on the road! Petrification is a new play about home, memory and identity and we need your help to tour."/>
    <n v="800"/>
    <n v="800"/>
    <x v="0"/>
    <x v="1"/>
    <x v="1"/>
    <n v="1466172000"/>
    <x v="3608"/>
    <b v="0"/>
    <n v="27"/>
    <b v="1"/>
    <x v="6"/>
    <x v="3608"/>
    <x v="1"/>
    <s v="plays"/>
    <x v="2"/>
    <n v="2016"/>
  </r>
  <r>
    <x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x v="3609"/>
    <b v="0"/>
    <n v="21"/>
    <b v="1"/>
    <x v="6"/>
    <x v="3609"/>
    <x v="1"/>
    <s v="plays"/>
    <x v="2"/>
    <n v="2016"/>
  </r>
  <r>
    <x v="3610"/>
    <x v="3608"/>
    <s v="The Florence Company premieres its first stage play at the Chelsea Theatre in London with an original piece of writing"/>
    <n v="1000"/>
    <n v="1623"/>
    <x v="0"/>
    <x v="1"/>
    <x v="1"/>
    <n v="1439806936"/>
    <x v="3610"/>
    <b v="0"/>
    <n v="31"/>
    <b v="1"/>
    <x v="6"/>
    <x v="3610"/>
    <x v="1"/>
    <s v="plays"/>
    <x v="0"/>
    <n v="2015"/>
  </r>
  <r>
    <x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x v="3611"/>
    <b v="0"/>
    <n v="51"/>
    <b v="1"/>
    <x v="6"/>
    <x v="3611"/>
    <x v="1"/>
    <s v="plays"/>
    <x v="0"/>
    <n v="2015"/>
  </r>
  <r>
    <x v="3612"/>
    <x v="3610"/>
    <s v="A Harlem Hellfighter struggles to re-integrate into his community after heroically fighting for his country in WW1."/>
    <n v="5000"/>
    <n v="7220"/>
    <x v="0"/>
    <x v="5"/>
    <x v="5"/>
    <n v="1402334811"/>
    <x v="3612"/>
    <b v="0"/>
    <n v="57"/>
    <b v="1"/>
    <x v="6"/>
    <x v="3612"/>
    <x v="1"/>
    <s v="plays"/>
    <x v="3"/>
    <n v="2014"/>
  </r>
  <r>
    <x v="3613"/>
    <x v="3611"/>
    <s v="a woman walks into a bar except she looks like a man and no one's serving drinks. one night only"/>
    <n v="1250"/>
    <n v="1250"/>
    <x v="0"/>
    <x v="0"/>
    <x v="0"/>
    <n v="1403964574"/>
    <x v="3613"/>
    <b v="0"/>
    <n v="20"/>
    <b v="1"/>
    <x v="6"/>
    <x v="3613"/>
    <x v="1"/>
    <s v="plays"/>
    <x v="3"/>
    <n v="2014"/>
  </r>
  <r>
    <x v="3614"/>
    <x v="3438"/>
    <s v="A production of &quot;Gruesome Playground Injuries&quot; by Rajiv Joseph July 24th-August 9th at The Bakery in Denver, CO."/>
    <n v="2500"/>
    <n v="2520"/>
    <x v="0"/>
    <x v="0"/>
    <x v="0"/>
    <n v="1434675616"/>
    <x v="3614"/>
    <b v="0"/>
    <n v="71"/>
    <b v="1"/>
    <x v="6"/>
    <x v="3614"/>
    <x v="1"/>
    <s v="plays"/>
    <x v="0"/>
    <n v="2015"/>
  </r>
  <r>
    <x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x v="3615"/>
    <b v="0"/>
    <n v="72"/>
    <b v="1"/>
    <x v="6"/>
    <x v="3615"/>
    <x v="1"/>
    <s v="plays"/>
    <x v="0"/>
    <n v="2015"/>
  </r>
  <r>
    <x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x v="3616"/>
    <b v="0"/>
    <n v="45"/>
    <b v="1"/>
    <x v="6"/>
    <x v="3616"/>
    <x v="1"/>
    <s v="plays"/>
    <x v="0"/>
    <n v="2015"/>
  </r>
  <r>
    <x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x v="3617"/>
    <b v="0"/>
    <n v="51"/>
    <b v="1"/>
    <x v="6"/>
    <x v="3617"/>
    <x v="1"/>
    <s v="plays"/>
    <x v="1"/>
    <n v="2017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x v="3618"/>
    <b v="0"/>
    <n v="56"/>
    <b v="1"/>
    <x v="6"/>
    <x v="3618"/>
    <x v="1"/>
    <s v="plays"/>
    <x v="0"/>
    <n v="2015"/>
  </r>
  <r>
    <x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x v="3619"/>
    <b v="0"/>
    <n v="17"/>
    <b v="1"/>
    <x v="6"/>
    <x v="3619"/>
    <x v="1"/>
    <s v="plays"/>
    <x v="2"/>
    <n v="2016"/>
  </r>
  <r>
    <x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x v="3620"/>
    <b v="0"/>
    <n v="197"/>
    <b v="1"/>
    <x v="6"/>
    <x v="3620"/>
    <x v="1"/>
    <s v="plays"/>
    <x v="0"/>
    <n v="2015"/>
  </r>
  <r>
    <x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x v="3621"/>
    <b v="0"/>
    <n v="70"/>
    <b v="1"/>
    <x v="6"/>
    <x v="3621"/>
    <x v="1"/>
    <s v="plays"/>
    <x v="2"/>
    <n v="2016"/>
  </r>
  <r>
    <x v="3622"/>
    <x v="3619"/>
    <s v="5 actors. 39 characters. 1 epic adventure. Presented by the Cradle Theatre Company."/>
    <n v="1000"/>
    <n v="1000.99"/>
    <x v="0"/>
    <x v="0"/>
    <x v="0"/>
    <n v="1411874580"/>
    <x v="3622"/>
    <b v="0"/>
    <n v="21"/>
    <b v="1"/>
    <x v="6"/>
    <x v="3622"/>
    <x v="1"/>
    <s v="plays"/>
    <x v="3"/>
    <n v="2014"/>
  </r>
  <r>
    <x v="3623"/>
    <x v="3620"/>
    <s v="An original play exploring the complications of romantic relationships in all forms."/>
    <n v="2500"/>
    <n v="3000"/>
    <x v="0"/>
    <x v="0"/>
    <x v="0"/>
    <n v="1406358000"/>
    <x v="3623"/>
    <b v="0"/>
    <n v="34"/>
    <b v="1"/>
    <x v="6"/>
    <x v="3623"/>
    <x v="1"/>
    <s v="plays"/>
    <x v="3"/>
    <n v="2014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24"/>
    <b v="0"/>
    <n v="39"/>
    <b v="1"/>
    <x v="6"/>
    <x v="3624"/>
    <x v="1"/>
    <s v="plays"/>
    <x v="2"/>
    <n v="2016"/>
  </r>
  <r>
    <x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x v="3625"/>
    <b v="0"/>
    <n v="78"/>
    <b v="1"/>
    <x v="6"/>
    <x v="3625"/>
    <x v="1"/>
    <s v="plays"/>
    <x v="0"/>
    <n v="2015"/>
  </r>
  <r>
    <x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x v="3626"/>
    <b v="0"/>
    <n v="48"/>
    <b v="1"/>
    <x v="6"/>
    <x v="3626"/>
    <x v="1"/>
    <s v="plays"/>
    <x v="3"/>
    <n v="2014"/>
  </r>
  <r>
    <x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x v="3627"/>
    <b v="0"/>
    <n v="29"/>
    <b v="1"/>
    <x v="6"/>
    <x v="3627"/>
    <x v="1"/>
    <s v="plays"/>
    <x v="2"/>
    <n v="201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x v="3628"/>
    <b v="0"/>
    <n v="0"/>
    <b v="0"/>
    <x v="40"/>
    <x v="3628"/>
    <x v="1"/>
    <s v="musical"/>
    <x v="0"/>
    <n v="2015"/>
  </r>
  <r>
    <x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x v="3629"/>
    <b v="0"/>
    <n v="2"/>
    <b v="0"/>
    <x v="40"/>
    <x v="3629"/>
    <x v="1"/>
    <s v="musical"/>
    <x v="2"/>
    <n v="2016"/>
  </r>
  <r>
    <x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x v="3630"/>
    <b v="0"/>
    <n v="1"/>
    <b v="0"/>
    <x v="40"/>
    <x v="3630"/>
    <x v="1"/>
    <s v="musical"/>
    <x v="3"/>
    <n v="2014"/>
  </r>
  <r>
    <x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x v="3631"/>
    <b v="0"/>
    <n v="59"/>
    <b v="0"/>
    <x v="40"/>
    <x v="3631"/>
    <x v="1"/>
    <s v="musical"/>
    <x v="3"/>
    <n v="2014"/>
  </r>
  <r>
    <x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x v="3632"/>
    <b v="0"/>
    <n v="1"/>
    <b v="0"/>
    <x v="40"/>
    <x v="3632"/>
    <x v="1"/>
    <s v="musical"/>
    <x v="3"/>
    <n v="2014"/>
  </r>
  <r>
    <x v="3633"/>
    <x v="3630"/>
    <s v="SMOKEY AND THE BANDIT: THE MUSICAL_x000a_The classic film, characters and music you love, on stage, LIVE!"/>
    <n v="5000"/>
    <n v="1762"/>
    <x v="2"/>
    <x v="0"/>
    <x v="0"/>
    <n v="1479517200"/>
    <x v="3633"/>
    <b v="0"/>
    <n v="31"/>
    <b v="0"/>
    <x v="40"/>
    <x v="3633"/>
    <x v="1"/>
    <s v="musical"/>
    <x v="2"/>
    <n v="2016"/>
  </r>
  <r>
    <x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x v="3634"/>
    <b v="0"/>
    <n v="18"/>
    <b v="0"/>
    <x v="40"/>
    <x v="3634"/>
    <x v="1"/>
    <s v="musical"/>
    <x v="2"/>
    <n v="2016"/>
  </r>
  <r>
    <x v="3635"/>
    <x v="3632"/>
    <s v="Mary's Son is a pop opera about Jesus and the hope he brings to all people."/>
    <n v="3500"/>
    <n v="1276"/>
    <x v="2"/>
    <x v="0"/>
    <x v="0"/>
    <n v="1461186676"/>
    <x v="3635"/>
    <b v="0"/>
    <n v="10"/>
    <b v="0"/>
    <x v="40"/>
    <x v="3635"/>
    <x v="1"/>
    <s v="musical"/>
    <x v="2"/>
    <n v="2016"/>
  </r>
  <r>
    <x v="3636"/>
    <x v="3633"/>
    <s v="The Brotherâ€™s of B-block is a musical play. A new take on &quot;OZ&quot; _x000a_The Wizard of OZ meets HBO's OZ."/>
    <n v="150000"/>
    <n v="0"/>
    <x v="2"/>
    <x v="0"/>
    <x v="0"/>
    <n v="1442248829"/>
    <x v="3636"/>
    <b v="0"/>
    <n v="0"/>
    <b v="0"/>
    <x v="40"/>
    <x v="3636"/>
    <x v="1"/>
    <s v="musical"/>
    <x v="0"/>
    <n v="2015"/>
  </r>
  <r>
    <x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x v="3637"/>
    <b v="0"/>
    <n v="14"/>
    <b v="0"/>
    <x v="40"/>
    <x v="3637"/>
    <x v="1"/>
    <s v="musical"/>
    <x v="3"/>
    <n v="2014"/>
  </r>
  <r>
    <x v="3638"/>
    <x v="3635"/>
    <s v="A rock and roll journey that explores love, loss, redemption, duality and ascension."/>
    <n v="3300"/>
    <n v="216"/>
    <x v="2"/>
    <x v="5"/>
    <x v="5"/>
    <n v="1429456132"/>
    <x v="3638"/>
    <b v="0"/>
    <n v="2"/>
    <b v="0"/>
    <x v="40"/>
    <x v="3638"/>
    <x v="1"/>
    <s v="musical"/>
    <x v="0"/>
    <n v="2015"/>
  </r>
  <r>
    <x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x v="3639"/>
    <b v="0"/>
    <n v="1"/>
    <b v="0"/>
    <x v="40"/>
    <x v="3639"/>
    <x v="1"/>
    <s v="musical"/>
    <x v="2"/>
    <n v="2016"/>
  </r>
  <r>
    <x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x v="3640"/>
    <b v="0"/>
    <n v="3"/>
    <b v="0"/>
    <x v="40"/>
    <x v="3640"/>
    <x v="1"/>
    <s v="musical"/>
    <x v="0"/>
    <n v="2015"/>
  </r>
  <r>
    <x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x v="3641"/>
    <b v="0"/>
    <n v="0"/>
    <b v="0"/>
    <x v="40"/>
    <x v="3641"/>
    <x v="1"/>
    <s v="musical"/>
    <x v="3"/>
    <n v="2014"/>
  </r>
  <r>
    <x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x v="3642"/>
    <b v="0"/>
    <n v="2"/>
    <b v="0"/>
    <x v="40"/>
    <x v="3642"/>
    <x v="1"/>
    <s v="musical"/>
    <x v="0"/>
    <n v="2015"/>
  </r>
  <r>
    <x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x v="3643"/>
    <b v="0"/>
    <n v="0"/>
    <b v="0"/>
    <x v="40"/>
    <x v="3643"/>
    <x v="1"/>
    <s v="musical"/>
    <x v="0"/>
    <n v="2015"/>
  </r>
  <r>
    <x v="3644"/>
    <x v="3641"/>
    <s v="We are the Saugerties High School drama club. Please help us create our musical to keep theater alive!"/>
    <n v="5000"/>
    <n v="821"/>
    <x v="2"/>
    <x v="0"/>
    <x v="0"/>
    <n v="1457413140"/>
    <x v="3644"/>
    <b v="0"/>
    <n v="12"/>
    <b v="0"/>
    <x v="40"/>
    <x v="3644"/>
    <x v="1"/>
    <s v="musical"/>
    <x v="2"/>
    <n v="2016"/>
  </r>
  <r>
    <x v="3645"/>
    <x v="3642"/>
    <s v="This new musical comedy empowers women and girls of all ages to be themselves in their shoes, whatever shoes they choose."/>
    <n v="1000"/>
    <n v="1"/>
    <x v="2"/>
    <x v="5"/>
    <x v="5"/>
    <n v="1479773838"/>
    <x v="3645"/>
    <b v="0"/>
    <n v="1"/>
    <b v="0"/>
    <x v="40"/>
    <x v="3645"/>
    <x v="1"/>
    <s v="musical"/>
    <x v="2"/>
    <n v="2016"/>
  </r>
  <r>
    <x v="3646"/>
    <x v="3643"/>
    <s v="Develop demo materials for new, true story of teen Revolutionary War heroes - for hybrid film/live stage musical"/>
    <n v="10000"/>
    <n v="481"/>
    <x v="2"/>
    <x v="0"/>
    <x v="0"/>
    <n v="1434497400"/>
    <x v="3646"/>
    <b v="0"/>
    <n v="8"/>
    <b v="0"/>
    <x v="40"/>
    <x v="3646"/>
    <x v="1"/>
    <s v="musical"/>
    <x v="0"/>
    <n v="2015"/>
  </r>
  <r>
    <x v="3647"/>
    <x v="3644"/>
    <s v="Zachariah Sheldon is a brilliant, darkly twisted brand new musical with music from Mark Newton and script by Anthony Wilkes"/>
    <n v="500"/>
    <n v="30"/>
    <x v="2"/>
    <x v="1"/>
    <x v="1"/>
    <n v="1475258327"/>
    <x v="3647"/>
    <b v="0"/>
    <n v="2"/>
    <b v="0"/>
    <x v="40"/>
    <x v="3647"/>
    <x v="1"/>
    <s v="musical"/>
    <x v="2"/>
    <n v="2016"/>
  </r>
  <r>
    <x v="3648"/>
    <x v="3645"/>
    <s v="Help Moth Live! Support Moth and its artist collective to achieve its 2014/15 season."/>
    <n v="40000"/>
    <n v="40153"/>
    <x v="0"/>
    <x v="0"/>
    <x v="0"/>
    <n v="1412492445"/>
    <x v="3648"/>
    <b v="0"/>
    <n v="73"/>
    <b v="1"/>
    <x v="6"/>
    <x v="3648"/>
    <x v="1"/>
    <s v="plays"/>
    <x v="3"/>
    <n v="2014"/>
  </r>
  <r>
    <x v="3649"/>
    <x v="3646"/>
    <s v="Monies raised will help offset production costs of  transportation of set and actors, theatre rental and advertising costs."/>
    <n v="750"/>
    <n v="780"/>
    <x v="0"/>
    <x v="5"/>
    <x v="5"/>
    <n v="1402938394"/>
    <x v="3649"/>
    <b v="0"/>
    <n v="8"/>
    <b v="1"/>
    <x v="6"/>
    <x v="3649"/>
    <x v="1"/>
    <s v="plays"/>
    <x v="3"/>
    <n v="2014"/>
  </r>
  <r>
    <x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x v="3650"/>
    <b v="0"/>
    <n v="17"/>
    <b v="1"/>
    <x v="6"/>
    <x v="3650"/>
    <x v="1"/>
    <s v="plays"/>
    <x v="2"/>
    <n v="2016"/>
  </r>
  <r>
    <x v="3651"/>
    <x v="3648"/>
    <s v="A Chicago staged reading of Jim Cartwright's 1992 play-with-music, &quot;The Rise and Fall of Little Voice.&quot;"/>
    <n v="500"/>
    <n v="520"/>
    <x v="0"/>
    <x v="0"/>
    <x v="0"/>
    <n v="1407686340"/>
    <x v="3651"/>
    <b v="0"/>
    <n v="9"/>
    <b v="1"/>
    <x v="6"/>
    <x v="3651"/>
    <x v="1"/>
    <s v="plays"/>
    <x v="3"/>
    <n v="2014"/>
  </r>
  <r>
    <x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x v="3652"/>
    <b v="0"/>
    <n v="17"/>
    <b v="1"/>
    <x v="6"/>
    <x v="3652"/>
    <x v="1"/>
    <s v="plays"/>
    <x v="2"/>
    <n v="2016"/>
  </r>
  <r>
    <x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x v="3653"/>
    <b v="0"/>
    <n v="33"/>
    <b v="1"/>
    <x v="6"/>
    <x v="3653"/>
    <x v="1"/>
    <s v="plays"/>
    <x v="0"/>
    <n v="2015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54"/>
    <b v="0"/>
    <n v="38"/>
    <b v="1"/>
    <x v="6"/>
    <x v="3654"/>
    <x v="1"/>
    <s v="plays"/>
    <x v="2"/>
    <n v="2016"/>
  </r>
  <r>
    <x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x v="3655"/>
    <b v="0"/>
    <n v="79"/>
    <b v="1"/>
    <x v="6"/>
    <x v="3655"/>
    <x v="1"/>
    <s v="plays"/>
    <x v="0"/>
    <n v="2015"/>
  </r>
  <r>
    <x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x v="3656"/>
    <b v="0"/>
    <n v="46"/>
    <b v="1"/>
    <x v="6"/>
    <x v="3656"/>
    <x v="1"/>
    <s v="plays"/>
    <x v="1"/>
    <n v="2017"/>
  </r>
  <r>
    <x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x v="3657"/>
    <b v="0"/>
    <n v="20"/>
    <b v="1"/>
    <x v="6"/>
    <x v="3657"/>
    <x v="1"/>
    <s v="plays"/>
    <x v="2"/>
    <n v="2016"/>
  </r>
  <r>
    <x v="3658"/>
    <x v="3654"/>
    <s v="Life is hard when your own imaginary friend can't make time for you."/>
    <n v="1500"/>
    <n v="1510"/>
    <x v="0"/>
    <x v="0"/>
    <x v="0"/>
    <n v="1404273540"/>
    <x v="3658"/>
    <b v="0"/>
    <n v="20"/>
    <b v="1"/>
    <x v="6"/>
    <x v="3658"/>
    <x v="1"/>
    <s v="plays"/>
    <x v="3"/>
    <n v="2014"/>
  </r>
  <r>
    <x v="3659"/>
    <x v="3655"/>
    <s v="We want you to analyze while we dramatize if people who romanticize can recognize true love in a disguise."/>
    <n v="3000"/>
    <n v="3061"/>
    <x v="0"/>
    <x v="0"/>
    <x v="0"/>
    <n v="1426775940"/>
    <x v="3659"/>
    <b v="0"/>
    <n v="13"/>
    <b v="1"/>
    <x v="6"/>
    <x v="3659"/>
    <x v="1"/>
    <s v="plays"/>
    <x v="0"/>
    <n v="2015"/>
  </r>
  <r>
    <x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x v="3660"/>
    <b v="0"/>
    <n v="22"/>
    <b v="1"/>
    <x v="6"/>
    <x v="3660"/>
    <x v="1"/>
    <s v="plays"/>
    <x v="3"/>
    <n v="2014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61"/>
    <b v="0"/>
    <n v="36"/>
    <b v="1"/>
    <x v="6"/>
    <x v="3661"/>
    <x v="1"/>
    <s v="plays"/>
    <x v="2"/>
    <n v="2016"/>
  </r>
  <r>
    <x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x v="3662"/>
    <b v="0"/>
    <n v="40"/>
    <b v="1"/>
    <x v="6"/>
    <x v="3662"/>
    <x v="1"/>
    <s v="plays"/>
    <x v="0"/>
    <n v="2015"/>
  </r>
  <r>
    <x v="3663"/>
    <x v="3659"/>
    <s v="Each year our community comes together to put on a fun and funny family show. We need your help to keep our annual event going."/>
    <n v="225"/>
    <n v="234"/>
    <x v="0"/>
    <x v="1"/>
    <x v="1"/>
    <n v="1482321030"/>
    <x v="3663"/>
    <b v="0"/>
    <n v="9"/>
    <b v="1"/>
    <x v="6"/>
    <x v="3663"/>
    <x v="1"/>
    <s v="plays"/>
    <x v="2"/>
    <n v="2016"/>
  </r>
  <r>
    <x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x v="3664"/>
    <b v="0"/>
    <n v="19"/>
    <b v="1"/>
    <x v="6"/>
    <x v="3664"/>
    <x v="1"/>
    <s v="plays"/>
    <x v="2"/>
    <n v="2016"/>
  </r>
  <r>
    <x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x v="3665"/>
    <b v="0"/>
    <n v="14"/>
    <b v="1"/>
    <x v="6"/>
    <x v="3665"/>
    <x v="1"/>
    <s v="plays"/>
    <x v="0"/>
    <n v="2015"/>
  </r>
  <r>
    <x v="3666"/>
    <x v="3662"/>
    <s v="Artistic Internship @ Ojai Playwrights Conference"/>
    <n v="1200"/>
    <n v="1200"/>
    <x v="0"/>
    <x v="0"/>
    <x v="0"/>
    <n v="1406185200"/>
    <x v="3666"/>
    <b v="0"/>
    <n v="38"/>
    <b v="1"/>
    <x v="6"/>
    <x v="3666"/>
    <x v="1"/>
    <s v="plays"/>
    <x v="3"/>
    <n v="2014"/>
  </r>
  <r>
    <x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x v="3667"/>
    <b v="0"/>
    <n v="58"/>
    <b v="1"/>
    <x v="6"/>
    <x v="3667"/>
    <x v="1"/>
    <s v="plays"/>
    <x v="0"/>
    <n v="2015"/>
  </r>
  <r>
    <x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x v="3668"/>
    <b v="0"/>
    <n v="28"/>
    <b v="1"/>
    <x v="6"/>
    <x v="3668"/>
    <x v="1"/>
    <s v="plays"/>
    <x v="0"/>
    <n v="2015"/>
  </r>
  <r>
    <x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x v="3669"/>
    <b v="0"/>
    <n v="17"/>
    <b v="1"/>
    <x v="6"/>
    <x v="3669"/>
    <x v="1"/>
    <s v="plays"/>
    <x v="0"/>
    <n v="2015"/>
  </r>
  <r>
    <x v="3670"/>
    <x v="3666"/>
    <s v="Debauchery, laughter, violence and politics. Why wouldn't you want help Drama Soc's production of 'Posh' be the best it can be?"/>
    <n v="220"/>
    <n v="241"/>
    <x v="0"/>
    <x v="1"/>
    <x v="1"/>
    <n v="1433113200"/>
    <x v="3670"/>
    <b v="0"/>
    <n v="12"/>
    <b v="1"/>
    <x v="6"/>
    <x v="3670"/>
    <x v="1"/>
    <s v="plays"/>
    <x v="0"/>
    <n v="2015"/>
  </r>
  <r>
    <x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x v="3671"/>
    <b v="0"/>
    <n v="40"/>
    <b v="1"/>
    <x v="6"/>
    <x v="3671"/>
    <x v="1"/>
    <s v="plays"/>
    <x v="3"/>
    <n v="2014"/>
  </r>
  <r>
    <x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x v="3672"/>
    <b v="0"/>
    <n v="57"/>
    <b v="1"/>
    <x v="6"/>
    <x v="3672"/>
    <x v="1"/>
    <s v="plays"/>
    <x v="3"/>
    <n v="2014"/>
  </r>
  <r>
    <x v="3673"/>
    <x v="3669"/>
    <s v="Zoe is a teenage girl growing up in a deeply disturbing society. If those paid to protect her aren't listening, then who is?"/>
    <n v="4000"/>
    <n v="4545"/>
    <x v="0"/>
    <x v="1"/>
    <x v="1"/>
    <n v="1415191920"/>
    <x v="3673"/>
    <b v="0"/>
    <n v="114"/>
    <b v="1"/>
    <x v="6"/>
    <x v="3673"/>
    <x v="1"/>
    <s v="plays"/>
    <x v="3"/>
    <n v="2014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x v="3674"/>
    <b v="0"/>
    <n v="31"/>
    <b v="1"/>
    <x v="6"/>
    <x v="3674"/>
    <x v="1"/>
    <s v="plays"/>
    <x v="2"/>
    <n v="2016"/>
  </r>
  <r>
    <x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x v="3675"/>
    <b v="0"/>
    <n v="3"/>
    <b v="1"/>
    <x v="6"/>
    <x v="3675"/>
    <x v="1"/>
    <s v="plays"/>
    <x v="2"/>
    <n v="2016"/>
  </r>
  <r>
    <x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x v="3676"/>
    <b v="0"/>
    <n v="16"/>
    <b v="1"/>
    <x v="6"/>
    <x v="3676"/>
    <x v="1"/>
    <s v="plays"/>
    <x v="3"/>
    <n v="2014"/>
  </r>
  <r>
    <x v="3677"/>
    <x v="3673"/>
    <s v="Goldfish Memory Productions seeks at least $12,000 to begin their first 3 professional projects."/>
    <n v="12000"/>
    <n v="12348.5"/>
    <x v="0"/>
    <x v="0"/>
    <x v="0"/>
    <n v="1404359940"/>
    <x v="3677"/>
    <b v="0"/>
    <n v="199"/>
    <b v="1"/>
    <x v="6"/>
    <x v="3677"/>
    <x v="1"/>
    <s v="plays"/>
    <x v="3"/>
    <n v="2014"/>
  </r>
  <r>
    <x v="3678"/>
    <x v="3674"/>
    <s v="The Ugly Collective takes Some big Some bang to the Underbelly Venues at the Edinburgh Fringe!"/>
    <n v="2000"/>
    <n v="2050"/>
    <x v="0"/>
    <x v="1"/>
    <x v="1"/>
    <n v="1433076298"/>
    <x v="3678"/>
    <b v="0"/>
    <n v="31"/>
    <b v="1"/>
    <x v="6"/>
    <x v="3678"/>
    <x v="1"/>
    <s v="plays"/>
    <x v="0"/>
    <n v="2015"/>
  </r>
  <r>
    <x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x v="3679"/>
    <b v="0"/>
    <n v="30"/>
    <b v="1"/>
    <x v="6"/>
    <x v="3679"/>
    <x v="1"/>
    <s v="plays"/>
    <x v="3"/>
    <n v="2014"/>
  </r>
  <r>
    <x v="3680"/>
    <x v="3676"/>
    <s v="In The Dudleys! family memories are brought to life as a malfunctioning 8-bit video game. Press Start."/>
    <n v="3000"/>
    <n v="3383"/>
    <x v="0"/>
    <x v="0"/>
    <x v="0"/>
    <n v="1475664834"/>
    <x v="3680"/>
    <b v="0"/>
    <n v="34"/>
    <b v="1"/>
    <x v="6"/>
    <x v="3680"/>
    <x v="1"/>
    <s v="plays"/>
    <x v="2"/>
    <n v="201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81"/>
    <b v="0"/>
    <n v="18"/>
    <b v="1"/>
    <x v="6"/>
    <x v="3681"/>
    <x v="1"/>
    <s v="plays"/>
    <x v="2"/>
    <n v="2016"/>
  </r>
  <r>
    <x v="3682"/>
    <x v="3678"/>
    <s v="My one-woman show invites audiences to join me on my path to pregnancy as I share my neuroses, challenges and revelations."/>
    <n v="3000"/>
    <n v="4176"/>
    <x v="0"/>
    <x v="0"/>
    <x v="0"/>
    <n v="1402901940"/>
    <x v="3682"/>
    <b v="0"/>
    <n v="67"/>
    <b v="1"/>
    <x v="6"/>
    <x v="3682"/>
    <x v="1"/>
    <s v="plays"/>
    <x v="3"/>
    <n v="2014"/>
  </r>
  <r>
    <x v="3683"/>
    <x v="3679"/>
    <s v="A Krumpus Story is a dark holiday comedy for anyone who wants a little more spice in their holiday fare."/>
    <n v="3500"/>
    <n v="3880"/>
    <x v="0"/>
    <x v="0"/>
    <x v="0"/>
    <n v="1476931696"/>
    <x v="3683"/>
    <b v="0"/>
    <n v="66"/>
    <b v="1"/>
    <x v="6"/>
    <x v="3683"/>
    <x v="1"/>
    <s v="plays"/>
    <x v="2"/>
    <n v="2016"/>
  </r>
  <r>
    <x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x v="3684"/>
    <b v="0"/>
    <n v="23"/>
    <b v="1"/>
    <x v="6"/>
    <x v="3684"/>
    <x v="1"/>
    <s v="plays"/>
    <x v="0"/>
    <n v="2015"/>
  </r>
  <r>
    <x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x v="3685"/>
    <b v="0"/>
    <n v="126"/>
    <b v="1"/>
    <x v="6"/>
    <x v="3685"/>
    <x v="1"/>
    <s v="plays"/>
    <x v="3"/>
    <n v="2014"/>
  </r>
  <r>
    <x v="3686"/>
    <x v="3682"/>
    <s v="This October, in association with Rogue Productions at FSU, I will be directing a production of Dog sees God."/>
    <n v="350"/>
    <n v="355"/>
    <x v="0"/>
    <x v="0"/>
    <x v="0"/>
    <n v="1440820740"/>
    <x v="3686"/>
    <b v="0"/>
    <n v="6"/>
    <b v="1"/>
    <x v="6"/>
    <x v="3686"/>
    <x v="1"/>
    <s v="plays"/>
    <x v="0"/>
    <n v="2015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87"/>
    <b v="0"/>
    <n v="25"/>
    <b v="1"/>
    <x v="6"/>
    <x v="3687"/>
    <x v="1"/>
    <s v="plays"/>
    <x v="3"/>
    <n v="2014"/>
  </r>
  <r>
    <x v="3688"/>
    <x v="3684"/>
    <s v="The Tulip Tree is a project I have been passionate about for 5 years. It is an unforgettable story that has never been told."/>
    <n v="3000"/>
    <n v="3275"/>
    <x v="0"/>
    <x v="1"/>
    <x v="1"/>
    <n v="1407524004"/>
    <x v="3688"/>
    <b v="0"/>
    <n v="39"/>
    <b v="1"/>
    <x v="6"/>
    <x v="3688"/>
    <x v="1"/>
    <s v="plays"/>
    <x v="3"/>
    <n v="2014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x v="3689"/>
    <b v="0"/>
    <n v="62"/>
    <b v="1"/>
    <x v="6"/>
    <x v="3689"/>
    <x v="1"/>
    <s v="plays"/>
    <x v="0"/>
    <n v="2015"/>
  </r>
  <r>
    <x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x v="3690"/>
    <b v="0"/>
    <n v="31"/>
    <b v="1"/>
    <x v="6"/>
    <x v="3690"/>
    <x v="1"/>
    <s v="plays"/>
    <x v="3"/>
    <n v="2014"/>
  </r>
  <r>
    <x v="3691"/>
    <x v="3687"/>
    <s v="World Premiere of last play written by Amiri Baraka"/>
    <n v="40000"/>
    <n v="51184"/>
    <x v="0"/>
    <x v="0"/>
    <x v="0"/>
    <n v="1425272340"/>
    <x v="3691"/>
    <b v="0"/>
    <n v="274"/>
    <b v="1"/>
    <x v="6"/>
    <x v="3691"/>
    <x v="1"/>
    <s v="plays"/>
    <x v="0"/>
    <n v="2015"/>
  </r>
  <r>
    <x v="3692"/>
    <x v="3688"/>
    <s v="Help us independently produce two great comedies by Christopher Durang."/>
    <n v="1000"/>
    <n v="1260"/>
    <x v="0"/>
    <x v="0"/>
    <x v="0"/>
    <n v="1411084800"/>
    <x v="3692"/>
    <b v="0"/>
    <n v="17"/>
    <b v="1"/>
    <x v="6"/>
    <x v="3692"/>
    <x v="1"/>
    <s v="plays"/>
    <x v="3"/>
    <n v="2014"/>
  </r>
  <r>
    <x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x v="3693"/>
    <b v="0"/>
    <n v="14"/>
    <b v="1"/>
    <x v="6"/>
    <x v="3693"/>
    <x v="1"/>
    <s v="plays"/>
    <x v="0"/>
    <n v="2015"/>
  </r>
  <r>
    <x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x v="3694"/>
    <b v="0"/>
    <n v="60"/>
    <b v="1"/>
    <x v="6"/>
    <x v="3694"/>
    <x v="1"/>
    <s v="plays"/>
    <x v="2"/>
    <n v="2016"/>
  </r>
  <r>
    <x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x v="3695"/>
    <b v="0"/>
    <n v="33"/>
    <b v="1"/>
    <x v="6"/>
    <x v="3695"/>
    <x v="1"/>
    <s v="plays"/>
    <x v="3"/>
    <n v="2014"/>
  </r>
  <r>
    <x v="3696"/>
    <x v="3692"/>
    <s v="We are 10 years old - please help us celebrate the last 10 years and secure our future for the next 10 years."/>
    <n v="2000"/>
    <n v="3100"/>
    <x v="0"/>
    <x v="1"/>
    <x v="1"/>
    <n v="1423838916"/>
    <x v="3696"/>
    <b v="0"/>
    <n v="78"/>
    <b v="1"/>
    <x v="6"/>
    <x v="3696"/>
    <x v="1"/>
    <s v="plays"/>
    <x v="3"/>
    <n v="2014"/>
  </r>
  <r>
    <x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x v="3697"/>
    <b v="0"/>
    <n v="30"/>
    <b v="1"/>
    <x v="6"/>
    <x v="3697"/>
    <x v="1"/>
    <s v="plays"/>
    <x v="2"/>
    <n v="2016"/>
  </r>
  <r>
    <x v="3698"/>
    <x v="3694"/>
    <s v="Two great political plays, separated in authorship by four hundred years but united in their urgency."/>
    <n v="5000"/>
    <n v="5526"/>
    <x v="0"/>
    <x v="0"/>
    <x v="0"/>
    <n v="1456946487"/>
    <x v="3698"/>
    <b v="0"/>
    <n v="136"/>
    <b v="1"/>
    <x v="6"/>
    <x v="3698"/>
    <x v="1"/>
    <s v="plays"/>
    <x v="2"/>
    <n v="2016"/>
  </r>
  <r>
    <x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x v="3699"/>
    <b v="0"/>
    <n v="40"/>
    <b v="1"/>
    <x v="6"/>
    <x v="3699"/>
    <x v="1"/>
    <s v="plays"/>
    <x v="3"/>
    <n v="2014"/>
  </r>
  <r>
    <x v="3700"/>
    <x v="3696"/>
    <s v="Help me produce the play I have written for my senior project!"/>
    <n v="500"/>
    <n v="606"/>
    <x v="0"/>
    <x v="0"/>
    <x v="0"/>
    <n v="1412092800"/>
    <x v="3700"/>
    <b v="0"/>
    <n v="18"/>
    <b v="1"/>
    <x v="6"/>
    <x v="3700"/>
    <x v="1"/>
    <s v="plays"/>
    <x v="3"/>
    <n v="2014"/>
  </r>
  <r>
    <x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x v="3701"/>
    <b v="0"/>
    <n v="39"/>
    <b v="1"/>
    <x v="6"/>
    <x v="3701"/>
    <x v="1"/>
    <s v="plays"/>
    <x v="0"/>
    <n v="2015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702"/>
    <b v="0"/>
    <n v="21"/>
    <b v="1"/>
    <x v="6"/>
    <x v="3702"/>
    <x v="1"/>
    <s v="plays"/>
    <x v="2"/>
    <n v="2016"/>
  </r>
  <r>
    <x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x v="3703"/>
    <b v="0"/>
    <n v="30"/>
    <b v="1"/>
    <x v="6"/>
    <x v="3703"/>
    <x v="1"/>
    <s v="plays"/>
    <x v="2"/>
    <n v="2016"/>
  </r>
  <r>
    <x v="3704"/>
    <x v="3700"/>
    <s v="The award-winning Nottingham New Theatre presents an exciting experimental play about the multi-universe theory and love."/>
    <n v="300"/>
    <n v="409.01"/>
    <x v="0"/>
    <x v="1"/>
    <x v="1"/>
    <n v="1464712394"/>
    <x v="3704"/>
    <b v="0"/>
    <n v="27"/>
    <b v="1"/>
    <x v="6"/>
    <x v="3704"/>
    <x v="1"/>
    <s v="plays"/>
    <x v="2"/>
    <n v="2016"/>
  </r>
  <r>
    <x v="3705"/>
    <x v="3701"/>
    <s v="The play satirizes the Chicago improvisation scene exposing the rules of the craft and the eccentricities of its participants"/>
    <n v="2827"/>
    <n v="2925"/>
    <x v="0"/>
    <x v="0"/>
    <x v="0"/>
    <n v="1403546400"/>
    <x v="3705"/>
    <b v="0"/>
    <n v="35"/>
    <b v="1"/>
    <x v="6"/>
    <x v="3705"/>
    <x v="1"/>
    <s v="plays"/>
    <x v="3"/>
    <n v="2014"/>
  </r>
  <r>
    <x v="3706"/>
    <x v="3702"/>
    <s v="Our original dramatic adaption of this Mozart opera is staged to create visually stunning fun with live music."/>
    <n v="1500"/>
    <n v="1820"/>
    <x v="0"/>
    <x v="0"/>
    <x v="0"/>
    <n v="1410558949"/>
    <x v="3706"/>
    <b v="0"/>
    <n v="13"/>
    <b v="1"/>
    <x v="6"/>
    <x v="3706"/>
    <x v="1"/>
    <s v="plays"/>
    <x v="3"/>
    <n v="2014"/>
  </r>
  <r>
    <x v="3707"/>
    <x v="3703"/>
    <s v="Support this collection of new plays by Kansas City writers and the artists who are bringing it to life!"/>
    <n v="1000"/>
    <n v="1860"/>
    <x v="0"/>
    <x v="0"/>
    <x v="0"/>
    <n v="1469165160"/>
    <x v="3707"/>
    <b v="0"/>
    <n v="23"/>
    <b v="1"/>
    <x v="6"/>
    <x v="3707"/>
    <x v="1"/>
    <s v="plays"/>
    <x v="2"/>
    <n v="2016"/>
  </r>
  <r>
    <x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x v="3708"/>
    <b v="0"/>
    <n v="39"/>
    <b v="1"/>
    <x v="6"/>
    <x v="3708"/>
    <x v="1"/>
    <s v="plays"/>
    <x v="3"/>
    <n v="2014"/>
  </r>
  <r>
    <x v="3709"/>
    <x v="3705"/>
    <s v="The filthily talented Ruby and Darling, take you on a raunch-tastic musical discovery of life with a vagina. #sayno"/>
    <n v="1000"/>
    <n v="1082.5"/>
    <x v="0"/>
    <x v="1"/>
    <x v="1"/>
    <n v="1403715546"/>
    <x v="3709"/>
    <b v="0"/>
    <n v="35"/>
    <b v="1"/>
    <x v="6"/>
    <x v="3709"/>
    <x v="1"/>
    <s v="plays"/>
    <x v="3"/>
    <n v="2014"/>
  </r>
  <r>
    <x v="3710"/>
    <x v="3706"/>
    <s v="A comedy about, life, death, men, women, and the power of a good Kegel."/>
    <n v="1300"/>
    <n v="1835"/>
    <x v="0"/>
    <x v="0"/>
    <x v="0"/>
    <n v="1428068988"/>
    <x v="3710"/>
    <b v="0"/>
    <n v="27"/>
    <b v="1"/>
    <x v="6"/>
    <x v="3710"/>
    <x v="1"/>
    <s v="plays"/>
    <x v="0"/>
    <n v="2015"/>
  </r>
  <r>
    <x v="3711"/>
    <x v="3707"/>
    <s v="Two teachers and twenty kids bring one of Shakespeare's plays to life!"/>
    <n v="500"/>
    <n v="570"/>
    <x v="0"/>
    <x v="0"/>
    <x v="0"/>
    <n v="1402848000"/>
    <x v="3711"/>
    <b v="0"/>
    <n v="21"/>
    <b v="1"/>
    <x v="6"/>
    <x v="3711"/>
    <x v="1"/>
    <s v="plays"/>
    <x v="3"/>
    <n v="2014"/>
  </r>
  <r>
    <x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x v="3712"/>
    <b v="0"/>
    <n v="104"/>
    <b v="1"/>
    <x v="6"/>
    <x v="3712"/>
    <x v="1"/>
    <s v="plays"/>
    <x v="0"/>
    <n v="2015"/>
  </r>
  <r>
    <x v="3713"/>
    <x v="3709"/>
    <s v="Matt Fotis's play, Nights on the Couch, was accepted to the 28th Annual Strawberry One Act Festival! Show your support!"/>
    <n v="2000"/>
    <n v="2030"/>
    <x v="0"/>
    <x v="0"/>
    <x v="0"/>
    <n v="1465062166"/>
    <x v="3713"/>
    <b v="0"/>
    <n v="19"/>
    <b v="1"/>
    <x v="6"/>
    <x v="3713"/>
    <x v="1"/>
    <s v="plays"/>
    <x v="2"/>
    <n v="2016"/>
  </r>
  <r>
    <x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x v="3714"/>
    <b v="0"/>
    <n v="97"/>
    <b v="1"/>
    <x v="6"/>
    <x v="3714"/>
    <x v="1"/>
    <s v="plays"/>
    <x v="0"/>
    <n v="2015"/>
  </r>
  <r>
    <x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x v="3715"/>
    <b v="0"/>
    <n v="27"/>
    <b v="1"/>
    <x v="6"/>
    <x v="3715"/>
    <x v="1"/>
    <s v="plays"/>
    <x v="0"/>
    <n v="2015"/>
  </r>
  <r>
    <x v="3716"/>
    <x v="3712"/>
    <s v="I am raising money to pay for the rights to produce Sylvia by A.R. Gurney. The show will be a fundraiser for Wayside Waifs."/>
    <n v="800"/>
    <n v="1246"/>
    <x v="0"/>
    <x v="0"/>
    <x v="0"/>
    <n v="1453411109"/>
    <x v="3716"/>
    <b v="0"/>
    <n v="24"/>
    <b v="1"/>
    <x v="6"/>
    <x v="3716"/>
    <x v="1"/>
    <s v="plays"/>
    <x v="0"/>
    <n v="2015"/>
  </r>
  <r>
    <x v="3717"/>
    <x v="3713"/>
    <s v="A heart-warming comedy by award-winning writer about Love, Sex, Friendship of three old gay men in their 60s'!"/>
    <n v="4000"/>
    <n v="4030"/>
    <x v="0"/>
    <x v="1"/>
    <x v="1"/>
    <n v="1431204449"/>
    <x v="3717"/>
    <b v="0"/>
    <n v="13"/>
    <b v="1"/>
    <x v="6"/>
    <x v="3717"/>
    <x v="1"/>
    <s v="plays"/>
    <x v="0"/>
    <n v="2015"/>
  </r>
  <r>
    <x v="3718"/>
    <x v="3714"/>
    <s v="William Carlisle has the world at his feet but its weight on his shoulders. He is intelligent, articulate and fucked."/>
    <n v="500"/>
    <n v="1197"/>
    <x v="0"/>
    <x v="1"/>
    <x v="1"/>
    <n v="1425057075"/>
    <x v="3718"/>
    <b v="0"/>
    <n v="46"/>
    <b v="1"/>
    <x v="6"/>
    <x v="3718"/>
    <x v="1"/>
    <s v="plays"/>
    <x v="0"/>
    <n v="2015"/>
  </r>
  <r>
    <x v="3719"/>
    <x v="3715"/>
    <s v="A new piece of physical theatre about love, regret and longing."/>
    <n v="200"/>
    <n v="420"/>
    <x v="0"/>
    <x v="1"/>
    <x v="1"/>
    <n v="1434994266"/>
    <x v="3719"/>
    <b v="0"/>
    <n v="4"/>
    <b v="1"/>
    <x v="6"/>
    <x v="3719"/>
    <x v="1"/>
    <s v="plays"/>
    <x v="0"/>
    <n v="2015"/>
  </r>
  <r>
    <x v="3720"/>
    <x v="3716"/>
    <s v="Breaking the American Indian stereotype in the American Theatre."/>
    <n v="3300"/>
    <n v="3449"/>
    <x v="0"/>
    <x v="0"/>
    <x v="0"/>
    <n v="1435881006"/>
    <x v="3720"/>
    <b v="0"/>
    <n v="40"/>
    <b v="1"/>
    <x v="6"/>
    <x v="3720"/>
    <x v="1"/>
    <s v="plays"/>
    <x v="0"/>
    <n v="2015"/>
  </r>
  <r>
    <x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x v="3721"/>
    <b v="0"/>
    <n v="44"/>
    <b v="1"/>
    <x v="6"/>
    <x v="3721"/>
    <x v="1"/>
    <s v="plays"/>
    <x v="3"/>
    <n v="2014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22"/>
    <b v="0"/>
    <n v="35"/>
    <b v="1"/>
    <x v="6"/>
    <x v="3722"/>
    <x v="1"/>
    <s v="plays"/>
    <x v="2"/>
    <n v="2016"/>
  </r>
  <r>
    <x v="3723"/>
    <x v="3719"/>
    <s v="Saltmine Theatre Company present Beauty and the Beast:"/>
    <n v="4500"/>
    <n v="4592"/>
    <x v="0"/>
    <x v="1"/>
    <x v="1"/>
    <n v="1417374262"/>
    <x v="3723"/>
    <b v="0"/>
    <n v="63"/>
    <b v="1"/>
    <x v="6"/>
    <x v="3723"/>
    <x v="1"/>
    <s v="plays"/>
    <x v="3"/>
    <n v="2014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x v="3724"/>
    <b v="0"/>
    <n v="89"/>
    <b v="1"/>
    <x v="6"/>
    <x v="3724"/>
    <x v="1"/>
    <s v="plays"/>
    <x v="2"/>
    <n v="2016"/>
  </r>
  <r>
    <x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x v="3725"/>
    <b v="0"/>
    <n v="15"/>
    <b v="1"/>
    <x v="6"/>
    <x v="3725"/>
    <x v="1"/>
    <s v="plays"/>
    <x v="2"/>
    <n v="2016"/>
  </r>
  <r>
    <x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x v="3726"/>
    <b v="0"/>
    <n v="46"/>
    <b v="1"/>
    <x v="6"/>
    <x v="3726"/>
    <x v="1"/>
    <s v="plays"/>
    <x v="2"/>
    <n v="2016"/>
  </r>
  <r>
    <x v="3727"/>
    <x v="3723"/>
    <s v="It's exactly what you think it is: a historical parody of your favorite sitcom about a bar and its psychiatrist spinoff!"/>
    <n v="2000"/>
    <n v="2015"/>
    <x v="0"/>
    <x v="0"/>
    <x v="0"/>
    <n v="1476939300"/>
    <x v="3727"/>
    <b v="0"/>
    <n v="33"/>
    <b v="1"/>
    <x v="6"/>
    <x v="3727"/>
    <x v="1"/>
    <s v="plays"/>
    <x v="2"/>
    <n v="2016"/>
  </r>
  <r>
    <x v="3728"/>
    <x v="3724"/>
    <s v="Bare Bones Shakespeare's first season will start with a DFW school touring show: Romeo and Juliet."/>
    <n v="20000"/>
    <n v="1862"/>
    <x v="2"/>
    <x v="0"/>
    <x v="0"/>
    <n v="1439957176"/>
    <x v="3728"/>
    <b v="0"/>
    <n v="31"/>
    <b v="0"/>
    <x v="6"/>
    <x v="3728"/>
    <x v="1"/>
    <s v="plays"/>
    <x v="0"/>
    <n v="2015"/>
  </r>
  <r>
    <x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x v="3729"/>
    <b v="0"/>
    <n v="5"/>
    <b v="0"/>
    <x v="6"/>
    <x v="3729"/>
    <x v="1"/>
    <s v="plays"/>
    <x v="0"/>
    <n v="2015"/>
  </r>
  <r>
    <x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x v="3730"/>
    <b v="0"/>
    <n v="1"/>
    <b v="0"/>
    <x v="6"/>
    <x v="3730"/>
    <x v="1"/>
    <s v="plays"/>
    <x v="0"/>
    <n v="2015"/>
  </r>
  <r>
    <x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x v="3731"/>
    <b v="0"/>
    <n v="12"/>
    <b v="0"/>
    <x v="6"/>
    <x v="3731"/>
    <x v="1"/>
    <s v="plays"/>
    <x v="3"/>
    <n v="2014"/>
  </r>
  <r>
    <x v="3732"/>
    <x v="3728"/>
    <s v="Mijn solo voorstelling gaat over Elektra (Sophokles) en hoe zij als jongere alles beleeft en meemaakt!"/>
    <n v="850"/>
    <n v="131"/>
    <x v="2"/>
    <x v="9"/>
    <x v="3"/>
    <n v="1422100800"/>
    <x v="3732"/>
    <b v="0"/>
    <n v="4"/>
    <b v="0"/>
    <x v="6"/>
    <x v="3732"/>
    <x v="1"/>
    <s v="plays"/>
    <x v="3"/>
    <n v="2014"/>
  </r>
  <r>
    <x v="3733"/>
    <x v="3729"/>
    <s v="want to donate tickets to residents who live in the community that cant afford the 35.00 price of ticket"/>
    <n v="1500"/>
    <n v="0"/>
    <x v="2"/>
    <x v="0"/>
    <x v="0"/>
    <n v="1429396200"/>
    <x v="3733"/>
    <b v="0"/>
    <n v="0"/>
    <b v="0"/>
    <x v="6"/>
    <x v="3733"/>
    <x v="1"/>
    <s v="plays"/>
    <x v="0"/>
    <n v="2015"/>
  </r>
  <r>
    <x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x v="3734"/>
    <b v="0"/>
    <n v="7"/>
    <b v="0"/>
    <x v="6"/>
    <x v="3734"/>
    <x v="1"/>
    <s v="plays"/>
    <x v="0"/>
    <n v="2015"/>
  </r>
  <r>
    <x v="3735"/>
    <x v="3731"/>
    <s v="Young Actor's taking on a Jacobean tragedy. Family, betrayal, love, lust, sex and death."/>
    <n v="150"/>
    <n v="20"/>
    <x v="2"/>
    <x v="1"/>
    <x v="1"/>
    <n v="1432831089"/>
    <x v="3735"/>
    <b v="0"/>
    <n v="2"/>
    <b v="0"/>
    <x v="6"/>
    <x v="3735"/>
    <x v="1"/>
    <s v="plays"/>
    <x v="0"/>
    <n v="2015"/>
  </r>
  <r>
    <x v="3736"/>
    <x v="3732"/>
    <s v="Hot Dogs is a new play that tackles sexism in schools and addresses issues that current sex/relationship education fails to."/>
    <n v="1500"/>
    <n v="10"/>
    <x v="2"/>
    <x v="1"/>
    <x v="1"/>
    <n v="1427133600"/>
    <x v="3736"/>
    <b v="0"/>
    <n v="1"/>
    <b v="0"/>
    <x v="6"/>
    <x v="3736"/>
    <x v="1"/>
    <s v="plays"/>
    <x v="0"/>
    <n v="2015"/>
  </r>
  <r>
    <x v="3737"/>
    <x v="3476"/>
    <s v="The ASU Theatre and Shakespeare Club presents Measure For Measure directed by Jordyn Ochser."/>
    <n v="700"/>
    <n v="150"/>
    <x v="2"/>
    <x v="0"/>
    <x v="0"/>
    <n v="1447311540"/>
    <x v="3737"/>
    <b v="0"/>
    <n v="4"/>
    <b v="0"/>
    <x v="6"/>
    <x v="3737"/>
    <x v="1"/>
    <s v="plays"/>
    <x v="0"/>
    <n v="2015"/>
  </r>
  <r>
    <x v="3738"/>
    <x v="3733"/>
    <s v="A filmic, fast-paced exploration of trust, making its debut at Camden People's Theatre this July."/>
    <n v="1500"/>
    <n v="270"/>
    <x v="2"/>
    <x v="1"/>
    <x v="1"/>
    <n v="1405461600"/>
    <x v="3738"/>
    <b v="0"/>
    <n v="6"/>
    <b v="0"/>
    <x v="6"/>
    <x v="3738"/>
    <x v="1"/>
    <s v="plays"/>
    <x v="3"/>
    <n v="2014"/>
  </r>
  <r>
    <x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x v="3739"/>
    <b v="0"/>
    <n v="8"/>
    <b v="0"/>
    <x v="6"/>
    <x v="3739"/>
    <x v="1"/>
    <s v="plays"/>
    <x v="2"/>
    <n v="2016"/>
  </r>
  <r>
    <x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x v="3740"/>
    <b v="0"/>
    <n v="14"/>
    <b v="0"/>
    <x v="6"/>
    <x v="3740"/>
    <x v="1"/>
    <s v="plays"/>
    <x v="3"/>
    <n v="2014"/>
  </r>
  <r>
    <x v="3741"/>
    <x v="3736"/>
    <s v="A small community with a love for theater would like to continue. Help the children of this community continue."/>
    <n v="20000"/>
    <n v="0"/>
    <x v="2"/>
    <x v="0"/>
    <x v="0"/>
    <n v="1450389950"/>
    <x v="3741"/>
    <b v="0"/>
    <n v="0"/>
    <b v="0"/>
    <x v="6"/>
    <x v="3741"/>
    <x v="1"/>
    <s v="plays"/>
    <x v="0"/>
    <n v="2015"/>
  </r>
  <r>
    <x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x v="3742"/>
    <b v="0"/>
    <n v="4"/>
    <b v="0"/>
    <x v="6"/>
    <x v="3742"/>
    <x v="1"/>
    <s v="plays"/>
    <x v="3"/>
    <n v="2014"/>
  </r>
  <r>
    <x v="3743"/>
    <x v="3738"/>
    <s v="I'm taking the Adventures of Huckleberry Finn puppet show down the Mississippi River!"/>
    <n v="2200"/>
    <n v="0"/>
    <x v="2"/>
    <x v="0"/>
    <x v="0"/>
    <n v="1404406964"/>
    <x v="3743"/>
    <b v="0"/>
    <n v="0"/>
    <b v="0"/>
    <x v="6"/>
    <x v="3743"/>
    <x v="1"/>
    <s v="plays"/>
    <x v="3"/>
    <n v="2014"/>
  </r>
  <r>
    <x v="3744"/>
    <x v="3739"/>
    <s v="This summer, The Spotlight Players are celebrating Christmas in July with a presentation of Ken Ludwig's side splitting comedy."/>
    <n v="1200"/>
    <n v="0"/>
    <x v="2"/>
    <x v="0"/>
    <x v="0"/>
    <n v="1404532740"/>
    <x v="3744"/>
    <b v="0"/>
    <n v="0"/>
    <b v="0"/>
    <x v="6"/>
    <x v="3744"/>
    <x v="1"/>
    <s v="plays"/>
    <x v="3"/>
    <n v="2014"/>
  </r>
  <r>
    <x v="3745"/>
    <x v="3740"/>
    <s v="Tyke wants to expand her puppet theater show to weekly online web shows and is looking for backers."/>
    <n v="100"/>
    <n v="10"/>
    <x v="2"/>
    <x v="0"/>
    <x v="0"/>
    <n v="1407689102"/>
    <x v="3745"/>
    <b v="0"/>
    <n v="1"/>
    <b v="0"/>
    <x v="6"/>
    <x v="3745"/>
    <x v="1"/>
    <s v="plays"/>
    <x v="3"/>
    <n v="2014"/>
  </r>
  <r>
    <x v="3746"/>
    <x v="3741"/>
    <s v="Generational curses CAN be broken...right?"/>
    <n v="8500"/>
    <n v="202"/>
    <x v="2"/>
    <x v="0"/>
    <x v="0"/>
    <n v="1475918439"/>
    <x v="3746"/>
    <b v="0"/>
    <n v="1"/>
    <b v="0"/>
    <x v="6"/>
    <x v="3746"/>
    <x v="1"/>
    <s v="plays"/>
    <x v="2"/>
    <n v="2016"/>
  </r>
  <r>
    <x v="3747"/>
    <x v="3742"/>
    <s v="The world premiere of an astonishing new play by acclaimed writer Atiha Sen Gupta."/>
    <n v="2500"/>
    <n v="25"/>
    <x v="2"/>
    <x v="1"/>
    <x v="1"/>
    <n v="1436137140"/>
    <x v="3747"/>
    <b v="0"/>
    <n v="1"/>
    <b v="0"/>
    <x v="6"/>
    <x v="3747"/>
    <x v="1"/>
    <s v="plays"/>
    <x v="0"/>
    <n v="2015"/>
  </r>
  <r>
    <x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x v="3748"/>
    <b v="0"/>
    <n v="52"/>
    <b v="1"/>
    <x v="40"/>
    <x v="3748"/>
    <x v="1"/>
    <s v="musical"/>
    <x v="2"/>
    <n v="2016"/>
  </r>
  <r>
    <x v="3749"/>
    <x v="3744"/>
    <s v="A night of music, fellowship, and a reflection of my experiences over the past 4 years at Ball State University."/>
    <n v="500"/>
    <n v="525"/>
    <x v="0"/>
    <x v="0"/>
    <x v="0"/>
    <n v="1461902340"/>
    <x v="3749"/>
    <b v="0"/>
    <n v="7"/>
    <b v="1"/>
    <x v="40"/>
    <x v="3749"/>
    <x v="1"/>
    <s v="musical"/>
    <x v="2"/>
    <n v="2016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50"/>
    <b v="0"/>
    <n v="28"/>
    <b v="1"/>
    <x v="40"/>
    <x v="3750"/>
    <x v="1"/>
    <s v="musical"/>
    <x v="0"/>
    <n v="2015"/>
  </r>
  <r>
    <x v="3751"/>
    <x v="3746"/>
    <s v="I will be performing in TWO productions to kick off the 2016 season. NEED HELP TO FUND THESE GREAT SHOWS!"/>
    <n v="1000"/>
    <n v="1326"/>
    <x v="0"/>
    <x v="0"/>
    <x v="0"/>
    <n v="1459641073"/>
    <x v="3751"/>
    <b v="0"/>
    <n v="11"/>
    <b v="1"/>
    <x v="40"/>
    <x v="3751"/>
    <x v="1"/>
    <s v="musical"/>
    <x v="2"/>
    <n v="2016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52"/>
    <b v="0"/>
    <n v="15"/>
    <b v="1"/>
    <x v="40"/>
    <x v="3752"/>
    <x v="1"/>
    <s v="musical"/>
    <x v="2"/>
    <n v="2016"/>
  </r>
  <r>
    <x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x v="3753"/>
    <b v="0"/>
    <n v="30"/>
    <b v="1"/>
    <x v="40"/>
    <x v="3753"/>
    <x v="1"/>
    <s v="musical"/>
    <x v="0"/>
    <n v="2015"/>
  </r>
  <r>
    <x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x v="3754"/>
    <b v="0"/>
    <n v="27"/>
    <b v="1"/>
    <x v="40"/>
    <x v="3754"/>
    <x v="1"/>
    <s v="musical"/>
    <x v="3"/>
    <n v="2014"/>
  </r>
  <r>
    <x v="3755"/>
    <x v="3750"/>
    <s v="We have formed an innovative company that aims to create musical comedic performances suitable for a range of venues."/>
    <n v="550"/>
    <n v="713"/>
    <x v="0"/>
    <x v="1"/>
    <x v="1"/>
    <n v="1460753307"/>
    <x v="3755"/>
    <b v="0"/>
    <n v="28"/>
    <b v="1"/>
    <x v="40"/>
    <x v="3755"/>
    <x v="1"/>
    <s v="musical"/>
    <x v="2"/>
    <n v="2016"/>
  </r>
  <r>
    <x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x v="3756"/>
    <b v="0"/>
    <n v="17"/>
    <b v="1"/>
    <x v="40"/>
    <x v="3756"/>
    <x v="1"/>
    <s v="musical"/>
    <x v="3"/>
    <n v="2014"/>
  </r>
  <r>
    <x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x v="3757"/>
    <b v="0"/>
    <n v="50"/>
    <b v="1"/>
    <x v="40"/>
    <x v="3757"/>
    <x v="1"/>
    <s v="musical"/>
    <x v="3"/>
    <n v="2014"/>
  </r>
  <r>
    <x v="3758"/>
    <x v="3753"/>
    <s v="LUIGI'S LADIES: an original one-woman musical comedy"/>
    <n v="1500"/>
    <n v="1535"/>
    <x v="0"/>
    <x v="0"/>
    <x v="0"/>
    <n v="1400475600"/>
    <x v="3758"/>
    <b v="0"/>
    <n v="26"/>
    <b v="1"/>
    <x v="40"/>
    <x v="3758"/>
    <x v="1"/>
    <s v="musical"/>
    <x v="3"/>
    <n v="2014"/>
  </r>
  <r>
    <x v="3759"/>
    <x v="3754"/>
    <s v="A production company specializing in small-scale musicals"/>
    <n v="4000"/>
    <n v="4409.7700000000004"/>
    <x v="0"/>
    <x v="0"/>
    <x v="0"/>
    <n v="1440556553"/>
    <x v="3759"/>
    <b v="0"/>
    <n v="88"/>
    <b v="1"/>
    <x v="40"/>
    <x v="3759"/>
    <x v="1"/>
    <s v="musical"/>
    <x v="0"/>
    <n v="2015"/>
  </r>
  <r>
    <x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x v="3760"/>
    <b v="0"/>
    <n v="91"/>
    <b v="1"/>
    <x v="40"/>
    <x v="3760"/>
    <x v="1"/>
    <s v="musical"/>
    <x v="3"/>
    <n v="2014"/>
  </r>
  <r>
    <x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x v="3761"/>
    <b v="0"/>
    <n v="3"/>
    <b v="1"/>
    <x v="40"/>
    <x v="3761"/>
    <x v="1"/>
    <s v="musical"/>
    <x v="0"/>
    <n v="2015"/>
  </r>
  <r>
    <x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x v="3762"/>
    <b v="0"/>
    <n v="28"/>
    <b v="1"/>
    <x v="40"/>
    <x v="3762"/>
    <x v="1"/>
    <s v="musical"/>
    <x v="0"/>
    <n v="2015"/>
  </r>
  <r>
    <x v="3763"/>
    <x v="3758"/>
    <s v="A musical about two guys writing a musical about...two guys writing a musical."/>
    <n v="5000"/>
    <n v="5000"/>
    <x v="0"/>
    <x v="0"/>
    <x v="0"/>
    <n v="1427907626"/>
    <x v="3763"/>
    <b v="0"/>
    <n v="77"/>
    <b v="1"/>
    <x v="40"/>
    <x v="3763"/>
    <x v="1"/>
    <s v="musical"/>
    <x v="0"/>
    <n v="2015"/>
  </r>
  <r>
    <x v="3764"/>
    <x v="3759"/>
    <s v="Talented, hard-working performers for Into the Woods JR need your help in renting microphones for our show!"/>
    <n v="1500"/>
    <n v="1500"/>
    <x v="0"/>
    <x v="0"/>
    <x v="0"/>
    <n v="1464482160"/>
    <x v="3764"/>
    <b v="0"/>
    <n v="27"/>
    <b v="1"/>
    <x v="40"/>
    <x v="3764"/>
    <x v="1"/>
    <s v="musical"/>
    <x v="2"/>
    <n v="2016"/>
  </r>
  <r>
    <x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x v="3765"/>
    <b v="0"/>
    <n v="107"/>
    <b v="1"/>
    <x v="40"/>
    <x v="3765"/>
    <x v="1"/>
    <s v="musical"/>
    <x v="3"/>
    <n v="2014"/>
  </r>
  <r>
    <x v="3766"/>
    <x v="3761"/>
    <s v="Trapped on a stalled New York subway, seven strangers realize it's not just the train that's stuck."/>
    <n v="10000"/>
    <n v="10265.01"/>
    <x v="0"/>
    <x v="0"/>
    <x v="0"/>
    <n v="1404360045"/>
    <x v="3766"/>
    <b v="0"/>
    <n v="96"/>
    <b v="1"/>
    <x v="40"/>
    <x v="3766"/>
    <x v="1"/>
    <s v="musical"/>
    <x v="3"/>
    <n v="2014"/>
  </r>
  <r>
    <x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x v="3767"/>
    <b v="0"/>
    <n v="56"/>
    <b v="1"/>
    <x v="40"/>
    <x v="3767"/>
    <x v="1"/>
    <s v="musical"/>
    <x v="0"/>
    <n v="2015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68"/>
    <b v="0"/>
    <n v="58"/>
    <b v="1"/>
    <x v="40"/>
    <x v="3768"/>
    <x v="1"/>
    <s v="musical"/>
    <x v="3"/>
    <n v="2014"/>
  </r>
  <r>
    <x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x v="3769"/>
    <b v="0"/>
    <n v="15"/>
    <b v="1"/>
    <x v="40"/>
    <x v="3769"/>
    <x v="1"/>
    <s v="musical"/>
    <x v="2"/>
    <n v="2016"/>
  </r>
  <r>
    <x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x v="3770"/>
    <b v="0"/>
    <n v="20"/>
    <b v="1"/>
    <x v="40"/>
    <x v="3770"/>
    <x v="1"/>
    <s v="musical"/>
    <x v="0"/>
    <n v="2015"/>
  </r>
  <r>
    <x v="3771"/>
    <x v="3766"/>
    <s v="I would like to make a demo recording of six songs from COME OUT SWINGIN'!"/>
    <n v="1000"/>
    <n v="1460"/>
    <x v="0"/>
    <x v="0"/>
    <x v="0"/>
    <n v="1463529600"/>
    <x v="3771"/>
    <b v="0"/>
    <n v="38"/>
    <b v="1"/>
    <x v="40"/>
    <x v="3771"/>
    <x v="1"/>
    <s v="musical"/>
    <x v="2"/>
    <n v="2016"/>
  </r>
  <r>
    <x v="3772"/>
    <x v="3767"/>
    <s v="A dark comedy about two girls, one knee, and the 1994 Olympics. Help us make sure &quot;Tonya and Nancy&quot; rocks!"/>
    <n v="5000"/>
    <n v="5510"/>
    <x v="0"/>
    <x v="0"/>
    <x v="0"/>
    <n v="1480399200"/>
    <x v="3772"/>
    <b v="0"/>
    <n v="33"/>
    <b v="1"/>
    <x v="40"/>
    <x v="3772"/>
    <x v="1"/>
    <s v="musical"/>
    <x v="2"/>
    <n v="2016"/>
  </r>
  <r>
    <x v="3773"/>
    <x v="3768"/>
    <s v="A dramatic hip-hopera, inspired from monologues written by the performers."/>
    <n v="5000"/>
    <n v="5410"/>
    <x v="0"/>
    <x v="0"/>
    <x v="0"/>
    <n v="1479175680"/>
    <x v="3773"/>
    <b v="0"/>
    <n v="57"/>
    <b v="1"/>
    <x v="40"/>
    <x v="3773"/>
    <x v="1"/>
    <s v="musical"/>
    <x v="2"/>
    <n v="2016"/>
  </r>
  <r>
    <x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x v="3774"/>
    <b v="0"/>
    <n v="25"/>
    <b v="1"/>
    <x v="40"/>
    <x v="3774"/>
    <x v="1"/>
    <s v="musical"/>
    <x v="0"/>
    <n v="2015"/>
  </r>
  <r>
    <x v="3775"/>
    <x v="3770"/>
    <s v="Travis Kent joins forces with some of today's brightest contemporary composers for an evening full of firsts at 54 Below."/>
    <n v="2000"/>
    <n v="2005"/>
    <x v="0"/>
    <x v="0"/>
    <x v="0"/>
    <n v="1428552000"/>
    <x v="3775"/>
    <b v="0"/>
    <n v="14"/>
    <b v="1"/>
    <x v="40"/>
    <x v="3775"/>
    <x v="1"/>
    <s v="musical"/>
    <x v="0"/>
    <n v="2015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x v="3776"/>
    <b v="0"/>
    <n v="94"/>
    <b v="1"/>
    <x v="40"/>
    <x v="3776"/>
    <x v="1"/>
    <s v="musical"/>
    <x v="3"/>
    <n v="2014"/>
  </r>
  <r>
    <x v="3777"/>
    <x v="3772"/>
    <s v="This musical adventure is a funny and heartwarming story of Mimi, a rebellious young girl who is spirited to Ghostlynd."/>
    <n v="2000"/>
    <n v="2864"/>
    <x v="0"/>
    <x v="0"/>
    <x v="0"/>
    <n v="1411790400"/>
    <x v="3777"/>
    <b v="0"/>
    <n v="59"/>
    <b v="1"/>
    <x v="40"/>
    <x v="3777"/>
    <x v="1"/>
    <s v="musical"/>
    <x v="3"/>
    <n v="2014"/>
  </r>
  <r>
    <x v="3778"/>
    <x v="3773"/>
    <s v="Sponsor an AVENUE Q puppet for The Barn Players April 2015 production."/>
    <n v="2400"/>
    <n v="2521"/>
    <x v="0"/>
    <x v="0"/>
    <x v="0"/>
    <n v="1423942780"/>
    <x v="3778"/>
    <b v="0"/>
    <n v="36"/>
    <b v="1"/>
    <x v="40"/>
    <x v="3778"/>
    <x v="1"/>
    <s v="musical"/>
    <x v="3"/>
    <n v="2014"/>
  </r>
  <r>
    <x v="3779"/>
    <x v="3774"/>
    <s v="A fresh, re-telling of the Jesus story for a new generation."/>
    <n v="15000"/>
    <n v="15597"/>
    <x v="0"/>
    <x v="0"/>
    <x v="0"/>
    <n v="1459010340"/>
    <x v="3779"/>
    <b v="0"/>
    <n v="115"/>
    <b v="1"/>
    <x v="40"/>
    <x v="3779"/>
    <x v="1"/>
    <s v="musical"/>
    <x v="2"/>
    <n v="2016"/>
  </r>
  <r>
    <x v="3780"/>
    <x v="3775"/>
    <s v="Melissa Youth OnSTAGE (MYO) provides kids in North Collin County with the very best in youth theatre opportunities."/>
    <n v="2500"/>
    <n v="3000"/>
    <x v="0"/>
    <x v="0"/>
    <x v="0"/>
    <n v="1436817960"/>
    <x v="3780"/>
    <b v="0"/>
    <n v="30"/>
    <b v="1"/>
    <x v="40"/>
    <x v="3780"/>
    <x v="1"/>
    <s v="musical"/>
    <x v="0"/>
    <n v="2015"/>
  </r>
  <r>
    <x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x v="3781"/>
    <b v="0"/>
    <n v="52"/>
    <b v="1"/>
    <x v="40"/>
    <x v="3781"/>
    <x v="1"/>
    <s v="musical"/>
    <x v="3"/>
    <n v="2014"/>
  </r>
  <r>
    <x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x v="3782"/>
    <b v="0"/>
    <n v="27"/>
    <b v="1"/>
    <x v="40"/>
    <x v="3782"/>
    <x v="1"/>
    <s v="musical"/>
    <x v="2"/>
    <n v="2016"/>
  </r>
  <r>
    <x v="3783"/>
    <x v="3778"/>
    <s v="Help fund Doro &amp; Diega's journey to the Orlando Fringe 2016. A brand new choose-your-own adventure musical!"/>
    <n v="1200"/>
    <n v="1547"/>
    <x v="0"/>
    <x v="0"/>
    <x v="0"/>
    <n v="1458057600"/>
    <x v="3783"/>
    <b v="0"/>
    <n v="24"/>
    <b v="1"/>
    <x v="40"/>
    <x v="3783"/>
    <x v="1"/>
    <s v="musical"/>
    <x v="2"/>
    <n v="2016"/>
  </r>
  <r>
    <x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x v="3784"/>
    <b v="0"/>
    <n v="10"/>
    <b v="1"/>
    <x v="40"/>
    <x v="3784"/>
    <x v="1"/>
    <s v="musical"/>
    <x v="2"/>
    <n v="2016"/>
  </r>
  <r>
    <x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x v="3785"/>
    <b v="0"/>
    <n v="30"/>
    <b v="1"/>
    <x v="40"/>
    <x v="3785"/>
    <x v="1"/>
    <s v="musical"/>
    <x v="2"/>
    <n v="2016"/>
  </r>
  <r>
    <x v="3786"/>
    <x v="3781"/>
    <s v="The brainchild of Coleman Peterson and Janice Gilbert.  The funding will be used to professionally record the songs."/>
    <n v="6000"/>
    <n v="6658"/>
    <x v="0"/>
    <x v="0"/>
    <x v="0"/>
    <n v="1464310475"/>
    <x v="3786"/>
    <b v="0"/>
    <n v="71"/>
    <b v="1"/>
    <x v="40"/>
    <x v="3786"/>
    <x v="1"/>
    <s v="musical"/>
    <x v="2"/>
    <n v="2016"/>
  </r>
  <r>
    <x v="3787"/>
    <x v="3782"/>
    <s v="The Happiest Show on Earth is a Disney musical revue to benefit the Make-A-Wish foundation. Funds for production needed."/>
    <n v="350"/>
    <n v="351"/>
    <x v="0"/>
    <x v="0"/>
    <x v="0"/>
    <n v="1436587140"/>
    <x v="3787"/>
    <b v="0"/>
    <n v="10"/>
    <b v="1"/>
    <x v="40"/>
    <x v="3787"/>
    <x v="1"/>
    <s v="musical"/>
    <x v="0"/>
    <n v="2015"/>
  </r>
  <r>
    <x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x v="3788"/>
    <b v="0"/>
    <n v="1"/>
    <b v="0"/>
    <x v="40"/>
    <x v="3788"/>
    <x v="1"/>
    <s v="musical"/>
    <x v="0"/>
    <n v="2015"/>
  </r>
  <r>
    <x v="3789"/>
    <x v="3784"/>
    <s v="This fabulous new play explores the little known love life of England's most famous romantic novelist, Jane Austen."/>
    <n v="3550"/>
    <n v="116"/>
    <x v="2"/>
    <x v="1"/>
    <x v="1"/>
    <n v="1434395418"/>
    <x v="3789"/>
    <b v="0"/>
    <n v="4"/>
    <b v="0"/>
    <x v="40"/>
    <x v="3789"/>
    <x v="1"/>
    <s v="musical"/>
    <x v="0"/>
    <n v="2015"/>
  </r>
  <r>
    <x v="3790"/>
    <x v="3785"/>
    <s v="As a non profit graduate student at Penn,my passion is the arts, we need support to fund our new CHILDREN's DINNER THEATRE"/>
    <n v="15000"/>
    <n v="0"/>
    <x v="2"/>
    <x v="0"/>
    <x v="0"/>
    <n v="1479834023"/>
    <x v="3790"/>
    <b v="0"/>
    <n v="0"/>
    <b v="0"/>
    <x v="40"/>
    <x v="3790"/>
    <x v="1"/>
    <s v="musical"/>
    <x v="2"/>
    <n v="2016"/>
  </r>
  <r>
    <x v="3791"/>
    <x v="3786"/>
    <s v="Spin! is an original musical comedy-drama presented by Blue Palm Productions."/>
    <n v="1500"/>
    <n v="0"/>
    <x v="2"/>
    <x v="0"/>
    <x v="0"/>
    <n v="1404664592"/>
    <x v="3791"/>
    <b v="0"/>
    <n v="0"/>
    <b v="0"/>
    <x v="40"/>
    <x v="3791"/>
    <x v="1"/>
    <s v="musical"/>
    <x v="3"/>
    <n v="2014"/>
  </r>
  <r>
    <x v="3792"/>
    <x v="3787"/>
    <s v="A cultural and historic journey through Puerto Rico's music and dance!"/>
    <n v="12500"/>
    <n v="35"/>
    <x v="2"/>
    <x v="0"/>
    <x v="0"/>
    <n v="1436957022"/>
    <x v="3792"/>
    <b v="0"/>
    <n v="2"/>
    <b v="0"/>
    <x v="40"/>
    <x v="3792"/>
    <x v="1"/>
    <s v="musical"/>
    <x v="0"/>
    <n v="2015"/>
  </r>
  <r>
    <x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x v="3793"/>
    <b v="0"/>
    <n v="24"/>
    <b v="0"/>
    <x v="40"/>
    <x v="3793"/>
    <x v="1"/>
    <s v="musical"/>
    <x v="3"/>
    <n v="2014"/>
  </r>
  <r>
    <x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x v="3794"/>
    <b v="0"/>
    <n v="1"/>
    <b v="0"/>
    <x v="40"/>
    <x v="3794"/>
    <x v="1"/>
    <s v="musical"/>
    <x v="0"/>
    <n v="2015"/>
  </r>
  <r>
    <x v="3795"/>
    <x v="3790"/>
    <s v="Poppin Productions are currently entering the development stage of their very first production -  &quot;Duodeca&quot;."/>
    <n v="600"/>
    <n v="10"/>
    <x v="2"/>
    <x v="1"/>
    <x v="1"/>
    <n v="1440801000"/>
    <x v="3795"/>
    <b v="0"/>
    <n v="2"/>
    <b v="0"/>
    <x v="40"/>
    <x v="3795"/>
    <x v="1"/>
    <s v="musical"/>
    <x v="0"/>
    <n v="2015"/>
  </r>
  <r>
    <x v="3796"/>
    <x v="3791"/>
    <s v="Part Psychological Thriller - Part Heartbreaking Drama - Part Spectacular Farce - 100% New American Musical Theatre"/>
    <n v="22500"/>
    <n v="1"/>
    <x v="2"/>
    <x v="0"/>
    <x v="0"/>
    <n v="1484354556"/>
    <x v="3796"/>
    <b v="0"/>
    <n v="1"/>
    <b v="0"/>
    <x v="40"/>
    <x v="3796"/>
    <x v="1"/>
    <s v="musical"/>
    <x v="2"/>
    <n v="2016"/>
  </r>
  <r>
    <x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x v="3797"/>
    <b v="0"/>
    <n v="37"/>
    <b v="0"/>
    <x v="40"/>
    <x v="3797"/>
    <x v="1"/>
    <s v="musical"/>
    <x v="0"/>
    <n v="2015"/>
  </r>
  <r>
    <x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x v="3798"/>
    <b v="0"/>
    <n v="5"/>
    <b v="0"/>
    <x v="40"/>
    <x v="3798"/>
    <x v="1"/>
    <s v="musical"/>
    <x v="3"/>
    <n v="2014"/>
  </r>
  <r>
    <x v="3799"/>
    <x v="3794"/>
    <s v="An original musical on it's way to the stage in Minneapolis, MN. Feel free to ask any questions."/>
    <n v="10000"/>
    <n v="402"/>
    <x v="2"/>
    <x v="0"/>
    <x v="0"/>
    <n v="1457734843"/>
    <x v="3799"/>
    <b v="0"/>
    <n v="4"/>
    <b v="0"/>
    <x v="40"/>
    <x v="3799"/>
    <x v="1"/>
    <s v="musical"/>
    <x v="2"/>
    <n v="2016"/>
  </r>
  <r>
    <x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x v="3800"/>
    <b v="0"/>
    <n v="16"/>
    <b v="0"/>
    <x v="40"/>
    <x v="3800"/>
    <x v="1"/>
    <s v="musical"/>
    <x v="3"/>
    <n v="2014"/>
  </r>
  <r>
    <x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x v="3801"/>
    <b v="0"/>
    <n v="9"/>
    <b v="0"/>
    <x v="40"/>
    <x v="3801"/>
    <x v="1"/>
    <s v="musical"/>
    <x v="3"/>
    <n v="2014"/>
  </r>
  <r>
    <x v="3802"/>
    <x v="3797"/>
    <s v="A musical about how Shakespeare was inspired to write only his own plays after the co-authored play Henry VI was taken."/>
    <n v="3000"/>
    <n v="0"/>
    <x v="2"/>
    <x v="0"/>
    <x v="0"/>
    <n v="1445482906"/>
    <x v="3802"/>
    <b v="0"/>
    <n v="0"/>
    <b v="0"/>
    <x v="40"/>
    <x v="3802"/>
    <x v="1"/>
    <s v="musical"/>
    <x v="0"/>
    <n v="2015"/>
  </r>
  <r>
    <x v="3803"/>
    <x v="3798"/>
    <s v="A fully orchestrated concept album of Benjamin Button the Musical!"/>
    <n v="12000"/>
    <n v="2358"/>
    <x v="2"/>
    <x v="0"/>
    <x v="0"/>
    <n v="1457133568"/>
    <x v="3803"/>
    <b v="0"/>
    <n v="40"/>
    <b v="0"/>
    <x v="40"/>
    <x v="3803"/>
    <x v="1"/>
    <s v="musical"/>
    <x v="2"/>
    <n v="2016"/>
  </r>
  <r>
    <x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x v="3804"/>
    <b v="0"/>
    <n v="0"/>
    <b v="0"/>
    <x v="40"/>
    <x v="3804"/>
    <x v="1"/>
    <s v="musical"/>
    <x v="2"/>
    <n v="2016"/>
  </r>
  <r>
    <x v="3805"/>
    <x v="3800"/>
    <s v="&quot;Sounds By The River&quot; tells the story of a Detroit composer through_x000a_his music, poetry, and dance."/>
    <n v="150000"/>
    <n v="3"/>
    <x v="2"/>
    <x v="0"/>
    <x v="0"/>
    <n v="1411852640"/>
    <x v="3805"/>
    <b v="0"/>
    <n v="2"/>
    <b v="0"/>
    <x v="40"/>
    <x v="3805"/>
    <x v="1"/>
    <s v="musical"/>
    <x v="3"/>
    <n v="2014"/>
  </r>
  <r>
    <x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x v="3806"/>
    <b v="0"/>
    <n v="1"/>
    <b v="0"/>
    <x v="40"/>
    <x v="3806"/>
    <x v="1"/>
    <s v="musical"/>
    <x v="3"/>
    <n v="2014"/>
  </r>
  <r>
    <x v="3807"/>
    <x v="3802"/>
    <s v="A vibrant, street-wise, and musical performance that follows the lives of stories of the community of Washington Heights..."/>
    <n v="1500"/>
    <n v="455"/>
    <x v="2"/>
    <x v="0"/>
    <x v="0"/>
    <n v="1428097739"/>
    <x v="3807"/>
    <b v="0"/>
    <n v="9"/>
    <b v="0"/>
    <x v="40"/>
    <x v="3807"/>
    <x v="1"/>
    <s v="musical"/>
    <x v="0"/>
    <n v="2015"/>
  </r>
  <r>
    <x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x v="3808"/>
    <b v="0"/>
    <n v="24"/>
    <b v="1"/>
    <x v="6"/>
    <x v="3808"/>
    <x v="1"/>
    <s v="plays"/>
    <x v="0"/>
    <n v="2015"/>
  </r>
  <r>
    <x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x v="3809"/>
    <b v="0"/>
    <n v="38"/>
    <b v="1"/>
    <x v="6"/>
    <x v="3809"/>
    <x v="1"/>
    <s v="plays"/>
    <x v="3"/>
    <n v="2014"/>
  </r>
  <r>
    <x v="3810"/>
    <x v="3805"/>
    <s v="Theater students of UMass present a large-scale theater collaboration that will revolutionize the way you see Shakespeare."/>
    <n v="1500"/>
    <n v="1826"/>
    <x v="0"/>
    <x v="0"/>
    <x v="0"/>
    <n v="1426965758"/>
    <x v="3810"/>
    <b v="0"/>
    <n v="26"/>
    <b v="1"/>
    <x v="6"/>
    <x v="3810"/>
    <x v="1"/>
    <s v="plays"/>
    <x v="0"/>
    <n v="2015"/>
  </r>
  <r>
    <x v="3811"/>
    <x v="3806"/>
    <s v="The University of Exeter Shakespeare Society is touring its acclaimed show The Merchant of Venice to Stratford-upon-Avon!"/>
    <n v="250"/>
    <n v="825"/>
    <x v="0"/>
    <x v="1"/>
    <x v="1"/>
    <n v="1464692400"/>
    <x v="3811"/>
    <b v="0"/>
    <n v="19"/>
    <b v="1"/>
    <x v="6"/>
    <x v="3811"/>
    <x v="1"/>
    <s v="plays"/>
    <x v="2"/>
    <n v="2016"/>
  </r>
  <r>
    <x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x v="3812"/>
    <b v="0"/>
    <n v="11"/>
    <b v="1"/>
    <x v="6"/>
    <x v="3812"/>
    <x v="1"/>
    <s v="plays"/>
    <x v="0"/>
    <n v="2015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813"/>
    <b v="0"/>
    <n v="27"/>
    <b v="1"/>
    <x v="6"/>
    <x v="3813"/>
    <x v="1"/>
    <s v="plays"/>
    <x v="2"/>
    <n v="2016"/>
  </r>
  <r>
    <x v="3814"/>
    <x v="3809"/>
    <s v="Wax Wings is proud to be presenting the premiere of EYES. SHUT DOOR OPEN, a new play by Boston playwright Cassie M. Seinuk."/>
    <n v="1500"/>
    <n v="2102"/>
    <x v="0"/>
    <x v="0"/>
    <x v="0"/>
    <n v="1427860740"/>
    <x v="3814"/>
    <b v="0"/>
    <n v="34"/>
    <b v="1"/>
    <x v="6"/>
    <x v="3814"/>
    <x v="1"/>
    <s v="plays"/>
    <x v="0"/>
    <n v="2015"/>
  </r>
  <r>
    <x v="3815"/>
    <x v="3810"/>
    <s v="Come and help us make the Canterbury Shakespeare Festival a reality"/>
    <n v="1000"/>
    <n v="1000.01"/>
    <x v="0"/>
    <x v="1"/>
    <x v="1"/>
    <n v="1440111600"/>
    <x v="3815"/>
    <b v="0"/>
    <n v="20"/>
    <b v="1"/>
    <x v="6"/>
    <x v="3815"/>
    <x v="1"/>
    <s v="plays"/>
    <x v="0"/>
    <n v="2015"/>
  </r>
  <r>
    <x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x v="3816"/>
    <b v="0"/>
    <n v="37"/>
    <b v="1"/>
    <x v="6"/>
    <x v="3816"/>
    <x v="1"/>
    <s v="plays"/>
    <x v="3"/>
    <n v="2014"/>
  </r>
  <r>
    <x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x v="3817"/>
    <b v="0"/>
    <n v="20"/>
    <b v="1"/>
    <x v="6"/>
    <x v="3817"/>
    <x v="1"/>
    <s v="plays"/>
    <x v="0"/>
    <n v="2015"/>
  </r>
  <r>
    <x v="3818"/>
    <x v="3813"/>
    <s v="The Arthurian Order of Avalon is attempting to raise funds to put on the annual Human Chessboard in March 2015!"/>
    <n v="250"/>
    <n v="570"/>
    <x v="0"/>
    <x v="0"/>
    <x v="0"/>
    <n v="1426187582"/>
    <x v="3818"/>
    <b v="0"/>
    <n v="10"/>
    <b v="1"/>
    <x v="6"/>
    <x v="3818"/>
    <x v="1"/>
    <s v="plays"/>
    <x v="0"/>
    <n v="2015"/>
  </r>
  <r>
    <x v="3819"/>
    <x v="3814"/>
    <s v="Support this collection of new plays by Kansas City writers and the artists who are bringing it to life!"/>
    <n v="1000"/>
    <n v="1064"/>
    <x v="0"/>
    <x v="0"/>
    <x v="0"/>
    <n v="1437166920"/>
    <x v="3819"/>
    <b v="0"/>
    <n v="26"/>
    <b v="1"/>
    <x v="6"/>
    <x v="3819"/>
    <x v="1"/>
    <s v="plays"/>
    <x v="0"/>
    <n v="2015"/>
  </r>
  <r>
    <x v="3820"/>
    <x v="3815"/>
    <s v="Tusentack Theatre is a professional theatre company providing opportunities to adults who access Mental Health Services."/>
    <n v="300"/>
    <n v="430"/>
    <x v="0"/>
    <x v="1"/>
    <x v="1"/>
    <n v="1436110717"/>
    <x v="3820"/>
    <b v="0"/>
    <n v="20"/>
    <b v="1"/>
    <x v="6"/>
    <x v="3820"/>
    <x v="1"/>
    <s v="plays"/>
    <x v="0"/>
    <n v="2015"/>
  </r>
  <r>
    <x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x v="3821"/>
    <b v="0"/>
    <n v="46"/>
    <b v="1"/>
    <x v="6"/>
    <x v="3821"/>
    <x v="1"/>
    <s v="plays"/>
    <x v="0"/>
    <n v="2015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x v="3822"/>
    <b v="0"/>
    <n v="76"/>
    <b v="1"/>
    <x v="6"/>
    <x v="3822"/>
    <x v="1"/>
    <s v="plays"/>
    <x v="0"/>
    <n v="2015"/>
  </r>
  <r>
    <x v="3823"/>
    <x v="3818"/>
    <s v="Feed, a new play by Garrett Markgraf (based on the novel by M.T. Anderson), Directed by Anna Marck at Oakland University."/>
    <n v="2500"/>
    <n v="2650"/>
    <x v="0"/>
    <x v="0"/>
    <x v="0"/>
    <n v="1437364740"/>
    <x v="3823"/>
    <b v="0"/>
    <n v="41"/>
    <b v="1"/>
    <x v="6"/>
    <x v="3823"/>
    <x v="1"/>
    <s v="plays"/>
    <x v="0"/>
    <n v="2015"/>
  </r>
  <r>
    <x v="3824"/>
    <x v="3819"/>
    <s v="the hardy presents a collaboration between Robbie Curran and Abram Rooney. Kemble House, 9th-14th August, every night at 8pm."/>
    <n v="250"/>
    <n v="270"/>
    <x v="0"/>
    <x v="1"/>
    <x v="1"/>
    <n v="1470058860"/>
    <x v="3824"/>
    <b v="0"/>
    <n v="7"/>
    <b v="1"/>
    <x v="6"/>
    <x v="3824"/>
    <x v="1"/>
    <s v="plays"/>
    <x v="2"/>
    <n v="2016"/>
  </r>
  <r>
    <x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x v="3825"/>
    <b v="0"/>
    <n v="49"/>
    <b v="1"/>
    <x v="6"/>
    <x v="3825"/>
    <x v="1"/>
    <s v="plays"/>
    <x v="0"/>
    <n v="2015"/>
  </r>
  <r>
    <x v="3826"/>
    <x v="3821"/>
    <s v="This is the story about the Westons. One family who live with mental illness on a daily basis."/>
    <n v="600"/>
    <n v="715"/>
    <x v="0"/>
    <x v="1"/>
    <x v="1"/>
    <n v="1430993394"/>
    <x v="3826"/>
    <b v="0"/>
    <n v="26"/>
    <b v="1"/>
    <x v="6"/>
    <x v="3826"/>
    <x v="1"/>
    <s v="plays"/>
    <x v="0"/>
    <n v="2015"/>
  </r>
  <r>
    <x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x v="3827"/>
    <b v="0"/>
    <n v="65"/>
    <b v="1"/>
    <x v="6"/>
    <x v="3827"/>
    <x v="1"/>
    <s v="plays"/>
    <x v="0"/>
    <n v="2015"/>
  </r>
  <r>
    <x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x v="3828"/>
    <b v="0"/>
    <n v="28"/>
    <b v="1"/>
    <x v="6"/>
    <x v="3828"/>
    <x v="1"/>
    <s v="plays"/>
    <x v="3"/>
    <n v="2014"/>
  </r>
  <r>
    <x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x v="3829"/>
    <b v="0"/>
    <n v="8"/>
    <b v="1"/>
    <x v="6"/>
    <x v="3829"/>
    <x v="1"/>
    <s v="plays"/>
    <x v="2"/>
    <n v="2016"/>
  </r>
  <r>
    <x v="3830"/>
    <x v="3825"/>
    <s v="The Aeon Theatre company is producing another original play by Parker Hale at the Manhattan Reportory Theatre"/>
    <n v="100"/>
    <n v="225"/>
    <x v="0"/>
    <x v="0"/>
    <x v="0"/>
    <n v="1464371211"/>
    <x v="3830"/>
    <b v="0"/>
    <n v="3"/>
    <b v="1"/>
    <x v="6"/>
    <x v="3830"/>
    <x v="1"/>
    <s v="plays"/>
    <x v="2"/>
    <n v="2016"/>
  </r>
  <r>
    <x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x v="3831"/>
    <b v="0"/>
    <n v="9"/>
    <b v="1"/>
    <x v="6"/>
    <x v="3831"/>
    <x v="1"/>
    <s v="plays"/>
    <x v="3"/>
    <n v="2014"/>
  </r>
  <r>
    <x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x v="3832"/>
    <b v="0"/>
    <n v="9"/>
    <b v="1"/>
    <x v="6"/>
    <x v="3832"/>
    <x v="1"/>
    <s v="plays"/>
    <x v="2"/>
    <n v="2016"/>
  </r>
  <r>
    <x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x v="3833"/>
    <b v="0"/>
    <n v="20"/>
    <b v="1"/>
    <x v="6"/>
    <x v="3833"/>
    <x v="1"/>
    <s v="plays"/>
    <x v="3"/>
    <n v="2014"/>
  </r>
  <r>
    <x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x v="3834"/>
    <b v="0"/>
    <n v="57"/>
    <b v="1"/>
    <x v="6"/>
    <x v="3834"/>
    <x v="1"/>
    <s v="plays"/>
    <x v="0"/>
    <n v="2015"/>
  </r>
  <r>
    <x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x v="3835"/>
    <b v="0"/>
    <n v="8"/>
    <b v="1"/>
    <x v="6"/>
    <x v="3835"/>
    <x v="1"/>
    <s v="plays"/>
    <x v="2"/>
    <n v="2016"/>
  </r>
  <r>
    <x v="3836"/>
    <x v="3831"/>
    <s v="&quot;The surveyor said the foundation was shaky&quot;. A woman finds what it means to rebuild her marriage."/>
    <n v="800"/>
    <n v="900"/>
    <x v="0"/>
    <x v="0"/>
    <x v="0"/>
    <n v="1470197340"/>
    <x v="3836"/>
    <b v="0"/>
    <n v="14"/>
    <b v="1"/>
    <x v="6"/>
    <x v="3836"/>
    <x v="1"/>
    <s v="plays"/>
    <x v="2"/>
    <n v="2016"/>
  </r>
  <r>
    <x v="3837"/>
    <x v="3832"/>
    <s v="A high-flying French farce with the thrust of a well-tuned jet engine"/>
    <n v="2000"/>
    <n v="2042"/>
    <x v="0"/>
    <x v="1"/>
    <x v="1"/>
    <n v="1435947758"/>
    <x v="3837"/>
    <b v="0"/>
    <n v="17"/>
    <b v="1"/>
    <x v="6"/>
    <x v="3837"/>
    <x v="1"/>
    <s v="plays"/>
    <x v="0"/>
    <n v="2015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38"/>
    <b v="0"/>
    <n v="100"/>
    <b v="1"/>
    <x v="6"/>
    <x v="3838"/>
    <x v="1"/>
    <s v="plays"/>
    <x v="0"/>
    <n v="2015"/>
  </r>
  <r>
    <x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x v="3839"/>
    <b v="0"/>
    <n v="32"/>
    <b v="1"/>
    <x v="6"/>
    <x v="3839"/>
    <x v="1"/>
    <s v="plays"/>
    <x v="0"/>
    <n v="2015"/>
  </r>
  <r>
    <x v="3840"/>
    <x v="3835"/>
    <s v="A gritty play looking at a modern day relationship, highlighting issues of mental health and abuse suffered by men."/>
    <n v="1"/>
    <n v="65"/>
    <x v="0"/>
    <x v="1"/>
    <x v="1"/>
    <n v="1459180229"/>
    <x v="3840"/>
    <b v="0"/>
    <n v="3"/>
    <b v="1"/>
    <x v="6"/>
    <x v="3840"/>
    <x v="1"/>
    <s v="plays"/>
    <x v="2"/>
    <n v="201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41"/>
    <b v="1"/>
    <n v="34"/>
    <b v="0"/>
    <x v="6"/>
    <x v="3841"/>
    <x v="1"/>
    <s v="plays"/>
    <x v="3"/>
    <n v="2014"/>
  </r>
  <r>
    <x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x v="3842"/>
    <b v="1"/>
    <n v="23"/>
    <b v="0"/>
    <x v="6"/>
    <x v="3842"/>
    <x v="1"/>
    <s v="plays"/>
    <x v="3"/>
    <n v="2014"/>
  </r>
  <r>
    <x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x v="3843"/>
    <b v="1"/>
    <n v="19"/>
    <b v="0"/>
    <x v="6"/>
    <x v="3843"/>
    <x v="1"/>
    <s v="plays"/>
    <x v="3"/>
    <n v="2014"/>
  </r>
  <r>
    <x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x v="3844"/>
    <b v="1"/>
    <n v="50"/>
    <b v="0"/>
    <x v="6"/>
    <x v="3844"/>
    <x v="1"/>
    <s v="plays"/>
    <x v="3"/>
    <n v="2014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x v="3845"/>
    <b v="1"/>
    <n v="12"/>
    <b v="0"/>
    <x v="6"/>
    <x v="3845"/>
    <x v="1"/>
    <s v="plays"/>
    <x v="0"/>
    <n v="2015"/>
  </r>
  <r>
    <x v="3846"/>
    <x v="3841"/>
    <s v="My Insane Shakespeare. An original play by Arthur Elbakyan premiering October 13th at United Solo, New York City."/>
    <n v="7000"/>
    <n v="189"/>
    <x v="2"/>
    <x v="0"/>
    <x v="0"/>
    <n v="1412405940"/>
    <x v="3846"/>
    <b v="1"/>
    <n v="8"/>
    <b v="0"/>
    <x v="6"/>
    <x v="3846"/>
    <x v="1"/>
    <s v="plays"/>
    <x v="3"/>
    <n v="2014"/>
  </r>
  <r>
    <x v="3847"/>
    <x v="3842"/>
    <s v="The production of the original play &quot;Madame X&quot; by Amanda Davison. Inspired by the painting by John Singer Sargent."/>
    <n v="10500"/>
    <n v="1697"/>
    <x v="2"/>
    <x v="0"/>
    <x v="0"/>
    <n v="1437283391"/>
    <x v="3847"/>
    <b v="1"/>
    <n v="9"/>
    <b v="0"/>
    <x v="6"/>
    <x v="3847"/>
    <x v="1"/>
    <s v="plays"/>
    <x v="0"/>
    <n v="2015"/>
  </r>
  <r>
    <x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x v="3848"/>
    <b v="1"/>
    <n v="43"/>
    <b v="0"/>
    <x v="6"/>
    <x v="3848"/>
    <x v="1"/>
    <s v="plays"/>
    <x v="0"/>
    <n v="2015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x v="3849"/>
    <b v="1"/>
    <n v="28"/>
    <b v="0"/>
    <x v="6"/>
    <x v="3849"/>
    <x v="1"/>
    <s v="plays"/>
    <x v="0"/>
    <n v="2015"/>
  </r>
  <r>
    <x v="3850"/>
    <x v="3845"/>
    <s v="V-Day is a global activist movement to end violence against women and girls."/>
    <n v="1000"/>
    <n v="38"/>
    <x v="2"/>
    <x v="0"/>
    <x v="0"/>
    <n v="1420081143"/>
    <x v="3850"/>
    <b v="1"/>
    <n v="4"/>
    <b v="0"/>
    <x v="6"/>
    <x v="3850"/>
    <x v="1"/>
    <s v="plays"/>
    <x v="3"/>
    <n v="2014"/>
  </r>
  <r>
    <x v="3851"/>
    <x v="3846"/>
    <s v="A play about the horrible choices we have to make every day. Should we take a risk, or take the road most travelled?"/>
    <n v="2500"/>
    <n v="852"/>
    <x v="2"/>
    <x v="1"/>
    <x v="1"/>
    <n v="1437129179"/>
    <x v="3851"/>
    <b v="1"/>
    <n v="24"/>
    <b v="0"/>
    <x v="6"/>
    <x v="3851"/>
    <x v="1"/>
    <s v="plays"/>
    <x v="0"/>
    <n v="2015"/>
  </r>
  <r>
    <x v="3852"/>
    <x v="3847"/>
    <s v="Writer/Director Lynette J. Blackwell presents the hilarious entangled love story of when evil and good attempt to coexist."/>
    <n v="10000"/>
    <n v="20"/>
    <x v="2"/>
    <x v="0"/>
    <x v="0"/>
    <n v="1427427276"/>
    <x v="3852"/>
    <b v="0"/>
    <n v="2"/>
    <b v="0"/>
    <x v="6"/>
    <x v="3852"/>
    <x v="1"/>
    <s v="plays"/>
    <x v="0"/>
    <n v="2015"/>
  </r>
  <r>
    <x v="3853"/>
    <x v="3848"/>
    <s v="A dose of One-woman &quot;Dramedy&quot; to cure those daily blues is just what the doctor ordered!"/>
    <n v="100000"/>
    <n v="26"/>
    <x v="2"/>
    <x v="0"/>
    <x v="0"/>
    <n v="1409602178"/>
    <x v="3853"/>
    <b v="0"/>
    <n v="2"/>
    <b v="0"/>
    <x v="6"/>
    <x v="3853"/>
    <x v="1"/>
    <s v="plays"/>
    <x v="3"/>
    <n v="2014"/>
  </r>
  <r>
    <x v="3854"/>
    <x v="3849"/>
    <s v="A play dedicated to the 100th anniversary of the Armenian Genocide."/>
    <n v="11000"/>
    <n v="1788"/>
    <x v="2"/>
    <x v="0"/>
    <x v="0"/>
    <n v="1431206058"/>
    <x v="3854"/>
    <b v="0"/>
    <n v="20"/>
    <b v="0"/>
    <x v="6"/>
    <x v="3854"/>
    <x v="1"/>
    <s v="plays"/>
    <x v="0"/>
    <n v="2015"/>
  </r>
  <r>
    <x v="3855"/>
    <x v="3850"/>
    <s v="TWO NEW DARK COMEDIES OPENING IN NYC THIS APRIL AND MAY BY CHRISTOPHER B. LATRO _x000a_ABOUT FAMILY, AMBITION, LOVE AND GREED"/>
    <n v="1000"/>
    <n v="25"/>
    <x v="2"/>
    <x v="0"/>
    <x v="0"/>
    <n v="1427408271"/>
    <x v="3855"/>
    <b v="0"/>
    <n v="1"/>
    <b v="0"/>
    <x v="6"/>
    <x v="3855"/>
    <x v="1"/>
    <s v="plays"/>
    <x v="0"/>
    <n v="2015"/>
  </r>
  <r>
    <x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x v="3856"/>
    <b v="0"/>
    <n v="1"/>
    <b v="0"/>
    <x v="6"/>
    <x v="3856"/>
    <x v="1"/>
    <s v="plays"/>
    <x v="0"/>
    <n v="2015"/>
  </r>
  <r>
    <x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x v="3857"/>
    <b v="0"/>
    <n v="4"/>
    <b v="0"/>
    <x v="6"/>
    <x v="3857"/>
    <x v="1"/>
    <s v="plays"/>
    <x v="3"/>
    <n v="2014"/>
  </r>
  <r>
    <x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x v="3858"/>
    <b v="0"/>
    <n v="1"/>
    <b v="0"/>
    <x v="6"/>
    <x v="3858"/>
    <x v="1"/>
    <s v="plays"/>
    <x v="0"/>
    <n v="2015"/>
  </r>
  <r>
    <x v="3859"/>
    <x v="3854"/>
    <s v="This is a play that will have each and everyone that sees it thinking about the dreams they had growing up. It's a dramady"/>
    <n v="2500"/>
    <n v="1"/>
    <x v="2"/>
    <x v="0"/>
    <x v="0"/>
    <n v="1403730000"/>
    <x v="3859"/>
    <b v="0"/>
    <n v="1"/>
    <b v="0"/>
    <x v="6"/>
    <x v="3859"/>
    <x v="1"/>
    <s v="plays"/>
    <x v="3"/>
    <n v="2014"/>
  </r>
  <r>
    <x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x v="3860"/>
    <b v="0"/>
    <n v="13"/>
    <b v="0"/>
    <x v="6"/>
    <x v="3860"/>
    <x v="1"/>
    <s v="plays"/>
    <x v="3"/>
    <n v="2014"/>
  </r>
  <r>
    <x v="3861"/>
    <x v="3856"/>
    <s v="THE COMING OF THE LORD!"/>
    <n v="2000"/>
    <n v="100"/>
    <x v="2"/>
    <x v="0"/>
    <x v="0"/>
    <n v="1415828820"/>
    <x v="3861"/>
    <b v="0"/>
    <n v="1"/>
    <b v="0"/>
    <x v="6"/>
    <x v="3861"/>
    <x v="1"/>
    <s v="plays"/>
    <x v="3"/>
    <n v="2014"/>
  </r>
  <r>
    <x v="3862"/>
    <x v="3857"/>
    <s v="The hit immersive theatre experience of England comes to Corpus Christi!"/>
    <n v="7500"/>
    <n v="1"/>
    <x v="2"/>
    <x v="0"/>
    <x v="0"/>
    <n v="1473699540"/>
    <x v="3862"/>
    <b v="0"/>
    <n v="1"/>
    <b v="0"/>
    <x v="6"/>
    <x v="3862"/>
    <x v="1"/>
    <s v="plays"/>
    <x v="2"/>
    <n v="2016"/>
  </r>
  <r>
    <x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x v="3863"/>
    <b v="0"/>
    <n v="0"/>
    <b v="0"/>
    <x v="6"/>
    <x v="3863"/>
    <x v="1"/>
    <s v="plays"/>
    <x v="0"/>
    <n v="2015"/>
  </r>
  <r>
    <x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x v="3864"/>
    <b v="0"/>
    <n v="3"/>
    <b v="0"/>
    <x v="6"/>
    <x v="3864"/>
    <x v="1"/>
    <s v="plays"/>
    <x v="0"/>
    <n v="2015"/>
  </r>
  <r>
    <x v="3865"/>
    <x v="3860"/>
    <s v="Sissy Entertainment delivers a delicious cabaret that blends comedic monologue, song, and traditional sketch comedy."/>
    <n v="2413"/>
    <n v="650"/>
    <x v="2"/>
    <x v="5"/>
    <x v="5"/>
    <n v="1409376600"/>
    <x v="3865"/>
    <b v="0"/>
    <n v="14"/>
    <b v="0"/>
    <x v="6"/>
    <x v="3865"/>
    <x v="1"/>
    <s v="plays"/>
    <x v="3"/>
    <n v="2014"/>
  </r>
  <r>
    <x v="3866"/>
    <x v="3861"/>
    <s v="A funny, moving, witty piece about a girl, her oboe, and her dreams."/>
    <n v="2000"/>
    <n v="11"/>
    <x v="2"/>
    <x v="0"/>
    <x v="0"/>
    <n v="1458703740"/>
    <x v="3866"/>
    <b v="0"/>
    <n v="2"/>
    <b v="0"/>
    <x v="6"/>
    <x v="3866"/>
    <x v="1"/>
    <s v="plays"/>
    <x v="2"/>
    <n v="2016"/>
  </r>
  <r>
    <x v="3867"/>
    <x v="3862"/>
    <s v="What do you know about Russian Culture? Our project helps the American children to find out about Russian literature."/>
    <n v="2000"/>
    <n v="251"/>
    <x v="2"/>
    <x v="0"/>
    <x v="0"/>
    <n v="1466278339"/>
    <x v="3867"/>
    <b v="0"/>
    <n v="5"/>
    <b v="0"/>
    <x v="6"/>
    <x v="3867"/>
    <x v="1"/>
    <s v="plays"/>
    <x v="2"/>
    <n v="2016"/>
  </r>
  <r>
    <x v="3868"/>
    <x v="3863"/>
    <s v="New collection of music by Scott Evan Davis!"/>
    <n v="5000"/>
    <n v="10"/>
    <x v="1"/>
    <x v="1"/>
    <x v="1"/>
    <n v="1410191405"/>
    <x v="3868"/>
    <b v="0"/>
    <n v="1"/>
    <b v="0"/>
    <x v="40"/>
    <x v="3868"/>
    <x v="1"/>
    <s v="musical"/>
    <x v="3"/>
    <n v="2014"/>
  </r>
  <r>
    <x v="3869"/>
    <x v="3864"/>
    <s v="A Musical about 3 women who pursue their Pleasure and end up finding themselves."/>
    <n v="13111"/>
    <n v="452"/>
    <x v="1"/>
    <x v="0"/>
    <x v="0"/>
    <n v="1426302660"/>
    <x v="3869"/>
    <b v="0"/>
    <n v="15"/>
    <b v="0"/>
    <x v="40"/>
    <x v="3869"/>
    <x v="1"/>
    <s v="musical"/>
    <x v="0"/>
    <n v="2015"/>
  </r>
  <r>
    <x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x v="3870"/>
    <b v="0"/>
    <n v="10"/>
    <b v="0"/>
    <x v="40"/>
    <x v="3870"/>
    <x v="1"/>
    <s v="musical"/>
    <x v="3"/>
    <n v="2014"/>
  </r>
  <r>
    <x v="3871"/>
    <x v="3866"/>
    <s v="Our musical is finally ready to come to life, and we're raising funds to help make that happen!"/>
    <n v="1500"/>
    <n v="40"/>
    <x v="1"/>
    <x v="0"/>
    <x v="0"/>
    <n v="1490809450"/>
    <x v="3871"/>
    <b v="0"/>
    <n v="3"/>
    <b v="0"/>
    <x v="40"/>
    <x v="3871"/>
    <x v="1"/>
    <s v="musical"/>
    <x v="1"/>
    <n v="2017"/>
  </r>
  <r>
    <x v="3872"/>
    <x v="3867"/>
    <s v="We are a brand new theatrical teen production company, and we need enough money to put on our first musical production."/>
    <n v="15000"/>
    <n v="0"/>
    <x v="1"/>
    <x v="0"/>
    <x v="0"/>
    <n v="1439522996"/>
    <x v="3872"/>
    <b v="0"/>
    <n v="0"/>
    <b v="0"/>
    <x v="40"/>
    <x v="3872"/>
    <x v="1"/>
    <s v="musical"/>
    <x v="0"/>
    <n v="2015"/>
  </r>
  <r>
    <x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x v="3873"/>
    <b v="0"/>
    <n v="0"/>
    <b v="0"/>
    <x v="40"/>
    <x v="3873"/>
    <x v="1"/>
    <s v="musical"/>
    <x v="0"/>
    <n v="2015"/>
  </r>
  <r>
    <x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x v="3874"/>
    <b v="0"/>
    <n v="0"/>
    <b v="0"/>
    <x v="40"/>
    <x v="3874"/>
    <x v="1"/>
    <s v="musical"/>
    <x v="0"/>
    <n v="2015"/>
  </r>
  <r>
    <x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x v="3875"/>
    <b v="0"/>
    <n v="0"/>
    <b v="0"/>
    <x v="40"/>
    <x v="3875"/>
    <x v="1"/>
    <s v="musical"/>
    <x v="2"/>
    <n v="2016"/>
  </r>
  <r>
    <x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x v="3876"/>
    <b v="0"/>
    <n v="46"/>
    <b v="0"/>
    <x v="40"/>
    <x v="3876"/>
    <x v="1"/>
    <s v="musical"/>
    <x v="2"/>
    <n v="2016"/>
  </r>
  <r>
    <x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x v="3877"/>
    <b v="0"/>
    <n v="14"/>
    <b v="0"/>
    <x v="40"/>
    <x v="3877"/>
    <x v="1"/>
    <s v="musical"/>
    <x v="2"/>
    <n v="2016"/>
  </r>
  <r>
    <x v="3878"/>
    <x v="3873"/>
    <s v="Encouraging young males to engage in vocational development in the art of musical theater and related dance classes."/>
    <n v="18000"/>
    <n v="10"/>
    <x v="1"/>
    <x v="0"/>
    <x v="0"/>
    <n v="1435636740"/>
    <x v="3878"/>
    <b v="0"/>
    <n v="1"/>
    <b v="0"/>
    <x v="40"/>
    <x v="3878"/>
    <x v="1"/>
    <s v="musical"/>
    <x v="0"/>
    <n v="2015"/>
  </r>
  <r>
    <x v="3879"/>
    <x v="3874"/>
    <s v="Theatre â€˜Portableâ€™ Royal is a portable, fully working, 40 seater theatre which will tour the UK and beyond!"/>
    <n v="15000"/>
    <n v="0"/>
    <x v="1"/>
    <x v="1"/>
    <x v="1"/>
    <n v="1422218396"/>
    <x v="3879"/>
    <b v="0"/>
    <n v="0"/>
    <b v="0"/>
    <x v="40"/>
    <x v="3879"/>
    <x v="1"/>
    <s v="musical"/>
    <x v="3"/>
    <n v="2014"/>
  </r>
  <r>
    <x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x v="3880"/>
    <b v="0"/>
    <n v="17"/>
    <b v="0"/>
    <x v="40"/>
    <x v="3880"/>
    <x v="1"/>
    <s v="musical"/>
    <x v="3"/>
    <n v="2014"/>
  </r>
  <r>
    <x v="3881"/>
    <x v="3876"/>
    <s v="A musical journey coming to the Blue Venue at the 2017 Orlando Fringe Festival!"/>
    <n v="500"/>
    <n v="25"/>
    <x v="1"/>
    <x v="0"/>
    <x v="0"/>
    <n v="1487550399"/>
    <x v="3881"/>
    <b v="0"/>
    <n v="1"/>
    <b v="0"/>
    <x v="40"/>
    <x v="3881"/>
    <x v="1"/>
    <s v="musical"/>
    <x v="1"/>
    <n v="2017"/>
  </r>
  <r>
    <x v="3882"/>
    <x v="3877"/>
    <s v="A musical vision of the Faust tale... how he signed his soul to the devil Mephistopheles to find Lori, the love of his life."/>
    <n v="30000"/>
    <n v="0"/>
    <x v="1"/>
    <x v="2"/>
    <x v="2"/>
    <n v="1454281380"/>
    <x v="3882"/>
    <b v="0"/>
    <n v="0"/>
    <b v="0"/>
    <x v="40"/>
    <x v="3882"/>
    <x v="1"/>
    <s v="musical"/>
    <x v="2"/>
    <n v="2016"/>
  </r>
  <r>
    <x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x v="3883"/>
    <b v="0"/>
    <n v="0"/>
    <b v="0"/>
    <x v="40"/>
    <x v="3883"/>
    <x v="1"/>
    <s v="musical"/>
    <x v="3"/>
    <n v="2014"/>
  </r>
  <r>
    <x v="3884"/>
    <x v="3879"/>
    <s v="The Group M3 is striving to give one of the poorest towns in the country hope again this Easter Holiday."/>
    <n v="10000"/>
    <n v="0"/>
    <x v="1"/>
    <x v="0"/>
    <x v="0"/>
    <n v="1427479192"/>
    <x v="3884"/>
    <b v="0"/>
    <n v="0"/>
    <b v="0"/>
    <x v="40"/>
    <x v="3884"/>
    <x v="1"/>
    <s v="musical"/>
    <x v="0"/>
    <n v="2015"/>
  </r>
  <r>
    <x v="3885"/>
    <x v="3880"/>
    <s v="A LIVE musical spectacular theatrical experience of The Beatles recording sessions at Abbey Road Studios."/>
    <n v="375000"/>
    <n v="0"/>
    <x v="1"/>
    <x v="0"/>
    <x v="0"/>
    <n v="1462834191"/>
    <x v="3885"/>
    <b v="0"/>
    <n v="0"/>
    <b v="0"/>
    <x v="40"/>
    <x v="3885"/>
    <x v="1"/>
    <s v="musical"/>
    <x v="2"/>
    <n v="2016"/>
  </r>
  <r>
    <x v="3886"/>
    <x v="3881"/>
    <n v="1"/>
    <n v="10000"/>
    <n v="0"/>
    <x v="1"/>
    <x v="2"/>
    <x v="2"/>
    <n v="1418275702"/>
    <x v="3886"/>
    <b v="0"/>
    <n v="0"/>
    <b v="0"/>
    <x v="40"/>
    <x v="3886"/>
    <x v="1"/>
    <s v="musical"/>
    <x v="3"/>
    <n v="2014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x v="3887"/>
    <b v="0"/>
    <n v="2"/>
    <b v="0"/>
    <x v="40"/>
    <x v="3887"/>
    <x v="1"/>
    <s v="musical"/>
    <x v="0"/>
    <n v="2015"/>
  </r>
  <r>
    <x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x v="3888"/>
    <b v="0"/>
    <n v="14"/>
    <b v="0"/>
    <x v="6"/>
    <x v="3888"/>
    <x v="1"/>
    <s v="plays"/>
    <x v="1"/>
    <n v="2017"/>
  </r>
  <r>
    <x v="3889"/>
    <x v="3884"/>
    <s v="A romantic comedy about a girl trying to figure out what to do with her life and an angel who comes to help her."/>
    <n v="8000"/>
    <n v="118"/>
    <x v="2"/>
    <x v="0"/>
    <x v="0"/>
    <n v="1420413960"/>
    <x v="3889"/>
    <b v="0"/>
    <n v="9"/>
    <b v="0"/>
    <x v="6"/>
    <x v="3889"/>
    <x v="1"/>
    <s v="plays"/>
    <x v="3"/>
    <n v="2014"/>
  </r>
  <r>
    <x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x v="3890"/>
    <b v="0"/>
    <n v="8"/>
    <b v="0"/>
    <x v="6"/>
    <x v="3890"/>
    <x v="1"/>
    <s v="plays"/>
    <x v="0"/>
    <n v="2015"/>
  </r>
  <r>
    <x v="3891"/>
    <x v="3886"/>
    <s v="A comedy about a mime who dreams of becoming a stand up comedian."/>
    <n v="800"/>
    <n v="260"/>
    <x v="2"/>
    <x v="0"/>
    <x v="0"/>
    <n v="1427086740"/>
    <x v="3891"/>
    <b v="0"/>
    <n v="7"/>
    <b v="0"/>
    <x v="6"/>
    <x v="3891"/>
    <x v="1"/>
    <s v="plays"/>
    <x v="0"/>
    <n v="2015"/>
  </r>
  <r>
    <x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x v="3892"/>
    <b v="0"/>
    <n v="0"/>
    <b v="0"/>
    <x v="6"/>
    <x v="3892"/>
    <x v="1"/>
    <s v="plays"/>
    <x v="3"/>
    <n v="2014"/>
  </r>
  <r>
    <x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x v="3893"/>
    <b v="0"/>
    <n v="84"/>
    <b v="0"/>
    <x v="6"/>
    <x v="3893"/>
    <x v="1"/>
    <s v="plays"/>
    <x v="3"/>
    <n v="2014"/>
  </r>
  <r>
    <x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x v="3894"/>
    <b v="0"/>
    <n v="11"/>
    <b v="0"/>
    <x v="6"/>
    <x v="3894"/>
    <x v="1"/>
    <s v="plays"/>
    <x v="2"/>
    <n v="2016"/>
  </r>
  <r>
    <x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x v="3895"/>
    <b v="0"/>
    <n v="1"/>
    <b v="0"/>
    <x v="6"/>
    <x v="3895"/>
    <x v="1"/>
    <s v="plays"/>
    <x v="0"/>
    <n v="2015"/>
  </r>
  <r>
    <x v="3896"/>
    <x v="3891"/>
    <s v="Yorick and Co. is a comedy about a struggling theatre company whose mysterious benefactor starts haunting the show!"/>
    <n v="1600"/>
    <n v="170"/>
    <x v="2"/>
    <x v="0"/>
    <x v="0"/>
    <n v="1402979778"/>
    <x v="3896"/>
    <b v="0"/>
    <n v="4"/>
    <b v="0"/>
    <x v="6"/>
    <x v="3896"/>
    <x v="1"/>
    <s v="plays"/>
    <x v="3"/>
    <n v="2014"/>
  </r>
  <r>
    <x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x v="3897"/>
    <b v="0"/>
    <n v="10"/>
    <b v="0"/>
    <x v="6"/>
    <x v="3897"/>
    <x v="1"/>
    <s v="plays"/>
    <x v="3"/>
    <n v="2014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98"/>
    <b v="0"/>
    <n v="16"/>
    <b v="0"/>
    <x v="6"/>
    <x v="3898"/>
    <x v="1"/>
    <s v="plays"/>
    <x v="0"/>
    <n v="2015"/>
  </r>
  <r>
    <x v="3899"/>
    <x v="3894"/>
    <s v="More than just a play, RAIN is an outreach to hurting people who feel disengaged or rejected by others."/>
    <n v="10000"/>
    <n v="125"/>
    <x v="2"/>
    <x v="0"/>
    <x v="0"/>
    <n v="1407868561"/>
    <x v="3899"/>
    <b v="0"/>
    <n v="2"/>
    <b v="0"/>
    <x v="6"/>
    <x v="3899"/>
    <x v="1"/>
    <s v="plays"/>
    <x v="3"/>
    <n v="2014"/>
  </r>
  <r>
    <x v="3900"/>
    <x v="3895"/>
    <s v="HUB Theatre Group collaborates with local artists to present John Logan's RED to the community."/>
    <n v="2500"/>
    <n v="135"/>
    <x v="2"/>
    <x v="0"/>
    <x v="0"/>
    <n v="1433988791"/>
    <x v="3900"/>
    <b v="0"/>
    <n v="5"/>
    <b v="0"/>
    <x v="6"/>
    <x v="3900"/>
    <x v="1"/>
    <s v="plays"/>
    <x v="0"/>
    <n v="2015"/>
  </r>
  <r>
    <x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x v="3901"/>
    <b v="0"/>
    <n v="1"/>
    <b v="0"/>
    <x v="6"/>
    <x v="3901"/>
    <x v="1"/>
    <s v="plays"/>
    <x v="0"/>
    <n v="2015"/>
  </r>
  <r>
    <x v="3902"/>
    <x v="3897"/>
    <s v="Love, Sex and Apps is a double bill exploring the way in which we are both connected and disconnected with those around us."/>
    <n v="3000"/>
    <n v="1465"/>
    <x v="2"/>
    <x v="1"/>
    <x v="1"/>
    <n v="1479125642"/>
    <x v="3902"/>
    <b v="0"/>
    <n v="31"/>
    <b v="0"/>
    <x v="6"/>
    <x v="3902"/>
    <x v="1"/>
    <s v="plays"/>
    <x v="2"/>
    <n v="201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x v="3903"/>
    <b v="0"/>
    <n v="0"/>
    <b v="0"/>
    <x v="6"/>
    <x v="3903"/>
    <x v="1"/>
    <s v="plays"/>
    <x v="0"/>
    <n v="2015"/>
  </r>
  <r>
    <x v="3904"/>
    <x v="3899"/>
    <s v="A play that will cover 4000 years of black history."/>
    <n v="10000"/>
    <n v="3"/>
    <x v="2"/>
    <x v="0"/>
    <x v="0"/>
    <n v="1429074240"/>
    <x v="3904"/>
    <b v="0"/>
    <n v="2"/>
    <b v="0"/>
    <x v="6"/>
    <x v="3904"/>
    <x v="1"/>
    <s v="plays"/>
    <x v="0"/>
    <n v="2015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x v="3905"/>
    <b v="0"/>
    <n v="7"/>
    <b v="0"/>
    <x v="6"/>
    <x v="3905"/>
    <x v="1"/>
    <s v="plays"/>
    <x v="0"/>
    <n v="2015"/>
  </r>
  <r>
    <x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x v="3906"/>
    <b v="0"/>
    <n v="16"/>
    <b v="0"/>
    <x v="6"/>
    <x v="3906"/>
    <x v="1"/>
    <s v="plays"/>
    <x v="0"/>
    <n v="2015"/>
  </r>
  <r>
    <x v="3907"/>
    <x v="3902"/>
    <s v="Burqa&amp;Rifle dramatizes the  encounter between two women -- a vigilante and a convert to Islam."/>
    <n v="1000"/>
    <n v="153"/>
    <x v="2"/>
    <x v="0"/>
    <x v="0"/>
    <n v="1414354080"/>
    <x v="3907"/>
    <b v="0"/>
    <n v="4"/>
    <b v="0"/>
    <x v="6"/>
    <x v="3907"/>
    <x v="1"/>
    <s v="plays"/>
    <x v="3"/>
    <n v="2014"/>
  </r>
  <r>
    <x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x v="3908"/>
    <b v="0"/>
    <n v="4"/>
    <b v="0"/>
    <x v="6"/>
    <x v="3908"/>
    <x v="1"/>
    <s v="plays"/>
    <x v="3"/>
    <n v="2014"/>
  </r>
  <r>
    <x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x v="3909"/>
    <b v="0"/>
    <n v="4"/>
    <b v="0"/>
    <x v="6"/>
    <x v="3909"/>
    <x v="1"/>
    <s v="plays"/>
    <x v="3"/>
    <n v="2014"/>
  </r>
  <r>
    <x v="3910"/>
    <x v="3905"/>
    <s v="Join Sherlock Holmes and Dr. Watson as the first adventure together is dramatized live on-stage!  The game is afoot!"/>
    <n v="6000"/>
    <n v="185"/>
    <x v="2"/>
    <x v="0"/>
    <x v="0"/>
    <n v="1441649397"/>
    <x v="3910"/>
    <b v="0"/>
    <n v="3"/>
    <b v="0"/>
    <x v="6"/>
    <x v="3910"/>
    <x v="1"/>
    <s v="plays"/>
    <x v="0"/>
    <n v="2015"/>
  </r>
  <r>
    <x v="3911"/>
    <x v="3906"/>
    <s v="â€˜Ministers of Graceâ€™ imagines what the movie Ghostbusters would be like if written by William Shakespeare."/>
    <n v="8000"/>
    <n v="2993"/>
    <x v="2"/>
    <x v="0"/>
    <x v="0"/>
    <n v="1417033777"/>
    <x v="3911"/>
    <b v="0"/>
    <n v="36"/>
    <b v="0"/>
    <x v="6"/>
    <x v="3911"/>
    <x v="1"/>
    <s v="plays"/>
    <x v="3"/>
    <n v="2014"/>
  </r>
  <r>
    <x v="3912"/>
    <x v="3907"/>
    <s v="Producing &amp; directing Jake's Women by Neil Simon opening July 9 and running through July 26 for Sonoma Arts Live"/>
    <n v="15000"/>
    <n v="1"/>
    <x v="2"/>
    <x v="0"/>
    <x v="0"/>
    <n v="1429936500"/>
    <x v="3912"/>
    <b v="0"/>
    <n v="1"/>
    <b v="0"/>
    <x v="6"/>
    <x v="3912"/>
    <x v="1"/>
    <s v="plays"/>
    <x v="0"/>
    <n v="2015"/>
  </r>
  <r>
    <x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x v="3913"/>
    <b v="0"/>
    <n v="7"/>
    <b v="0"/>
    <x v="6"/>
    <x v="3913"/>
    <x v="1"/>
    <s v="plays"/>
    <x v="0"/>
    <n v="2015"/>
  </r>
  <r>
    <x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x v="3914"/>
    <b v="0"/>
    <n v="27"/>
    <b v="0"/>
    <x v="6"/>
    <x v="3914"/>
    <x v="1"/>
    <s v="plays"/>
    <x v="0"/>
    <n v="2015"/>
  </r>
  <r>
    <x v="3915"/>
    <x v="3910"/>
    <s v="Following the enormous success of Hardcross, we are looking for new ways to bring this wonderful play to a wider audience."/>
    <n v="1500"/>
    <n v="5"/>
    <x v="2"/>
    <x v="1"/>
    <x v="1"/>
    <n v="1464824309"/>
    <x v="3915"/>
    <b v="0"/>
    <n v="1"/>
    <b v="0"/>
    <x v="6"/>
    <x v="3915"/>
    <x v="1"/>
    <s v="plays"/>
    <x v="2"/>
    <n v="2016"/>
  </r>
  <r>
    <x v="3916"/>
    <x v="3911"/>
    <s v="We're a small group of University students who need a little help making our final exam production the best product possible."/>
    <n v="2000"/>
    <n v="0"/>
    <x v="2"/>
    <x v="8"/>
    <x v="7"/>
    <n v="1464952752"/>
    <x v="3916"/>
    <b v="0"/>
    <n v="0"/>
    <b v="0"/>
    <x v="6"/>
    <x v="3916"/>
    <x v="1"/>
    <s v="plays"/>
    <x v="2"/>
    <n v="2016"/>
  </r>
  <r>
    <x v="3917"/>
    <x v="3912"/>
    <s v="We place the actors and script to the fore, with productions stripped down to barest level, aiming to make theatre accessible."/>
    <n v="3500"/>
    <n v="10"/>
    <x v="2"/>
    <x v="1"/>
    <x v="1"/>
    <n v="1410439161"/>
    <x v="3917"/>
    <b v="0"/>
    <n v="1"/>
    <b v="0"/>
    <x v="6"/>
    <x v="3917"/>
    <x v="1"/>
    <s v="plays"/>
    <x v="3"/>
    <n v="2014"/>
  </r>
  <r>
    <x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x v="3918"/>
    <b v="0"/>
    <n v="3"/>
    <b v="0"/>
    <x v="6"/>
    <x v="3918"/>
    <x v="1"/>
    <s v="plays"/>
    <x v="3"/>
    <n v="2014"/>
  </r>
  <r>
    <x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x v="3919"/>
    <b v="0"/>
    <n v="3"/>
    <b v="0"/>
    <x v="6"/>
    <x v="3919"/>
    <x v="1"/>
    <s v="plays"/>
    <x v="0"/>
    <n v="2015"/>
  </r>
  <r>
    <x v="3920"/>
    <x v="3915"/>
    <s v="An enthralling tale charting the ecstasies and tragedies behind the seven white masks of centenarian clown,Scaramouche Jones."/>
    <n v="2500"/>
    <n v="135"/>
    <x v="2"/>
    <x v="1"/>
    <x v="1"/>
    <n v="1479032260"/>
    <x v="3920"/>
    <b v="0"/>
    <n v="3"/>
    <b v="0"/>
    <x v="6"/>
    <x v="3920"/>
    <x v="1"/>
    <s v="plays"/>
    <x v="2"/>
    <n v="2016"/>
  </r>
  <r>
    <x v="3921"/>
    <x v="3916"/>
    <s v="CLTC are crowdfunding for our latest production - Joe Calarco's brilliant adaptation of Shakespeare's most loved tragedy."/>
    <n v="3000"/>
    <n v="0"/>
    <x v="2"/>
    <x v="1"/>
    <x v="1"/>
    <n v="1414346400"/>
    <x v="3921"/>
    <b v="0"/>
    <n v="0"/>
    <b v="0"/>
    <x v="6"/>
    <x v="3921"/>
    <x v="1"/>
    <s v="plays"/>
    <x v="3"/>
    <n v="2014"/>
  </r>
  <r>
    <x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x v="3922"/>
    <b v="0"/>
    <n v="6"/>
    <b v="0"/>
    <x v="6"/>
    <x v="3922"/>
    <x v="1"/>
    <s v="plays"/>
    <x v="0"/>
    <n v="2015"/>
  </r>
  <r>
    <x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x v="3923"/>
    <b v="0"/>
    <n v="17"/>
    <b v="0"/>
    <x v="6"/>
    <x v="3923"/>
    <x v="1"/>
    <s v="plays"/>
    <x v="0"/>
    <n v="2015"/>
  </r>
  <r>
    <x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x v="3924"/>
    <b v="0"/>
    <n v="40"/>
    <b v="0"/>
    <x v="6"/>
    <x v="3924"/>
    <x v="1"/>
    <s v="plays"/>
    <x v="3"/>
    <n v="2014"/>
  </r>
  <r>
    <x v="3925"/>
    <x v="3920"/>
    <s v="Help Save High School Theater Program_x000a_Your donations will be used to purchase props, build sets, and costumes."/>
    <n v="150"/>
    <n v="15"/>
    <x v="2"/>
    <x v="0"/>
    <x v="0"/>
    <n v="1406753639"/>
    <x v="3925"/>
    <b v="0"/>
    <n v="3"/>
    <b v="0"/>
    <x v="6"/>
    <x v="3925"/>
    <x v="1"/>
    <s v="plays"/>
    <x v="3"/>
    <n v="2014"/>
  </r>
  <r>
    <x v="3926"/>
    <x v="3921"/>
    <s v="Producing syllabus-relevant theatre targeted to HSC students on the NSW Central Coast"/>
    <n v="5000"/>
    <n v="15"/>
    <x v="2"/>
    <x v="2"/>
    <x v="2"/>
    <n v="1419645748"/>
    <x v="3926"/>
    <b v="0"/>
    <n v="1"/>
    <b v="0"/>
    <x v="6"/>
    <x v="3926"/>
    <x v="1"/>
    <s v="plays"/>
    <x v="3"/>
    <n v="2014"/>
  </r>
  <r>
    <x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x v="3927"/>
    <b v="0"/>
    <n v="2"/>
    <b v="0"/>
    <x v="6"/>
    <x v="3927"/>
    <x v="1"/>
    <s v="plays"/>
    <x v="3"/>
    <n v="2014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x v="3928"/>
    <b v="0"/>
    <n v="7"/>
    <b v="0"/>
    <x v="6"/>
    <x v="3928"/>
    <x v="1"/>
    <s v="plays"/>
    <x v="0"/>
    <n v="2015"/>
  </r>
  <r>
    <x v="3929"/>
    <x v="3924"/>
    <s v="We need to raise funds to bring this elaborate production to life with special FX makeup, highly detailed sets, and costumes."/>
    <n v="20000"/>
    <n v="453"/>
    <x v="2"/>
    <x v="0"/>
    <x v="0"/>
    <n v="1474228265"/>
    <x v="3929"/>
    <b v="0"/>
    <n v="14"/>
    <b v="0"/>
    <x v="6"/>
    <x v="3929"/>
    <x v="1"/>
    <s v="plays"/>
    <x v="2"/>
    <n v="2016"/>
  </r>
  <r>
    <x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x v="3930"/>
    <b v="0"/>
    <n v="0"/>
    <b v="0"/>
    <x v="6"/>
    <x v="3930"/>
    <x v="1"/>
    <s v="plays"/>
    <x v="2"/>
    <n v="2016"/>
  </r>
  <r>
    <x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x v="3931"/>
    <b v="0"/>
    <n v="0"/>
    <b v="0"/>
    <x v="6"/>
    <x v="3931"/>
    <x v="1"/>
    <s v="plays"/>
    <x v="0"/>
    <n v="2015"/>
  </r>
  <r>
    <x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x v="3932"/>
    <b v="0"/>
    <n v="1"/>
    <b v="0"/>
    <x v="6"/>
    <x v="3932"/>
    <x v="1"/>
    <s v="plays"/>
    <x v="2"/>
    <n v="201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x v="3933"/>
    <b v="0"/>
    <n v="12"/>
    <b v="0"/>
    <x v="6"/>
    <x v="3933"/>
    <x v="1"/>
    <s v="plays"/>
    <x v="2"/>
    <n v="2016"/>
  </r>
  <r>
    <x v="3934"/>
    <x v="3929"/>
    <s v="Lost youth and lost souls struggle to find meaning amid dingy basements, vanishing malls, and a bleak Midwestern summer."/>
    <n v="5000"/>
    <n v="550"/>
    <x v="2"/>
    <x v="0"/>
    <x v="0"/>
    <n v="1443704400"/>
    <x v="3934"/>
    <b v="0"/>
    <n v="12"/>
    <b v="0"/>
    <x v="6"/>
    <x v="3934"/>
    <x v="1"/>
    <s v="plays"/>
    <x v="0"/>
    <n v="2015"/>
  </r>
  <r>
    <x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x v="3935"/>
    <b v="0"/>
    <n v="23"/>
    <b v="0"/>
    <x v="6"/>
    <x v="3935"/>
    <x v="1"/>
    <s v="plays"/>
    <x v="0"/>
    <n v="2015"/>
  </r>
  <r>
    <x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x v="3936"/>
    <b v="0"/>
    <n v="0"/>
    <b v="0"/>
    <x v="6"/>
    <x v="3936"/>
    <x v="1"/>
    <s v="plays"/>
    <x v="2"/>
    <n v="2016"/>
  </r>
  <r>
    <x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x v="3937"/>
    <b v="0"/>
    <n v="10"/>
    <b v="0"/>
    <x v="6"/>
    <x v="3937"/>
    <x v="1"/>
    <s v="plays"/>
    <x v="2"/>
    <n v="2016"/>
  </r>
  <r>
    <x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x v="3938"/>
    <b v="0"/>
    <n v="5"/>
    <b v="0"/>
    <x v="6"/>
    <x v="3938"/>
    <x v="1"/>
    <s v="plays"/>
    <x v="0"/>
    <n v="2015"/>
  </r>
  <r>
    <x v="3939"/>
    <x v="3934"/>
    <s v="'Potter.' is a parody of the popular Harry Potter series allowing aspiring actors a chance to work in a professional production."/>
    <n v="5000"/>
    <n v="5"/>
    <x v="2"/>
    <x v="2"/>
    <x v="2"/>
    <n v="1412656200"/>
    <x v="3939"/>
    <b v="0"/>
    <n v="1"/>
    <b v="0"/>
    <x v="6"/>
    <x v="3939"/>
    <x v="1"/>
    <s v="plays"/>
    <x v="3"/>
    <n v="2014"/>
  </r>
  <r>
    <x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x v="3940"/>
    <b v="0"/>
    <n v="2"/>
    <b v="0"/>
    <x v="6"/>
    <x v="3940"/>
    <x v="1"/>
    <s v="plays"/>
    <x v="3"/>
    <n v="2014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41"/>
    <b v="0"/>
    <n v="2"/>
    <b v="0"/>
    <x v="6"/>
    <x v="3941"/>
    <x v="1"/>
    <s v="plays"/>
    <x v="3"/>
    <n v="2014"/>
  </r>
  <r>
    <x v="3942"/>
    <x v="3937"/>
    <s v="In the 30's, two brothers, Benny and Phil, who go to the Arizona desert to be extras in a huge Biblical epic. Riotous comedy!"/>
    <n v="1200"/>
    <n v="0"/>
    <x v="2"/>
    <x v="0"/>
    <x v="0"/>
    <n v="1434490914"/>
    <x v="3942"/>
    <b v="0"/>
    <n v="0"/>
    <b v="0"/>
    <x v="6"/>
    <x v="3942"/>
    <x v="1"/>
    <s v="plays"/>
    <x v="0"/>
    <n v="2015"/>
  </r>
  <r>
    <x v="3943"/>
    <x v="3938"/>
    <s v="Field Trip Theatre has  commissioned Alexandra Petri to write a world premiere play set in DC , &quot;The Scrum&quot;,"/>
    <n v="5000"/>
    <n v="1782"/>
    <x v="2"/>
    <x v="0"/>
    <x v="0"/>
    <n v="1446483000"/>
    <x v="3943"/>
    <b v="0"/>
    <n v="13"/>
    <b v="0"/>
    <x v="6"/>
    <x v="3943"/>
    <x v="1"/>
    <s v="plays"/>
    <x v="0"/>
    <n v="2015"/>
  </r>
  <r>
    <x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x v="3944"/>
    <b v="0"/>
    <n v="0"/>
    <b v="0"/>
    <x v="6"/>
    <x v="3944"/>
    <x v="1"/>
    <s v="plays"/>
    <x v="0"/>
    <n v="2015"/>
  </r>
  <r>
    <x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x v="3945"/>
    <b v="0"/>
    <n v="1"/>
    <b v="0"/>
    <x v="6"/>
    <x v="3945"/>
    <x v="1"/>
    <s v="plays"/>
    <x v="0"/>
    <n v="2015"/>
  </r>
  <r>
    <x v="3946"/>
    <x v="3941"/>
    <s v="Dr. Mecurio's is an original work of fantasy designed and written for the stage."/>
    <n v="6000"/>
    <n v="195"/>
    <x v="2"/>
    <x v="0"/>
    <x v="0"/>
    <n v="1425110400"/>
    <x v="3946"/>
    <b v="0"/>
    <n v="5"/>
    <b v="0"/>
    <x v="6"/>
    <x v="3946"/>
    <x v="1"/>
    <s v="plays"/>
    <x v="0"/>
    <n v="2015"/>
  </r>
  <r>
    <x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x v="3947"/>
    <b v="0"/>
    <n v="2"/>
    <b v="0"/>
    <x v="6"/>
    <x v="3947"/>
    <x v="1"/>
    <s v="plays"/>
    <x v="2"/>
    <n v="2016"/>
  </r>
  <r>
    <x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x v="3948"/>
    <b v="0"/>
    <n v="0"/>
    <b v="0"/>
    <x v="6"/>
    <x v="3948"/>
    <x v="1"/>
    <s v="plays"/>
    <x v="3"/>
    <n v="2014"/>
  </r>
  <r>
    <x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x v="3949"/>
    <b v="0"/>
    <n v="32"/>
    <b v="0"/>
    <x v="6"/>
    <x v="3949"/>
    <x v="1"/>
    <s v="plays"/>
    <x v="0"/>
    <n v="2015"/>
  </r>
  <r>
    <x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x v="3950"/>
    <b v="0"/>
    <n v="1"/>
    <b v="0"/>
    <x v="6"/>
    <x v="3950"/>
    <x v="1"/>
    <s v="plays"/>
    <x v="2"/>
    <n v="2016"/>
  </r>
  <r>
    <x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x v="3951"/>
    <b v="0"/>
    <n v="1"/>
    <b v="0"/>
    <x v="6"/>
    <x v="3951"/>
    <x v="1"/>
    <s v="plays"/>
    <x v="2"/>
    <n v="2016"/>
  </r>
  <r>
    <x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x v="3952"/>
    <b v="0"/>
    <n v="1"/>
    <b v="0"/>
    <x v="6"/>
    <x v="3952"/>
    <x v="1"/>
    <s v="plays"/>
    <x v="0"/>
    <n v="2015"/>
  </r>
  <r>
    <x v="3953"/>
    <x v="3948"/>
    <s v="Actors and actresses are needed to help me create a stage play. A stage play needs to be adapted from the book I wrote."/>
    <n v="17600"/>
    <n v="0"/>
    <x v="2"/>
    <x v="0"/>
    <x v="0"/>
    <n v="1469834940"/>
    <x v="3953"/>
    <b v="0"/>
    <n v="0"/>
    <b v="0"/>
    <x v="6"/>
    <x v="3953"/>
    <x v="1"/>
    <s v="plays"/>
    <x v="2"/>
    <n v="2016"/>
  </r>
  <r>
    <x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x v="3954"/>
    <b v="0"/>
    <n v="0"/>
    <b v="0"/>
    <x v="6"/>
    <x v="3954"/>
    <x v="1"/>
    <s v="plays"/>
    <x v="3"/>
    <n v="2014"/>
  </r>
  <r>
    <x v="3955"/>
    <x v="3950"/>
    <s v="FHE High School Theatre Booster Fund Raiser for Costumes --Fall Play Snow Queen and Spring Musical Once on this Island"/>
    <n v="1750"/>
    <n v="425"/>
    <x v="2"/>
    <x v="0"/>
    <x v="0"/>
    <n v="1448745741"/>
    <x v="3955"/>
    <b v="0"/>
    <n v="8"/>
    <b v="0"/>
    <x v="6"/>
    <x v="3955"/>
    <x v="1"/>
    <s v="plays"/>
    <x v="0"/>
    <n v="2015"/>
  </r>
  <r>
    <x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x v="3956"/>
    <b v="0"/>
    <n v="0"/>
    <b v="0"/>
    <x v="6"/>
    <x v="3956"/>
    <x v="1"/>
    <s v="plays"/>
    <x v="2"/>
    <n v="2016"/>
  </r>
  <r>
    <x v="3957"/>
    <x v="3952"/>
    <s v="A play about something, or maybe nothing. Four actors depicting all 9 seasons of Seinfeld in 90 minutes."/>
    <n v="28000"/>
    <n v="7"/>
    <x v="2"/>
    <x v="0"/>
    <x v="0"/>
    <n v="1468020354"/>
    <x v="3957"/>
    <b v="0"/>
    <n v="1"/>
    <b v="0"/>
    <x v="6"/>
    <x v="3957"/>
    <x v="1"/>
    <s v="plays"/>
    <x v="2"/>
    <n v="2016"/>
  </r>
  <r>
    <x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x v="3958"/>
    <b v="0"/>
    <n v="16"/>
    <b v="0"/>
    <x v="6"/>
    <x v="3958"/>
    <x v="1"/>
    <s v="plays"/>
    <x v="3"/>
    <n v="2014"/>
  </r>
  <r>
    <x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x v="3959"/>
    <b v="0"/>
    <n v="12"/>
    <b v="0"/>
    <x v="6"/>
    <x v="3959"/>
    <x v="1"/>
    <s v="plays"/>
    <x v="3"/>
    <n v="2014"/>
  </r>
  <r>
    <x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x v="3960"/>
    <b v="0"/>
    <n v="4"/>
    <b v="0"/>
    <x v="6"/>
    <x v="3960"/>
    <x v="1"/>
    <s v="plays"/>
    <x v="0"/>
    <n v="2015"/>
  </r>
  <r>
    <x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x v="3961"/>
    <b v="0"/>
    <n v="2"/>
    <b v="0"/>
    <x v="6"/>
    <x v="3961"/>
    <x v="1"/>
    <s v="plays"/>
    <x v="3"/>
    <n v="2014"/>
  </r>
  <r>
    <x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x v="3962"/>
    <b v="0"/>
    <n v="3"/>
    <b v="0"/>
    <x v="6"/>
    <x v="3962"/>
    <x v="1"/>
    <s v="plays"/>
    <x v="0"/>
    <n v="2015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63"/>
    <b v="0"/>
    <n v="0"/>
    <b v="0"/>
    <x v="6"/>
    <x v="3963"/>
    <x v="1"/>
    <s v="plays"/>
    <x v="0"/>
    <n v="2015"/>
  </r>
  <r>
    <x v="3964"/>
    <x v="3959"/>
    <s v="&quot;MAMA'Z BA-B&quot; is the story of Marcus Williams who struggles to find a place for himself as a young black male."/>
    <n v="2000"/>
    <n v="126"/>
    <x v="2"/>
    <x v="0"/>
    <x v="0"/>
    <n v="1429460386"/>
    <x v="3964"/>
    <b v="0"/>
    <n v="3"/>
    <b v="0"/>
    <x v="6"/>
    <x v="3964"/>
    <x v="1"/>
    <s v="plays"/>
    <x v="0"/>
    <n v="2015"/>
  </r>
  <r>
    <x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x v="3965"/>
    <b v="0"/>
    <n v="4"/>
    <b v="0"/>
    <x v="6"/>
    <x v="3965"/>
    <x v="1"/>
    <s v="plays"/>
    <x v="2"/>
    <n v="2016"/>
  </r>
  <r>
    <x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x v="3966"/>
    <b v="0"/>
    <n v="2"/>
    <b v="0"/>
    <x v="6"/>
    <x v="3966"/>
    <x v="1"/>
    <s v="plays"/>
    <x v="3"/>
    <n v="2014"/>
  </r>
  <r>
    <x v="3967"/>
    <x v="3962"/>
    <s v="Ramsay Wise is painting the backdrops for the Maplewood Barn Theatre's summer 2017 production. He needs canvas and paint."/>
    <n v="1700"/>
    <n v="410"/>
    <x v="2"/>
    <x v="0"/>
    <x v="0"/>
    <n v="1488783507"/>
    <x v="3967"/>
    <b v="0"/>
    <n v="10"/>
    <b v="0"/>
    <x v="6"/>
    <x v="3967"/>
    <x v="1"/>
    <s v="plays"/>
    <x v="1"/>
    <n v="2017"/>
  </r>
  <r>
    <x v="3968"/>
    <x v="3963"/>
    <s v="&quot;On the breast of her gown, in fine red cloth, appeared the letter A.&quot; But what about the rest of the alphabet?"/>
    <n v="5000"/>
    <n v="527"/>
    <x v="2"/>
    <x v="0"/>
    <x v="0"/>
    <n v="1463945673"/>
    <x v="3968"/>
    <b v="0"/>
    <n v="11"/>
    <b v="0"/>
    <x v="6"/>
    <x v="3968"/>
    <x v="1"/>
    <s v="plays"/>
    <x v="2"/>
    <n v="2016"/>
  </r>
  <r>
    <x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x v="3969"/>
    <b v="0"/>
    <n v="6"/>
    <b v="0"/>
    <x v="6"/>
    <x v="3969"/>
    <x v="1"/>
    <s v="plays"/>
    <x v="2"/>
    <n v="201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70"/>
    <b v="0"/>
    <n v="2"/>
    <b v="0"/>
    <x v="6"/>
    <x v="3970"/>
    <x v="1"/>
    <s v="plays"/>
    <x v="2"/>
    <n v="2016"/>
  </r>
  <r>
    <x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x v="3971"/>
    <b v="0"/>
    <n v="6"/>
    <b v="0"/>
    <x v="6"/>
    <x v="3971"/>
    <x v="1"/>
    <s v="plays"/>
    <x v="3"/>
    <n v="2014"/>
  </r>
  <r>
    <x v="3972"/>
    <x v="3967"/>
    <s v="We're a horror based theatre company in Oklahoma City beginning our first season of shows."/>
    <n v="1000"/>
    <n v="211"/>
    <x v="2"/>
    <x v="0"/>
    <x v="0"/>
    <n v="1423186634"/>
    <x v="3972"/>
    <b v="0"/>
    <n v="8"/>
    <b v="0"/>
    <x v="6"/>
    <x v="3972"/>
    <x v="1"/>
    <s v="plays"/>
    <x v="3"/>
    <n v="2014"/>
  </r>
  <r>
    <x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x v="3973"/>
    <b v="0"/>
    <n v="37"/>
    <b v="0"/>
    <x v="6"/>
    <x v="3973"/>
    <x v="1"/>
    <s v="plays"/>
    <x v="2"/>
    <n v="2016"/>
  </r>
  <r>
    <x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x v="3974"/>
    <b v="0"/>
    <n v="11"/>
    <b v="0"/>
    <x v="6"/>
    <x v="3974"/>
    <x v="1"/>
    <s v="plays"/>
    <x v="2"/>
    <n v="2016"/>
  </r>
  <r>
    <x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x v="3975"/>
    <b v="0"/>
    <n v="0"/>
    <b v="0"/>
    <x v="6"/>
    <x v="3975"/>
    <x v="1"/>
    <s v="plays"/>
    <x v="2"/>
    <n v="201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x v="3976"/>
    <b v="0"/>
    <n v="10"/>
    <b v="0"/>
    <x v="6"/>
    <x v="3976"/>
    <x v="1"/>
    <s v="plays"/>
    <x v="3"/>
    <n v="2014"/>
  </r>
  <r>
    <x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x v="3977"/>
    <b v="0"/>
    <n v="6"/>
    <b v="0"/>
    <x v="6"/>
    <x v="3977"/>
    <x v="1"/>
    <s v="plays"/>
    <x v="2"/>
    <n v="2016"/>
  </r>
  <r>
    <x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x v="3978"/>
    <b v="0"/>
    <n v="8"/>
    <b v="0"/>
    <x v="6"/>
    <x v="3978"/>
    <x v="1"/>
    <s v="plays"/>
    <x v="3"/>
    <n v="2014"/>
  </r>
  <r>
    <x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x v="3979"/>
    <b v="0"/>
    <n v="6"/>
    <b v="0"/>
    <x v="6"/>
    <x v="3979"/>
    <x v="1"/>
    <s v="plays"/>
    <x v="0"/>
    <n v="2015"/>
  </r>
  <r>
    <x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x v="3980"/>
    <b v="0"/>
    <n v="7"/>
    <b v="0"/>
    <x v="6"/>
    <x v="3980"/>
    <x v="1"/>
    <s v="plays"/>
    <x v="3"/>
    <n v="2014"/>
  </r>
  <r>
    <x v="3981"/>
    <x v="3357"/>
    <s v="A Theatrical Production Celebrating the Lebanese Culture and the Human Spirit in Time of War."/>
    <n v="30000"/>
    <n v="1225"/>
    <x v="2"/>
    <x v="0"/>
    <x v="0"/>
    <n v="1468729149"/>
    <x v="3981"/>
    <b v="0"/>
    <n v="7"/>
    <b v="0"/>
    <x v="6"/>
    <x v="3981"/>
    <x v="1"/>
    <s v="plays"/>
    <x v="2"/>
    <n v="2016"/>
  </r>
  <r>
    <x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x v="3982"/>
    <b v="0"/>
    <n v="5"/>
    <b v="0"/>
    <x v="6"/>
    <x v="3982"/>
    <x v="1"/>
    <s v="plays"/>
    <x v="0"/>
    <n v="2015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83"/>
    <b v="0"/>
    <n v="46"/>
    <b v="0"/>
    <x v="6"/>
    <x v="3983"/>
    <x v="1"/>
    <s v="plays"/>
    <x v="3"/>
    <n v="2014"/>
  </r>
  <r>
    <x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x v="3984"/>
    <b v="0"/>
    <n v="10"/>
    <b v="0"/>
    <x v="6"/>
    <x v="3984"/>
    <x v="1"/>
    <s v="plays"/>
    <x v="3"/>
    <n v="2014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85"/>
    <b v="0"/>
    <n v="19"/>
    <b v="0"/>
    <x v="6"/>
    <x v="3985"/>
    <x v="1"/>
    <s v="plays"/>
    <x v="2"/>
    <n v="2016"/>
  </r>
  <r>
    <x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x v="3986"/>
    <b v="0"/>
    <n v="13"/>
    <b v="0"/>
    <x v="6"/>
    <x v="3986"/>
    <x v="1"/>
    <s v="plays"/>
    <x v="2"/>
    <n v="2016"/>
  </r>
  <r>
    <x v="3987"/>
    <x v="3981"/>
    <s v="Write Now 5 is a new writing festival in south east London promoting new work from emerging playwrights."/>
    <n v="400"/>
    <n v="151"/>
    <x v="2"/>
    <x v="1"/>
    <x v="1"/>
    <n v="1400278290"/>
    <x v="3987"/>
    <b v="0"/>
    <n v="13"/>
    <b v="0"/>
    <x v="6"/>
    <x v="3987"/>
    <x v="1"/>
    <s v="plays"/>
    <x v="3"/>
    <n v="2014"/>
  </r>
  <r>
    <x v="3988"/>
    <x v="3982"/>
    <s v="An evening of of stories based both in myth and truth."/>
    <n v="1500"/>
    <n v="32"/>
    <x v="2"/>
    <x v="0"/>
    <x v="0"/>
    <n v="1440813413"/>
    <x v="3988"/>
    <b v="0"/>
    <n v="4"/>
    <b v="0"/>
    <x v="6"/>
    <x v="3988"/>
    <x v="1"/>
    <s v="plays"/>
    <x v="0"/>
    <n v="2015"/>
  </r>
  <r>
    <x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x v="3989"/>
    <b v="0"/>
    <n v="0"/>
    <b v="0"/>
    <x v="6"/>
    <x v="3989"/>
    <x v="1"/>
    <s v="plays"/>
    <x v="0"/>
    <n v="2015"/>
  </r>
  <r>
    <x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x v="3990"/>
    <b v="0"/>
    <n v="3"/>
    <b v="0"/>
    <x v="6"/>
    <x v="3990"/>
    <x v="1"/>
    <s v="plays"/>
    <x v="2"/>
    <n v="2016"/>
  </r>
  <r>
    <x v="3991"/>
    <x v="3985"/>
    <s v="North Texas first actor-driven theatre company needs your help"/>
    <n v="500"/>
    <n v="100"/>
    <x v="2"/>
    <x v="0"/>
    <x v="0"/>
    <n v="1433086082"/>
    <x v="3991"/>
    <b v="0"/>
    <n v="1"/>
    <b v="0"/>
    <x v="6"/>
    <x v="3991"/>
    <x v="1"/>
    <s v="plays"/>
    <x v="0"/>
    <n v="2015"/>
  </r>
  <r>
    <x v="3992"/>
    <x v="3986"/>
    <s v="A richly textured and intellectually powerful social commentary about family, community and America."/>
    <n v="10000"/>
    <n v="541"/>
    <x v="2"/>
    <x v="0"/>
    <x v="0"/>
    <n v="1449876859"/>
    <x v="3992"/>
    <b v="0"/>
    <n v="9"/>
    <b v="0"/>
    <x v="6"/>
    <x v="3992"/>
    <x v="1"/>
    <s v="plays"/>
    <x v="0"/>
    <n v="2015"/>
  </r>
  <r>
    <x v="3993"/>
    <x v="3987"/>
    <s v="I am seeking to turn my collection of urban poetry into a stage play. My desire is to inspire victims to heal."/>
    <n v="50000"/>
    <n v="3"/>
    <x v="2"/>
    <x v="0"/>
    <x v="0"/>
    <n v="1431549912"/>
    <x v="3993"/>
    <b v="0"/>
    <n v="1"/>
    <b v="0"/>
    <x v="6"/>
    <x v="3993"/>
    <x v="1"/>
    <s v="plays"/>
    <x v="0"/>
    <n v="2015"/>
  </r>
  <r>
    <x v="3994"/>
    <x v="3988"/>
    <s v="Is Henson willing to dare risk a theatrical speaking tour of his North Pole adventures...and more?"/>
    <n v="2000"/>
    <n v="5"/>
    <x v="2"/>
    <x v="0"/>
    <x v="0"/>
    <n v="1405761690"/>
    <x v="3994"/>
    <b v="0"/>
    <n v="1"/>
    <b v="0"/>
    <x v="6"/>
    <x v="3994"/>
    <x v="1"/>
    <s v="plays"/>
    <x v="3"/>
    <n v="2014"/>
  </r>
  <r>
    <x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x v="3995"/>
    <b v="0"/>
    <n v="4"/>
    <b v="0"/>
    <x v="6"/>
    <x v="3995"/>
    <x v="1"/>
    <s v="plays"/>
    <x v="0"/>
    <n v="2015"/>
  </r>
  <r>
    <x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x v="3996"/>
    <b v="0"/>
    <n v="17"/>
    <b v="0"/>
    <x v="6"/>
    <x v="3996"/>
    <x v="1"/>
    <s v="plays"/>
    <x v="3"/>
    <n v="2014"/>
  </r>
  <r>
    <x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x v="3997"/>
    <b v="0"/>
    <n v="0"/>
    <b v="0"/>
    <x v="6"/>
    <x v="3997"/>
    <x v="1"/>
    <s v="plays"/>
    <x v="0"/>
    <n v="2015"/>
  </r>
  <r>
    <x v="3998"/>
    <x v="3992"/>
    <s v="Forsaken Angels, a powerful new play by William Leary, author of DCMTA's Best Of 2014 Play Masquerade."/>
    <n v="1250"/>
    <n v="715"/>
    <x v="2"/>
    <x v="0"/>
    <x v="0"/>
    <n v="1427580426"/>
    <x v="3998"/>
    <b v="0"/>
    <n v="12"/>
    <b v="0"/>
    <x v="6"/>
    <x v="3998"/>
    <x v="1"/>
    <s v="plays"/>
    <x v="0"/>
    <n v="2015"/>
  </r>
  <r>
    <x v="3999"/>
    <x v="3993"/>
    <s v="If tables had ears what tales would they tell? Sins of Seven Tables, a modern take on the 7 Deadlies, are they still sins?"/>
    <n v="7000"/>
    <n v="1156"/>
    <x v="2"/>
    <x v="0"/>
    <x v="0"/>
    <n v="1409514709"/>
    <x v="3999"/>
    <b v="0"/>
    <n v="14"/>
    <b v="0"/>
    <x v="6"/>
    <x v="3999"/>
    <x v="1"/>
    <s v="plays"/>
    <x v="3"/>
    <n v="2014"/>
  </r>
  <r>
    <x v="4000"/>
    <x v="3994"/>
    <s v="An Enticing Trip into the World of Assisted Dying"/>
    <n v="8000"/>
    <n v="10"/>
    <x v="2"/>
    <x v="0"/>
    <x v="0"/>
    <n v="1462631358"/>
    <x v="4000"/>
    <b v="0"/>
    <n v="1"/>
    <b v="0"/>
    <x v="6"/>
    <x v="4000"/>
    <x v="1"/>
    <s v="plays"/>
    <x v="2"/>
    <n v="2016"/>
  </r>
  <r>
    <x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x v="4001"/>
    <b v="0"/>
    <n v="14"/>
    <b v="0"/>
    <x v="6"/>
    <x v="4001"/>
    <x v="1"/>
    <s v="plays"/>
    <x v="1"/>
    <n v="2017"/>
  </r>
  <r>
    <x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x v="4002"/>
    <b v="0"/>
    <n v="4"/>
    <b v="0"/>
    <x v="6"/>
    <x v="4002"/>
    <x v="1"/>
    <s v="plays"/>
    <x v="3"/>
    <n v="2014"/>
  </r>
  <r>
    <x v="4003"/>
    <x v="3997"/>
    <s v="&quot;MAMA'Z BA-B&quot; is the story of Marcus Williams who struggles to find a place for himself as a young black male."/>
    <n v="2000"/>
    <n v="201"/>
    <x v="2"/>
    <x v="0"/>
    <x v="0"/>
    <n v="1424009147"/>
    <x v="4003"/>
    <b v="0"/>
    <n v="2"/>
    <b v="0"/>
    <x v="6"/>
    <x v="4003"/>
    <x v="1"/>
    <s v="plays"/>
    <x v="0"/>
    <n v="2015"/>
  </r>
  <r>
    <x v="4004"/>
    <x v="3998"/>
    <s v="Help Launch The Queen Into South Florida!"/>
    <n v="500"/>
    <n v="1"/>
    <x v="2"/>
    <x v="0"/>
    <x v="0"/>
    <n v="1412740457"/>
    <x v="4004"/>
    <b v="0"/>
    <n v="1"/>
    <b v="0"/>
    <x v="6"/>
    <x v="4004"/>
    <x v="1"/>
    <s v="plays"/>
    <x v="3"/>
    <n v="2014"/>
  </r>
  <r>
    <x v="4005"/>
    <x v="3999"/>
    <s v="Help us bring more Art to the Community. It's our second production, Fences by August Wilson. Help us make it a success!"/>
    <n v="3000"/>
    <n v="40"/>
    <x v="2"/>
    <x v="0"/>
    <x v="0"/>
    <n v="1413832985"/>
    <x v="4005"/>
    <b v="0"/>
    <n v="2"/>
    <b v="0"/>
    <x v="6"/>
    <x v="4005"/>
    <x v="1"/>
    <s v="plays"/>
    <x v="3"/>
    <n v="2014"/>
  </r>
  <r>
    <x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x v="4006"/>
    <b v="0"/>
    <n v="1"/>
    <b v="0"/>
    <x v="6"/>
    <x v="4006"/>
    <x v="1"/>
    <s v="plays"/>
    <x v="2"/>
    <n v="2016"/>
  </r>
  <r>
    <x v="4007"/>
    <x v="3988"/>
    <s v="Is the public ready to hear Matt's story? Is he willing to risk public speaking and the waning reputation among his own race?"/>
    <n v="2000"/>
    <n v="5"/>
    <x v="2"/>
    <x v="0"/>
    <x v="0"/>
    <n v="1409070480"/>
    <x v="4007"/>
    <b v="0"/>
    <n v="1"/>
    <b v="0"/>
    <x v="6"/>
    <x v="4007"/>
    <x v="1"/>
    <s v="plays"/>
    <x v="3"/>
    <n v="2014"/>
  </r>
  <r>
    <x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x v="4008"/>
    <b v="0"/>
    <n v="4"/>
    <b v="0"/>
    <x v="6"/>
    <x v="4008"/>
    <x v="1"/>
    <s v="plays"/>
    <x v="0"/>
    <n v="2015"/>
  </r>
  <r>
    <x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x v="4009"/>
    <b v="0"/>
    <n v="3"/>
    <b v="0"/>
    <x v="6"/>
    <x v="4009"/>
    <x v="1"/>
    <s v="plays"/>
    <x v="3"/>
    <n v="2014"/>
  </r>
  <r>
    <x v="4010"/>
    <x v="4003"/>
    <s v="JUNTO Productions is proud to present our first production, the premiere of The Connection, a play by Jeffrey Paul."/>
    <n v="7200"/>
    <n v="1742"/>
    <x v="2"/>
    <x v="0"/>
    <x v="0"/>
    <n v="1414348166"/>
    <x v="4010"/>
    <b v="0"/>
    <n v="38"/>
    <b v="0"/>
    <x v="6"/>
    <x v="4010"/>
    <x v="1"/>
    <s v="plays"/>
    <x v="3"/>
    <n v="2014"/>
  </r>
  <r>
    <x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x v="4011"/>
    <b v="0"/>
    <n v="4"/>
    <b v="0"/>
    <x v="6"/>
    <x v="4011"/>
    <x v="1"/>
    <s v="plays"/>
    <x v="3"/>
    <n v="2014"/>
  </r>
  <r>
    <x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x v="4012"/>
    <b v="0"/>
    <n v="0"/>
    <b v="0"/>
    <x v="6"/>
    <x v="4012"/>
    <x v="1"/>
    <s v="plays"/>
    <x v="0"/>
    <n v="2015"/>
  </r>
  <r>
    <x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x v="4013"/>
    <b v="0"/>
    <n v="2"/>
    <b v="0"/>
    <x v="6"/>
    <x v="4013"/>
    <x v="1"/>
    <s v="plays"/>
    <x v="0"/>
    <n v="2015"/>
  </r>
  <r>
    <x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x v="4014"/>
    <b v="0"/>
    <n v="0"/>
    <b v="0"/>
    <x v="6"/>
    <x v="4014"/>
    <x v="1"/>
    <s v="plays"/>
    <x v="2"/>
    <n v="2016"/>
  </r>
  <r>
    <x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x v="4015"/>
    <b v="0"/>
    <n v="1"/>
    <b v="0"/>
    <x v="6"/>
    <x v="4015"/>
    <x v="1"/>
    <s v="plays"/>
    <x v="0"/>
    <n v="2015"/>
  </r>
  <r>
    <x v="4016"/>
    <x v="4009"/>
    <s v="A new play and project exploring challenges faced by young adults struggling with mental health issues in contemporary Britain."/>
    <n v="500"/>
    <n v="70"/>
    <x v="2"/>
    <x v="1"/>
    <x v="1"/>
    <n v="1410987400"/>
    <x v="4016"/>
    <b v="0"/>
    <n v="7"/>
    <b v="0"/>
    <x v="6"/>
    <x v="4016"/>
    <x v="1"/>
    <s v="plays"/>
    <x v="3"/>
    <n v="2014"/>
  </r>
  <r>
    <x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x v="4017"/>
    <b v="0"/>
    <n v="2"/>
    <b v="0"/>
    <x v="6"/>
    <x v="4017"/>
    <x v="1"/>
    <s v="plays"/>
    <x v="3"/>
    <n v="2014"/>
  </r>
  <r>
    <x v="4018"/>
    <x v="4011"/>
    <s v="Funding for a production of Time Please at the Brighton Fringe 2017... and beyond."/>
    <n v="1500"/>
    <n v="130"/>
    <x v="2"/>
    <x v="1"/>
    <x v="1"/>
    <n v="1475877108"/>
    <x v="4018"/>
    <b v="0"/>
    <n v="4"/>
    <b v="0"/>
    <x v="6"/>
    <x v="4018"/>
    <x v="1"/>
    <s v="plays"/>
    <x v="2"/>
    <n v="2016"/>
  </r>
  <r>
    <x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x v="4019"/>
    <b v="0"/>
    <n v="4"/>
    <b v="0"/>
    <x v="6"/>
    <x v="4019"/>
    <x v="1"/>
    <s v="plays"/>
    <x v="2"/>
    <n v="2016"/>
  </r>
  <r>
    <x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x v="4020"/>
    <b v="0"/>
    <n v="3"/>
    <b v="0"/>
    <x v="6"/>
    <x v="4020"/>
    <x v="1"/>
    <s v="plays"/>
    <x v="0"/>
    <n v="2015"/>
  </r>
  <r>
    <x v="4021"/>
    <x v="4014"/>
    <s v="Help a group of actors end bigotry in Houston, TX by supporting a  full production of Angels in America."/>
    <n v="15000"/>
    <n v="125"/>
    <x v="2"/>
    <x v="0"/>
    <x v="0"/>
    <n v="1414360358"/>
    <x v="4021"/>
    <b v="0"/>
    <n v="2"/>
    <b v="0"/>
    <x v="6"/>
    <x v="4021"/>
    <x v="1"/>
    <s v="plays"/>
    <x v="3"/>
    <n v="2014"/>
  </r>
  <r>
    <x v="4022"/>
    <x v="4015"/>
    <s v="Help us produce a video of the first Original Pronunciation Merchant of Venice."/>
    <n v="18000"/>
    <n v="12521"/>
    <x v="2"/>
    <x v="0"/>
    <x v="0"/>
    <n v="1422759240"/>
    <x v="4022"/>
    <b v="0"/>
    <n v="197"/>
    <b v="0"/>
    <x v="6"/>
    <x v="4022"/>
    <x v="1"/>
    <s v="plays"/>
    <x v="3"/>
    <n v="2014"/>
  </r>
  <r>
    <x v="4023"/>
    <x v="4016"/>
    <s v="An original gospel stage play that explores the pain and hurt caused by those who struggle to forgive others!"/>
    <n v="7000"/>
    <n v="0"/>
    <x v="2"/>
    <x v="0"/>
    <x v="0"/>
    <n v="1458860363"/>
    <x v="4023"/>
    <b v="0"/>
    <n v="0"/>
    <b v="0"/>
    <x v="6"/>
    <x v="4023"/>
    <x v="1"/>
    <s v="plays"/>
    <x v="2"/>
    <n v="2016"/>
  </r>
  <r>
    <x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x v="4024"/>
    <b v="0"/>
    <n v="1"/>
    <b v="0"/>
    <x v="6"/>
    <x v="4024"/>
    <x v="1"/>
    <s v="plays"/>
    <x v="0"/>
    <n v="2015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25"/>
    <b v="0"/>
    <n v="4"/>
    <b v="0"/>
    <x v="6"/>
    <x v="4025"/>
    <x v="1"/>
    <s v="plays"/>
    <x v="0"/>
    <n v="2015"/>
  </r>
  <r>
    <x v="4026"/>
    <x v="4019"/>
    <s v="This is a play that voices that stories of the black experience in America using spoken word, song and dance."/>
    <n v="4000"/>
    <n v="0"/>
    <x v="2"/>
    <x v="0"/>
    <x v="0"/>
    <n v="1449247439"/>
    <x v="4026"/>
    <b v="0"/>
    <n v="0"/>
    <b v="0"/>
    <x v="6"/>
    <x v="4026"/>
    <x v="1"/>
    <s v="plays"/>
    <x v="0"/>
    <n v="2015"/>
  </r>
  <r>
    <x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x v="4027"/>
    <b v="0"/>
    <n v="7"/>
    <b v="0"/>
    <x v="6"/>
    <x v="4027"/>
    <x v="1"/>
    <s v="plays"/>
    <x v="1"/>
    <n v="2017"/>
  </r>
  <r>
    <x v="4028"/>
    <x v="4021"/>
    <s v="The 2014 Minnesota Fringe Festival brings the World Premiere of LightBright's one-act play, The Last King of the I.D.A."/>
    <n v="2000"/>
    <n v="561"/>
    <x v="2"/>
    <x v="0"/>
    <x v="0"/>
    <n v="1402007500"/>
    <x v="4028"/>
    <b v="0"/>
    <n v="11"/>
    <b v="0"/>
    <x v="6"/>
    <x v="4028"/>
    <x v="1"/>
    <s v="plays"/>
    <x v="3"/>
    <n v="2014"/>
  </r>
  <r>
    <x v="4029"/>
    <x v="4022"/>
    <s v="A theater complex that educates as we entertain.  We will provide shows that inspire and theater classes that motivate."/>
    <n v="20000"/>
    <n v="0"/>
    <x v="2"/>
    <x v="0"/>
    <x v="0"/>
    <n v="1450053370"/>
    <x v="4029"/>
    <b v="0"/>
    <n v="0"/>
    <b v="0"/>
    <x v="6"/>
    <x v="4029"/>
    <x v="1"/>
    <s v="plays"/>
    <x v="0"/>
    <n v="2015"/>
  </r>
  <r>
    <x v="4030"/>
    <x v="4023"/>
    <s v="The world's best and only tribute to Dean Martin and Jerry Lewis_x000a_ bringing back the Music, Laughter and the Love."/>
    <n v="2500"/>
    <n v="400"/>
    <x v="2"/>
    <x v="0"/>
    <x v="0"/>
    <n v="1454525340"/>
    <x v="4030"/>
    <b v="0"/>
    <n v="6"/>
    <b v="0"/>
    <x v="6"/>
    <x v="4030"/>
    <x v="1"/>
    <s v="plays"/>
    <x v="2"/>
    <n v="2016"/>
  </r>
  <r>
    <x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x v="4031"/>
    <b v="0"/>
    <n v="0"/>
    <b v="0"/>
    <x v="6"/>
    <x v="4031"/>
    <x v="1"/>
    <s v="plays"/>
    <x v="3"/>
    <n v="2014"/>
  </r>
  <r>
    <x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x v="4032"/>
    <b v="0"/>
    <n v="7"/>
    <b v="0"/>
    <x v="6"/>
    <x v="4032"/>
    <x v="1"/>
    <s v="plays"/>
    <x v="0"/>
    <n v="2015"/>
  </r>
  <r>
    <x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x v="4033"/>
    <b v="0"/>
    <n v="94"/>
    <b v="0"/>
    <x v="6"/>
    <x v="4033"/>
    <x v="1"/>
    <s v="plays"/>
    <x v="2"/>
    <n v="2016"/>
  </r>
  <r>
    <x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x v="4034"/>
    <b v="0"/>
    <n v="2"/>
    <b v="0"/>
    <x v="6"/>
    <x v="4034"/>
    <x v="1"/>
    <s v="plays"/>
    <x v="0"/>
    <n v="2015"/>
  </r>
  <r>
    <x v="4035"/>
    <x v="4028"/>
    <s v="&quot;Stories are where you go to look for the truth of your own life.&quot; (Frank Delaney)"/>
    <n v="10000"/>
    <n v="3685"/>
    <x v="2"/>
    <x v="0"/>
    <x v="0"/>
    <n v="1413925887"/>
    <x v="4035"/>
    <b v="0"/>
    <n v="25"/>
    <b v="0"/>
    <x v="6"/>
    <x v="4035"/>
    <x v="1"/>
    <s v="plays"/>
    <x v="3"/>
    <n v="2014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36"/>
    <b v="0"/>
    <n v="17"/>
    <b v="0"/>
    <x v="6"/>
    <x v="4036"/>
    <x v="1"/>
    <s v="plays"/>
    <x v="3"/>
    <n v="2014"/>
  </r>
  <r>
    <x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x v="4037"/>
    <b v="0"/>
    <n v="2"/>
    <b v="0"/>
    <x v="6"/>
    <x v="4037"/>
    <x v="1"/>
    <s v="plays"/>
    <x v="2"/>
    <n v="2016"/>
  </r>
  <r>
    <x v="4038"/>
    <x v="4031"/>
    <s v="We are vagina warriors ready to bring our message of human rights, empowerment and diversity to Main St. Lexington, NC."/>
    <n v="2500"/>
    <n v="301"/>
    <x v="2"/>
    <x v="0"/>
    <x v="0"/>
    <n v="1413573010"/>
    <x v="4038"/>
    <b v="0"/>
    <n v="4"/>
    <b v="0"/>
    <x v="6"/>
    <x v="4038"/>
    <x v="1"/>
    <s v="plays"/>
    <x v="3"/>
    <n v="2014"/>
  </r>
  <r>
    <x v="4039"/>
    <x v="4032"/>
    <s v="Help stage an original One Act Play that brings awareness to Alzheimer's in its debut performance."/>
    <n v="500"/>
    <n v="300"/>
    <x v="2"/>
    <x v="0"/>
    <x v="0"/>
    <n v="1448949540"/>
    <x v="4039"/>
    <b v="0"/>
    <n v="5"/>
    <b v="0"/>
    <x v="6"/>
    <x v="4039"/>
    <x v="1"/>
    <s v="plays"/>
    <x v="0"/>
    <n v="2015"/>
  </r>
  <r>
    <x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x v="4040"/>
    <b v="0"/>
    <n v="2"/>
    <b v="0"/>
    <x v="6"/>
    <x v="4040"/>
    <x v="1"/>
    <s v="plays"/>
    <x v="0"/>
    <n v="2015"/>
  </r>
  <r>
    <x v="4041"/>
    <x v="4034"/>
    <s v="A bold, colouful, vibrant play centred around the last remaining monarchy of Africa."/>
    <n v="5000"/>
    <n v="21"/>
    <x v="2"/>
    <x v="1"/>
    <x v="1"/>
    <n v="1473160954"/>
    <x v="4041"/>
    <b v="0"/>
    <n v="2"/>
    <b v="0"/>
    <x v="6"/>
    <x v="4041"/>
    <x v="1"/>
    <s v="plays"/>
    <x v="2"/>
    <n v="2016"/>
  </r>
  <r>
    <x v="4042"/>
    <x v="4035"/>
    <s v="Acting group and production for inner city youth, about inner city youth. The problems and stuation that they see everyday."/>
    <n v="10000"/>
    <n v="21"/>
    <x v="2"/>
    <x v="0"/>
    <x v="0"/>
    <n v="1421781360"/>
    <x v="4042"/>
    <b v="0"/>
    <n v="3"/>
    <b v="0"/>
    <x v="6"/>
    <x v="4042"/>
    <x v="1"/>
    <s v="plays"/>
    <x v="3"/>
    <n v="2014"/>
  </r>
  <r>
    <x v="4043"/>
    <x v="4036"/>
    <s v="This could be my last play, need to bring my son out to see it before it's over.  Need to fly him here from BC"/>
    <n v="300"/>
    <n v="0"/>
    <x v="2"/>
    <x v="5"/>
    <x v="5"/>
    <n v="1416524325"/>
    <x v="4043"/>
    <b v="0"/>
    <n v="0"/>
    <b v="0"/>
    <x v="6"/>
    <x v="4043"/>
    <x v="1"/>
    <s v="plays"/>
    <x v="3"/>
    <n v="2014"/>
  </r>
  <r>
    <x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x v="4044"/>
    <b v="0"/>
    <n v="4"/>
    <b v="0"/>
    <x v="6"/>
    <x v="4044"/>
    <x v="1"/>
    <s v="plays"/>
    <x v="0"/>
    <n v="2015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x v="4045"/>
    <b v="0"/>
    <n v="1"/>
    <b v="0"/>
    <x v="6"/>
    <x v="4045"/>
    <x v="1"/>
    <s v="plays"/>
    <x v="3"/>
    <n v="2014"/>
  </r>
  <r>
    <x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x v="4046"/>
    <b v="0"/>
    <n v="12"/>
    <b v="0"/>
    <x v="6"/>
    <x v="4046"/>
    <x v="1"/>
    <s v="plays"/>
    <x v="3"/>
    <n v="2014"/>
  </r>
  <r>
    <x v="4047"/>
    <x v="4040"/>
    <s v="A conservative grandmother takes her hip-hop generation grandchildren through the history of Gospel music in one night..."/>
    <n v="5000"/>
    <n v="110"/>
    <x v="2"/>
    <x v="0"/>
    <x v="0"/>
    <n v="1420938000"/>
    <x v="4047"/>
    <b v="0"/>
    <n v="4"/>
    <b v="0"/>
    <x v="6"/>
    <x v="4047"/>
    <x v="1"/>
    <s v="plays"/>
    <x v="3"/>
    <n v="2014"/>
  </r>
  <r>
    <x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x v="4048"/>
    <b v="0"/>
    <n v="91"/>
    <b v="0"/>
    <x v="6"/>
    <x v="4048"/>
    <x v="1"/>
    <s v="plays"/>
    <x v="2"/>
    <n v="2016"/>
  </r>
  <r>
    <x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x v="4049"/>
    <b v="0"/>
    <n v="1"/>
    <b v="0"/>
    <x v="6"/>
    <x v="4049"/>
    <x v="1"/>
    <s v="plays"/>
    <x v="0"/>
    <n v="2015"/>
  </r>
  <r>
    <x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x v="4050"/>
    <b v="0"/>
    <n v="1"/>
    <b v="0"/>
    <x v="6"/>
    <x v="4050"/>
    <x v="1"/>
    <s v="plays"/>
    <x v="3"/>
    <n v="2014"/>
  </r>
  <r>
    <x v="4051"/>
    <x v="4044"/>
    <s v="It is a heart-breaking life story of Wu family who tries to preserve the gem of Chinese Kun Opera through generations."/>
    <n v="500"/>
    <n v="0"/>
    <x v="2"/>
    <x v="0"/>
    <x v="0"/>
    <n v="1399618380"/>
    <x v="4051"/>
    <b v="0"/>
    <n v="0"/>
    <b v="0"/>
    <x v="6"/>
    <x v="4051"/>
    <x v="1"/>
    <s v="plays"/>
    <x v="3"/>
    <n v="2014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52"/>
    <b v="0"/>
    <n v="13"/>
    <b v="0"/>
    <x v="6"/>
    <x v="4052"/>
    <x v="1"/>
    <s v="plays"/>
    <x v="3"/>
    <n v="2014"/>
  </r>
  <r>
    <x v="4053"/>
    <x v="4046"/>
    <s v="'Time at the Bar!' is a play written by Kieran Mellish, a student at Loughborough University and member of LSU Stage Society."/>
    <n v="500"/>
    <n v="110"/>
    <x v="2"/>
    <x v="1"/>
    <x v="1"/>
    <n v="1416081600"/>
    <x v="4053"/>
    <b v="0"/>
    <n v="2"/>
    <b v="0"/>
    <x v="6"/>
    <x v="4053"/>
    <x v="1"/>
    <s v="plays"/>
    <x v="3"/>
    <n v="2014"/>
  </r>
  <r>
    <x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x v="4054"/>
    <b v="0"/>
    <n v="0"/>
    <b v="0"/>
    <x v="6"/>
    <x v="4054"/>
    <x v="1"/>
    <s v="plays"/>
    <x v="2"/>
    <n v="2016"/>
  </r>
  <r>
    <x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x v="4055"/>
    <b v="0"/>
    <n v="21"/>
    <b v="0"/>
    <x v="6"/>
    <x v="4055"/>
    <x v="1"/>
    <s v="plays"/>
    <x v="3"/>
    <n v="2014"/>
  </r>
  <r>
    <x v="4056"/>
    <x v="4049"/>
    <s v="American Pride is a play centered on the Poetry of one Iraq War veteran, and follows her journey through war and back home."/>
    <n v="1500"/>
    <n v="795"/>
    <x v="2"/>
    <x v="0"/>
    <x v="0"/>
    <n v="1467575940"/>
    <x v="4056"/>
    <b v="0"/>
    <n v="9"/>
    <b v="0"/>
    <x v="6"/>
    <x v="4056"/>
    <x v="1"/>
    <s v="plays"/>
    <x v="2"/>
    <n v="2016"/>
  </r>
  <r>
    <x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x v="4057"/>
    <b v="0"/>
    <n v="6"/>
    <b v="0"/>
    <x v="6"/>
    <x v="4057"/>
    <x v="1"/>
    <s v="plays"/>
    <x v="0"/>
    <n v="2015"/>
  </r>
  <r>
    <x v="4058"/>
    <x v="4051"/>
    <s v="Help reveal the beauty of Islamic culture by launching this new adventure play celebrating Persian music, dance, and lore."/>
    <n v="3750"/>
    <n v="95"/>
    <x v="2"/>
    <x v="0"/>
    <x v="0"/>
    <n v="1459483140"/>
    <x v="4058"/>
    <b v="0"/>
    <n v="4"/>
    <b v="0"/>
    <x v="6"/>
    <x v="4058"/>
    <x v="1"/>
    <s v="plays"/>
    <x v="2"/>
    <n v="2016"/>
  </r>
  <r>
    <x v="4059"/>
    <x v="4052"/>
    <s v="A very Canadian children's play inspired by the tradition of British pantomimes like Aladdin, and the Nutcracker."/>
    <n v="10000"/>
    <n v="250"/>
    <x v="2"/>
    <x v="5"/>
    <x v="5"/>
    <n v="1410836400"/>
    <x v="4059"/>
    <b v="0"/>
    <n v="7"/>
    <b v="0"/>
    <x v="6"/>
    <x v="4059"/>
    <x v="1"/>
    <s v="plays"/>
    <x v="3"/>
    <n v="2014"/>
  </r>
  <r>
    <x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x v="4060"/>
    <b v="0"/>
    <n v="5"/>
    <b v="0"/>
    <x v="6"/>
    <x v="4060"/>
    <x v="1"/>
    <s v="plays"/>
    <x v="3"/>
    <n v="2014"/>
  </r>
  <r>
    <x v="4061"/>
    <x v="4054"/>
    <s v="SKYLAR'S SYNDROME is a tremendous psychodrama by master playwright Gavin Kayner!"/>
    <n v="525"/>
    <n v="0"/>
    <x v="2"/>
    <x v="0"/>
    <x v="0"/>
    <n v="1461205423"/>
    <x v="4061"/>
    <b v="0"/>
    <n v="0"/>
    <b v="0"/>
    <x v="6"/>
    <x v="4061"/>
    <x v="1"/>
    <s v="plays"/>
    <x v="2"/>
    <n v="2016"/>
  </r>
  <r>
    <x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x v="4062"/>
    <b v="0"/>
    <n v="3"/>
    <b v="0"/>
    <x v="6"/>
    <x v="4062"/>
    <x v="1"/>
    <s v="plays"/>
    <x v="2"/>
    <n v="2016"/>
  </r>
  <r>
    <x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x v="4063"/>
    <b v="0"/>
    <n v="9"/>
    <b v="0"/>
    <x v="6"/>
    <x v="4063"/>
    <x v="1"/>
    <s v="plays"/>
    <x v="3"/>
    <n v="2014"/>
  </r>
  <r>
    <x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x v="4064"/>
    <b v="0"/>
    <n v="6"/>
    <b v="0"/>
    <x v="6"/>
    <x v="4064"/>
    <x v="1"/>
    <s v="plays"/>
    <x v="0"/>
    <n v="2015"/>
  </r>
  <r>
    <x v="4065"/>
    <x v="4058"/>
    <s v="A classical/ fantasy version of midsummers done by professionally trained actors in Tulsa!"/>
    <n v="4000"/>
    <n v="27"/>
    <x v="2"/>
    <x v="0"/>
    <x v="0"/>
    <n v="1407883811"/>
    <x v="4065"/>
    <b v="0"/>
    <n v="4"/>
    <b v="0"/>
    <x v="6"/>
    <x v="4065"/>
    <x v="1"/>
    <s v="plays"/>
    <x v="3"/>
    <n v="2014"/>
  </r>
  <r>
    <x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x v="4066"/>
    <b v="0"/>
    <n v="1"/>
    <b v="0"/>
    <x v="6"/>
    <x v="4066"/>
    <x v="1"/>
    <s v="plays"/>
    <x v="2"/>
    <n v="2016"/>
  </r>
  <r>
    <x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x v="4067"/>
    <b v="0"/>
    <n v="17"/>
    <b v="0"/>
    <x v="6"/>
    <x v="4067"/>
    <x v="1"/>
    <s v="plays"/>
    <x v="0"/>
    <n v="2015"/>
  </r>
  <r>
    <x v="4068"/>
    <x v="4061"/>
    <s v="Be a PRODUCER of the Original stage play BELLE DAME SANS MERCI by Michael Fenlason! :-) :-( !"/>
    <n v="3495"/>
    <n v="34.950000000000003"/>
    <x v="2"/>
    <x v="0"/>
    <x v="0"/>
    <n v="1484348700"/>
    <x v="4068"/>
    <b v="0"/>
    <n v="1"/>
    <b v="0"/>
    <x v="6"/>
    <x v="4068"/>
    <x v="1"/>
    <s v="plays"/>
    <x v="2"/>
    <n v="2016"/>
  </r>
  <r>
    <x v="4069"/>
    <x v="4062"/>
    <s v="'The Pendulum Swings' is a three-act dark comedy that sees Frank and Michael await their execution on Death Row."/>
    <n v="1250"/>
    <n v="430"/>
    <x v="2"/>
    <x v="1"/>
    <x v="1"/>
    <n v="1425124800"/>
    <x v="4069"/>
    <b v="0"/>
    <n v="13"/>
    <b v="0"/>
    <x v="6"/>
    <x v="4069"/>
    <x v="1"/>
    <s v="plays"/>
    <x v="0"/>
    <n v="2015"/>
  </r>
  <r>
    <x v="4070"/>
    <x v="4063"/>
    <s v="V-Day Southern Utah University 2015 and Second Studio Players presents: The Vagina Monologues"/>
    <n v="1000"/>
    <n v="165"/>
    <x v="2"/>
    <x v="0"/>
    <x v="0"/>
    <n v="1425178800"/>
    <x v="4070"/>
    <b v="0"/>
    <n v="6"/>
    <b v="0"/>
    <x v="6"/>
    <x v="4070"/>
    <x v="1"/>
    <s v="plays"/>
    <x v="0"/>
    <n v="2015"/>
  </r>
  <r>
    <x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x v="4071"/>
    <b v="0"/>
    <n v="0"/>
    <b v="0"/>
    <x v="6"/>
    <x v="4071"/>
    <x v="1"/>
    <s v="plays"/>
    <x v="2"/>
    <n v="2016"/>
  </r>
  <r>
    <x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x v="4072"/>
    <b v="0"/>
    <n v="2"/>
    <b v="0"/>
    <x v="6"/>
    <x v="4072"/>
    <x v="1"/>
    <s v="plays"/>
    <x v="3"/>
    <n v="2014"/>
  </r>
  <r>
    <x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x v="4073"/>
    <b v="0"/>
    <n v="2"/>
    <b v="0"/>
    <x v="6"/>
    <x v="4073"/>
    <x v="1"/>
    <s v="plays"/>
    <x v="0"/>
    <n v="2015"/>
  </r>
  <r>
    <x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x v="4074"/>
    <b v="0"/>
    <n v="21"/>
    <b v="0"/>
    <x v="6"/>
    <x v="4074"/>
    <x v="1"/>
    <s v="plays"/>
    <x v="0"/>
    <n v="2015"/>
  </r>
  <r>
    <x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x v="4075"/>
    <b v="0"/>
    <n v="13"/>
    <b v="0"/>
    <x v="6"/>
    <x v="4075"/>
    <x v="1"/>
    <s v="plays"/>
    <x v="3"/>
    <n v="2014"/>
  </r>
  <r>
    <x v="4076"/>
    <x v="4069"/>
    <s v="A play to raise awareness about the effects of mental illness on a military family in the Cold War area."/>
    <n v="700"/>
    <n v="0"/>
    <x v="2"/>
    <x v="0"/>
    <x v="0"/>
    <n v="1413921060"/>
    <x v="4076"/>
    <b v="0"/>
    <n v="0"/>
    <b v="0"/>
    <x v="6"/>
    <x v="4076"/>
    <x v="1"/>
    <s v="plays"/>
    <x v="3"/>
    <n v="2014"/>
  </r>
  <r>
    <x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x v="4077"/>
    <b v="0"/>
    <n v="6"/>
    <b v="0"/>
    <x v="6"/>
    <x v="4077"/>
    <x v="1"/>
    <s v="plays"/>
    <x v="2"/>
    <n v="2016"/>
  </r>
  <r>
    <x v="4078"/>
    <x v="4071"/>
    <s v="Theatre Memoire are a High Wycombe based theatre company. Performing plays about multi-culturalism and interconectedness."/>
    <n v="250"/>
    <n v="0"/>
    <x v="2"/>
    <x v="1"/>
    <x v="1"/>
    <n v="1485543242"/>
    <x v="4078"/>
    <b v="0"/>
    <n v="0"/>
    <b v="0"/>
    <x v="6"/>
    <x v="4078"/>
    <x v="1"/>
    <s v="plays"/>
    <x v="2"/>
    <n v="2016"/>
  </r>
  <r>
    <x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x v="4079"/>
    <b v="0"/>
    <n v="1"/>
    <b v="0"/>
    <x v="6"/>
    <x v="4079"/>
    <x v="1"/>
    <s v="plays"/>
    <x v="2"/>
    <n v="2016"/>
  </r>
  <r>
    <x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x v="4080"/>
    <b v="0"/>
    <n v="0"/>
    <b v="0"/>
    <x v="6"/>
    <x v="4080"/>
    <x v="1"/>
    <s v="plays"/>
    <x v="2"/>
    <n v="2016"/>
  </r>
  <r>
    <x v="4081"/>
    <x v="4074"/>
    <s v="AUTheatreWing is a student theatre association fostering the development of the dramatic arts at our university."/>
    <n v="2224"/>
    <n v="350"/>
    <x v="2"/>
    <x v="0"/>
    <x v="0"/>
    <n v="1425819425"/>
    <x v="4081"/>
    <b v="0"/>
    <n v="12"/>
    <b v="0"/>
    <x v="6"/>
    <x v="4081"/>
    <x v="1"/>
    <s v="plays"/>
    <x v="0"/>
    <n v="2015"/>
  </r>
  <r>
    <x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x v="4082"/>
    <b v="0"/>
    <n v="2"/>
    <b v="0"/>
    <x v="6"/>
    <x v="4082"/>
    <x v="1"/>
    <s v="plays"/>
    <x v="0"/>
    <n v="2015"/>
  </r>
  <r>
    <x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x v="4083"/>
    <b v="0"/>
    <n v="6"/>
    <b v="0"/>
    <x v="6"/>
    <x v="4083"/>
    <x v="1"/>
    <s v="plays"/>
    <x v="0"/>
    <n v="2015"/>
  </r>
  <r>
    <x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x v="4084"/>
    <b v="0"/>
    <n v="1"/>
    <b v="0"/>
    <x v="6"/>
    <x v="4084"/>
    <x v="1"/>
    <s v="plays"/>
    <x v="2"/>
    <n v="2016"/>
  </r>
  <r>
    <x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x v="4085"/>
    <b v="0"/>
    <n v="1"/>
    <b v="0"/>
    <x v="6"/>
    <x v="4085"/>
    <x v="1"/>
    <s v="plays"/>
    <x v="0"/>
    <n v="2015"/>
  </r>
  <r>
    <x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x v="4086"/>
    <b v="0"/>
    <n v="5"/>
    <b v="0"/>
    <x v="6"/>
    <x v="4086"/>
    <x v="1"/>
    <s v="plays"/>
    <x v="0"/>
    <n v="2015"/>
  </r>
  <r>
    <x v="4087"/>
    <x v="4080"/>
    <s v="Comedy Stage Play"/>
    <n v="9600"/>
    <n v="0"/>
    <x v="2"/>
    <x v="0"/>
    <x v="0"/>
    <n v="1468777786"/>
    <x v="4087"/>
    <b v="0"/>
    <n v="0"/>
    <b v="0"/>
    <x v="6"/>
    <x v="4087"/>
    <x v="1"/>
    <s v="plays"/>
    <x v="2"/>
    <n v="2016"/>
  </r>
  <r>
    <x v="4088"/>
    <x v="4081"/>
    <s v="Young persons theatre company working in deprived area seeking funding for children's theatrical production."/>
    <n v="2000"/>
    <n v="216"/>
    <x v="2"/>
    <x v="1"/>
    <x v="1"/>
    <n v="1421403960"/>
    <x v="4088"/>
    <b v="0"/>
    <n v="3"/>
    <b v="0"/>
    <x v="6"/>
    <x v="4088"/>
    <x v="1"/>
    <s v="plays"/>
    <x v="3"/>
    <n v="2014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x v="4089"/>
    <b v="0"/>
    <n v="8"/>
    <b v="0"/>
    <x v="6"/>
    <x v="4089"/>
    <x v="1"/>
    <s v="plays"/>
    <x v="0"/>
    <n v="2015"/>
  </r>
  <r>
    <x v="4090"/>
    <x v="4083"/>
    <s v="A gripping re-enactment of a true breast cancer survival story, highlighted with inspiration and laughter!"/>
    <n v="1000"/>
    <n v="32"/>
    <x v="2"/>
    <x v="0"/>
    <x v="0"/>
    <n v="1438959600"/>
    <x v="4090"/>
    <b v="0"/>
    <n v="3"/>
    <b v="0"/>
    <x v="6"/>
    <x v="4090"/>
    <x v="1"/>
    <s v="plays"/>
    <x v="0"/>
    <n v="2015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x v="4091"/>
    <b v="0"/>
    <n v="8"/>
    <b v="0"/>
    <x v="6"/>
    <x v="4091"/>
    <x v="1"/>
    <s v="plays"/>
    <x v="3"/>
    <n v="2014"/>
  </r>
  <r>
    <x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x v="4092"/>
    <b v="0"/>
    <n v="1"/>
    <b v="0"/>
    <x v="6"/>
    <x v="4092"/>
    <x v="1"/>
    <s v="plays"/>
    <x v="0"/>
    <n v="2015"/>
  </r>
  <r>
    <x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x v="4093"/>
    <b v="0"/>
    <n v="4"/>
    <b v="0"/>
    <x v="6"/>
    <x v="4093"/>
    <x v="1"/>
    <s v="plays"/>
    <x v="0"/>
    <n v="2015"/>
  </r>
  <r>
    <x v="4094"/>
    <x v="4087"/>
    <s v="Live at the Speakeasy with Ryan Anderson is a local talk show! Showcasing local artist, special guest, and talented bands."/>
    <n v="2000"/>
    <n v="730"/>
    <x v="2"/>
    <x v="0"/>
    <x v="0"/>
    <n v="1413953940"/>
    <x v="4094"/>
    <b v="0"/>
    <n v="8"/>
    <b v="0"/>
    <x v="6"/>
    <x v="4094"/>
    <x v="1"/>
    <s v="plays"/>
    <x v="3"/>
    <n v="2014"/>
  </r>
  <r>
    <x v="4095"/>
    <x v="4088"/>
    <s v="Proyecto teatral dirigido por MartÃ­n Acosta que habla y reflexiona sobre el amor y su naturaleza."/>
    <n v="30000"/>
    <n v="800"/>
    <x v="2"/>
    <x v="14"/>
    <x v="10"/>
    <n v="1482108350"/>
    <x v="4095"/>
    <b v="0"/>
    <n v="1"/>
    <b v="0"/>
    <x v="6"/>
    <x v="4095"/>
    <x v="1"/>
    <s v="plays"/>
    <x v="2"/>
    <n v="2016"/>
  </r>
  <r>
    <x v="4096"/>
    <x v="4089"/>
    <s v="Theatre for Life believes in unlocking young people's creativity, developing self belief and creating positive opportunities."/>
    <n v="3500"/>
    <n v="400"/>
    <x v="2"/>
    <x v="1"/>
    <x v="1"/>
    <n v="1488271860"/>
    <x v="4096"/>
    <b v="0"/>
    <n v="5"/>
    <b v="0"/>
    <x v="6"/>
    <x v="4096"/>
    <x v="1"/>
    <s v="plays"/>
    <x v="1"/>
    <n v="2017"/>
  </r>
  <r>
    <x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x v="4097"/>
    <b v="0"/>
    <n v="0"/>
    <b v="0"/>
    <x v="6"/>
    <x v="4097"/>
    <x v="1"/>
    <s v="plays"/>
    <x v="0"/>
    <n v="2015"/>
  </r>
  <r>
    <x v="4098"/>
    <x v="4091"/>
    <s v="Community Youth play, written by and performed by the youth about finding joy in the simple things in life"/>
    <n v="75000"/>
    <n v="0"/>
    <x v="2"/>
    <x v="0"/>
    <x v="0"/>
    <n v="1465060797"/>
    <x v="4098"/>
    <b v="0"/>
    <n v="0"/>
    <b v="0"/>
    <x v="6"/>
    <x v="4098"/>
    <x v="1"/>
    <s v="plays"/>
    <x v="2"/>
    <n v="2016"/>
  </r>
  <r>
    <x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x v="4099"/>
    <b v="0"/>
    <n v="1"/>
    <b v="0"/>
    <x v="6"/>
    <x v="4099"/>
    <x v="1"/>
    <s v="plays"/>
    <x v="2"/>
    <n v="2016"/>
  </r>
  <r>
    <x v="4100"/>
    <x v="4093"/>
    <s v="How does war change a family?  A peek into one family's kitchen as their soldier fights in Iraq."/>
    <n v="270"/>
    <n v="0"/>
    <x v="2"/>
    <x v="0"/>
    <x v="0"/>
    <n v="1414205990"/>
    <x v="4100"/>
    <b v="0"/>
    <n v="0"/>
    <b v="0"/>
    <x v="6"/>
    <x v="4100"/>
    <x v="1"/>
    <s v="plays"/>
    <x v="3"/>
    <n v="2014"/>
  </r>
  <r>
    <x v="4101"/>
    <x v="4094"/>
    <s v="This is a Comedic Story about a young boy who saw the image of the perfect woman and from that point searched for someone similar"/>
    <n v="600"/>
    <n v="0"/>
    <x v="2"/>
    <x v="0"/>
    <x v="0"/>
    <n v="1485380482"/>
    <x v="4101"/>
    <b v="0"/>
    <n v="0"/>
    <b v="0"/>
    <x v="6"/>
    <x v="4101"/>
    <x v="1"/>
    <s v="plays"/>
    <x v="2"/>
    <n v="2016"/>
  </r>
  <r>
    <x v="4102"/>
    <x v="4095"/>
    <s v="Local Community theater to get up and running in the Idaho Falls area. Something new, something different!"/>
    <n v="500"/>
    <n v="137"/>
    <x v="2"/>
    <x v="0"/>
    <x v="0"/>
    <n v="1463343673"/>
    <x v="4102"/>
    <b v="0"/>
    <n v="6"/>
    <b v="0"/>
    <x v="6"/>
    <x v="4102"/>
    <x v="1"/>
    <s v="plays"/>
    <x v="2"/>
    <n v="2016"/>
  </r>
  <r>
    <x v="4103"/>
    <x v="4096"/>
    <s v="Weather Men is a play, written by Nathan Black.  A comedy/drama that explores the question of 'why people stay together?'"/>
    <n v="1000"/>
    <n v="100"/>
    <x v="2"/>
    <x v="0"/>
    <x v="0"/>
    <n v="1440613920"/>
    <x v="4103"/>
    <b v="0"/>
    <n v="6"/>
    <b v="0"/>
    <x v="6"/>
    <x v="4103"/>
    <x v="1"/>
    <s v="plays"/>
    <x v="0"/>
    <n v="2015"/>
  </r>
  <r>
    <x v="4104"/>
    <x v="4097"/>
    <s v="PETER PAN, written by Ebony Rattle, is a new retelling of the classic play by J.M. Barrie about a boy who refused to grow up."/>
    <n v="3000"/>
    <n v="641"/>
    <x v="2"/>
    <x v="2"/>
    <x v="2"/>
    <n v="1477550434"/>
    <x v="4104"/>
    <b v="0"/>
    <n v="14"/>
    <b v="0"/>
    <x v="6"/>
    <x v="4104"/>
    <x v="1"/>
    <s v="plays"/>
    <x v="2"/>
    <n v="201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x v="4105"/>
    <b v="0"/>
    <n v="6"/>
    <b v="0"/>
    <x v="6"/>
    <x v="4105"/>
    <x v="1"/>
    <s v="plays"/>
    <x v="2"/>
    <n v="2016"/>
  </r>
  <r>
    <x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x v="4106"/>
    <b v="0"/>
    <n v="33"/>
    <b v="0"/>
    <x v="6"/>
    <x v="4106"/>
    <x v="1"/>
    <s v="plays"/>
    <x v="0"/>
    <n v="2015"/>
  </r>
  <r>
    <x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x v="4107"/>
    <b v="0"/>
    <n v="4"/>
    <b v="0"/>
    <x v="6"/>
    <x v="4107"/>
    <x v="1"/>
    <s v="plays"/>
    <x v="3"/>
    <n v="2014"/>
  </r>
  <r>
    <x v="4108"/>
    <x v="4101"/>
    <s v="We are producing and directing a stage play that will focus on relationships and the stereotypes/truths that prohibit growth."/>
    <n v="3000"/>
    <n v="59"/>
    <x v="2"/>
    <x v="0"/>
    <x v="0"/>
    <n v="1488517200"/>
    <x v="4108"/>
    <b v="0"/>
    <n v="1"/>
    <b v="0"/>
    <x v="6"/>
    <x v="4108"/>
    <x v="1"/>
    <s v="plays"/>
    <x v="1"/>
    <n v="2017"/>
  </r>
  <r>
    <x v="4109"/>
    <x v="4102"/>
    <s v="Jack the Lad - a new play that explores how far the boundaries of friendship will stretch when morality and loyalties clash."/>
    <n v="500"/>
    <n v="0"/>
    <x v="2"/>
    <x v="1"/>
    <x v="1"/>
    <n v="1448805404"/>
    <x v="4109"/>
    <b v="0"/>
    <n v="0"/>
    <b v="0"/>
    <x v="6"/>
    <x v="4109"/>
    <x v="1"/>
    <s v="plays"/>
    <x v="0"/>
    <n v="2015"/>
  </r>
  <r>
    <x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x v="4110"/>
    <b v="0"/>
    <n v="6"/>
    <b v="0"/>
    <x v="6"/>
    <x v="4110"/>
    <x v="1"/>
    <s v="plays"/>
    <x v="2"/>
    <n v="2016"/>
  </r>
  <r>
    <x v="4111"/>
    <x v="4104"/>
    <s v="REBORN IN LOVE is the sequel to REBORN FROM ABOVE: A Tale of Eternal Love.  This is part two, of a One-Act play series."/>
    <n v="3000"/>
    <n v="94"/>
    <x v="2"/>
    <x v="0"/>
    <x v="0"/>
    <n v="1424747740"/>
    <x v="4111"/>
    <b v="0"/>
    <n v="6"/>
    <b v="0"/>
    <x v="6"/>
    <x v="4111"/>
    <x v="1"/>
    <s v="plays"/>
    <x v="0"/>
    <n v="2015"/>
  </r>
  <r>
    <x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x v="4112"/>
    <b v="0"/>
    <n v="1"/>
    <b v="0"/>
    <x v="6"/>
    <x v="4112"/>
    <x v="1"/>
    <s v="plays"/>
    <x v="2"/>
    <n v="201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x v="4113"/>
    <b v="0"/>
    <n v="3"/>
    <b v="0"/>
    <x v="6"/>
    <x v="4113"/>
    <x v="1"/>
    <s v="plays"/>
    <x v="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2ABFF-47EA-FD4B-9221-311CCADC34F9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numFmtId="14" showAll="0" sortType="ascending">
      <items count="15"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15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16AF8-A276-AB47-9F3B-D03DDC3ED66E}">
  <dimension ref="A1:F18"/>
  <sheetViews>
    <sheetView workbookViewId="0">
      <selection activeCell="L23" sqref="L2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20.5" bestFit="1" customWidth="1"/>
    <col min="8" max="8" width="12.33203125" bestFit="1" customWidth="1"/>
    <col min="9" max="9" width="20.5" bestFit="1" customWidth="1"/>
    <col min="10" max="10" width="16.6640625" bestFit="1" customWidth="1"/>
    <col min="11" max="11" width="24.83203125" bestFit="1" customWidth="1"/>
    <col min="12" max="13" width="6.83203125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6" x14ac:dyDescent="0.2">
      <c r="A1" s="11" t="s">
        <v>8308</v>
      </c>
      <c r="B1" t="s">
        <v>8312</v>
      </c>
    </row>
    <row r="2" spans="1:6" x14ac:dyDescent="0.2">
      <c r="A2" s="11" t="s">
        <v>8306</v>
      </c>
      <c r="B2" t="s">
        <v>8327</v>
      </c>
    </row>
    <row r="4" spans="1:6" x14ac:dyDescent="0.2">
      <c r="A4" s="11" t="s">
        <v>8326</v>
      </c>
      <c r="B4" s="11" t="s">
        <v>8313</v>
      </c>
    </row>
    <row r="5" spans="1:6" x14ac:dyDescent="0.2">
      <c r="A5" s="11" t="s">
        <v>8310</v>
      </c>
      <c r="B5" t="s">
        <v>8218</v>
      </c>
      <c r="C5" t="s">
        <v>8221</v>
      </c>
      <c r="D5" t="s">
        <v>8220</v>
      </c>
      <c r="E5" t="s">
        <v>8219</v>
      </c>
      <c r="F5" t="s">
        <v>8311</v>
      </c>
    </row>
    <row r="6" spans="1:6" x14ac:dyDescent="0.2">
      <c r="A6" s="12" t="s">
        <v>8320</v>
      </c>
      <c r="B6" s="10">
        <v>56</v>
      </c>
      <c r="C6" s="10">
        <v>2</v>
      </c>
      <c r="D6" s="10">
        <v>33</v>
      </c>
      <c r="E6" s="10">
        <v>7</v>
      </c>
      <c r="F6" s="10">
        <v>98</v>
      </c>
    </row>
    <row r="7" spans="1:6" x14ac:dyDescent="0.2">
      <c r="A7" s="12" t="s">
        <v>8321</v>
      </c>
      <c r="B7" s="10">
        <v>71</v>
      </c>
      <c r="C7" s="10">
        <v>8</v>
      </c>
      <c r="D7" s="10">
        <v>39</v>
      </c>
      <c r="E7" s="10">
        <v>3</v>
      </c>
      <c r="F7" s="10">
        <v>121</v>
      </c>
    </row>
    <row r="8" spans="1:6" x14ac:dyDescent="0.2">
      <c r="A8" s="12" t="s">
        <v>8322</v>
      </c>
      <c r="B8" s="10">
        <v>56</v>
      </c>
      <c r="C8" s="10">
        <v>14</v>
      </c>
      <c r="D8" s="10">
        <v>33</v>
      </c>
      <c r="E8" s="10">
        <v>3</v>
      </c>
      <c r="F8" s="10">
        <v>106</v>
      </c>
    </row>
    <row r="9" spans="1:6" x14ac:dyDescent="0.2">
      <c r="A9" s="12" t="s">
        <v>8323</v>
      </c>
      <c r="B9" s="10">
        <v>71</v>
      </c>
      <c r="C9" s="10"/>
      <c r="D9" s="10">
        <v>40</v>
      </c>
      <c r="E9" s="10">
        <v>2</v>
      </c>
      <c r="F9" s="10">
        <v>113</v>
      </c>
    </row>
    <row r="10" spans="1:6" x14ac:dyDescent="0.2">
      <c r="A10" s="12" t="s">
        <v>8314</v>
      </c>
      <c r="B10" s="10">
        <v>111</v>
      </c>
      <c r="C10" s="10"/>
      <c r="D10" s="10">
        <v>52</v>
      </c>
      <c r="E10" s="10">
        <v>3</v>
      </c>
      <c r="F10" s="10">
        <v>166</v>
      </c>
    </row>
    <row r="11" spans="1:6" x14ac:dyDescent="0.2">
      <c r="A11" s="12" t="s">
        <v>8324</v>
      </c>
      <c r="B11" s="10">
        <v>100</v>
      </c>
      <c r="C11" s="10"/>
      <c r="D11" s="10">
        <v>49</v>
      </c>
      <c r="E11" s="10">
        <v>4</v>
      </c>
      <c r="F11" s="10">
        <v>153</v>
      </c>
    </row>
    <row r="12" spans="1:6" x14ac:dyDescent="0.2">
      <c r="A12" s="12" t="s">
        <v>8315</v>
      </c>
      <c r="B12" s="10">
        <v>87</v>
      </c>
      <c r="C12" s="10"/>
      <c r="D12" s="10">
        <v>50</v>
      </c>
      <c r="E12" s="10">
        <v>1</v>
      </c>
      <c r="F12" s="10">
        <v>138</v>
      </c>
    </row>
    <row r="13" spans="1:6" x14ac:dyDescent="0.2">
      <c r="A13" s="12" t="s">
        <v>8316</v>
      </c>
      <c r="B13" s="10">
        <v>72</v>
      </c>
      <c r="C13" s="10"/>
      <c r="D13" s="10">
        <v>47</v>
      </c>
      <c r="E13" s="10">
        <v>4</v>
      </c>
      <c r="F13" s="10">
        <v>123</v>
      </c>
    </row>
    <row r="14" spans="1:6" x14ac:dyDescent="0.2">
      <c r="A14" s="12" t="s">
        <v>8317</v>
      </c>
      <c r="B14" s="10">
        <v>59</v>
      </c>
      <c r="C14" s="10"/>
      <c r="D14" s="10">
        <v>34</v>
      </c>
      <c r="E14" s="10">
        <v>4</v>
      </c>
      <c r="F14" s="10">
        <v>97</v>
      </c>
    </row>
    <row r="15" spans="1:6" x14ac:dyDescent="0.2">
      <c r="A15" s="12" t="s">
        <v>8318</v>
      </c>
      <c r="B15" s="10">
        <v>65</v>
      </c>
      <c r="C15" s="10"/>
      <c r="D15" s="10">
        <v>50</v>
      </c>
      <c r="E15" s="10"/>
      <c r="F15" s="10">
        <v>115</v>
      </c>
    </row>
    <row r="16" spans="1:6" x14ac:dyDescent="0.2">
      <c r="A16" s="12" t="s">
        <v>8319</v>
      </c>
      <c r="B16" s="10">
        <v>54</v>
      </c>
      <c r="C16" s="10"/>
      <c r="D16" s="10">
        <v>31</v>
      </c>
      <c r="E16" s="10">
        <v>3</v>
      </c>
      <c r="F16" s="10">
        <v>88</v>
      </c>
    </row>
    <row r="17" spans="1:6" x14ac:dyDescent="0.2">
      <c r="A17" s="12" t="s">
        <v>8325</v>
      </c>
      <c r="B17" s="10">
        <v>37</v>
      </c>
      <c r="C17" s="10"/>
      <c r="D17" s="10">
        <v>35</v>
      </c>
      <c r="E17" s="10">
        <v>3</v>
      </c>
      <c r="F17" s="10">
        <v>75</v>
      </c>
    </row>
    <row r="18" spans="1:6" x14ac:dyDescent="0.2">
      <c r="A18" s="12" t="s">
        <v>8311</v>
      </c>
      <c r="B18" s="10">
        <v>839</v>
      </c>
      <c r="C18" s="10">
        <v>24</v>
      </c>
      <c r="D18" s="10">
        <v>493</v>
      </c>
      <c r="E18" s="10">
        <v>37</v>
      </c>
      <c r="F18" s="10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C1" zoomScale="95" zoomScaleNormal="95" workbookViewId="0">
      <selection activeCell="Q1" sqref="Q1:Q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6.5" customWidth="1"/>
    <col min="16" max="16" width="24.5" customWidth="1"/>
    <col min="17" max="17" width="23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  <c r="S1" s="1" t="s">
        <v>8308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(((J2/60)/60)/24)+DATE(1970,1,1)</f>
        <v>42177.007071759261</v>
      </c>
      <c r="P2" t="str">
        <f t="shared" ref="P2:P65" si="0">LEFT(N2,SEARCH("/",N2)-1)</f>
        <v>film &amp; video</v>
      </c>
      <c r="Q2" t="str">
        <f t="shared" ref="Q2:Q65" si="1">RIGHT(N2,LEN(N2)-SEARCH("/",N2))</f>
        <v>television</v>
      </c>
      <c r="R2">
        <f>YEAR(O2)</f>
        <v>2015</v>
      </c>
      <c r="S2">
        <f>YEAR(O2)</f>
        <v>2015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(((J3/60)/60)/24)+DATE(1970,1,1)</f>
        <v>42766.600497685184</v>
      </c>
      <c r="P3" t="str">
        <f t="shared" si="0"/>
        <v>film &amp; video</v>
      </c>
      <c r="Q3" t="str">
        <f t="shared" si="1"/>
        <v>television</v>
      </c>
      <c r="R3">
        <f t="shared" ref="R3:R66" si="2">YEAR(O3)</f>
        <v>2017</v>
      </c>
      <c r="S3">
        <f t="shared" ref="S3:S66" si="3">YEAR(O3)</f>
        <v>2017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(((J4/60)/60)/24)+DATE(1970,1,1)</f>
        <v>42405.702349537038</v>
      </c>
      <c r="P4" t="str">
        <f t="shared" si="0"/>
        <v>film &amp; video</v>
      </c>
      <c r="Q4" t="str">
        <f t="shared" si="1"/>
        <v>television</v>
      </c>
      <c r="R4">
        <f t="shared" si="2"/>
        <v>2016</v>
      </c>
      <c r="S4">
        <f t="shared" si="3"/>
        <v>2016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(((J5/60)/60)/24)+DATE(1970,1,1)</f>
        <v>41828.515127314815</v>
      </c>
      <c r="P5" t="str">
        <f t="shared" si="0"/>
        <v>film &amp; video</v>
      </c>
      <c r="Q5" t="str">
        <f t="shared" si="1"/>
        <v>television</v>
      </c>
      <c r="R5">
        <f t="shared" si="2"/>
        <v>2014</v>
      </c>
      <c r="S5">
        <f t="shared" si="3"/>
        <v>2014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(((J6/60)/60)/24)+DATE(1970,1,1)</f>
        <v>42327.834247685183</v>
      </c>
      <c r="P6" t="str">
        <f t="shared" si="0"/>
        <v>film &amp; video</v>
      </c>
      <c r="Q6" t="str">
        <f t="shared" si="1"/>
        <v>television</v>
      </c>
      <c r="R6">
        <f>YEAR(O6)</f>
        <v>2015</v>
      </c>
      <c r="S6">
        <f t="shared" si="3"/>
        <v>2015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(((J7/60)/60)/24)+DATE(1970,1,1)</f>
        <v>42563.932951388888</v>
      </c>
      <c r="P7" t="str">
        <f t="shared" si="0"/>
        <v>film &amp; video</v>
      </c>
      <c r="Q7" t="str">
        <f t="shared" si="1"/>
        <v>television</v>
      </c>
      <c r="R7">
        <f t="shared" si="2"/>
        <v>2016</v>
      </c>
      <c r="S7">
        <f t="shared" si="3"/>
        <v>2016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(((J8/60)/60)/24)+DATE(1970,1,1)</f>
        <v>41794.072337962964</v>
      </c>
      <c r="P8" t="str">
        <f t="shared" si="0"/>
        <v>film &amp; video</v>
      </c>
      <c r="Q8" t="str">
        <f t="shared" si="1"/>
        <v>television</v>
      </c>
      <c r="R8">
        <f t="shared" si="2"/>
        <v>2014</v>
      </c>
      <c r="S8">
        <f t="shared" si="3"/>
        <v>2014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(((J9/60)/60)/24)+DATE(1970,1,1)</f>
        <v>42516.047071759262</v>
      </c>
      <c r="P9" t="str">
        <f t="shared" si="0"/>
        <v>film &amp; video</v>
      </c>
      <c r="Q9" t="str">
        <f t="shared" si="1"/>
        <v>television</v>
      </c>
      <c r="R9">
        <f t="shared" si="2"/>
        <v>2016</v>
      </c>
      <c r="S9">
        <f t="shared" si="3"/>
        <v>2016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(((J10/60)/60)/24)+DATE(1970,1,1)</f>
        <v>42468.94458333333</v>
      </c>
      <c r="P10" t="str">
        <f t="shared" si="0"/>
        <v>film &amp; video</v>
      </c>
      <c r="Q10" t="str">
        <f t="shared" si="1"/>
        <v>television</v>
      </c>
      <c r="R10">
        <f t="shared" si="2"/>
        <v>2016</v>
      </c>
      <c r="S10">
        <f t="shared" si="3"/>
        <v>2016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(((J11/60)/60)/24)+DATE(1970,1,1)</f>
        <v>42447.103518518517</v>
      </c>
      <c r="P11" t="str">
        <f t="shared" si="0"/>
        <v>film &amp; video</v>
      </c>
      <c r="Q11" t="str">
        <f t="shared" si="1"/>
        <v>television</v>
      </c>
      <c r="R11">
        <f t="shared" si="2"/>
        <v>2016</v>
      </c>
      <c r="S11">
        <f t="shared" si="3"/>
        <v>2016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(((J12/60)/60)/24)+DATE(1970,1,1)</f>
        <v>41780.068043981482</v>
      </c>
      <c r="P12" t="str">
        <f t="shared" si="0"/>
        <v>film &amp; video</v>
      </c>
      <c r="Q12" t="str">
        <f t="shared" si="1"/>
        <v>television</v>
      </c>
      <c r="R12">
        <f t="shared" si="2"/>
        <v>2014</v>
      </c>
      <c r="S12">
        <f t="shared" si="3"/>
        <v>2014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(((J13/60)/60)/24)+DATE(1970,1,1)</f>
        <v>42572.778495370367</v>
      </c>
      <c r="P13" t="str">
        <f t="shared" si="0"/>
        <v>film &amp; video</v>
      </c>
      <c r="Q13" t="str">
        <f t="shared" si="1"/>
        <v>television</v>
      </c>
      <c r="R13">
        <f t="shared" si="2"/>
        <v>2016</v>
      </c>
      <c r="S13">
        <f t="shared" si="3"/>
        <v>2016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(((J14/60)/60)/24)+DATE(1970,1,1)</f>
        <v>41791.713252314818</v>
      </c>
      <c r="P14" t="str">
        <f t="shared" si="0"/>
        <v>film &amp; video</v>
      </c>
      <c r="Q14" t="str">
        <f t="shared" si="1"/>
        <v>television</v>
      </c>
      <c r="R14">
        <f t="shared" si="2"/>
        <v>2014</v>
      </c>
      <c r="S14">
        <f t="shared" si="3"/>
        <v>2014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(((J15/60)/60)/24)+DATE(1970,1,1)</f>
        <v>42508.677187499998</v>
      </c>
      <c r="P15" t="str">
        <f t="shared" si="0"/>
        <v>film &amp; video</v>
      </c>
      <c r="Q15" t="str">
        <f t="shared" si="1"/>
        <v>television</v>
      </c>
      <c r="R15">
        <f t="shared" si="2"/>
        <v>2016</v>
      </c>
      <c r="S15">
        <f t="shared" si="3"/>
        <v>2016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(((J16/60)/60)/24)+DATE(1970,1,1)</f>
        <v>41808.02648148148</v>
      </c>
      <c r="P16" t="str">
        <f t="shared" si="0"/>
        <v>film &amp; video</v>
      </c>
      <c r="Q16" t="str">
        <f t="shared" si="1"/>
        <v>television</v>
      </c>
      <c r="R16">
        <f t="shared" si="2"/>
        <v>2014</v>
      </c>
      <c r="S16">
        <f t="shared" si="3"/>
        <v>2014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(((J17/60)/60)/24)+DATE(1970,1,1)</f>
        <v>42256.391875000001</v>
      </c>
      <c r="P17" t="str">
        <f t="shared" si="0"/>
        <v>film &amp; video</v>
      </c>
      <c r="Q17" t="str">
        <f t="shared" si="1"/>
        <v>television</v>
      </c>
      <c r="R17">
        <f t="shared" si="2"/>
        <v>2015</v>
      </c>
      <c r="S17">
        <f t="shared" si="3"/>
        <v>2015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(((J18/60)/60)/24)+DATE(1970,1,1)</f>
        <v>41760.796423611115</v>
      </c>
      <c r="P18" t="str">
        <f t="shared" si="0"/>
        <v>film &amp; video</v>
      </c>
      <c r="Q18" t="str">
        <f t="shared" si="1"/>
        <v>television</v>
      </c>
      <c r="R18">
        <f t="shared" si="2"/>
        <v>2014</v>
      </c>
      <c r="S18">
        <f t="shared" si="3"/>
        <v>2014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(((J19/60)/60)/24)+DATE(1970,1,1)</f>
        <v>41917.731736111113</v>
      </c>
      <c r="P19" t="str">
        <f t="shared" si="0"/>
        <v>film &amp; video</v>
      </c>
      <c r="Q19" t="str">
        <f t="shared" si="1"/>
        <v>television</v>
      </c>
      <c r="R19">
        <f t="shared" si="2"/>
        <v>2014</v>
      </c>
      <c r="S19">
        <f t="shared" si="3"/>
        <v>2014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(((J20/60)/60)/24)+DATE(1970,1,1)</f>
        <v>41869.542314814818</v>
      </c>
      <c r="P20" t="str">
        <f t="shared" si="0"/>
        <v>film &amp; video</v>
      </c>
      <c r="Q20" t="str">
        <f t="shared" si="1"/>
        <v>television</v>
      </c>
      <c r="R20">
        <f t="shared" si="2"/>
        <v>2014</v>
      </c>
      <c r="S20">
        <f t="shared" si="3"/>
        <v>2014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(((J21/60)/60)/24)+DATE(1970,1,1)</f>
        <v>42175.816365740742</v>
      </c>
      <c r="P21" t="str">
        <f t="shared" si="0"/>
        <v>film &amp; video</v>
      </c>
      <c r="Q21" t="str">
        <f t="shared" si="1"/>
        <v>television</v>
      </c>
      <c r="R21">
        <f t="shared" si="2"/>
        <v>2015</v>
      </c>
      <c r="S21">
        <f t="shared" si="3"/>
        <v>2015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(((J22/60)/60)/24)+DATE(1970,1,1)</f>
        <v>42200.758240740746</v>
      </c>
      <c r="P22" t="str">
        <f t="shared" si="0"/>
        <v>film &amp; video</v>
      </c>
      <c r="Q22" t="str">
        <f t="shared" si="1"/>
        <v>television</v>
      </c>
      <c r="R22">
        <f t="shared" si="2"/>
        <v>2015</v>
      </c>
      <c r="S22">
        <f t="shared" si="3"/>
        <v>2015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(((J23/60)/60)/24)+DATE(1970,1,1)</f>
        <v>41878.627187500002</v>
      </c>
      <c r="P23" t="str">
        <f t="shared" si="0"/>
        <v>film &amp; video</v>
      </c>
      <c r="Q23" t="str">
        <f t="shared" si="1"/>
        <v>television</v>
      </c>
      <c r="R23">
        <f>YEAR(O23)</f>
        <v>2014</v>
      </c>
      <c r="S23">
        <f t="shared" si="3"/>
        <v>2014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(((J24/60)/60)/24)+DATE(1970,1,1)</f>
        <v>41989.91134259259</v>
      </c>
      <c r="P24" t="str">
        <f t="shared" si="0"/>
        <v>film &amp; video</v>
      </c>
      <c r="Q24" t="str">
        <f t="shared" si="1"/>
        <v>television</v>
      </c>
      <c r="R24">
        <f t="shared" si="2"/>
        <v>2014</v>
      </c>
      <c r="S24">
        <f t="shared" si="3"/>
        <v>2014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(((J25/60)/60)/24)+DATE(1970,1,1)</f>
        <v>42097.778946759259</v>
      </c>
      <c r="P25" t="str">
        <f t="shared" si="0"/>
        <v>film &amp; video</v>
      </c>
      <c r="Q25" t="str">
        <f t="shared" si="1"/>
        <v>television</v>
      </c>
      <c r="R25">
        <f t="shared" si="2"/>
        <v>2015</v>
      </c>
      <c r="S25">
        <f t="shared" si="3"/>
        <v>2015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(((J26/60)/60)/24)+DATE(1970,1,1)</f>
        <v>42229.820173611108</v>
      </c>
      <c r="P26" t="str">
        <f t="shared" si="0"/>
        <v>film &amp; video</v>
      </c>
      <c r="Q26" t="str">
        <f t="shared" si="1"/>
        <v>television</v>
      </c>
      <c r="R26">
        <f t="shared" si="2"/>
        <v>2015</v>
      </c>
      <c r="S26">
        <f t="shared" si="3"/>
        <v>2015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(((J27/60)/60)/24)+DATE(1970,1,1)</f>
        <v>42318.025011574078</v>
      </c>
      <c r="P27" t="str">
        <f t="shared" si="0"/>
        <v>film &amp; video</v>
      </c>
      <c r="Q27" t="str">
        <f t="shared" si="1"/>
        <v>television</v>
      </c>
      <c r="R27">
        <f t="shared" si="2"/>
        <v>2015</v>
      </c>
      <c r="S27">
        <f t="shared" si="3"/>
        <v>2015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(((J28/60)/60)/24)+DATE(1970,1,1)</f>
        <v>41828.515555555554</v>
      </c>
      <c r="P28" t="str">
        <f t="shared" si="0"/>
        <v>film &amp; video</v>
      </c>
      <c r="Q28" t="str">
        <f t="shared" si="1"/>
        <v>television</v>
      </c>
      <c r="R28">
        <f t="shared" si="2"/>
        <v>2014</v>
      </c>
      <c r="S28">
        <f t="shared" si="3"/>
        <v>2014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(((J29/60)/60)/24)+DATE(1970,1,1)</f>
        <v>41929.164733796293</v>
      </c>
      <c r="P29" t="str">
        <f t="shared" si="0"/>
        <v>film &amp; video</v>
      </c>
      <c r="Q29" t="str">
        <f t="shared" si="1"/>
        <v>television</v>
      </c>
      <c r="R29">
        <f t="shared" si="2"/>
        <v>2014</v>
      </c>
      <c r="S29">
        <f t="shared" si="3"/>
        <v>2014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(((J30/60)/60)/24)+DATE(1970,1,1)</f>
        <v>42324.96393518518</v>
      </c>
      <c r="P30" t="str">
        <f t="shared" si="0"/>
        <v>film &amp; video</v>
      </c>
      <c r="Q30" t="str">
        <f t="shared" si="1"/>
        <v>television</v>
      </c>
      <c r="R30">
        <f t="shared" si="2"/>
        <v>2015</v>
      </c>
      <c r="S30">
        <f t="shared" si="3"/>
        <v>2015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(((J31/60)/60)/24)+DATE(1970,1,1)</f>
        <v>41812.67324074074</v>
      </c>
      <c r="P31" t="str">
        <f t="shared" si="0"/>
        <v>film &amp; video</v>
      </c>
      <c r="Q31" t="str">
        <f t="shared" si="1"/>
        <v>television</v>
      </c>
      <c r="R31">
        <f t="shared" si="2"/>
        <v>2014</v>
      </c>
      <c r="S31">
        <f t="shared" si="3"/>
        <v>2014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(((J32/60)/60)/24)+DATE(1970,1,1)</f>
        <v>41842.292997685188</v>
      </c>
      <c r="P32" t="str">
        <f t="shared" si="0"/>
        <v>film &amp; video</v>
      </c>
      <c r="Q32" t="str">
        <f t="shared" si="1"/>
        <v>television</v>
      </c>
      <c r="R32">
        <f t="shared" si="2"/>
        <v>2014</v>
      </c>
      <c r="S32">
        <f t="shared" si="3"/>
        <v>2014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(((J33/60)/60)/24)+DATE(1970,1,1)</f>
        <v>42376.79206018518</v>
      </c>
      <c r="P33" t="str">
        <f t="shared" si="0"/>
        <v>film &amp; video</v>
      </c>
      <c r="Q33" t="str">
        <f t="shared" si="1"/>
        <v>television</v>
      </c>
      <c r="R33">
        <f t="shared" si="2"/>
        <v>2016</v>
      </c>
      <c r="S33">
        <f t="shared" si="3"/>
        <v>2016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(((J34/60)/60)/24)+DATE(1970,1,1)</f>
        <v>42461.627511574072</v>
      </c>
      <c r="P34" t="str">
        <f t="shared" si="0"/>
        <v>film &amp; video</v>
      </c>
      <c r="Q34" t="str">
        <f t="shared" si="1"/>
        <v>television</v>
      </c>
      <c r="R34">
        <f t="shared" si="2"/>
        <v>2016</v>
      </c>
      <c r="S34">
        <f t="shared" si="3"/>
        <v>2016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(((J35/60)/60)/24)+DATE(1970,1,1)</f>
        <v>42286.660891203705</v>
      </c>
      <c r="P35" t="str">
        <f t="shared" si="0"/>
        <v>film &amp; video</v>
      </c>
      <c r="Q35" t="str">
        <f t="shared" si="1"/>
        <v>television</v>
      </c>
      <c r="R35">
        <f t="shared" si="2"/>
        <v>2015</v>
      </c>
      <c r="S35">
        <f t="shared" si="3"/>
        <v>2015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(((J36/60)/60)/24)+DATE(1970,1,1)</f>
        <v>41841.321770833332</v>
      </c>
      <c r="P36" t="str">
        <f t="shared" si="0"/>
        <v>film &amp; video</v>
      </c>
      <c r="Q36" t="str">
        <f t="shared" si="1"/>
        <v>television</v>
      </c>
      <c r="R36">
        <f t="shared" si="2"/>
        <v>2014</v>
      </c>
      <c r="S36">
        <f t="shared" si="3"/>
        <v>2014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(((J37/60)/60)/24)+DATE(1970,1,1)</f>
        <v>42098.291828703703</v>
      </c>
      <c r="P37" t="str">
        <f t="shared" si="0"/>
        <v>film &amp; video</v>
      </c>
      <c r="Q37" t="str">
        <f t="shared" si="1"/>
        <v>television</v>
      </c>
      <c r="R37">
        <f t="shared" si="2"/>
        <v>2015</v>
      </c>
      <c r="S37">
        <f t="shared" si="3"/>
        <v>2015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(((J38/60)/60)/24)+DATE(1970,1,1)</f>
        <v>42068.307002314818</v>
      </c>
      <c r="P38" t="str">
        <f t="shared" si="0"/>
        <v>film &amp; video</v>
      </c>
      <c r="Q38" t="str">
        <f t="shared" si="1"/>
        <v>television</v>
      </c>
      <c r="R38">
        <f t="shared" si="2"/>
        <v>2015</v>
      </c>
      <c r="S38">
        <f t="shared" si="3"/>
        <v>2015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(((J39/60)/60)/24)+DATE(1970,1,1)</f>
        <v>42032.693043981482</v>
      </c>
      <c r="P39" t="str">
        <f t="shared" si="0"/>
        <v>film &amp; video</v>
      </c>
      <c r="Q39" t="str">
        <f t="shared" si="1"/>
        <v>television</v>
      </c>
      <c r="R39">
        <f t="shared" si="2"/>
        <v>2015</v>
      </c>
      <c r="S39">
        <f t="shared" si="3"/>
        <v>2015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(((J40/60)/60)/24)+DATE(1970,1,1)</f>
        <v>41375.057222222218</v>
      </c>
      <c r="P40" t="str">
        <f t="shared" si="0"/>
        <v>film &amp; video</v>
      </c>
      <c r="Q40" t="str">
        <f t="shared" si="1"/>
        <v>television</v>
      </c>
      <c r="R40">
        <f t="shared" si="2"/>
        <v>2013</v>
      </c>
      <c r="S40">
        <f t="shared" si="3"/>
        <v>2013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(((J41/60)/60)/24)+DATE(1970,1,1)</f>
        <v>41754.047083333331</v>
      </c>
      <c r="P41" t="str">
        <f t="shared" si="0"/>
        <v>film &amp; video</v>
      </c>
      <c r="Q41" t="str">
        <f t="shared" si="1"/>
        <v>television</v>
      </c>
      <c r="R41">
        <f t="shared" si="2"/>
        <v>2014</v>
      </c>
      <c r="S41">
        <f t="shared" si="3"/>
        <v>2014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(((J42/60)/60)/24)+DATE(1970,1,1)</f>
        <v>41789.21398148148</v>
      </c>
      <c r="P42" t="str">
        <f t="shared" si="0"/>
        <v>film &amp; video</v>
      </c>
      <c r="Q42" t="str">
        <f t="shared" si="1"/>
        <v>television</v>
      </c>
      <c r="R42">
        <f t="shared" si="2"/>
        <v>2014</v>
      </c>
      <c r="S42">
        <f t="shared" si="3"/>
        <v>2014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(((J43/60)/60)/24)+DATE(1970,1,1)</f>
        <v>41887.568912037037</v>
      </c>
      <c r="P43" t="str">
        <f t="shared" si="0"/>
        <v>film &amp; video</v>
      </c>
      <c r="Q43" t="str">
        <f t="shared" si="1"/>
        <v>television</v>
      </c>
      <c r="R43">
        <f t="shared" si="2"/>
        <v>2014</v>
      </c>
      <c r="S43">
        <f t="shared" si="3"/>
        <v>2014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(((J44/60)/60)/24)+DATE(1970,1,1)</f>
        <v>41971.639189814814</v>
      </c>
      <c r="P44" t="str">
        <f t="shared" si="0"/>
        <v>film &amp; video</v>
      </c>
      <c r="Q44" t="str">
        <f t="shared" si="1"/>
        <v>television</v>
      </c>
      <c r="R44">
        <f t="shared" si="2"/>
        <v>2014</v>
      </c>
      <c r="S44">
        <f t="shared" si="3"/>
        <v>2014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(((J45/60)/60)/24)+DATE(1970,1,1)</f>
        <v>41802.790347222224</v>
      </c>
      <c r="P45" t="str">
        <f t="shared" si="0"/>
        <v>film &amp; video</v>
      </c>
      <c r="Q45" t="str">
        <f t="shared" si="1"/>
        <v>television</v>
      </c>
      <c r="R45">
        <f t="shared" si="2"/>
        <v>2014</v>
      </c>
      <c r="S45">
        <f t="shared" si="3"/>
        <v>2014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(((J46/60)/60)/24)+DATE(1970,1,1)</f>
        <v>41874.098807870374</v>
      </c>
      <c r="P46" t="str">
        <f t="shared" si="0"/>
        <v>film &amp; video</v>
      </c>
      <c r="Q46" t="str">
        <f t="shared" si="1"/>
        <v>television</v>
      </c>
      <c r="R46">
        <f t="shared" si="2"/>
        <v>2014</v>
      </c>
      <c r="S46">
        <f t="shared" si="3"/>
        <v>2014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(((J47/60)/60)/24)+DATE(1970,1,1)</f>
        <v>42457.623923611114</v>
      </c>
      <c r="P47" t="str">
        <f t="shared" si="0"/>
        <v>film &amp; video</v>
      </c>
      <c r="Q47" t="str">
        <f t="shared" si="1"/>
        <v>television</v>
      </c>
      <c r="R47">
        <f t="shared" si="2"/>
        <v>2016</v>
      </c>
      <c r="S47">
        <f t="shared" si="3"/>
        <v>2016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(((J48/60)/60)/24)+DATE(1970,1,1)</f>
        <v>42323.964976851858</v>
      </c>
      <c r="P48" t="str">
        <f t="shared" si="0"/>
        <v>film &amp; video</v>
      </c>
      <c r="Q48" t="str">
        <f t="shared" si="1"/>
        <v>television</v>
      </c>
      <c r="R48">
        <f t="shared" si="2"/>
        <v>2015</v>
      </c>
      <c r="S48">
        <f t="shared" si="3"/>
        <v>2015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(((J49/60)/60)/24)+DATE(1970,1,1)</f>
        <v>41932.819525462961</v>
      </c>
      <c r="P49" t="str">
        <f t="shared" si="0"/>
        <v>film &amp; video</v>
      </c>
      <c r="Q49" t="str">
        <f t="shared" si="1"/>
        <v>television</v>
      </c>
      <c r="R49">
        <f t="shared" si="2"/>
        <v>2014</v>
      </c>
      <c r="S49">
        <f t="shared" si="3"/>
        <v>2014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(((J50/60)/60)/24)+DATE(1970,1,1)</f>
        <v>42033.516898148147</v>
      </c>
      <c r="P50" t="str">
        <f t="shared" si="0"/>
        <v>film &amp; video</v>
      </c>
      <c r="Q50" t="str">
        <f t="shared" si="1"/>
        <v>television</v>
      </c>
      <c r="R50">
        <f t="shared" si="2"/>
        <v>2015</v>
      </c>
      <c r="S50">
        <f t="shared" si="3"/>
        <v>2015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(((J51/60)/60)/24)+DATE(1970,1,1)</f>
        <v>42271.176446759258</v>
      </c>
      <c r="P51" t="str">
        <f t="shared" si="0"/>
        <v>film &amp; video</v>
      </c>
      <c r="Q51" t="str">
        <f t="shared" si="1"/>
        <v>television</v>
      </c>
      <c r="R51">
        <f t="shared" si="2"/>
        <v>2015</v>
      </c>
      <c r="S51">
        <f t="shared" si="3"/>
        <v>2015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(((J52/60)/60)/24)+DATE(1970,1,1)</f>
        <v>41995.752986111111</v>
      </c>
      <c r="P52" t="str">
        <f t="shared" si="0"/>
        <v>film &amp; video</v>
      </c>
      <c r="Q52" t="str">
        <f t="shared" si="1"/>
        <v>television</v>
      </c>
      <c r="R52">
        <f t="shared" si="2"/>
        <v>2014</v>
      </c>
      <c r="S52">
        <f t="shared" si="3"/>
        <v>2014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(((J53/60)/60)/24)+DATE(1970,1,1)</f>
        <v>42196.928668981483</v>
      </c>
      <c r="P53" t="str">
        <f t="shared" si="0"/>
        <v>film &amp; video</v>
      </c>
      <c r="Q53" t="str">
        <f t="shared" si="1"/>
        <v>television</v>
      </c>
      <c r="R53">
        <f t="shared" si="2"/>
        <v>2015</v>
      </c>
      <c r="S53">
        <f t="shared" si="3"/>
        <v>2015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(((J54/60)/60)/24)+DATE(1970,1,1)</f>
        <v>41807.701921296299</v>
      </c>
      <c r="P54" t="str">
        <f t="shared" si="0"/>
        <v>film &amp; video</v>
      </c>
      <c r="Q54" t="str">
        <f t="shared" si="1"/>
        <v>television</v>
      </c>
      <c r="R54">
        <f t="shared" si="2"/>
        <v>2014</v>
      </c>
      <c r="S54">
        <f t="shared" si="3"/>
        <v>2014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(((J55/60)/60)/24)+DATE(1970,1,1)</f>
        <v>41719.549131944441</v>
      </c>
      <c r="P55" t="str">
        <f t="shared" si="0"/>
        <v>film &amp; video</v>
      </c>
      <c r="Q55" t="str">
        <f t="shared" si="1"/>
        <v>television</v>
      </c>
      <c r="R55">
        <f t="shared" si="2"/>
        <v>2014</v>
      </c>
      <c r="S55">
        <f t="shared" si="3"/>
        <v>2014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(((J56/60)/60)/24)+DATE(1970,1,1)</f>
        <v>42333.713206018518</v>
      </c>
      <c r="P56" t="str">
        <f t="shared" si="0"/>
        <v>film &amp; video</v>
      </c>
      <c r="Q56" t="str">
        <f t="shared" si="1"/>
        <v>television</v>
      </c>
      <c r="R56">
        <f t="shared" si="2"/>
        <v>2015</v>
      </c>
      <c r="S56">
        <f t="shared" si="3"/>
        <v>2015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(((J57/60)/60)/24)+DATE(1970,1,1)</f>
        <v>42496.968935185185</v>
      </c>
      <c r="P57" t="str">
        <f t="shared" si="0"/>
        <v>film &amp; video</v>
      </c>
      <c r="Q57" t="str">
        <f t="shared" si="1"/>
        <v>television</v>
      </c>
      <c r="R57">
        <f t="shared" si="2"/>
        <v>2016</v>
      </c>
      <c r="S57">
        <f t="shared" si="3"/>
        <v>2016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(((J58/60)/60)/24)+DATE(1970,1,1)</f>
        <v>42149.548888888887</v>
      </c>
      <c r="P58" t="str">
        <f t="shared" si="0"/>
        <v>film &amp; video</v>
      </c>
      <c r="Q58" t="str">
        <f t="shared" si="1"/>
        <v>television</v>
      </c>
      <c r="R58">
        <f t="shared" si="2"/>
        <v>2015</v>
      </c>
      <c r="S58">
        <f t="shared" si="3"/>
        <v>2015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(((J59/60)/60)/24)+DATE(1970,1,1)</f>
        <v>42089.83289351852</v>
      </c>
      <c r="P59" t="str">
        <f t="shared" si="0"/>
        <v>film &amp; video</v>
      </c>
      <c r="Q59" t="str">
        <f t="shared" si="1"/>
        <v>television</v>
      </c>
      <c r="R59">
        <f t="shared" si="2"/>
        <v>2015</v>
      </c>
      <c r="S59">
        <f t="shared" si="3"/>
        <v>2015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(((J60/60)/60)/24)+DATE(1970,1,1)</f>
        <v>41932.745046296295</v>
      </c>
      <c r="P60" t="str">
        <f t="shared" si="0"/>
        <v>film &amp; video</v>
      </c>
      <c r="Q60" t="str">
        <f t="shared" si="1"/>
        <v>television</v>
      </c>
      <c r="R60">
        <f t="shared" si="2"/>
        <v>2014</v>
      </c>
      <c r="S60">
        <f t="shared" si="3"/>
        <v>2014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(((J61/60)/60)/24)+DATE(1970,1,1)</f>
        <v>42230.23583333334</v>
      </c>
      <c r="P61" t="str">
        <f t="shared" si="0"/>
        <v>film &amp; video</v>
      </c>
      <c r="Q61" t="str">
        <f t="shared" si="1"/>
        <v>television</v>
      </c>
      <c r="R61">
        <f t="shared" si="2"/>
        <v>2015</v>
      </c>
      <c r="S61">
        <f t="shared" si="3"/>
        <v>2015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(((J62/60)/60)/24)+DATE(1970,1,1)</f>
        <v>41701.901817129627</v>
      </c>
      <c r="P62" t="str">
        <f t="shared" si="0"/>
        <v>film &amp; video</v>
      </c>
      <c r="Q62" t="str">
        <f t="shared" si="1"/>
        <v>shorts</v>
      </c>
      <c r="R62">
        <f t="shared" si="2"/>
        <v>2014</v>
      </c>
      <c r="S62">
        <f t="shared" si="3"/>
        <v>2014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(((J63/60)/60)/24)+DATE(1970,1,1)</f>
        <v>41409.814317129632</v>
      </c>
      <c r="P63" t="str">
        <f t="shared" si="0"/>
        <v>film &amp; video</v>
      </c>
      <c r="Q63" t="str">
        <f t="shared" si="1"/>
        <v>shorts</v>
      </c>
      <c r="R63">
        <f t="shared" si="2"/>
        <v>2013</v>
      </c>
      <c r="S63">
        <f t="shared" si="3"/>
        <v>2013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(((J64/60)/60)/24)+DATE(1970,1,1)</f>
        <v>41311.799513888887</v>
      </c>
      <c r="P64" t="str">
        <f t="shared" si="0"/>
        <v>film &amp; video</v>
      </c>
      <c r="Q64" t="str">
        <f t="shared" si="1"/>
        <v>shorts</v>
      </c>
      <c r="R64">
        <f t="shared" si="2"/>
        <v>2013</v>
      </c>
      <c r="S64">
        <f t="shared" si="3"/>
        <v>2013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(((J65/60)/60)/24)+DATE(1970,1,1)</f>
        <v>41612.912187499998</v>
      </c>
      <c r="P65" t="str">
        <f t="shared" si="0"/>
        <v>film &amp; video</v>
      </c>
      <c r="Q65" t="str">
        <f t="shared" si="1"/>
        <v>shorts</v>
      </c>
      <c r="R65">
        <f t="shared" si="2"/>
        <v>2013</v>
      </c>
      <c r="S65">
        <f t="shared" si="3"/>
        <v>2013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(((J66/60)/60)/24)+DATE(1970,1,1)</f>
        <v>41433.01829861111</v>
      </c>
      <c r="P66" t="str">
        <f t="shared" ref="P66:P129" si="4">LEFT(N66,SEARCH("/",N66)-1)</f>
        <v>film &amp; video</v>
      </c>
      <c r="Q66" t="str">
        <f t="shared" ref="Q66:Q129" si="5">RIGHT(N66,LEN(N66)-SEARCH("/",N66))</f>
        <v>shorts</v>
      </c>
      <c r="R66">
        <f t="shared" si="2"/>
        <v>2013</v>
      </c>
      <c r="S66">
        <f t="shared" si="3"/>
        <v>2013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(((J67/60)/60)/24)+DATE(1970,1,1)</f>
        <v>41835.821226851855</v>
      </c>
      <c r="P67" t="str">
        <f t="shared" si="4"/>
        <v>film &amp; video</v>
      </c>
      <c r="Q67" t="str">
        <f t="shared" si="5"/>
        <v>shorts</v>
      </c>
      <c r="R67">
        <f t="shared" ref="R67:R130" si="6">YEAR(O67)</f>
        <v>2014</v>
      </c>
      <c r="S67">
        <f t="shared" ref="S67:S130" si="7">YEAR(O67)</f>
        <v>2014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(((J68/60)/60)/24)+DATE(1970,1,1)</f>
        <v>42539.849768518514</v>
      </c>
      <c r="P68" t="str">
        <f t="shared" si="4"/>
        <v>film &amp; video</v>
      </c>
      <c r="Q68" t="str">
        <f t="shared" si="5"/>
        <v>shorts</v>
      </c>
      <c r="R68">
        <f t="shared" si="6"/>
        <v>2016</v>
      </c>
      <c r="S68">
        <f t="shared" si="7"/>
        <v>2016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(((J69/60)/60)/24)+DATE(1970,1,1)</f>
        <v>41075.583379629628</v>
      </c>
      <c r="P69" t="str">
        <f t="shared" si="4"/>
        <v>film &amp; video</v>
      </c>
      <c r="Q69" t="str">
        <f t="shared" si="5"/>
        <v>shorts</v>
      </c>
      <c r="R69">
        <f t="shared" si="6"/>
        <v>2012</v>
      </c>
      <c r="S69">
        <f t="shared" si="7"/>
        <v>2012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(((J70/60)/60)/24)+DATE(1970,1,1)</f>
        <v>41663.569340277776</v>
      </c>
      <c r="P70" t="str">
        <f t="shared" si="4"/>
        <v>film &amp; video</v>
      </c>
      <c r="Q70" t="str">
        <f t="shared" si="5"/>
        <v>shorts</v>
      </c>
      <c r="R70">
        <f t="shared" si="6"/>
        <v>2014</v>
      </c>
      <c r="S70">
        <f t="shared" si="7"/>
        <v>2014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(((J71/60)/60)/24)+DATE(1970,1,1)</f>
        <v>40786.187789351854</v>
      </c>
      <c r="P71" t="str">
        <f t="shared" si="4"/>
        <v>film &amp; video</v>
      </c>
      <c r="Q71" t="str">
        <f t="shared" si="5"/>
        <v>shorts</v>
      </c>
      <c r="R71">
        <f t="shared" si="6"/>
        <v>2011</v>
      </c>
      <c r="S71">
        <f t="shared" si="7"/>
        <v>2011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(((J72/60)/60)/24)+DATE(1970,1,1)</f>
        <v>40730.896354166667</v>
      </c>
      <c r="P72" t="str">
        <f t="shared" si="4"/>
        <v>film &amp; video</v>
      </c>
      <c r="Q72" t="str">
        <f t="shared" si="5"/>
        <v>shorts</v>
      </c>
      <c r="R72">
        <f t="shared" si="6"/>
        <v>2011</v>
      </c>
      <c r="S72">
        <f t="shared" si="7"/>
        <v>2011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(((J73/60)/60)/24)+DATE(1970,1,1)</f>
        <v>40997.271493055552</v>
      </c>
      <c r="P73" t="str">
        <f t="shared" si="4"/>
        <v>film &amp; video</v>
      </c>
      <c r="Q73" t="str">
        <f t="shared" si="5"/>
        <v>shorts</v>
      </c>
      <c r="R73">
        <f t="shared" si="6"/>
        <v>2012</v>
      </c>
      <c r="S73">
        <f t="shared" si="7"/>
        <v>2012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(((J74/60)/60)/24)+DATE(1970,1,1)</f>
        <v>41208.010196759256</v>
      </c>
      <c r="P74" t="str">
        <f t="shared" si="4"/>
        <v>film &amp; video</v>
      </c>
      <c r="Q74" t="str">
        <f t="shared" si="5"/>
        <v>shorts</v>
      </c>
      <c r="R74">
        <f t="shared" si="6"/>
        <v>2012</v>
      </c>
      <c r="S74">
        <f t="shared" si="7"/>
        <v>2012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(((J75/60)/60)/24)+DATE(1970,1,1)</f>
        <v>40587.75675925926</v>
      </c>
      <c r="P75" t="str">
        <f t="shared" si="4"/>
        <v>film &amp; video</v>
      </c>
      <c r="Q75" t="str">
        <f t="shared" si="5"/>
        <v>shorts</v>
      </c>
      <c r="R75">
        <f t="shared" si="6"/>
        <v>2011</v>
      </c>
      <c r="S75">
        <f t="shared" si="7"/>
        <v>2011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(((J76/60)/60)/24)+DATE(1970,1,1)</f>
        <v>42360.487210648149</v>
      </c>
      <c r="P76" t="str">
        <f t="shared" si="4"/>
        <v>film &amp; video</v>
      </c>
      <c r="Q76" t="str">
        <f t="shared" si="5"/>
        <v>shorts</v>
      </c>
      <c r="R76">
        <f t="shared" si="6"/>
        <v>2015</v>
      </c>
      <c r="S76">
        <f t="shared" si="7"/>
        <v>2015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(((J77/60)/60)/24)+DATE(1970,1,1)</f>
        <v>41357.209166666667</v>
      </c>
      <c r="P77" t="str">
        <f t="shared" si="4"/>
        <v>film &amp; video</v>
      </c>
      <c r="Q77" t="str">
        <f t="shared" si="5"/>
        <v>shorts</v>
      </c>
      <c r="R77">
        <f t="shared" si="6"/>
        <v>2013</v>
      </c>
      <c r="S77">
        <f t="shared" si="7"/>
        <v>2013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(((J78/60)/60)/24)+DATE(1970,1,1)</f>
        <v>40844.691643518519</v>
      </c>
      <c r="P78" t="str">
        <f t="shared" si="4"/>
        <v>film &amp; video</v>
      </c>
      <c r="Q78" t="str">
        <f t="shared" si="5"/>
        <v>shorts</v>
      </c>
      <c r="R78">
        <f t="shared" si="6"/>
        <v>2011</v>
      </c>
      <c r="S78">
        <f t="shared" si="7"/>
        <v>2011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(((J79/60)/60)/24)+DATE(1970,1,1)</f>
        <v>40997.144872685189</v>
      </c>
      <c r="P79" t="str">
        <f t="shared" si="4"/>
        <v>film &amp; video</v>
      </c>
      <c r="Q79" t="str">
        <f t="shared" si="5"/>
        <v>shorts</v>
      </c>
      <c r="R79">
        <f t="shared" si="6"/>
        <v>2012</v>
      </c>
      <c r="S79">
        <f t="shared" si="7"/>
        <v>2012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(((J80/60)/60)/24)+DATE(1970,1,1)</f>
        <v>42604.730567129634</v>
      </c>
      <c r="P80" t="str">
        <f t="shared" si="4"/>
        <v>film &amp; video</v>
      </c>
      <c r="Q80" t="str">
        <f t="shared" si="5"/>
        <v>shorts</v>
      </c>
      <c r="R80">
        <f t="shared" si="6"/>
        <v>2016</v>
      </c>
      <c r="S80">
        <f t="shared" si="7"/>
        <v>2016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(((J81/60)/60)/24)+DATE(1970,1,1)</f>
        <v>41724.776539351849</v>
      </c>
      <c r="P81" t="str">
        <f t="shared" si="4"/>
        <v>film &amp; video</v>
      </c>
      <c r="Q81" t="str">
        <f t="shared" si="5"/>
        <v>shorts</v>
      </c>
      <c r="R81">
        <f t="shared" si="6"/>
        <v>2014</v>
      </c>
      <c r="S81">
        <f t="shared" si="7"/>
        <v>2014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(((J82/60)/60)/24)+DATE(1970,1,1)</f>
        <v>41583.083981481483</v>
      </c>
      <c r="P82" t="str">
        <f t="shared" si="4"/>
        <v>film &amp; video</v>
      </c>
      <c r="Q82" t="str">
        <f t="shared" si="5"/>
        <v>shorts</v>
      </c>
      <c r="R82">
        <f t="shared" si="6"/>
        <v>2013</v>
      </c>
      <c r="S82">
        <f t="shared" si="7"/>
        <v>2013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(((J83/60)/60)/24)+DATE(1970,1,1)</f>
        <v>41100.158877314818</v>
      </c>
      <c r="P83" t="str">
        <f t="shared" si="4"/>
        <v>film &amp; video</v>
      </c>
      <c r="Q83" t="str">
        <f t="shared" si="5"/>
        <v>shorts</v>
      </c>
      <c r="R83">
        <f t="shared" si="6"/>
        <v>2012</v>
      </c>
      <c r="S83">
        <f t="shared" si="7"/>
        <v>2012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(((J84/60)/60)/24)+DATE(1970,1,1)</f>
        <v>40795.820150462961</v>
      </c>
      <c r="P84" t="str">
        <f t="shared" si="4"/>
        <v>film &amp; video</v>
      </c>
      <c r="Q84" t="str">
        <f t="shared" si="5"/>
        <v>shorts</v>
      </c>
      <c r="R84">
        <f t="shared" si="6"/>
        <v>2011</v>
      </c>
      <c r="S84">
        <f t="shared" si="7"/>
        <v>2011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(((J85/60)/60)/24)+DATE(1970,1,1)</f>
        <v>42042.615613425922</v>
      </c>
      <c r="P85" t="str">
        <f t="shared" si="4"/>
        <v>film &amp; video</v>
      </c>
      <c r="Q85" t="str">
        <f t="shared" si="5"/>
        <v>shorts</v>
      </c>
      <c r="R85">
        <f t="shared" si="6"/>
        <v>2015</v>
      </c>
      <c r="S85">
        <f t="shared" si="7"/>
        <v>2015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(((J86/60)/60)/24)+DATE(1970,1,1)</f>
        <v>40648.757939814815</v>
      </c>
      <c r="P86" t="str">
        <f t="shared" si="4"/>
        <v>film &amp; video</v>
      </c>
      <c r="Q86" t="str">
        <f t="shared" si="5"/>
        <v>shorts</v>
      </c>
      <c r="R86">
        <f t="shared" si="6"/>
        <v>2011</v>
      </c>
      <c r="S86">
        <f t="shared" si="7"/>
        <v>2011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(((J87/60)/60)/24)+DATE(1970,1,1)</f>
        <v>40779.125428240739</v>
      </c>
      <c r="P87" t="str">
        <f t="shared" si="4"/>
        <v>film &amp; video</v>
      </c>
      <c r="Q87" t="str">
        <f t="shared" si="5"/>
        <v>shorts</v>
      </c>
      <c r="R87">
        <f t="shared" si="6"/>
        <v>2011</v>
      </c>
      <c r="S87">
        <f t="shared" si="7"/>
        <v>2011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(((J88/60)/60)/24)+DATE(1970,1,1)</f>
        <v>42291.556076388893</v>
      </c>
      <c r="P88" t="str">
        <f t="shared" si="4"/>
        <v>film &amp; video</v>
      </c>
      <c r="Q88" t="str">
        <f t="shared" si="5"/>
        <v>shorts</v>
      </c>
      <c r="R88">
        <f t="shared" si="6"/>
        <v>2015</v>
      </c>
      <c r="S88">
        <f t="shared" si="7"/>
        <v>2015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(((J89/60)/60)/24)+DATE(1970,1,1)</f>
        <v>40322.53938657407</v>
      </c>
      <c r="P89" t="str">
        <f t="shared" si="4"/>
        <v>film &amp; video</v>
      </c>
      <c r="Q89" t="str">
        <f t="shared" si="5"/>
        <v>shorts</v>
      </c>
      <c r="R89">
        <f t="shared" si="6"/>
        <v>2010</v>
      </c>
      <c r="S89">
        <f t="shared" si="7"/>
        <v>2010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(((J90/60)/60)/24)+DATE(1970,1,1)</f>
        <v>41786.65892361111</v>
      </c>
      <c r="P90" t="str">
        <f t="shared" si="4"/>
        <v>film &amp; video</v>
      </c>
      <c r="Q90" t="str">
        <f t="shared" si="5"/>
        <v>shorts</v>
      </c>
      <c r="R90">
        <f t="shared" si="6"/>
        <v>2014</v>
      </c>
      <c r="S90">
        <f t="shared" si="7"/>
        <v>2014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(((J91/60)/60)/24)+DATE(1970,1,1)</f>
        <v>41402.752222222225</v>
      </c>
      <c r="P91" t="str">
        <f t="shared" si="4"/>
        <v>film &amp; video</v>
      </c>
      <c r="Q91" t="str">
        <f t="shared" si="5"/>
        <v>shorts</v>
      </c>
      <c r="R91">
        <f t="shared" si="6"/>
        <v>2013</v>
      </c>
      <c r="S91">
        <f t="shared" si="7"/>
        <v>2013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(((J92/60)/60)/24)+DATE(1970,1,1)</f>
        <v>40706.297442129631</v>
      </c>
      <c r="P92" t="str">
        <f t="shared" si="4"/>
        <v>film &amp; video</v>
      </c>
      <c r="Q92" t="str">
        <f t="shared" si="5"/>
        <v>shorts</v>
      </c>
      <c r="R92">
        <f t="shared" si="6"/>
        <v>2011</v>
      </c>
      <c r="S92">
        <f t="shared" si="7"/>
        <v>2011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(((J93/60)/60)/24)+DATE(1970,1,1)</f>
        <v>40619.402361111112</v>
      </c>
      <c r="P93" t="str">
        <f t="shared" si="4"/>
        <v>film &amp; video</v>
      </c>
      <c r="Q93" t="str">
        <f t="shared" si="5"/>
        <v>shorts</v>
      </c>
      <c r="R93">
        <f t="shared" si="6"/>
        <v>2011</v>
      </c>
      <c r="S93">
        <f t="shared" si="7"/>
        <v>2011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(((J94/60)/60)/24)+DATE(1970,1,1)</f>
        <v>42721.198877314819</v>
      </c>
      <c r="P94" t="str">
        <f t="shared" si="4"/>
        <v>film &amp; video</v>
      </c>
      <c r="Q94" t="str">
        <f t="shared" si="5"/>
        <v>shorts</v>
      </c>
      <c r="R94">
        <f t="shared" si="6"/>
        <v>2016</v>
      </c>
      <c r="S94">
        <f t="shared" si="7"/>
        <v>2016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(((J95/60)/60)/24)+DATE(1970,1,1)</f>
        <v>41065.858067129629</v>
      </c>
      <c r="P95" t="str">
        <f t="shared" si="4"/>
        <v>film &amp; video</v>
      </c>
      <c r="Q95" t="str">
        <f t="shared" si="5"/>
        <v>shorts</v>
      </c>
      <c r="R95">
        <f t="shared" si="6"/>
        <v>2012</v>
      </c>
      <c r="S95">
        <f t="shared" si="7"/>
        <v>2012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(((J96/60)/60)/24)+DATE(1970,1,1)</f>
        <v>41716.717847222222</v>
      </c>
      <c r="P96" t="str">
        <f t="shared" si="4"/>
        <v>film &amp; video</v>
      </c>
      <c r="Q96" t="str">
        <f t="shared" si="5"/>
        <v>shorts</v>
      </c>
      <c r="R96">
        <f t="shared" si="6"/>
        <v>2014</v>
      </c>
      <c r="S96">
        <f t="shared" si="7"/>
        <v>2014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(((J97/60)/60)/24)+DATE(1970,1,1)</f>
        <v>40935.005104166667</v>
      </c>
      <c r="P97" t="str">
        <f t="shared" si="4"/>
        <v>film &amp; video</v>
      </c>
      <c r="Q97" t="str">
        <f t="shared" si="5"/>
        <v>shorts</v>
      </c>
      <c r="R97">
        <f t="shared" si="6"/>
        <v>2012</v>
      </c>
      <c r="S97">
        <f t="shared" si="7"/>
        <v>2012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(((J98/60)/60)/24)+DATE(1970,1,1)</f>
        <v>40324.662511574075</v>
      </c>
      <c r="P98" t="str">
        <f t="shared" si="4"/>
        <v>film &amp; video</v>
      </c>
      <c r="Q98" t="str">
        <f t="shared" si="5"/>
        <v>shorts</v>
      </c>
      <c r="R98">
        <f t="shared" si="6"/>
        <v>2010</v>
      </c>
      <c r="S98">
        <f t="shared" si="7"/>
        <v>2010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(((J99/60)/60)/24)+DATE(1970,1,1)</f>
        <v>40706.135208333333</v>
      </c>
      <c r="P99" t="str">
        <f t="shared" si="4"/>
        <v>film &amp; video</v>
      </c>
      <c r="Q99" t="str">
        <f t="shared" si="5"/>
        <v>shorts</v>
      </c>
      <c r="R99">
        <f t="shared" si="6"/>
        <v>2011</v>
      </c>
      <c r="S99">
        <f t="shared" si="7"/>
        <v>2011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(((J100/60)/60)/24)+DATE(1970,1,1)</f>
        <v>41214.79483796296</v>
      </c>
      <c r="P100" t="str">
        <f t="shared" si="4"/>
        <v>film &amp; video</v>
      </c>
      <c r="Q100" t="str">
        <f t="shared" si="5"/>
        <v>shorts</v>
      </c>
      <c r="R100">
        <f t="shared" si="6"/>
        <v>2012</v>
      </c>
      <c r="S100">
        <f t="shared" si="7"/>
        <v>2012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(((J101/60)/60)/24)+DATE(1970,1,1)</f>
        <v>41631.902766203704</v>
      </c>
      <c r="P101" t="str">
        <f t="shared" si="4"/>
        <v>film &amp; video</v>
      </c>
      <c r="Q101" t="str">
        <f t="shared" si="5"/>
        <v>shorts</v>
      </c>
      <c r="R101">
        <f t="shared" si="6"/>
        <v>2013</v>
      </c>
      <c r="S101">
        <f t="shared" si="7"/>
        <v>2013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(((J102/60)/60)/24)+DATE(1970,1,1)</f>
        <v>41197.753310185188</v>
      </c>
      <c r="P102" t="str">
        <f t="shared" si="4"/>
        <v>film &amp; video</v>
      </c>
      <c r="Q102" t="str">
        <f t="shared" si="5"/>
        <v>shorts</v>
      </c>
      <c r="R102">
        <f t="shared" si="6"/>
        <v>2012</v>
      </c>
      <c r="S102">
        <f t="shared" si="7"/>
        <v>2012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(((J103/60)/60)/24)+DATE(1970,1,1)</f>
        <v>41274.776736111111</v>
      </c>
      <c r="P103" t="str">
        <f t="shared" si="4"/>
        <v>film &amp; video</v>
      </c>
      <c r="Q103" t="str">
        <f t="shared" si="5"/>
        <v>shorts</v>
      </c>
      <c r="R103">
        <f t="shared" si="6"/>
        <v>2012</v>
      </c>
      <c r="S103">
        <f t="shared" si="7"/>
        <v>2012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(((J104/60)/60)/24)+DATE(1970,1,1)</f>
        <v>40505.131168981483</v>
      </c>
      <c r="P104" t="str">
        <f t="shared" si="4"/>
        <v>film &amp; video</v>
      </c>
      <c r="Q104" t="str">
        <f t="shared" si="5"/>
        <v>shorts</v>
      </c>
      <c r="R104">
        <f t="shared" si="6"/>
        <v>2010</v>
      </c>
      <c r="S104">
        <f t="shared" si="7"/>
        <v>2010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(((J105/60)/60)/24)+DATE(1970,1,1)</f>
        <v>41682.805902777778</v>
      </c>
      <c r="P105" t="str">
        <f t="shared" si="4"/>
        <v>film &amp; video</v>
      </c>
      <c r="Q105" t="str">
        <f t="shared" si="5"/>
        <v>shorts</v>
      </c>
      <c r="R105">
        <f t="shared" si="6"/>
        <v>2014</v>
      </c>
      <c r="S105">
        <f t="shared" si="7"/>
        <v>2014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(((J106/60)/60)/24)+DATE(1970,1,1)</f>
        <v>40612.695208333331</v>
      </c>
      <c r="P106" t="str">
        <f t="shared" si="4"/>
        <v>film &amp; video</v>
      </c>
      <c r="Q106" t="str">
        <f t="shared" si="5"/>
        <v>shorts</v>
      </c>
      <c r="R106">
        <f t="shared" si="6"/>
        <v>2011</v>
      </c>
      <c r="S106">
        <f t="shared" si="7"/>
        <v>2011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(((J107/60)/60)/24)+DATE(1970,1,1)</f>
        <v>42485.724768518514</v>
      </c>
      <c r="P107" t="str">
        <f t="shared" si="4"/>
        <v>film &amp; video</v>
      </c>
      <c r="Q107" t="str">
        <f t="shared" si="5"/>
        <v>shorts</v>
      </c>
      <c r="R107">
        <f t="shared" si="6"/>
        <v>2016</v>
      </c>
      <c r="S107">
        <f t="shared" si="7"/>
        <v>2016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(((J108/60)/60)/24)+DATE(1970,1,1)</f>
        <v>40987.776631944449</v>
      </c>
      <c r="P108" t="str">
        <f t="shared" si="4"/>
        <v>film &amp; video</v>
      </c>
      <c r="Q108" t="str">
        <f t="shared" si="5"/>
        <v>shorts</v>
      </c>
      <c r="R108">
        <f t="shared" si="6"/>
        <v>2012</v>
      </c>
      <c r="S108">
        <f t="shared" si="7"/>
        <v>2012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(((J109/60)/60)/24)+DATE(1970,1,1)</f>
        <v>40635.982488425929</v>
      </c>
      <c r="P109" t="str">
        <f t="shared" si="4"/>
        <v>film &amp; video</v>
      </c>
      <c r="Q109" t="str">
        <f t="shared" si="5"/>
        <v>shorts</v>
      </c>
      <c r="R109">
        <f t="shared" si="6"/>
        <v>2011</v>
      </c>
      <c r="S109">
        <f t="shared" si="7"/>
        <v>2011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(((J110/60)/60)/24)+DATE(1970,1,1)</f>
        <v>41365.613078703704</v>
      </c>
      <c r="P110" t="str">
        <f t="shared" si="4"/>
        <v>film &amp; video</v>
      </c>
      <c r="Q110" t="str">
        <f t="shared" si="5"/>
        <v>shorts</v>
      </c>
      <c r="R110">
        <f t="shared" si="6"/>
        <v>2013</v>
      </c>
      <c r="S110">
        <f t="shared" si="7"/>
        <v>2013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(((J111/60)/60)/24)+DATE(1970,1,1)</f>
        <v>40570.025810185187</v>
      </c>
      <c r="P111" t="str">
        <f t="shared" si="4"/>
        <v>film &amp; video</v>
      </c>
      <c r="Q111" t="str">
        <f t="shared" si="5"/>
        <v>shorts</v>
      </c>
      <c r="R111">
        <f t="shared" si="6"/>
        <v>2011</v>
      </c>
      <c r="S111">
        <f t="shared" si="7"/>
        <v>2011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(((J112/60)/60)/24)+DATE(1970,1,1)</f>
        <v>41557.949687500004</v>
      </c>
      <c r="P112" t="str">
        <f t="shared" si="4"/>
        <v>film &amp; video</v>
      </c>
      <c r="Q112" t="str">
        <f t="shared" si="5"/>
        <v>shorts</v>
      </c>
      <c r="R112">
        <f t="shared" si="6"/>
        <v>2013</v>
      </c>
      <c r="S112">
        <f t="shared" si="7"/>
        <v>2013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(((J113/60)/60)/24)+DATE(1970,1,1)</f>
        <v>42125.333182870367</v>
      </c>
      <c r="P113" t="str">
        <f t="shared" si="4"/>
        <v>film &amp; video</v>
      </c>
      <c r="Q113" t="str">
        <f t="shared" si="5"/>
        <v>shorts</v>
      </c>
      <c r="R113">
        <f t="shared" si="6"/>
        <v>2015</v>
      </c>
      <c r="S113">
        <f t="shared" si="7"/>
        <v>2015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(((J114/60)/60)/24)+DATE(1970,1,1)</f>
        <v>41718.043032407404</v>
      </c>
      <c r="P114" t="str">
        <f t="shared" si="4"/>
        <v>film &amp; video</v>
      </c>
      <c r="Q114" t="str">
        <f t="shared" si="5"/>
        <v>shorts</v>
      </c>
      <c r="R114">
        <f t="shared" si="6"/>
        <v>2014</v>
      </c>
      <c r="S114">
        <f t="shared" si="7"/>
        <v>2014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(((J115/60)/60)/24)+DATE(1970,1,1)</f>
        <v>40753.758425925924</v>
      </c>
      <c r="P115" t="str">
        <f t="shared" si="4"/>
        <v>film &amp; video</v>
      </c>
      <c r="Q115" t="str">
        <f t="shared" si="5"/>
        <v>shorts</v>
      </c>
      <c r="R115">
        <f t="shared" si="6"/>
        <v>2011</v>
      </c>
      <c r="S115">
        <f t="shared" si="7"/>
        <v>2011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(((J116/60)/60)/24)+DATE(1970,1,1)</f>
        <v>40861.27416666667</v>
      </c>
      <c r="P116" t="str">
        <f t="shared" si="4"/>
        <v>film &amp; video</v>
      </c>
      <c r="Q116" t="str">
        <f t="shared" si="5"/>
        <v>shorts</v>
      </c>
      <c r="R116">
        <f t="shared" si="6"/>
        <v>2011</v>
      </c>
      <c r="S116">
        <f t="shared" si="7"/>
        <v>2011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(((J117/60)/60)/24)+DATE(1970,1,1)</f>
        <v>40918.738935185182</v>
      </c>
      <c r="P117" t="str">
        <f t="shared" si="4"/>
        <v>film &amp; video</v>
      </c>
      <c r="Q117" t="str">
        <f t="shared" si="5"/>
        <v>shorts</v>
      </c>
      <c r="R117">
        <f t="shared" si="6"/>
        <v>2012</v>
      </c>
      <c r="S117">
        <f t="shared" si="7"/>
        <v>2012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(((J118/60)/60)/24)+DATE(1970,1,1)</f>
        <v>40595.497164351851</v>
      </c>
      <c r="P118" t="str">
        <f t="shared" si="4"/>
        <v>film &amp; video</v>
      </c>
      <c r="Q118" t="str">
        <f t="shared" si="5"/>
        <v>shorts</v>
      </c>
      <c r="R118">
        <f t="shared" si="6"/>
        <v>2011</v>
      </c>
      <c r="S118">
        <f t="shared" si="7"/>
        <v>2011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(((J119/60)/60)/24)+DATE(1970,1,1)</f>
        <v>40248.834999999999</v>
      </c>
      <c r="P119" t="str">
        <f t="shared" si="4"/>
        <v>film &amp; video</v>
      </c>
      <c r="Q119" t="str">
        <f t="shared" si="5"/>
        <v>shorts</v>
      </c>
      <c r="R119">
        <f t="shared" si="6"/>
        <v>2010</v>
      </c>
      <c r="S119">
        <f t="shared" si="7"/>
        <v>2010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(((J120/60)/60)/24)+DATE(1970,1,1)</f>
        <v>40723.053657407407</v>
      </c>
      <c r="P120" t="str">
        <f t="shared" si="4"/>
        <v>film &amp; video</v>
      </c>
      <c r="Q120" t="str">
        <f t="shared" si="5"/>
        <v>shorts</v>
      </c>
      <c r="R120">
        <f t="shared" si="6"/>
        <v>2011</v>
      </c>
      <c r="S120">
        <f t="shared" si="7"/>
        <v>2011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(((J121/60)/60)/24)+DATE(1970,1,1)</f>
        <v>40739.069282407407</v>
      </c>
      <c r="P121" t="str">
        <f t="shared" si="4"/>
        <v>film &amp; video</v>
      </c>
      <c r="Q121" t="str">
        <f t="shared" si="5"/>
        <v>shorts</v>
      </c>
      <c r="R121">
        <f t="shared" si="6"/>
        <v>2011</v>
      </c>
      <c r="S121">
        <f t="shared" si="7"/>
        <v>2011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(((J122/60)/60)/24)+DATE(1970,1,1)</f>
        <v>42616.049849537041</v>
      </c>
      <c r="P122" t="str">
        <f t="shared" si="4"/>
        <v>film &amp; video</v>
      </c>
      <c r="Q122" t="str">
        <f t="shared" si="5"/>
        <v>science fiction</v>
      </c>
      <c r="R122">
        <f t="shared" si="6"/>
        <v>2016</v>
      </c>
      <c r="S122">
        <f t="shared" si="7"/>
        <v>2016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(((J123/60)/60)/24)+DATE(1970,1,1)</f>
        <v>42096.704976851848</v>
      </c>
      <c r="P123" t="str">
        <f t="shared" si="4"/>
        <v>film &amp; video</v>
      </c>
      <c r="Q123" t="str">
        <f t="shared" si="5"/>
        <v>science fiction</v>
      </c>
      <c r="R123">
        <f t="shared" si="6"/>
        <v>2015</v>
      </c>
      <c r="S123">
        <f t="shared" si="7"/>
        <v>2015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(((J124/60)/60)/24)+DATE(1970,1,1)</f>
        <v>42593.431793981479</v>
      </c>
      <c r="P124" t="str">
        <f t="shared" si="4"/>
        <v>film &amp; video</v>
      </c>
      <c r="Q124" t="str">
        <f t="shared" si="5"/>
        <v>science fiction</v>
      </c>
      <c r="R124">
        <f t="shared" si="6"/>
        <v>2016</v>
      </c>
      <c r="S124">
        <f t="shared" si="7"/>
        <v>2016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(((J125/60)/60)/24)+DATE(1970,1,1)</f>
        <v>41904.781990740739</v>
      </c>
      <c r="P125" t="str">
        <f t="shared" si="4"/>
        <v>film &amp; video</v>
      </c>
      <c r="Q125" t="str">
        <f t="shared" si="5"/>
        <v>science fiction</v>
      </c>
      <c r="R125">
        <f t="shared" si="6"/>
        <v>2014</v>
      </c>
      <c r="S125">
        <f t="shared" si="7"/>
        <v>2014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(((J126/60)/60)/24)+DATE(1970,1,1)</f>
        <v>42114.928726851853</v>
      </c>
      <c r="P126" t="str">
        <f t="shared" si="4"/>
        <v>film &amp; video</v>
      </c>
      <c r="Q126" t="str">
        <f t="shared" si="5"/>
        <v>science fiction</v>
      </c>
      <c r="R126">
        <f t="shared" si="6"/>
        <v>2015</v>
      </c>
      <c r="S126">
        <f t="shared" si="7"/>
        <v>2015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(((J127/60)/60)/24)+DATE(1970,1,1)</f>
        <v>42709.993981481486</v>
      </c>
      <c r="P127" t="str">
        <f t="shared" si="4"/>
        <v>film &amp; video</v>
      </c>
      <c r="Q127" t="str">
        <f t="shared" si="5"/>
        <v>science fiction</v>
      </c>
      <c r="R127">
        <f t="shared" si="6"/>
        <v>2016</v>
      </c>
      <c r="S127">
        <f t="shared" si="7"/>
        <v>2016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(((J128/60)/60)/24)+DATE(1970,1,1)</f>
        <v>42135.589548611111</v>
      </c>
      <c r="P128" t="str">
        <f t="shared" si="4"/>
        <v>film &amp; video</v>
      </c>
      <c r="Q128" t="str">
        <f t="shared" si="5"/>
        <v>science fiction</v>
      </c>
      <c r="R128">
        <f t="shared" si="6"/>
        <v>2015</v>
      </c>
      <c r="S128">
        <f t="shared" si="7"/>
        <v>2015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(((J129/60)/60)/24)+DATE(1970,1,1)</f>
        <v>42067.62431712963</v>
      </c>
      <c r="P129" t="str">
        <f t="shared" si="4"/>
        <v>film &amp; video</v>
      </c>
      <c r="Q129" t="str">
        <f t="shared" si="5"/>
        <v>science fiction</v>
      </c>
      <c r="R129">
        <f t="shared" si="6"/>
        <v>2015</v>
      </c>
      <c r="S129">
        <f t="shared" si="7"/>
        <v>2015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(((J130/60)/60)/24)+DATE(1970,1,1)</f>
        <v>42628.22792824074</v>
      </c>
      <c r="P130" t="str">
        <f t="shared" ref="P130:P193" si="8">LEFT(N130,SEARCH("/",N130)-1)</f>
        <v>film &amp; video</v>
      </c>
      <c r="Q130" t="str">
        <f t="shared" ref="Q130:Q193" si="9">RIGHT(N130,LEN(N130)-SEARCH("/",N130))</f>
        <v>science fiction</v>
      </c>
      <c r="R130">
        <f t="shared" si="6"/>
        <v>2016</v>
      </c>
      <c r="S130">
        <f t="shared" si="7"/>
        <v>2016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(((J131/60)/60)/24)+DATE(1970,1,1)</f>
        <v>41882.937303240738</v>
      </c>
      <c r="P131" t="str">
        <f t="shared" si="8"/>
        <v>film &amp; video</v>
      </c>
      <c r="Q131" t="str">
        <f t="shared" si="9"/>
        <v>science fiction</v>
      </c>
      <c r="R131">
        <f t="shared" ref="R131:R194" si="10">YEAR(O131)</f>
        <v>2014</v>
      </c>
      <c r="S131">
        <f t="shared" ref="S131:S194" si="11">YEAR(O131)</f>
        <v>2014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(((J132/60)/60)/24)+DATE(1970,1,1)</f>
        <v>41778.915416666663</v>
      </c>
      <c r="P132" t="str">
        <f t="shared" si="8"/>
        <v>film &amp; video</v>
      </c>
      <c r="Q132" t="str">
        <f t="shared" si="9"/>
        <v>science fiction</v>
      </c>
      <c r="R132">
        <f t="shared" si="10"/>
        <v>2014</v>
      </c>
      <c r="S132">
        <f t="shared" si="11"/>
        <v>2014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(((J133/60)/60)/24)+DATE(1970,1,1)</f>
        <v>42541.837511574078</v>
      </c>
      <c r="P133" t="str">
        <f t="shared" si="8"/>
        <v>film &amp; video</v>
      </c>
      <c r="Q133" t="str">
        <f t="shared" si="9"/>
        <v>science fiction</v>
      </c>
      <c r="R133">
        <f t="shared" si="10"/>
        <v>2016</v>
      </c>
      <c r="S133">
        <f t="shared" si="11"/>
        <v>2016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(((J134/60)/60)/24)+DATE(1970,1,1)</f>
        <v>41905.812581018516</v>
      </c>
      <c r="P134" t="str">
        <f t="shared" si="8"/>
        <v>film &amp; video</v>
      </c>
      <c r="Q134" t="str">
        <f t="shared" si="9"/>
        <v>science fiction</v>
      </c>
      <c r="R134">
        <f t="shared" si="10"/>
        <v>2014</v>
      </c>
      <c r="S134">
        <f t="shared" si="11"/>
        <v>2014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(((J135/60)/60)/24)+DATE(1970,1,1)</f>
        <v>42491.80768518518</v>
      </c>
      <c r="P135" t="str">
        <f t="shared" si="8"/>
        <v>film &amp; video</v>
      </c>
      <c r="Q135" t="str">
        <f t="shared" si="9"/>
        <v>science fiction</v>
      </c>
      <c r="R135">
        <f t="shared" si="10"/>
        <v>2016</v>
      </c>
      <c r="S135">
        <f t="shared" si="11"/>
        <v>2016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(((J136/60)/60)/24)+DATE(1970,1,1)</f>
        <v>42221.909930555557</v>
      </c>
      <c r="P136" t="str">
        <f t="shared" si="8"/>
        <v>film &amp; video</v>
      </c>
      <c r="Q136" t="str">
        <f t="shared" si="9"/>
        <v>science fiction</v>
      </c>
      <c r="R136">
        <f t="shared" si="10"/>
        <v>2015</v>
      </c>
      <c r="S136">
        <f t="shared" si="11"/>
        <v>2015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(((J137/60)/60)/24)+DATE(1970,1,1)</f>
        <v>41788.381909722222</v>
      </c>
      <c r="P137" t="str">
        <f t="shared" si="8"/>
        <v>film &amp; video</v>
      </c>
      <c r="Q137" t="str">
        <f t="shared" si="9"/>
        <v>science fiction</v>
      </c>
      <c r="R137">
        <f t="shared" si="10"/>
        <v>2014</v>
      </c>
      <c r="S137">
        <f t="shared" si="11"/>
        <v>2014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(((J138/60)/60)/24)+DATE(1970,1,1)</f>
        <v>42096.410115740742</v>
      </c>
      <c r="P138" t="str">
        <f t="shared" si="8"/>
        <v>film &amp; video</v>
      </c>
      <c r="Q138" t="str">
        <f t="shared" si="9"/>
        <v>science fiction</v>
      </c>
      <c r="R138">
        <f t="shared" si="10"/>
        <v>2015</v>
      </c>
      <c r="S138">
        <f t="shared" si="11"/>
        <v>2015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(((J139/60)/60)/24)+DATE(1970,1,1)</f>
        <v>42239.573993055557</v>
      </c>
      <c r="P139" t="str">
        <f t="shared" si="8"/>
        <v>film &amp; video</v>
      </c>
      <c r="Q139" t="str">
        <f t="shared" si="9"/>
        <v>science fiction</v>
      </c>
      <c r="R139">
        <f t="shared" si="10"/>
        <v>2015</v>
      </c>
      <c r="S139">
        <f t="shared" si="11"/>
        <v>2015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(((J140/60)/60)/24)+DATE(1970,1,1)</f>
        <v>42186.257418981477</v>
      </c>
      <c r="P140" t="str">
        <f t="shared" si="8"/>
        <v>film &amp; video</v>
      </c>
      <c r="Q140" t="str">
        <f t="shared" si="9"/>
        <v>science fiction</v>
      </c>
      <c r="R140">
        <f t="shared" si="10"/>
        <v>2015</v>
      </c>
      <c r="S140">
        <f t="shared" si="11"/>
        <v>2015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(((J141/60)/60)/24)+DATE(1970,1,1)</f>
        <v>42187.920972222222</v>
      </c>
      <c r="P141" t="str">
        <f t="shared" si="8"/>
        <v>film &amp; video</v>
      </c>
      <c r="Q141" t="str">
        <f t="shared" si="9"/>
        <v>science fiction</v>
      </c>
      <c r="R141">
        <f t="shared" si="10"/>
        <v>2015</v>
      </c>
      <c r="S141">
        <f t="shared" si="11"/>
        <v>2015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(((J142/60)/60)/24)+DATE(1970,1,1)</f>
        <v>42053.198287037041</v>
      </c>
      <c r="P142" t="str">
        <f t="shared" si="8"/>
        <v>film &amp; video</v>
      </c>
      <c r="Q142" t="str">
        <f t="shared" si="9"/>
        <v>science fiction</v>
      </c>
      <c r="R142">
        <f t="shared" si="10"/>
        <v>2015</v>
      </c>
      <c r="S142">
        <f t="shared" si="11"/>
        <v>2015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(((J143/60)/60)/24)+DATE(1970,1,1)</f>
        <v>42110.153043981481</v>
      </c>
      <c r="P143" t="str">
        <f t="shared" si="8"/>
        <v>film &amp; video</v>
      </c>
      <c r="Q143" t="str">
        <f t="shared" si="9"/>
        <v>science fiction</v>
      </c>
      <c r="R143">
        <f t="shared" si="10"/>
        <v>2015</v>
      </c>
      <c r="S143">
        <f t="shared" si="11"/>
        <v>2015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(((J144/60)/60)/24)+DATE(1970,1,1)</f>
        <v>41938.893263888887</v>
      </c>
      <c r="P144" t="str">
        <f t="shared" si="8"/>
        <v>film &amp; video</v>
      </c>
      <c r="Q144" t="str">
        <f t="shared" si="9"/>
        <v>science fiction</v>
      </c>
      <c r="R144">
        <f t="shared" si="10"/>
        <v>2014</v>
      </c>
      <c r="S144">
        <f t="shared" si="11"/>
        <v>2014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(((J145/60)/60)/24)+DATE(1970,1,1)</f>
        <v>42559.064143518524</v>
      </c>
      <c r="P145" t="str">
        <f t="shared" si="8"/>
        <v>film &amp; video</v>
      </c>
      <c r="Q145" t="str">
        <f t="shared" si="9"/>
        <v>science fiction</v>
      </c>
      <c r="R145">
        <f t="shared" si="10"/>
        <v>2016</v>
      </c>
      <c r="S145">
        <f t="shared" si="11"/>
        <v>2016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(((J146/60)/60)/24)+DATE(1970,1,1)</f>
        <v>42047.762407407412</v>
      </c>
      <c r="P146" t="str">
        <f t="shared" si="8"/>
        <v>film &amp; video</v>
      </c>
      <c r="Q146" t="str">
        <f t="shared" si="9"/>
        <v>science fiction</v>
      </c>
      <c r="R146">
        <f t="shared" si="10"/>
        <v>2015</v>
      </c>
      <c r="S146">
        <f t="shared" si="11"/>
        <v>2015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(((J147/60)/60)/24)+DATE(1970,1,1)</f>
        <v>42200.542268518519</v>
      </c>
      <c r="P147" t="str">
        <f t="shared" si="8"/>
        <v>film &amp; video</v>
      </c>
      <c r="Q147" t="str">
        <f t="shared" si="9"/>
        <v>science fiction</v>
      </c>
      <c r="R147">
        <f t="shared" si="10"/>
        <v>2015</v>
      </c>
      <c r="S147">
        <f t="shared" si="11"/>
        <v>2015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(((J148/60)/60)/24)+DATE(1970,1,1)</f>
        <v>42693.016180555554</v>
      </c>
      <c r="P148" t="str">
        <f t="shared" si="8"/>
        <v>film &amp; video</v>
      </c>
      <c r="Q148" t="str">
        <f t="shared" si="9"/>
        <v>science fiction</v>
      </c>
      <c r="R148">
        <f t="shared" si="10"/>
        <v>2016</v>
      </c>
      <c r="S148">
        <f t="shared" si="11"/>
        <v>2016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(((J149/60)/60)/24)+DATE(1970,1,1)</f>
        <v>41969.767824074079</v>
      </c>
      <c r="P149" t="str">
        <f t="shared" si="8"/>
        <v>film &amp; video</v>
      </c>
      <c r="Q149" t="str">
        <f t="shared" si="9"/>
        <v>science fiction</v>
      </c>
      <c r="R149">
        <f t="shared" si="10"/>
        <v>2014</v>
      </c>
      <c r="S149">
        <f t="shared" si="11"/>
        <v>2014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(((J150/60)/60)/24)+DATE(1970,1,1)</f>
        <v>42397.281666666662</v>
      </c>
      <c r="P150" t="str">
        <f t="shared" si="8"/>
        <v>film &amp; video</v>
      </c>
      <c r="Q150" t="str">
        <f t="shared" si="9"/>
        <v>science fiction</v>
      </c>
      <c r="R150">
        <f t="shared" si="10"/>
        <v>2016</v>
      </c>
      <c r="S150">
        <f t="shared" si="11"/>
        <v>2016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(((J151/60)/60)/24)+DATE(1970,1,1)</f>
        <v>41968.172106481477</v>
      </c>
      <c r="P151" t="str">
        <f t="shared" si="8"/>
        <v>film &amp; video</v>
      </c>
      <c r="Q151" t="str">
        <f t="shared" si="9"/>
        <v>science fiction</v>
      </c>
      <c r="R151">
        <f t="shared" si="10"/>
        <v>2014</v>
      </c>
      <c r="S151">
        <f t="shared" si="11"/>
        <v>2014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(((J152/60)/60)/24)+DATE(1970,1,1)</f>
        <v>42090.161828703705</v>
      </c>
      <c r="P152" t="str">
        <f t="shared" si="8"/>
        <v>film &amp; video</v>
      </c>
      <c r="Q152" t="str">
        <f t="shared" si="9"/>
        <v>science fiction</v>
      </c>
      <c r="R152">
        <f t="shared" si="10"/>
        <v>2015</v>
      </c>
      <c r="S152">
        <f t="shared" si="11"/>
        <v>2015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(((J153/60)/60)/24)+DATE(1970,1,1)</f>
        <v>42113.550821759258</v>
      </c>
      <c r="P153" t="str">
        <f t="shared" si="8"/>
        <v>film &amp; video</v>
      </c>
      <c r="Q153" t="str">
        <f t="shared" si="9"/>
        <v>science fiction</v>
      </c>
      <c r="R153">
        <f t="shared" si="10"/>
        <v>2015</v>
      </c>
      <c r="S153">
        <f t="shared" si="11"/>
        <v>2015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(((J154/60)/60)/24)+DATE(1970,1,1)</f>
        <v>41875.077546296299</v>
      </c>
      <c r="P154" t="str">
        <f t="shared" si="8"/>
        <v>film &amp; video</v>
      </c>
      <c r="Q154" t="str">
        <f t="shared" si="9"/>
        <v>science fiction</v>
      </c>
      <c r="R154">
        <f t="shared" si="10"/>
        <v>2014</v>
      </c>
      <c r="S154">
        <f t="shared" si="11"/>
        <v>2014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(((J155/60)/60)/24)+DATE(1970,1,1)</f>
        <v>41933.586157407408</v>
      </c>
      <c r="P155" t="str">
        <f t="shared" si="8"/>
        <v>film &amp; video</v>
      </c>
      <c r="Q155" t="str">
        <f t="shared" si="9"/>
        <v>science fiction</v>
      </c>
      <c r="R155">
        <f t="shared" si="10"/>
        <v>2014</v>
      </c>
      <c r="S155">
        <f t="shared" si="11"/>
        <v>2014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(((J156/60)/60)/24)+DATE(1970,1,1)</f>
        <v>42115.547395833331</v>
      </c>
      <c r="P156" t="str">
        <f t="shared" si="8"/>
        <v>film &amp; video</v>
      </c>
      <c r="Q156" t="str">
        <f t="shared" si="9"/>
        <v>science fiction</v>
      </c>
      <c r="R156">
        <f t="shared" si="10"/>
        <v>2015</v>
      </c>
      <c r="S156">
        <f t="shared" si="11"/>
        <v>2015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(((J157/60)/60)/24)+DATE(1970,1,1)</f>
        <v>42168.559432870374</v>
      </c>
      <c r="P157" t="str">
        <f t="shared" si="8"/>
        <v>film &amp; video</v>
      </c>
      <c r="Q157" t="str">
        <f t="shared" si="9"/>
        <v>science fiction</v>
      </c>
      <c r="R157">
        <f t="shared" si="10"/>
        <v>2015</v>
      </c>
      <c r="S157">
        <f t="shared" si="11"/>
        <v>2015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(((J158/60)/60)/24)+DATE(1970,1,1)</f>
        <v>41794.124953703707</v>
      </c>
      <c r="P158" t="str">
        <f t="shared" si="8"/>
        <v>film &amp; video</v>
      </c>
      <c r="Q158" t="str">
        <f t="shared" si="9"/>
        <v>science fiction</v>
      </c>
      <c r="R158">
        <f t="shared" si="10"/>
        <v>2014</v>
      </c>
      <c r="S158">
        <f t="shared" si="11"/>
        <v>2014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(((J159/60)/60)/24)+DATE(1970,1,1)</f>
        <v>42396.911712962959</v>
      </c>
      <c r="P159" t="str">
        <f t="shared" si="8"/>
        <v>film &amp; video</v>
      </c>
      <c r="Q159" t="str">
        <f t="shared" si="9"/>
        <v>science fiction</v>
      </c>
      <c r="R159">
        <f t="shared" si="10"/>
        <v>2016</v>
      </c>
      <c r="S159">
        <f t="shared" si="11"/>
        <v>2016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(((J160/60)/60)/24)+DATE(1970,1,1)</f>
        <v>41904.07671296296</v>
      </c>
      <c r="P160" t="str">
        <f t="shared" si="8"/>
        <v>film &amp; video</v>
      </c>
      <c r="Q160" t="str">
        <f t="shared" si="9"/>
        <v>science fiction</v>
      </c>
      <c r="R160">
        <f t="shared" si="10"/>
        <v>2014</v>
      </c>
      <c r="S160">
        <f t="shared" si="11"/>
        <v>2014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(((J161/60)/60)/24)+DATE(1970,1,1)</f>
        <v>42514.434548611112</v>
      </c>
      <c r="P161" t="str">
        <f t="shared" si="8"/>
        <v>film &amp; video</v>
      </c>
      <c r="Q161" t="str">
        <f t="shared" si="9"/>
        <v>science fiction</v>
      </c>
      <c r="R161">
        <f t="shared" si="10"/>
        <v>2016</v>
      </c>
      <c r="S161">
        <f t="shared" si="11"/>
        <v>2016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(((J162/60)/60)/24)+DATE(1970,1,1)</f>
        <v>42171.913090277783</v>
      </c>
      <c r="P162" t="str">
        <f t="shared" si="8"/>
        <v>film &amp; video</v>
      </c>
      <c r="Q162" t="str">
        <f t="shared" si="9"/>
        <v>drama</v>
      </c>
      <c r="R162">
        <f t="shared" si="10"/>
        <v>2015</v>
      </c>
      <c r="S162">
        <f t="shared" si="11"/>
        <v>2015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(((J163/60)/60)/24)+DATE(1970,1,1)</f>
        <v>41792.687442129631</v>
      </c>
      <c r="P163" t="str">
        <f t="shared" si="8"/>
        <v>film &amp; video</v>
      </c>
      <c r="Q163" t="str">
        <f t="shared" si="9"/>
        <v>drama</v>
      </c>
      <c r="R163">
        <f t="shared" si="10"/>
        <v>2014</v>
      </c>
      <c r="S163">
        <f t="shared" si="11"/>
        <v>2014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(((J164/60)/60)/24)+DATE(1970,1,1)</f>
        <v>41835.126805555556</v>
      </c>
      <c r="P164" t="str">
        <f t="shared" si="8"/>
        <v>film &amp; video</v>
      </c>
      <c r="Q164" t="str">
        <f t="shared" si="9"/>
        <v>drama</v>
      </c>
      <c r="R164">
        <f t="shared" si="10"/>
        <v>2014</v>
      </c>
      <c r="S164">
        <f t="shared" si="11"/>
        <v>2014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(((J165/60)/60)/24)+DATE(1970,1,1)</f>
        <v>42243.961273148147</v>
      </c>
      <c r="P165" t="str">
        <f t="shared" si="8"/>
        <v>film &amp; video</v>
      </c>
      <c r="Q165" t="str">
        <f t="shared" si="9"/>
        <v>drama</v>
      </c>
      <c r="R165">
        <f t="shared" si="10"/>
        <v>2015</v>
      </c>
      <c r="S165">
        <f t="shared" si="11"/>
        <v>2015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(((J166/60)/60)/24)+DATE(1970,1,1)</f>
        <v>41841.762743055559</v>
      </c>
      <c r="P166" t="str">
        <f t="shared" si="8"/>
        <v>film &amp; video</v>
      </c>
      <c r="Q166" t="str">
        <f t="shared" si="9"/>
        <v>drama</v>
      </c>
      <c r="R166">
        <f t="shared" si="10"/>
        <v>2014</v>
      </c>
      <c r="S166">
        <f t="shared" si="11"/>
        <v>2014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(((J167/60)/60)/24)+DATE(1970,1,1)</f>
        <v>42351.658842592587</v>
      </c>
      <c r="P167" t="str">
        <f t="shared" si="8"/>
        <v>film &amp; video</v>
      </c>
      <c r="Q167" t="str">
        <f t="shared" si="9"/>
        <v>drama</v>
      </c>
      <c r="R167">
        <f t="shared" si="10"/>
        <v>2015</v>
      </c>
      <c r="S167">
        <f t="shared" si="11"/>
        <v>2015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(((J168/60)/60)/24)+DATE(1970,1,1)</f>
        <v>42721.075949074075</v>
      </c>
      <c r="P168" t="str">
        <f t="shared" si="8"/>
        <v>film &amp; video</v>
      </c>
      <c r="Q168" t="str">
        <f t="shared" si="9"/>
        <v>drama</v>
      </c>
      <c r="R168">
        <f t="shared" si="10"/>
        <v>2016</v>
      </c>
      <c r="S168">
        <f t="shared" si="11"/>
        <v>2016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(((J169/60)/60)/24)+DATE(1970,1,1)</f>
        <v>42160.927488425921</v>
      </c>
      <c r="P169" t="str">
        <f t="shared" si="8"/>
        <v>film &amp; video</v>
      </c>
      <c r="Q169" t="str">
        <f t="shared" si="9"/>
        <v>drama</v>
      </c>
      <c r="R169">
        <f t="shared" si="10"/>
        <v>2015</v>
      </c>
      <c r="S169">
        <f t="shared" si="11"/>
        <v>2015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(((J170/60)/60)/24)+DATE(1970,1,1)</f>
        <v>42052.83530092593</v>
      </c>
      <c r="P170" t="str">
        <f t="shared" si="8"/>
        <v>film &amp; video</v>
      </c>
      <c r="Q170" t="str">
        <f t="shared" si="9"/>
        <v>drama</v>
      </c>
      <c r="R170">
        <f t="shared" si="10"/>
        <v>2015</v>
      </c>
      <c r="S170">
        <f t="shared" si="11"/>
        <v>2015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(((J171/60)/60)/24)+DATE(1970,1,1)</f>
        <v>41900.505312499998</v>
      </c>
      <c r="P171" t="str">
        <f t="shared" si="8"/>
        <v>film &amp; video</v>
      </c>
      <c r="Q171" t="str">
        <f t="shared" si="9"/>
        <v>drama</v>
      </c>
      <c r="R171">
        <f t="shared" si="10"/>
        <v>2014</v>
      </c>
      <c r="S171">
        <f t="shared" si="11"/>
        <v>2014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(((J172/60)/60)/24)+DATE(1970,1,1)</f>
        <v>42216.977812500001</v>
      </c>
      <c r="P172" t="str">
        <f t="shared" si="8"/>
        <v>film &amp; video</v>
      </c>
      <c r="Q172" t="str">
        <f t="shared" si="9"/>
        <v>drama</v>
      </c>
      <c r="R172">
        <f t="shared" si="10"/>
        <v>2015</v>
      </c>
      <c r="S172">
        <f t="shared" si="11"/>
        <v>2015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(((J173/60)/60)/24)+DATE(1970,1,1)</f>
        <v>42534.180717592593</v>
      </c>
      <c r="P173" t="str">
        <f t="shared" si="8"/>
        <v>film &amp; video</v>
      </c>
      <c r="Q173" t="str">
        <f t="shared" si="9"/>
        <v>drama</v>
      </c>
      <c r="R173">
        <f t="shared" si="10"/>
        <v>2016</v>
      </c>
      <c r="S173">
        <f t="shared" si="11"/>
        <v>2016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(((J174/60)/60)/24)+DATE(1970,1,1)</f>
        <v>42047.394942129627</v>
      </c>
      <c r="P174" t="str">
        <f t="shared" si="8"/>
        <v>film &amp; video</v>
      </c>
      <c r="Q174" t="str">
        <f t="shared" si="9"/>
        <v>drama</v>
      </c>
      <c r="R174">
        <f t="shared" si="10"/>
        <v>2015</v>
      </c>
      <c r="S174">
        <f t="shared" si="11"/>
        <v>2015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(((J175/60)/60)/24)+DATE(1970,1,1)</f>
        <v>42033.573009259257</v>
      </c>
      <c r="P175" t="str">
        <f t="shared" si="8"/>
        <v>film &amp; video</v>
      </c>
      <c r="Q175" t="str">
        <f t="shared" si="9"/>
        <v>drama</v>
      </c>
      <c r="R175">
        <f t="shared" si="10"/>
        <v>2015</v>
      </c>
      <c r="S175">
        <f t="shared" si="11"/>
        <v>2015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(((J176/60)/60)/24)+DATE(1970,1,1)</f>
        <v>42072.758981481486</v>
      </c>
      <c r="P176" t="str">
        <f t="shared" si="8"/>
        <v>film &amp; video</v>
      </c>
      <c r="Q176" t="str">
        <f t="shared" si="9"/>
        <v>drama</v>
      </c>
      <c r="R176">
        <f t="shared" si="10"/>
        <v>2015</v>
      </c>
      <c r="S176">
        <f t="shared" si="11"/>
        <v>2015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(((J177/60)/60)/24)+DATE(1970,1,1)</f>
        <v>41855.777905092589</v>
      </c>
      <c r="P177" t="str">
        <f t="shared" si="8"/>
        <v>film &amp; video</v>
      </c>
      <c r="Q177" t="str">
        <f t="shared" si="9"/>
        <v>drama</v>
      </c>
      <c r="R177">
        <f t="shared" si="10"/>
        <v>2014</v>
      </c>
      <c r="S177">
        <f t="shared" si="11"/>
        <v>2014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(((J178/60)/60)/24)+DATE(1970,1,1)</f>
        <v>42191.824062500003</v>
      </c>
      <c r="P178" t="str">
        <f t="shared" si="8"/>
        <v>film &amp; video</v>
      </c>
      <c r="Q178" t="str">
        <f t="shared" si="9"/>
        <v>drama</v>
      </c>
      <c r="R178">
        <f t="shared" si="10"/>
        <v>2015</v>
      </c>
      <c r="S178">
        <f t="shared" si="11"/>
        <v>2015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(((J179/60)/60)/24)+DATE(1970,1,1)</f>
        <v>42070.047754629632</v>
      </c>
      <c r="P179" t="str">
        <f t="shared" si="8"/>
        <v>film &amp; video</v>
      </c>
      <c r="Q179" t="str">
        <f t="shared" si="9"/>
        <v>drama</v>
      </c>
      <c r="R179">
        <f t="shared" si="10"/>
        <v>2015</v>
      </c>
      <c r="S179">
        <f t="shared" si="11"/>
        <v>2015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(((J180/60)/60)/24)+DATE(1970,1,1)</f>
        <v>42304.955381944441</v>
      </c>
      <c r="P180" t="str">
        <f t="shared" si="8"/>
        <v>film &amp; video</v>
      </c>
      <c r="Q180" t="str">
        <f t="shared" si="9"/>
        <v>drama</v>
      </c>
      <c r="R180">
        <f t="shared" si="10"/>
        <v>2015</v>
      </c>
      <c r="S180">
        <f t="shared" si="11"/>
        <v>2015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(((J181/60)/60)/24)+DATE(1970,1,1)</f>
        <v>42403.080497685187</v>
      </c>
      <c r="P181" t="str">
        <f t="shared" si="8"/>
        <v>film &amp; video</v>
      </c>
      <c r="Q181" t="str">
        <f t="shared" si="9"/>
        <v>drama</v>
      </c>
      <c r="R181">
        <f t="shared" si="10"/>
        <v>2016</v>
      </c>
      <c r="S181">
        <f t="shared" si="11"/>
        <v>2016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(((J182/60)/60)/24)+DATE(1970,1,1)</f>
        <v>42067.991238425922</v>
      </c>
      <c r="P182" t="str">
        <f t="shared" si="8"/>
        <v>film &amp; video</v>
      </c>
      <c r="Q182" t="str">
        <f t="shared" si="9"/>
        <v>drama</v>
      </c>
      <c r="R182">
        <f t="shared" si="10"/>
        <v>2015</v>
      </c>
      <c r="S182">
        <f t="shared" si="11"/>
        <v>2015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(((J183/60)/60)/24)+DATE(1970,1,1)</f>
        <v>42147.741840277777</v>
      </c>
      <c r="P183" t="str">
        <f t="shared" si="8"/>
        <v>film &amp; video</v>
      </c>
      <c r="Q183" t="str">
        <f t="shared" si="9"/>
        <v>drama</v>
      </c>
      <c r="R183">
        <f t="shared" si="10"/>
        <v>2015</v>
      </c>
      <c r="S183">
        <f t="shared" si="11"/>
        <v>2015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(((J184/60)/60)/24)+DATE(1970,1,1)</f>
        <v>42712.011944444443</v>
      </c>
      <c r="P184" t="str">
        <f t="shared" si="8"/>
        <v>film &amp; video</v>
      </c>
      <c r="Q184" t="str">
        <f t="shared" si="9"/>
        <v>drama</v>
      </c>
      <c r="R184">
        <f t="shared" si="10"/>
        <v>2016</v>
      </c>
      <c r="S184">
        <f t="shared" si="11"/>
        <v>2016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(((J185/60)/60)/24)+DATE(1970,1,1)</f>
        <v>41939.810300925928</v>
      </c>
      <c r="P185" t="str">
        <f t="shared" si="8"/>
        <v>film &amp; video</v>
      </c>
      <c r="Q185" t="str">
        <f t="shared" si="9"/>
        <v>drama</v>
      </c>
      <c r="R185">
        <f t="shared" si="10"/>
        <v>2014</v>
      </c>
      <c r="S185">
        <f t="shared" si="11"/>
        <v>2014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(((J186/60)/60)/24)+DATE(1970,1,1)</f>
        <v>41825.791226851856</v>
      </c>
      <c r="P186" t="str">
        <f t="shared" si="8"/>
        <v>film &amp; video</v>
      </c>
      <c r="Q186" t="str">
        <f t="shared" si="9"/>
        <v>drama</v>
      </c>
      <c r="R186">
        <f t="shared" si="10"/>
        <v>2014</v>
      </c>
      <c r="S186">
        <f t="shared" si="11"/>
        <v>2014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(((J187/60)/60)/24)+DATE(1970,1,1)</f>
        <v>42570.91133101852</v>
      </c>
      <c r="P187" t="str">
        <f t="shared" si="8"/>
        <v>film &amp; video</v>
      </c>
      <c r="Q187" t="str">
        <f t="shared" si="9"/>
        <v>drama</v>
      </c>
      <c r="R187">
        <f t="shared" si="10"/>
        <v>2016</v>
      </c>
      <c r="S187">
        <f t="shared" si="11"/>
        <v>2016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(((J188/60)/60)/24)+DATE(1970,1,1)</f>
        <v>42767.812893518523</v>
      </c>
      <c r="P188" t="str">
        <f t="shared" si="8"/>
        <v>film &amp; video</v>
      </c>
      <c r="Q188" t="str">
        <f t="shared" si="9"/>
        <v>drama</v>
      </c>
      <c r="R188">
        <f t="shared" si="10"/>
        <v>2017</v>
      </c>
      <c r="S188">
        <f t="shared" si="11"/>
        <v>2017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(((J189/60)/60)/24)+DATE(1970,1,1)</f>
        <v>42182.234456018516</v>
      </c>
      <c r="P189" t="str">
        <f t="shared" si="8"/>
        <v>film &amp; video</v>
      </c>
      <c r="Q189" t="str">
        <f t="shared" si="9"/>
        <v>drama</v>
      </c>
      <c r="R189">
        <f t="shared" si="10"/>
        <v>2015</v>
      </c>
      <c r="S189">
        <f t="shared" si="11"/>
        <v>2015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(((J190/60)/60)/24)+DATE(1970,1,1)</f>
        <v>41857.18304398148</v>
      </c>
      <c r="P190" t="str">
        <f t="shared" si="8"/>
        <v>film &amp; video</v>
      </c>
      <c r="Q190" t="str">
        <f t="shared" si="9"/>
        <v>drama</v>
      </c>
      <c r="R190">
        <f t="shared" si="10"/>
        <v>2014</v>
      </c>
      <c r="S190">
        <f t="shared" si="11"/>
        <v>2014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(((J191/60)/60)/24)+DATE(1970,1,1)</f>
        <v>42556.690706018519</v>
      </c>
      <c r="P191" t="str">
        <f t="shared" si="8"/>
        <v>film &amp; video</v>
      </c>
      <c r="Q191" t="str">
        <f t="shared" si="9"/>
        <v>drama</v>
      </c>
      <c r="R191">
        <f t="shared" si="10"/>
        <v>2016</v>
      </c>
      <c r="S191">
        <f t="shared" si="11"/>
        <v>2016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(((J192/60)/60)/24)+DATE(1970,1,1)</f>
        <v>42527.650995370372</v>
      </c>
      <c r="P192" t="str">
        <f t="shared" si="8"/>
        <v>film &amp; video</v>
      </c>
      <c r="Q192" t="str">
        <f t="shared" si="9"/>
        <v>drama</v>
      </c>
      <c r="R192">
        <f t="shared" si="10"/>
        <v>2016</v>
      </c>
      <c r="S192">
        <f t="shared" si="11"/>
        <v>2016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(((J193/60)/60)/24)+DATE(1970,1,1)</f>
        <v>42239.441412037035</v>
      </c>
      <c r="P193" t="str">
        <f t="shared" si="8"/>
        <v>film &amp; video</v>
      </c>
      <c r="Q193" t="str">
        <f t="shared" si="9"/>
        <v>drama</v>
      </c>
      <c r="R193">
        <f t="shared" si="10"/>
        <v>2015</v>
      </c>
      <c r="S193">
        <f t="shared" si="11"/>
        <v>2015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(((J194/60)/60)/24)+DATE(1970,1,1)</f>
        <v>41899.792037037041</v>
      </c>
      <c r="P194" t="str">
        <f t="shared" ref="P194:P257" si="12">LEFT(N194,SEARCH("/",N194)-1)</f>
        <v>film &amp; video</v>
      </c>
      <c r="Q194" t="str">
        <f t="shared" ref="Q194:Q257" si="13">RIGHT(N194,LEN(N194)-SEARCH("/",N194))</f>
        <v>drama</v>
      </c>
      <c r="R194">
        <f t="shared" si="10"/>
        <v>2014</v>
      </c>
      <c r="S194">
        <f t="shared" si="11"/>
        <v>2014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(((J195/60)/60)/24)+DATE(1970,1,1)</f>
        <v>41911.934791666667</v>
      </c>
      <c r="P195" t="str">
        <f t="shared" si="12"/>
        <v>film &amp; video</v>
      </c>
      <c r="Q195" t="str">
        <f t="shared" si="13"/>
        <v>drama</v>
      </c>
      <c r="R195">
        <f t="shared" ref="R195:R258" si="14">YEAR(O195)</f>
        <v>2014</v>
      </c>
      <c r="S195">
        <f t="shared" ref="S195:S258" si="15">YEAR(O195)</f>
        <v>2014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(((J196/60)/60)/24)+DATE(1970,1,1)</f>
        <v>42375.996886574074</v>
      </c>
      <c r="P196" t="str">
        <f t="shared" si="12"/>
        <v>film &amp; video</v>
      </c>
      <c r="Q196" t="str">
        <f t="shared" si="13"/>
        <v>drama</v>
      </c>
      <c r="R196">
        <f t="shared" si="14"/>
        <v>2016</v>
      </c>
      <c r="S196">
        <f t="shared" si="15"/>
        <v>2016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(((J197/60)/60)/24)+DATE(1970,1,1)</f>
        <v>42135.67050925926</v>
      </c>
      <c r="P197" t="str">
        <f t="shared" si="12"/>
        <v>film &amp; video</v>
      </c>
      <c r="Q197" t="str">
        <f t="shared" si="13"/>
        <v>drama</v>
      </c>
      <c r="R197">
        <f t="shared" si="14"/>
        <v>2015</v>
      </c>
      <c r="S197">
        <f t="shared" si="15"/>
        <v>2015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(((J198/60)/60)/24)+DATE(1970,1,1)</f>
        <v>42259.542800925927</v>
      </c>
      <c r="P198" t="str">
        <f t="shared" si="12"/>
        <v>film &amp; video</v>
      </c>
      <c r="Q198" t="str">
        <f t="shared" si="13"/>
        <v>drama</v>
      </c>
      <c r="R198">
        <f t="shared" si="14"/>
        <v>2015</v>
      </c>
      <c r="S198">
        <f t="shared" si="15"/>
        <v>2015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(((J199/60)/60)/24)+DATE(1970,1,1)</f>
        <v>42741.848379629635</v>
      </c>
      <c r="P199" t="str">
        <f t="shared" si="12"/>
        <v>film &amp; video</v>
      </c>
      <c r="Q199" t="str">
        <f t="shared" si="13"/>
        <v>drama</v>
      </c>
      <c r="R199">
        <f t="shared" si="14"/>
        <v>2017</v>
      </c>
      <c r="S199">
        <f t="shared" si="15"/>
        <v>2017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(((J200/60)/60)/24)+DATE(1970,1,1)</f>
        <v>41887.383356481485</v>
      </c>
      <c r="P200" t="str">
        <f t="shared" si="12"/>
        <v>film &amp; video</v>
      </c>
      <c r="Q200" t="str">
        <f t="shared" si="13"/>
        <v>drama</v>
      </c>
      <c r="R200">
        <f t="shared" si="14"/>
        <v>2014</v>
      </c>
      <c r="S200">
        <f t="shared" si="15"/>
        <v>2014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(((J201/60)/60)/24)+DATE(1970,1,1)</f>
        <v>42584.123865740738</v>
      </c>
      <c r="P201" t="str">
        <f t="shared" si="12"/>
        <v>film &amp; video</v>
      </c>
      <c r="Q201" t="str">
        <f t="shared" si="13"/>
        <v>drama</v>
      </c>
      <c r="R201">
        <f t="shared" si="14"/>
        <v>2016</v>
      </c>
      <c r="S201">
        <f t="shared" si="15"/>
        <v>2016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(((J202/60)/60)/24)+DATE(1970,1,1)</f>
        <v>41867.083368055559</v>
      </c>
      <c r="P202" t="str">
        <f t="shared" si="12"/>
        <v>film &amp; video</v>
      </c>
      <c r="Q202" t="str">
        <f t="shared" si="13"/>
        <v>drama</v>
      </c>
      <c r="R202">
        <f t="shared" si="14"/>
        <v>2014</v>
      </c>
      <c r="S202">
        <f t="shared" si="15"/>
        <v>2014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(((J203/60)/60)/24)+DATE(1970,1,1)</f>
        <v>42023.818622685183</v>
      </c>
      <c r="P203" t="str">
        <f t="shared" si="12"/>
        <v>film &amp; video</v>
      </c>
      <c r="Q203" t="str">
        <f t="shared" si="13"/>
        <v>drama</v>
      </c>
      <c r="R203">
        <f t="shared" si="14"/>
        <v>2015</v>
      </c>
      <c r="S203">
        <f t="shared" si="15"/>
        <v>2015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(((J204/60)/60)/24)+DATE(1970,1,1)</f>
        <v>42255.927824074075</v>
      </c>
      <c r="P204" t="str">
        <f t="shared" si="12"/>
        <v>film &amp; video</v>
      </c>
      <c r="Q204" t="str">
        <f t="shared" si="13"/>
        <v>drama</v>
      </c>
      <c r="R204">
        <f t="shared" si="14"/>
        <v>2015</v>
      </c>
      <c r="S204">
        <f t="shared" si="15"/>
        <v>2015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(((J205/60)/60)/24)+DATE(1970,1,1)</f>
        <v>41973.847962962958</v>
      </c>
      <c r="P205" t="str">
        <f t="shared" si="12"/>
        <v>film &amp; video</v>
      </c>
      <c r="Q205" t="str">
        <f t="shared" si="13"/>
        <v>drama</v>
      </c>
      <c r="R205">
        <f t="shared" si="14"/>
        <v>2014</v>
      </c>
      <c r="S205">
        <f t="shared" si="15"/>
        <v>2014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(((J206/60)/60)/24)+DATE(1970,1,1)</f>
        <v>42556.583368055552</v>
      </c>
      <c r="P206" t="str">
        <f t="shared" si="12"/>
        <v>film &amp; video</v>
      </c>
      <c r="Q206" t="str">
        <f t="shared" si="13"/>
        <v>drama</v>
      </c>
      <c r="R206">
        <f t="shared" si="14"/>
        <v>2016</v>
      </c>
      <c r="S206">
        <f t="shared" si="15"/>
        <v>2016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(((J207/60)/60)/24)+DATE(1970,1,1)</f>
        <v>42248.632199074069</v>
      </c>
      <c r="P207" t="str">
        <f t="shared" si="12"/>
        <v>film &amp; video</v>
      </c>
      <c r="Q207" t="str">
        <f t="shared" si="13"/>
        <v>drama</v>
      </c>
      <c r="R207">
        <f t="shared" si="14"/>
        <v>2015</v>
      </c>
      <c r="S207">
        <f t="shared" si="15"/>
        <v>2015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(((J208/60)/60)/24)+DATE(1970,1,1)</f>
        <v>42567.004432870366</v>
      </c>
      <c r="P208" t="str">
        <f t="shared" si="12"/>
        <v>film &amp; video</v>
      </c>
      <c r="Q208" t="str">
        <f t="shared" si="13"/>
        <v>drama</v>
      </c>
      <c r="R208">
        <f t="shared" si="14"/>
        <v>2016</v>
      </c>
      <c r="S208">
        <f t="shared" si="15"/>
        <v>2016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(((J209/60)/60)/24)+DATE(1970,1,1)</f>
        <v>41978.197199074071</v>
      </c>
      <c r="P209" t="str">
        <f t="shared" si="12"/>
        <v>film &amp; video</v>
      </c>
      <c r="Q209" t="str">
        <f t="shared" si="13"/>
        <v>drama</v>
      </c>
      <c r="R209">
        <f t="shared" si="14"/>
        <v>2014</v>
      </c>
      <c r="S209">
        <f t="shared" si="15"/>
        <v>2014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(((J210/60)/60)/24)+DATE(1970,1,1)</f>
        <v>41959.369988425926</v>
      </c>
      <c r="P210" t="str">
        <f t="shared" si="12"/>
        <v>film &amp; video</v>
      </c>
      <c r="Q210" t="str">
        <f t="shared" si="13"/>
        <v>drama</v>
      </c>
      <c r="R210">
        <f t="shared" si="14"/>
        <v>2014</v>
      </c>
      <c r="S210">
        <f t="shared" si="15"/>
        <v>2014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(((J211/60)/60)/24)+DATE(1970,1,1)</f>
        <v>42165.922858796301</v>
      </c>
      <c r="P211" t="str">
        <f t="shared" si="12"/>
        <v>film &amp; video</v>
      </c>
      <c r="Q211" t="str">
        <f t="shared" si="13"/>
        <v>drama</v>
      </c>
      <c r="R211">
        <f t="shared" si="14"/>
        <v>2015</v>
      </c>
      <c r="S211">
        <f t="shared" si="15"/>
        <v>2015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(((J212/60)/60)/24)+DATE(1970,1,1)</f>
        <v>42249.064722222218</v>
      </c>
      <c r="P212" t="str">
        <f t="shared" si="12"/>
        <v>film &amp; video</v>
      </c>
      <c r="Q212" t="str">
        <f t="shared" si="13"/>
        <v>drama</v>
      </c>
      <c r="R212">
        <f t="shared" si="14"/>
        <v>2015</v>
      </c>
      <c r="S212">
        <f t="shared" si="15"/>
        <v>2015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(((J213/60)/60)/24)+DATE(1970,1,1)</f>
        <v>42236.159918981488</v>
      </c>
      <c r="P213" t="str">
        <f t="shared" si="12"/>
        <v>film &amp; video</v>
      </c>
      <c r="Q213" t="str">
        <f t="shared" si="13"/>
        <v>drama</v>
      </c>
      <c r="R213">
        <f t="shared" si="14"/>
        <v>2015</v>
      </c>
      <c r="S213">
        <f t="shared" si="15"/>
        <v>2015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(((J214/60)/60)/24)+DATE(1970,1,1)</f>
        <v>42416.881018518514</v>
      </c>
      <c r="P214" t="str">
        <f t="shared" si="12"/>
        <v>film &amp; video</v>
      </c>
      <c r="Q214" t="str">
        <f t="shared" si="13"/>
        <v>drama</v>
      </c>
      <c r="R214">
        <f t="shared" si="14"/>
        <v>2016</v>
      </c>
      <c r="S214">
        <f t="shared" si="15"/>
        <v>2016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(((J215/60)/60)/24)+DATE(1970,1,1)</f>
        <v>42202.594293981485</v>
      </c>
      <c r="P215" t="str">
        <f t="shared" si="12"/>
        <v>film &amp; video</v>
      </c>
      <c r="Q215" t="str">
        <f t="shared" si="13"/>
        <v>drama</v>
      </c>
      <c r="R215">
        <f t="shared" si="14"/>
        <v>2015</v>
      </c>
      <c r="S215">
        <f t="shared" si="15"/>
        <v>2015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(((J216/60)/60)/24)+DATE(1970,1,1)</f>
        <v>42009.64061342593</v>
      </c>
      <c r="P216" t="str">
        <f t="shared" si="12"/>
        <v>film &amp; video</v>
      </c>
      <c r="Q216" t="str">
        <f t="shared" si="13"/>
        <v>drama</v>
      </c>
      <c r="R216">
        <f t="shared" si="14"/>
        <v>2015</v>
      </c>
      <c r="S216">
        <f t="shared" si="15"/>
        <v>2015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(((J217/60)/60)/24)+DATE(1970,1,1)</f>
        <v>42375.230115740742</v>
      </c>
      <c r="P217" t="str">
        <f t="shared" si="12"/>
        <v>film &amp; video</v>
      </c>
      <c r="Q217" t="str">
        <f t="shared" si="13"/>
        <v>drama</v>
      </c>
      <c r="R217">
        <f t="shared" si="14"/>
        <v>2016</v>
      </c>
      <c r="S217">
        <f t="shared" si="15"/>
        <v>2016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(((J218/60)/60)/24)+DATE(1970,1,1)</f>
        <v>42066.958761574075</v>
      </c>
      <c r="P218" t="str">
        <f t="shared" si="12"/>
        <v>film &amp; video</v>
      </c>
      <c r="Q218" t="str">
        <f t="shared" si="13"/>
        <v>drama</v>
      </c>
      <c r="R218">
        <f t="shared" si="14"/>
        <v>2015</v>
      </c>
      <c r="S218">
        <f t="shared" si="15"/>
        <v>2015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(((J219/60)/60)/24)+DATE(1970,1,1)</f>
        <v>41970.64061342593</v>
      </c>
      <c r="P219" t="str">
        <f t="shared" si="12"/>
        <v>film &amp; video</v>
      </c>
      <c r="Q219" t="str">
        <f t="shared" si="13"/>
        <v>drama</v>
      </c>
      <c r="R219">
        <f t="shared" si="14"/>
        <v>2014</v>
      </c>
      <c r="S219">
        <f t="shared" si="15"/>
        <v>2014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(((J220/60)/60)/24)+DATE(1970,1,1)</f>
        <v>42079.628344907411</v>
      </c>
      <c r="P220" t="str">
        <f t="shared" si="12"/>
        <v>film &amp; video</v>
      </c>
      <c r="Q220" t="str">
        <f t="shared" si="13"/>
        <v>drama</v>
      </c>
      <c r="R220">
        <f t="shared" si="14"/>
        <v>2015</v>
      </c>
      <c r="S220">
        <f t="shared" si="15"/>
        <v>2015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(((J221/60)/60)/24)+DATE(1970,1,1)</f>
        <v>42429.326678240745</v>
      </c>
      <c r="P221" t="str">
        <f t="shared" si="12"/>
        <v>film &amp; video</v>
      </c>
      <c r="Q221" t="str">
        <f t="shared" si="13"/>
        <v>drama</v>
      </c>
      <c r="R221">
        <f t="shared" si="14"/>
        <v>2016</v>
      </c>
      <c r="S221">
        <f t="shared" si="15"/>
        <v>2016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(((J222/60)/60)/24)+DATE(1970,1,1)</f>
        <v>42195.643865740742</v>
      </c>
      <c r="P222" t="str">
        <f t="shared" si="12"/>
        <v>film &amp; video</v>
      </c>
      <c r="Q222" t="str">
        <f t="shared" si="13"/>
        <v>drama</v>
      </c>
      <c r="R222">
        <f t="shared" si="14"/>
        <v>2015</v>
      </c>
      <c r="S222">
        <f t="shared" si="15"/>
        <v>2015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(((J223/60)/60)/24)+DATE(1970,1,1)</f>
        <v>42031.837546296301</v>
      </c>
      <c r="P223" t="str">
        <f t="shared" si="12"/>
        <v>film &amp; video</v>
      </c>
      <c r="Q223" t="str">
        <f t="shared" si="13"/>
        <v>drama</v>
      </c>
      <c r="R223">
        <f t="shared" si="14"/>
        <v>2015</v>
      </c>
      <c r="S223">
        <f t="shared" si="15"/>
        <v>2015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(((J224/60)/60)/24)+DATE(1970,1,1)</f>
        <v>42031.769884259258</v>
      </c>
      <c r="P224" t="str">
        <f t="shared" si="12"/>
        <v>film &amp; video</v>
      </c>
      <c r="Q224" t="str">
        <f t="shared" si="13"/>
        <v>drama</v>
      </c>
      <c r="R224">
        <f t="shared" si="14"/>
        <v>2015</v>
      </c>
      <c r="S224">
        <f t="shared" si="15"/>
        <v>2015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(((J225/60)/60)/24)+DATE(1970,1,1)</f>
        <v>42482.048032407409</v>
      </c>
      <c r="P225" t="str">
        <f t="shared" si="12"/>
        <v>film &amp; video</v>
      </c>
      <c r="Q225" t="str">
        <f t="shared" si="13"/>
        <v>drama</v>
      </c>
      <c r="R225">
        <f t="shared" si="14"/>
        <v>2016</v>
      </c>
      <c r="S225">
        <f t="shared" si="15"/>
        <v>2016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(((J226/60)/60)/24)+DATE(1970,1,1)</f>
        <v>42135.235254629632</v>
      </c>
      <c r="P226" t="str">
        <f t="shared" si="12"/>
        <v>film &amp; video</v>
      </c>
      <c r="Q226" t="str">
        <f t="shared" si="13"/>
        <v>drama</v>
      </c>
      <c r="R226">
        <f t="shared" si="14"/>
        <v>2015</v>
      </c>
      <c r="S226">
        <f t="shared" si="15"/>
        <v>2015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(((J227/60)/60)/24)+DATE(1970,1,1)</f>
        <v>42438.961273148147</v>
      </c>
      <c r="P227" t="str">
        <f t="shared" si="12"/>
        <v>film &amp; video</v>
      </c>
      <c r="Q227" t="str">
        <f t="shared" si="13"/>
        <v>drama</v>
      </c>
      <c r="R227">
        <f t="shared" si="14"/>
        <v>2016</v>
      </c>
      <c r="S227">
        <f t="shared" si="15"/>
        <v>2016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(((J228/60)/60)/24)+DATE(1970,1,1)</f>
        <v>42106.666018518517</v>
      </c>
      <c r="P228" t="str">
        <f t="shared" si="12"/>
        <v>film &amp; video</v>
      </c>
      <c r="Q228" t="str">
        <f t="shared" si="13"/>
        <v>drama</v>
      </c>
      <c r="R228">
        <f t="shared" si="14"/>
        <v>2015</v>
      </c>
      <c r="S228">
        <f t="shared" si="15"/>
        <v>2015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(((J229/60)/60)/24)+DATE(1970,1,1)</f>
        <v>42164.893993055557</v>
      </c>
      <c r="P229" t="str">
        <f t="shared" si="12"/>
        <v>film &amp; video</v>
      </c>
      <c r="Q229" t="str">
        <f t="shared" si="13"/>
        <v>drama</v>
      </c>
      <c r="R229">
        <f t="shared" si="14"/>
        <v>2015</v>
      </c>
      <c r="S229">
        <f t="shared" si="15"/>
        <v>2015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(((J230/60)/60)/24)+DATE(1970,1,1)</f>
        <v>42096.686400462961</v>
      </c>
      <c r="P230" t="str">
        <f t="shared" si="12"/>
        <v>film &amp; video</v>
      </c>
      <c r="Q230" t="str">
        <f t="shared" si="13"/>
        <v>drama</v>
      </c>
      <c r="R230">
        <f t="shared" si="14"/>
        <v>2015</v>
      </c>
      <c r="S230">
        <f t="shared" si="15"/>
        <v>2015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(((J231/60)/60)/24)+DATE(1970,1,1)</f>
        <v>42383.933993055558</v>
      </c>
      <c r="P231" t="str">
        <f t="shared" si="12"/>
        <v>film &amp; video</v>
      </c>
      <c r="Q231" t="str">
        <f t="shared" si="13"/>
        <v>drama</v>
      </c>
      <c r="R231">
        <f t="shared" si="14"/>
        <v>2016</v>
      </c>
      <c r="S231">
        <f t="shared" si="15"/>
        <v>2016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(((J232/60)/60)/24)+DATE(1970,1,1)</f>
        <v>42129.777210648142</v>
      </c>
      <c r="P232" t="str">
        <f t="shared" si="12"/>
        <v>film &amp; video</v>
      </c>
      <c r="Q232" t="str">
        <f t="shared" si="13"/>
        <v>drama</v>
      </c>
      <c r="R232">
        <f t="shared" si="14"/>
        <v>2015</v>
      </c>
      <c r="S232">
        <f t="shared" si="15"/>
        <v>2015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(((J233/60)/60)/24)+DATE(1970,1,1)</f>
        <v>42341.958923611113</v>
      </c>
      <c r="P233" t="str">
        <f t="shared" si="12"/>
        <v>film &amp; video</v>
      </c>
      <c r="Q233" t="str">
        <f t="shared" si="13"/>
        <v>drama</v>
      </c>
      <c r="R233">
        <f t="shared" si="14"/>
        <v>2015</v>
      </c>
      <c r="S233">
        <f t="shared" si="15"/>
        <v>2015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(((J234/60)/60)/24)+DATE(1970,1,1)</f>
        <v>42032.82576388889</v>
      </c>
      <c r="P234" t="str">
        <f t="shared" si="12"/>
        <v>film &amp; video</v>
      </c>
      <c r="Q234" t="str">
        <f t="shared" si="13"/>
        <v>drama</v>
      </c>
      <c r="R234">
        <f t="shared" si="14"/>
        <v>2015</v>
      </c>
      <c r="S234">
        <f t="shared" si="15"/>
        <v>2015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(((J235/60)/60)/24)+DATE(1970,1,1)</f>
        <v>42612.911712962959</v>
      </c>
      <c r="P235" t="str">
        <f t="shared" si="12"/>
        <v>film &amp; video</v>
      </c>
      <c r="Q235" t="str">
        <f t="shared" si="13"/>
        <v>drama</v>
      </c>
      <c r="R235">
        <f t="shared" si="14"/>
        <v>2016</v>
      </c>
      <c r="S235">
        <f t="shared" si="15"/>
        <v>2016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(((J236/60)/60)/24)+DATE(1970,1,1)</f>
        <v>42136.035405092596</v>
      </c>
      <c r="P236" t="str">
        <f t="shared" si="12"/>
        <v>film &amp; video</v>
      </c>
      <c r="Q236" t="str">
        <f t="shared" si="13"/>
        <v>drama</v>
      </c>
      <c r="R236">
        <f t="shared" si="14"/>
        <v>2015</v>
      </c>
      <c r="S236">
        <f t="shared" si="15"/>
        <v>2015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(((J237/60)/60)/24)+DATE(1970,1,1)</f>
        <v>42164.908530092594</v>
      </c>
      <c r="P237" t="str">
        <f t="shared" si="12"/>
        <v>film &amp; video</v>
      </c>
      <c r="Q237" t="str">
        <f t="shared" si="13"/>
        <v>drama</v>
      </c>
      <c r="R237">
        <f t="shared" si="14"/>
        <v>2015</v>
      </c>
      <c r="S237">
        <f t="shared" si="15"/>
        <v>2015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(((J238/60)/60)/24)+DATE(1970,1,1)</f>
        <v>42321.08447916666</v>
      </c>
      <c r="P238" t="str">
        <f t="shared" si="12"/>
        <v>film &amp; video</v>
      </c>
      <c r="Q238" t="str">
        <f t="shared" si="13"/>
        <v>drama</v>
      </c>
      <c r="R238">
        <f t="shared" si="14"/>
        <v>2015</v>
      </c>
      <c r="S238">
        <f t="shared" si="15"/>
        <v>2015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(((J239/60)/60)/24)+DATE(1970,1,1)</f>
        <v>42377.577187499999</v>
      </c>
      <c r="P239" t="str">
        <f t="shared" si="12"/>
        <v>film &amp; video</v>
      </c>
      <c r="Q239" t="str">
        <f t="shared" si="13"/>
        <v>drama</v>
      </c>
      <c r="R239">
        <f t="shared" si="14"/>
        <v>2016</v>
      </c>
      <c r="S239">
        <f t="shared" si="15"/>
        <v>2016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(((J240/60)/60)/24)+DATE(1970,1,1)</f>
        <v>42713.962499999994</v>
      </c>
      <c r="P240" t="str">
        <f t="shared" si="12"/>
        <v>film &amp; video</v>
      </c>
      <c r="Q240" t="str">
        <f t="shared" si="13"/>
        <v>drama</v>
      </c>
      <c r="R240">
        <f t="shared" si="14"/>
        <v>2016</v>
      </c>
      <c r="S240">
        <f t="shared" si="15"/>
        <v>2016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(((J241/60)/60)/24)+DATE(1970,1,1)</f>
        <v>42297.110300925924</v>
      </c>
      <c r="P241" t="str">
        <f t="shared" si="12"/>
        <v>film &amp; video</v>
      </c>
      <c r="Q241" t="str">
        <f t="shared" si="13"/>
        <v>drama</v>
      </c>
      <c r="R241">
        <f t="shared" si="14"/>
        <v>2015</v>
      </c>
      <c r="S241">
        <f t="shared" si="15"/>
        <v>2015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(((J242/60)/60)/24)+DATE(1970,1,1)</f>
        <v>41354.708460648151</v>
      </c>
      <c r="P242" t="str">
        <f t="shared" si="12"/>
        <v>film &amp; video</v>
      </c>
      <c r="Q242" t="str">
        <f t="shared" si="13"/>
        <v>documentary</v>
      </c>
      <c r="R242">
        <f t="shared" si="14"/>
        <v>2013</v>
      </c>
      <c r="S242">
        <f t="shared" si="15"/>
        <v>2013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(((J243/60)/60)/24)+DATE(1970,1,1)</f>
        <v>41949.697962962964</v>
      </c>
      <c r="P243" t="str">
        <f t="shared" si="12"/>
        <v>film &amp; video</v>
      </c>
      <c r="Q243" t="str">
        <f t="shared" si="13"/>
        <v>documentary</v>
      </c>
      <c r="R243">
        <f t="shared" si="14"/>
        <v>2014</v>
      </c>
      <c r="S243">
        <f t="shared" si="15"/>
        <v>2014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(((J244/60)/60)/24)+DATE(1970,1,1)</f>
        <v>40862.492939814816</v>
      </c>
      <c r="P244" t="str">
        <f t="shared" si="12"/>
        <v>film &amp; video</v>
      </c>
      <c r="Q244" t="str">
        <f t="shared" si="13"/>
        <v>documentary</v>
      </c>
      <c r="R244">
        <f t="shared" si="14"/>
        <v>2011</v>
      </c>
      <c r="S244">
        <f t="shared" si="15"/>
        <v>2011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(((J245/60)/60)/24)+DATE(1970,1,1)</f>
        <v>41662.047500000001</v>
      </c>
      <c r="P245" t="str">
        <f t="shared" si="12"/>
        <v>film &amp; video</v>
      </c>
      <c r="Q245" t="str">
        <f t="shared" si="13"/>
        <v>documentary</v>
      </c>
      <c r="R245">
        <f t="shared" si="14"/>
        <v>2014</v>
      </c>
      <c r="S245">
        <f t="shared" si="15"/>
        <v>2014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(((J246/60)/60)/24)+DATE(1970,1,1)</f>
        <v>40213.323599537034</v>
      </c>
      <c r="P246" t="str">
        <f t="shared" si="12"/>
        <v>film &amp; video</v>
      </c>
      <c r="Q246" t="str">
        <f t="shared" si="13"/>
        <v>documentary</v>
      </c>
      <c r="R246">
        <f t="shared" si="14"/>
        <v>2010</v>
      </c>
      <c r="S246">
        <f t="shared" si="15"/>
        <v>2010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(((J247/60)/60)/24)+DATE(1970,1,1)</f>
        <v>41107.053067129629</v>
      </c>
      <c r="P247" t="str">
        <f t="shared" si="12"/>
        <v>film &amp; video</v>
      </c>
      <c r="Q247" t="str">
        <f t="shared" si="13"/>
        <v>documentary</v>
      </c>
      <c r="R247">
        <f t="shared" si="14"/>
        <v>2012</v>
      </c>
      <c r="S247">
        <f t="shared" si="15"/>
        <v>2012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(((J248/60)/60)/24)+DATE(1970,1,1)</f>
        <v>40480.363483796296</v>
      </c>
      <c r="P248" t="str">
        <f t="shared" si="12"/>
        <v>film &amp; video</v>
      </c>
      <c r="Q248" t="str">
        <f t="shared" si="13"/>
        <v>documentary</v>
      </c>
      <c r="R248">
        <f t="shared" si="14"/>
        <v>2010</v>
      </c>
      <c r="S248">
        <f t="shared" si="15"/>
        <v>2010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(((J249/60)/60)/24)+DATE(1970,1,1)</f>
        <v>40430.604328703703</v>
      </c>
      <c r="P249" t="str">
        <f t="shared" si="12"/>
        <v>film &amp; video</v>
      </c>
      <c r="Q249" t="str">
        <f t="shared" si="13"/>
        <v>documentary</v>
      </c>
      <c r="R249">
        <f t="shared" si="14"/>
        <v>2010</v>
      </c>
      <c r="S249">
        <f t="shared" si="15"/>
        <v>2010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(((J250/60)/60)/24)+DATE(1970,1,1)</f>
        <v>40870.774409722224</v>
      </c>
      <c r="P250" t="str">
        <f t="shared" si="12"/>
        <v>film &amp; video</v>
      </c>
      <c r="Q250" t="str">
        <f t="shared" si="13"/>
        <v>documentary</v>
      </c>
      <c r="R250">
        <f t="shared" si="14"/>
        <v>2011</v>
      </c>
      <c r="S250">
        <f t="shared" si="15"/>
        <v>2011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(((J251/60)/60)/24)+DATE(1970,1,1)</f>
        <v>40332.923842592594</v>
      </c>
      <c r="P251" t="str">
        <f t="shared" si="12"/>
        <v>film &amp; video</v>
      </c>
      <c r="Q251" t="str">
        <f t="shared" si="13"/>
        <v>documentary</v>
      </c>
      <c r="R251">
        <f t="shared" si="14"/>
        <v>2010</v>
      </c>
      <c r="S251">
        <f t="shared" si="15"/>
        <v>2010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(((J252/60)/60)/24)+DATE(1970,1,1)</f>
        <v>41401.565868055557</v>
      </c>
      <c r="P252" t="str">
        <f t="shared" si="12"/>
        <v>film &amp; video</v>
      </c>
      <c r="Q252" t="str">
        <f t="shared" si="13"/>
        <v>documentary</v>
      </c>
      <c r="R252">
        <f t="shared" si="14"/>
        <v>2013</v>
      </c>
      <c r="S252">
        <f t="shared" si="15"/>
        <v>2013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(((J253/60)/60)/24)+DATE(1970,1,1)</f>
        <v>41013.787569444445</v>
      </c>
      <c r="P253" t="str">
        <f t="shared" si="12"/>
        <v>film &amp; video</v>
      </c>
      <c r="Q253" t="str">
        <f t="shared" si="13"/>
        <v>documentary</v>
      </c>
      <c r="R253">
        <f t="shared" si="14"/>
        <v>2012</v>
      </c>
      <c r="S253">
        <f t="shared" si="15"/>
        <v>2012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(((J254/60)/60)/24)+DATE(1970,1,1)</f>
        <v>40266.662708333337</v>
      </c>
      <c r="P254" t="str">
        <f t="shared" si="12"/>
        <v>film &amp; video</v>
      </c>
      <c r="Q254" t="str">
        <f t="shared" si="13"/>
        <v>documentary</v>
      </c>
      <c r="R254">
        <f t="shared" si="14"/>
        <v>2010</v>
      </c>
      <c r="S254">
        <f t="shared" si="15"/>
        <v>2010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(((J255/60)/60)/24)+DATE(1970,1,1)</f>
        <v>40924.650868055556</v>
      </c>
      <c r="P255" t="str">
        <f t="shared" si="12"/>
        <v>film &amp; video</v>
      </c>
      <c r="Q255" t="str">
        <f t="shared" si="13"/>
        <v>documentary</v>
      </c>
      <c r="R255">
        <f t="shared" si="14"/>
        <v>2012</v>
      </c>
      <c r="S255">
        <f t="shared" si="15"/>
        <v>2012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(((J256/60)/60)/24)+DATE(1970,1,1)</f>
        <v>42263.952662037031</v>
      </c>
      <c r="P256" t="str">
        <f t="shared" si="12"/>
        <v>film &amp; video</v>
      </c>
      <c r="Q256" t="str">
        <f t="shared" si="13"/>
        <v>documentary</v>
      </c>
      <c r="R256">
        <f t="shared" si="14"/>
        <v>2015</v>
      </c>
      <c r="S256">
        <f t="shared" si="15"/>
        <v>2015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(((J257/60)/60)/24)+DATE(1970,1,1)</f>
        <v>40588.526412037041</v>
      </c>
      <c r="P257" t="str">
        <f t="shared" si="12"/>
        <v>film &amp; video</v>
      </c>
      <c r="Q257" t="str">
        <f t="shared" si="13"/>
        <v>documentary</v>
      </c>
      <c r="R257">
        <f t="shared" si="14"/>
        <v>2011</v>
      </c>
      <c r="S257">
        <f t="shared" si="15"/>
        <v>2011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(((J258/60)/60)/24)+DATE(1970,1,1)</f>
        <v>41319.769293981481</v>
      </c>
      <c r="P258" t="str">
        <f t="shared" ref="P258:P321" si="16">LEFT(N258,SEARCH("/",N258)-1)</f>
        <v>film &amp; video</v>
      </c>
      <c r="Q258" t="str">
        <f t="shared" ref="Q258:Q321" si="17">RIGHT(N258,LEN(N258)-SEARCH("/",N258))</f>
        <v>documentary</v>
      </c>
      <c r="R258">
        <f t="shared" si="14"/>
        <v>2013</v>
      </c>
      <c r="S258">
        <f t="shared" si="15"/>
        <v>2013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(((J259/60)/60)/24)+DATE(1970,1,1)</f>
        <v>42479.626875000002</v>
      </c>
      <c r="P259" t="str">
        <f t="shared" si="16"/>
        <v>film &amp; video</v>
      </c>
      <c r="Q259" t="str">
        <f t="shared" si="17"/>
        <v>documentary</v>
      </c>
      <c r="R259">
        <f t="shared" ref="R259:R322" si="18">YEAR(O259)</f>
        <v>2016</v>
      </c>
      <c r="S259">
        <f t="shared" ref="S259:S322" si="19">YEAR(O259)</f>
        <v>2016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(((J260/60)/60)/24)+DATE(1970,1,1)</f>
        <v>40682.051689814813</v>
      </c>
      <c r="P260" t="str">
        <f t="shared" si="16"/>
        <v>film &amp; video</v>
      </c>
      <c r="Q260" t="str">
        <f t="shared" si="17"/>
        <v>documentary</v>
      </c>
      <c r="R260">
        <f t="shared" si="18"/>
        <v>2011</v>
      </c>
      <c r="S260">
        <f t="shared" si="19"/>
        <v>2011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(((J261/60)/60)/24)+DATE(1970,1,1)</f>
        <v>42072.738067129627</v>
      </c>
      <c r="P261" t="str">
        <f t="shared" si="16"/>
        <v>film &amp; video</v>
      </c>
      <c r="Q261" t="str">
        <f t="shared" si="17"/>
        <v>documentary</v>
      </c>
      <c r="R261">
        <f t="shared" si="18"/>
        <v>2015</v>
      </c>
      <c r="S261">
        <f t="shared" si="19"/>
        <v>2015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(((J262/60)/60)/24)+DATE(1970,1,1)</f>
        <v>40330.755543981482</v>
      </c>
      <c r="P262" t="str">
        <f t="shared" si="16"/>
        <v>film &amp; video</v>
      </c>
      <c r="Q262" t="str">
        <f t="shared" si="17"/>
        <v>documentary</v>
      </c>
      <c r="R262">
        <f t="shared" si="18"/>
        <v>2010</v>
      </c>
      <c r="S262">
        <f t="shared" si="19"/>
        <v>2010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(((J263/60)/60)/24)+DATE(1970,1,1)</f>
        <v>41017.885462962964</v>
      </c>
      <c r="P263" t="str">
        <f t="shared" si="16"/>
        <v>film &amp; video</v>
      </c>
      <c r="Q263" t="str">
        <f t="shared" si="17"/>
        <v>documentary</v>
      </c>
      <c r="R263">
        <f t="shared" si="18"/>
        <v>2012</v>
      </c>
      <c r="S263">
        <f t="shared" si="19"/>
        <v>2012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(((J264/60)/60)/24)+DATE(1970,1,1)</f>
        <v>40555.24800925926</v>
      </c>
      <c r="P264" t="str">
        <f t="shared" si="16"/>
        <v>film &amp; video</v>
      </c>
      <c r="Q264" t="str">
        <f t="shared" si="17"/>
        <v>documentary</v>
      </c>
      <c r="R264">
        <f t="shared" si="18"/>
        <v>2011</v>
      </c>
      <c r="S264">
        <f t="shared" si="19"/>
        <v>2011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(((J265/60)/60)/24)+DATE(1970,1,1)</f>
        <v>41149.954791666663</v>
      </c>
      <c r="P265" t="str">
        <f t="shared" si="16"/>
        <v>film &amp; video</v>
      </c>
      <c r="Q265" t="str">
        <f t="shared" si="17"/>
        <v>documentary</v>
      </c>
      <c r="R265">
        <f t="shared" si="18"/>
        <v>2012</v>
      </c>
      <c r="S265">
        <f t="shared" si="19"/>
        <v>2012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(((J266/60)/60)/24)+DATE(1970,1,1)</f>
        <v>41010.620312500003</v>
      </c>
      <c r="P266" t="str">
        <f t="shared" si="16"/>
        <v>film &amp; video</v>
      </c>
      <c r="Q266" t="str">
        <f t="shared" si="17"/>
        <v>documentary</v>
      </c>
      <c r="R266">
        <f t="shared" si="18"/>
        <v>2012</v>
      </c>
      <c r="S266">
        <f t="shared" si="19"/>
        <v>2012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(((J267/60)/60)/24)+DATE(1970,1,1)</f>
        <v>40267.245717592588</v>
      </c>
      <c r="P267" t="str">
        <f t="shared" si="16"/>
        <v>film &amp; video</v>
      </c>
      <c r="Q267" t="str">
        <f t="shared" si="17"/>
        <v>documentary</v>
      </c>
      <c r="R267">
        <f t="shared" si="18"/>
        <v>2010</v>
      </c>
      <c r="S267">
        <f t="shared" si="19"/>
        <v>2010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(((J268/60)/60)/24)+DATE(1970,1,1)</f>
        <v>40205.174849537041</v>
      </c>
      <c r="P268" t="str">
        <f t="shared" si="16"/>
        <v>film &amp; video</v>
      </c>
      <c r="Q268" t="str">
        <f t="shared" si="17"/>
        <v>documentary</v>
      </c>
      <c r="R268">
        <f t="shared" si="18"/>
        <v>2010</v>
      </c>
      <c r="S268">
        <f t="shared" si="19"/>
        <v>2010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(((J269/60)/60)/24)+DATE(1970,1,1)</f>
        <v>41785.452534722222</v>
      </c>
      <c r="P269" t="str">
        <f t="shared" si="16"/>
        <v>film &amp; video</v>
      </c>
      <c r="Q269" t="str">
        <f t="shared" si="17"/>
        <v>documentary</v>
      </c>
      <c r="R269">
        <f t="shared" si="18"/>
        <v>2014</v>
      </c>
      <c r="S269">
        <f t="shared" si="19"/>
        <v>2014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(((J270/60)/60)/24)+DATE(1970,1,1)</f>
        <v>40809.15252314815</v>
      </c>
      <c r="P270" t="str">
        <f t="shared" si="16"/>
        <v>film &amp; video</v>
      </c>
      <c r="Q270" t="str">
        <f t="shared" si="17"/>
        <v>documentary</v>
      </c>
      <c r="R270">
        <f t="shared" si="18"/>
        <v>2011</v>
      </c>
      <c r="S270">
        <f t="shared" si="19"/>
        <v>2011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(((J271/60)/60)/24)+DATE(1970,1,1)</f>
        <v>42758.197013888886</v>
      </c>
      <c r="P271" t="str">
        <f t="shared" si="16"/>
        <v>film &amp; video</v>
      </c>
      <c r="Q271" t="str">
        <f t="shared" si="17"/>
        <v>documentary</v>
      </c>
      <c r="R271">
        <f t="shared" si="18"/>
        <v>2017</v>
      </c>
      <c r="S271">
        <f t="shared" si="19"/>
        <v>2017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(((J272/60)/60)/24)+DATE(1970,1,1)</f>
        <v>40637.866550925923</v>
      </c>
      <c r="P272" t="str">
        <f t="shared" si="16"/>
        <v>film &amp; video</v>
      </c>
      <c r="Q272" t="str">
        <f t="shared" si="17"/>
        <v>documentary</v>
      </c>
      <c r="R272">
        <f t="shared" si="18"/>
        <v>2011</v>
      </c>
      <c r="S272">
        <f t="shared" si="19"/>
        <v>2011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(((J273/60)/60)/24)+DATE(1970,1,1)</f>
        <v>41612.10024305556</v>
      </c>
      <c r="P273" t="str">
        <f t="shared" si="16"/>
        <v>film &amp; video</v>
      </c>
      <c r="Q273" t="str">
        <f t="shared" si="17"/>
        <v>documentary</v>
      </c>
      <c r="R273">
        <f t="shared" si="18"/>
        <v>2013</v>
      </c>
      <c r="S273">
        <f t="shared" si="19"/>
        <v>2013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(((J274/60)/60)/24)+DATE(1970,1,1)</f>
        <v>40235.900358796294</v>
      </c>
      <c r="P274" t="str">
        <f t="shared" si="16"/>
        <v>film &amp; video</v>
      </c>
      <c r="Q274" t="str">
        <f t="shared" si="17"/>
        <v>documentary</v>
      </c>
      <c r="R274">
        <f t="shared" si="18"/>
        <v>2010</v>
      </c>
      <c r="S274">
        <f t="shared" si="19"/>
        <v>2010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(((J275/60)/60)/24)+DATE(1970,1,1)</f>
        <v>40697.498449074075</v>
      </c>
      <c r="P275" t="str">
        <f t="shared" si="16"/>
        <v>film &amp; video</v>
      </c>
      <c r="Q275" t="str">
        <f t="shared" si="17"/>
        <v>documentary</v>
      </c>
      <c r="R275">
        <f t="shared" si="18"/>
        <v>2011</v>
      </c>
      <c r="S275">
        <f t="shared" si="19"/>
        <v>2011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(((J276/60)/60)/24)+DATE(1970,1,1)</f>
        <v>40969.912372685183</v>
      </c>
      <c r="P276" t="str">
        <f t="shared" si="16"/>
        <v>film &amp; video</v>
      </c>
      <c r="Q276" t="str">
        <f t="shared" si="17"/>
        <v>documentary</v>
      </c>
      <c r="R276">
        <f t="shared" si="18"/>
        <v>2012</v>
      </c>
      <c r="S276">
        <f t="shared" si="19"/>
        <v>2012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(((J277/60)/60)/24)+DATE(1970,1,1)</f>
        <v>41193.032013888893</v>
      </c>
      <c r="P277" t="str">
        <f t="shared" si="16"/>
        <v>film &amp; video</v>
      </c>
      <c r="Q277" t="str">
        <f t="shared" si="17"/>
        <v>documentary</v>
      </c>
      <c r="R277">
        <f t="shared" si="18"/>
        <v>2012</v>
      </c>
      <c r="S277">
        <f t="shared" si="19"/>
        <v>2012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(((J278/60)/60)/24)+DATE(1970,1,1)</f>
        <v>40967.081874999996</v>
      </c>
      <c r="P278" t="str">
        <f t="shared" si="16"/>
        <v>film &amp; video</v>
      </c>
      <c r="Q278" t="str">
        <f t="shared" si="17"/>
        <v>documentary</v>
      </c>
      <c r="R278">
        <f t="shared" si="18"/>
        <v>2012</v>
      </c>
      <c r="S278">
        <f t="shared" si="19"/>
        <v>2012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(((J279/60)/60)/24)+DATE(1970,1,1)</f>
        <v>42117.891423611116</v>
      </c>
      <c r="P279" t="str">
        <f t="shared" si="16"/>
        <v>film &amp; video</v>
      </c>
      <c r="Q279" t="str">
        <f t="shared" si="17"/>
        <v>documentary</v>
      </c>
      <c r="R279">
        <f t="shared" si="18"/>
        <v>2015</v>
      </c>
      <c r="S279">
        <f t="shared" si="19"/>
        <v>2015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(((J280/60)/60)/24)+DATE(1970,1,1)</f>
        <v>41164.040960648148</v>
      </c>
      <c r="P280" t="str">
        <f t="shared" si="16"/>
        <v>film &amp; video</v>
      </c>
      <c r="Q280" t="str">
        <f t="shared" si="17"/>
        <v>documentary</v>
      </c>
      <c r="R280">
        <f t="shared" si="18"/>
        <v>2012</v>
      </c>
      <c r="S280">
        <f t="shared" si="19"/>
        <v>2012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(((J281/60)/60)/24)+DATE(1970,1,1)</f>
        <v>42759.244166666671</v>
      </c>
      <c r="P281" t="str">
        <f t="shared" si="16"/>
        <v>film &amp; video</v>
      </c>
      <c r="Q281" t="str">
        <f t="shared" si="17"/>
        <v>documentary</v>
      </c>
      <c r="R281">
        <f t="shared" si="18"/>
        <v>2017</v>
      </c>
      <c r="S281">
        <f t="shared" si="19"/>
        <v>2017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(((J282/60)/60)/24)+DATE(1970,1,1)</f>
        <v>41744.590682870366</v>
      </c>
      <c r="P282" t="str">
        <f t="shared" si="16"/>
        <v>film &amp; video</v>
      </c>
      <c r="Q282" t="str">
        <f t="shared" si="17"/>
        <v>documentary</v>
      </c>
      <c r="R282">
        <f t="shared" si="18"/>
        <v>2014</v>
      </c>
      <c r="S282">
        <f t="shared" si="19"/>
        <v>2014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(((J283/60)/60)/24)+DATE(1970,1,1)</f>
        <v>39950.163344907407</v>
      </c>
      <c r="P283" t="str">
        <f t="shared" si="16"/>
        <v>film &amp; video</v>
      </c>
      <c r="Q283" t="str">
        <f t="shared" si="17"/>
        <v>documentary</v>
      </c>
      <c r="R283">
        <f t="shared" si="18"/>
        <v>2009</v>
      </c>
      <c r="S283">
        <f t="shared" si="19"/>
        <v>2009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(((J284/60)/60)/24)+DATE(1970,1,1)</f>
        <v>40194.920046296298</v>
      </c>
      <c r="P284" t="str">
        <f t="shared" si="16"/>
        <v>film &amp; video</v>
      </c>
      <c r="Q284" t="str">
        <f t="shared" si="17"/>
        <v>documentary</v>
      </c>
      <c r="R284">
        <f t="shared" si="18"/>
        <v>2010</v>
      </c>
      <c r="S284">
        <f t="shared" si="19"/>
        <v>2010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(((J285/60)/60)/24)+DATE(1970,1,1)</f>
        <v>40675.71</v>
      </c>
      <c r="P285" t="str">
        <f t="shared" si="16"/>
        <v>film &amp; video</v>
      </c>
      <c r="Q285" t="str">
        <f t="shared" si="17"/>
        <v>documentary</v>
      </c>
      <c r="R285">
        <f t="shared" si="18"/>
        <v>2011</v>
      </c>
      <c r="S285">
        <f t="shared" si="19"/>
        <v>2011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(((J286/60)/60)/24)+DATE(1970,1,1)</f>
        <v>40904.738194444442</v>
      </c>
      <c r="P286" t="str">
        <f t="shared" si="16"/>
        <v>film &amp; video</v>
      </c>
      <c r="Q286" t="str">
        <f t="shared" si="17"/>
        <v>documentary</v>
      </c>
      <c r="R286">
        <f t="shared" si="18"/>
        <v>2011</v>
      </c>
      <c r="S286">
        <f t="shared" si="19"/>
        <v>2011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(((J287/60)/60)/24)+DATE(1970,1,1)</f>
        <v>41506.756111111114</v>
      </c>
      <c r="P287" t="str">
        <f t="shared" si="16"/>
        <v>film &amp; video</v>
      </c>
      <c r="Q287" t="str">
        <f t="shared" si="17"/>
        <v>documentary</v>
      </c>
      <c r="R287">
        <f t="shared" si="18"/>
        <v>2013</v>
      </c>
      <c r="S287">
        <f t="shared" si="19"/>
        <v>2013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(((J288/60)/60)/24)+DATE(1970,1,1)</f>
        <v>41313.816249999996</v>
      </c>
      <c r="P288" t="str">
        <f t="shared" si="16"/>
        <v>film &amp; video</v>
      </c>
      <c r="Q288" t="str">
        <f t="shared" si="17"/>
        <v>documentary</v>
      </c>
      <c r="R288">
        <f t="shared" si="18"/>
        <v>2013</v>
      </c>
      <c r="S288">
        <f t="shared" si="19"/>
        <v>2013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(((J289/60)/60)/24)+DATE(1970,1,1)</f>
        <v>41184.277986111112</v>
      </c>
      <c r="P289" t="str">
        <f t="shared" si="16"/>
        <v>film &amp; video</v>
      </c>
      <c r="Q289" t="str">
        <f t="shared" si="17"/>
        <v>documentary</v>
      </c>
      <c r="R289">
        <f t="shared" si="18"/>
        <v>2012</v>
      </c>
      <c r="S289">
        <f t="shared" si="19"/>
        <v>2012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(((J290/60)/60)/24)+DATE(1970,1,1)</f>
        <v>41051.168900462959</v>
      </c>
      <c r="P290" t="str">
        <f t="shared" si="16"/>
        <v>film &amp; video</v>
      </c>
      <c r="Q290" t="str">
        <f t="shared" si="17"/>
        <v>documentary</v>
      </c>
      <c r="R290">
        <f t="shared" si="18"/>
        <v>2012</v>
      </c>
      <c r="S290">
        <f t="shared" si="19"/>
        <v>2012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(((J291/60)/60)/24)+DATE(1970,1,1)</f>
        <v>41550.456412037034</v>
      </c>
      <c r="P291" t="str">
        <f t="shared" si="16"/>
        <v>film &amp; video</v>
      </c>
      <c r="Q291" t="str">
        <f t="shared" si="17"/>
        <v>documentary</v>
      </c>
      <c r="R291">
        <f t="shared" si="18"/>
        <v>2013</v>
      </c>
      <c r="S291">
        <f t="shared" si="19"/>
        <v>2013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(((J292/60)/60)/24)+DATE(1970,1,1)</f>
        <v>40526.36917824074</v>
      </c>
      <c r="P292" t="str">
        <f t="shared" si="16"/>
        <v>film &amp; video</v>
      </c>
      <c r="Q292" t="str">
        <f t="shared" si="17"/>
        <v>documentary</v>
      </c>
      <c r="R292">
        <f t="shared" si="18"/>
        <v>2010</v>
      </c>
      <c r="S292">
        <f t="shared" si="19"/>
        <v>2010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(((J293/60)/60)/24)+DATE(1970,1,1)</f>
        <v>41376.769050925926</v>
      </c>
      <c r="P293" t="str">
        <f t="shared" si="16"/>
        <v>film &amp; video</v>
      </c>
      <c r="Q293" t="str">
        <f t="shared" si="17"/>
        <v>documentary</v>
      </c>
      <c r="R293">
        <f t="shared" si="18"/>
        <v>2013</v>
      </c>
      <c r="S293">
        <f t="shared" si="19"/>
        <v>2013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(((J294/60)/60)/24)+DATE(1970,1,1)</f>
        <v>40812.803229166668</v>
      </c>
      <c r="P294" t="str">
        <f t="shared" si="16"/>
        <v>film &amp; video</v>
      </c>
      <c r="Q294" t="str">
        <f t="shared" si="17"/>
        <v>documentary</v>
      </c>
      <c r="R294">
        <f t="shared" si="18"/>
        <v>2011</v>
      </c>
      <c r="S294">
        <f t="shared" si="19"/>
        <v>2011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(((J295/60)/60)/24)+DATE(1970,1,1)</f>
        <v>41719.667986111112</v>
      </c>
      <c r="P295" t="str">
        <f t="shared" si="16"/>
        <v>film &amp; video</v>
      </c>
      <c r="Q295" t="str">
        <f t="shared" si="17"/>
        <v>documentary</v>
      </c>
      <c r="R295">
        <f t="shared" si="18"/>
        <v>2014</v>
      </c>
      <c r="S295">
        <f t="shared" si="19"/>
        <v>2014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(((J296/60)/60)/24)+DATE(1970,1,1)</f>
        <v>40343.084421296298</v>
      </c>
      <c r="P296" t="str">
        <f t="shared" si="16"/>
        <v>film &amp; video</v>
      </c>
      <c r="Q296" t="str">
        <f t="shared" si="17"/>
        <v>documentary</v>
      </c>
      <c r="R296">
        <f t="shared" si="18"/>
        <v>2010</v>
      </c>
      <c r="S296">
        <f t="shared" si="19"/>
        <v>2010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(((J297/60)/60)/24)+DATE(1970,1,1)</f>
        <v>41519.004733796297</v>
      </c>
      <c r="P297" t="str">
        <f t="shared" si="16"/>
        <v>film &amp; video</v>
      </c>
      <c r="Q297" t="str">
        <f t="shared" si="17"/>
        <v>documentary</v>
      </c>
      <c r="R297">
        <f t="shared" si="18"/>
        <v>2013</v>
      </c>
      <c r="S297">
        <f t="shared" si="19"/>
        <v>2013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(((J298/60)/60)/24)+DATE(1970,1,1)</f>
        <v>41134.475497685184</v>
      </c>
      <c r="P298" t="str">
        <f t="shared" si="16"/>
        <v>film &amp; video</v>
      </c>
      <c r="Q298" t="str">
        <f t="shared" si="17"/>
        <v>documentary</v>
      </c>
      <c r="R298">
        <f t="shared" si="18"/>
        <v>2012</v>
      </c>
      <c r="S298">
        <f t="shared" si="19"/>
        <v>2012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(((J299/60)/60)/24)+DATE(1970,1,1)</f>
        <v>42089.72802083334</v>
      </c>
      <c r="P299" t="str">
        <f t="shared" si="16"/>
        <v>film &amp; video</v>
      </c>
      <c r="Q299" t="str">
        <f t="shared" si="17"/>
        <v>documentary</v>
      </c>
      <c r="R299">
        <f t="shared" si="18"/>
        <v>2015</v>
      </c>
      <c r="S299">
        <f t="shared" si="19"/>
        <v>2015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(((J300/60)/60)/24)+DATE(1970,1,1)</f>
        <v>41709.463518518518</v>
      </c>
      <c r="P300" t="str">
        <f t="shared" si="16"/>
        <v>film &amp; video</v>
      </c>
      <c r="Q300" t="str">
        <f t="shared" si="17"/>
        <v>documentary</v>
      </c>
      <c r="R300">
        <f t="shared" si="18"/>
        <v>2014</v>
      </c>
      <c r="S300">
        <f t="shared" si="19"/>
        <v>2014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(((J301/60)/60)/24)+DATE(1970,1,1)</f>
        <v>40469.225231481483</v>
      </c>
      <c r="P301" t="str">
        <f t="shared" si="16"/>
        <v>film &amp; video</v>
      </c>
      <c r="Q301" t="str">
        <f t="shared" si="17"/>
        <v>documentary</v>
      </c>
      <c r="R301">
        <f t="shared" si="18"/>
        <v>2010</v>
      </c>
      <c r="S301">
        <f t="shared" si="19"/>
        <v>2010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(((J302/60)/60)/24)+DATE(1970,1,1)</f>
        <v>40626.959930555553</v>
      </c>
      <c r="P302" t="str">
        <f t="shared" si="16"/>
        <v>film &amp; video</v>
      </c>
      <c r="Q302" t="str">
        <f t="shared" si="17"/>
        <v>documentary</v>
      </c>
      <c r="R302">
        <f t="shared" si="18"/>
        <v>2011</v>
      </c>
      <c r="S302">
        <f t="shared" si="19"/>
        <v>2011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(((J303/60)/60)/24)+DATE(1970,1,1)</f>
        <v>41312.737673611111</v>
      </c>
      <c r="P303" t="str">
        <f t="shared" si="16"/>
        <v>film &amp; video</v>
      </c>
      <c r="Q303" t="str">
        <f t="shared" si="17"/>
        <v>documentary</v>
      </c>
      <c r="R303">
        <f t="shared" si="18"/>
        <v>2013</v>
      </c>
      <c r="S303">
        <f t="shared" si="19"/>
        <v>2013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(((J304/60)/60)/24)+DATE(1970,1,1)</f>
        <v>40933.856921296298</v>
      </c>
      <c r="P304" t="str">
        <f t="shared" si="16"/>
        <v>film &amp; video</v>
      </c>
      <c r="Q304" t="str">
        <f t="shared" si="17"/>
        <v>documentary</v>
      </c>
      <c r="R304">
        <f t="shared" si="18"/>
        <v>2012</v>
      </c>
      <c r="S304">
        <f t="shared" si="19"/>
        <v>2012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(((J305/60)/60)/24)+DATE(1970,1,1)</f>
        <v>41032.071134259262</v>
      </c>
      <c r="P305" t="str">
        <f t="shared" si="16"/>
        <v>film &amp; video</v>
      </c>
      <c r="Q305" t="str">
        <f t="shared" si="17"/>
        <v>documentary</v>
      </c>
      <c r="R305">
        <f t="shared" si="18"/>
        <v>2012</v>
      </c>
      <c r="S305">
        <f t="shared" si="19"/>
        <v>2012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(((J306/60)/60)/24)+DATE(1970,1,1)</f>
        <v>41114.094872685186</v>
      </c>
      <c r="P306" t="str">
        <f t="shared" si="16"/>
        <v>film &amp; video</v>
      </c>
      <c r="Q306" t="str">
        <f t="shared" si="17"/>
        <v>documentary</v>
      </c>
      <c r="R306">
        <f t="shared" si="18"/>
        <v>2012</v>
      </c>
      <c r="S306">
        <f t="shared" si="19"/>
        <v>2012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(((J307/60)/60)/24)+DATE(1970,1,1)</f>
        <v>40948.630196759259</v>
      </c>
      <c r="P307" t="str">
        <f t="shared" si="16"/>
        <v>film &amp; video</v>
      </c>
      <c r="Q307" t="str">
        <f t="shared" si="17"/>
        <v>documentary</v>
      </c>
      <c r="R307">
        <f t="shared" si="18"/>
        <v>2012</v>
      </c>
      <c r="S307">
        <f t="shared" si="19"/>
        <v>2012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(((J308/60)/60)/24)+DATE(1970,1,1)</f>
        <v>41333.837187500001</v>
      </c>
      <c r="P308" t="str">
        <f t="shared" si="16"/>
        <v>film &amp; video</v>
      </c>
      <c r="Q308" t="str">
        <f t="shared" si="17"/>
        <v>documentary</v>
      </c>
      <c r="R308">
        <f t="shared" si="18"/>
        <v>2013</v>
      </c>
      <c r="S308">
        <f t="shared" si="19"/>
        <v>2013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(((J309/60)/60)/24)+DATE(1970,1,1)</f>
        <v>41282.944456018515</v>
      </c>
      <c r="P309" t="str">
        <f t="shared" si="16"/>
        <v>film &amp; video</v>
      </c>
      <c r="Q309" t="str">
        <f t="shared" si="17"/>
        <v>documentary</v>
      </c>
      <c r="R309">
        <f t="shared" si="18"/>
        <v>2013</v>
      </c>
      <c r="S309">
        <f t="shared" si="19"/>
        <v>2013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(((J310/60)/60)/24)+DATE(1970,1,1)</f>
        <v>40567.694560185184</v>
      </c>
      <c r="P310" t="str">
        <f t="shared" si="16"/>
        <v>film &amp; video</v>
      </c>
      <c r="Q310" t="str">
        <f t="shared" si="17"/>
        <v>documentary</v>
      </c>
      <c r="R310">
        <f t="shared" si="18"/>
        <v>2011</v>
      </c>
      <c r="S310">
        <f t="shared" si="19"/>
        <v>2011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(((J311/60)/60)/24)+DATE(1970,1,1)</f>
        <v>41134.751550925925</v>
      </c>
      <c r="P311" t="str">
        <f t="shared" si="16"/>
        <v>film &amp; video</v>
      </c>
      <c r="Q311" t="str">
        <f t="shared" si="17"/>
        <v>documentary</v>
      </c>
      <c r="R311">
        <f t="shared" si="18"/>
        <v>2012</v>
      </c>
      <c r="S311">
        <f t="shared" si="19"/>
        <v>2012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(((J312/60)/60)/24)+DATE(1970,1,1)</f>
        <v>40821.183136574073</v>
      </c>
      <c r="P312" t="str">
        <f t="shared" si="16"/>
        <v>film &amp; video</v>
      </c>
      <c r="Q312" t="str">
        <f t="shared" si="17"/>
        <v>documentary</v>
      </c>
      <c r="R312">
        <f t="shared" si="18"/>
        <v>2011</v>
      </c>
      <c r="S312">
        <f t="shared" si="19"/>
        <v>2011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(((J313/60)/60)/24)+DATE(1970,1,1)</f>
        <v>40868.219814814816</v>
      </c>
      <c r="P313" t="str">
        <f t="shared" si="16"/>
        <v>film &amp; video</v>
      </c>
      <c r="Q313" t="str">
        <f t="shared" si="17"/>
        <v>documentary</v>
      </c>
      <c r="R313">
        <f t="shared" si="18"/>
        <v>2011</v>
      </c>
      <c r="S313">
        <f t="shared" si="19"/>
        <v>2011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(((J314/60)/60)/24)+DATE(1970,1,1)</f>
        <v>41348.877685185187</v>
      </c>
      <c r="P314" t="str">
        <f t="shared" si="16"/>
        <v>film &amp; video</v>
      </c>
      <c r="Q314" t="str">
        <f t="shared" si="17"/>
        <v>documentary</v>
      </c>
      <c r="R314">
        <f t="shared" si="18"/>
        <v>2013</v>
      </c>
      <c r="S314">
        <f t="shared" si="19"/>
        <v>2013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(((J315/60)/60)/24)+DATE(1970,1,1)</f>
        <v>40357.227939814817</v>
      </c>
      <c r="P315" t="str">
        <f t="shared" si="16"/>
        <v>film &amp; video</v>
      </c>
      <c r="Q315" t="str">
        <f t="shared" si="17"/>
        <v>documentary</v>
      </c>
      <c r="R315">
        <f t="shared" si="18"/>
        <v>2010</v>
      </c>
      <c r="S315">
        <f t="shared" si="19"/>
        <v>2010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(((J316/60)/60)/24)+DATE(1970,1,1)</f>
        <v>41304.833194444444</v>
      </c>
      <c r="P316" t="str">
        <f t="shared" si="16"/>
        <v>film &amp; video</v>
      </c>
      <c r="Q316" t="str">
        <f t="shared" si="17"/>
        <v>documentary</v>
      </c>
      <c r="R316">
        <f t="shared" si="18"/>
        <v>2013</v>
      </c>
      <c r="S316">
        <f t="shared" si="19"/>
        <v>2013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(((J317/60)/60)/24)+DATE(1970,1,1)</f>
        <v>41113.77238425926</v>
      </c>
      <c r="P317" t="str">
        <f t="shared" si="16"/>
        <v>film &amp; video</v>
      </c>
      <c r="Q317" t="str">
        <f t="shared" si="17"/>
        <v>documentary</v>
      </c>
      <c r="R317">
        <f t="shared" si="18"/>
        <v>2012</v>
      </c>
      <c r="S317">
        <f t="shared" si="19"/>
        <v>2012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(((J318/60)/60)/24)+DATE(1970,1,1)</f>
        <v>41950.923576388886</v>
      </c>
      <c r="P318" t="str">
        <f t="shared" si="16"/>
        <v>film &amp; video</v>
      </c>
      <c r="Q318" t="str">
        <f t="shared" si="17"/>
        <v>documentary</v>
      </c>
      <c r="R318">
        <f t="shared" si="18"/>
        <v>2014</v>
      </c>
      <c r="S318">
        <f t="shared" si="19"/>
        <v>2014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(((J319/60)/60)/24)+DATE(1970,1,1)</f>
        <v>41589.676886574074</v>
      </c>
      <c r="P319" t="str">
        <f t="shared" si="16"/>
        <v>film &amp; video</v>
      </c>
      <c r="Q319" t="str">
        <f t="shared" si="17"/>
        <v>documentary</v>
      </c>
      <c r="R319">
        <f t="shared" si="18"/>
        <v>2013</v>
      </c>
      <c r="S319">
        <f t="shared" si="19"/>
        <v>2013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(((J320/60)/60)/24)+DATE(1970,1,1)</f>
        <v>41330.038784722223</v>
      </c>
      <c r="P320" t="str">
        <f t="shared" si="16"/>
        <v>film &amp; video</v>
      </c>
      <c r="Q320" t="str">
        <f t="shared" si="17"/>
        <v>documentary</v>
      </c>
      <c r="R320">
        <f t="shared" si="18"/>
        <v>2013</v>
      </c>
      <c r="S320">
        <f t="shared" si="19"/>
        <v>2013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(((J321/60)/60)/24)+DATE(1970,1,1)</f>
        <v>40123.83829861111</v>
      </c>
      <c r="P321" t="str">
        <f t="shared" si="16"/>
        <v>film &amp; video</v>
      </c>
      <c r="Q321" t="str">
        <f t="shared" si="17"/>
        <v>documentary</v>
      </c>
      <c r="R321">
        <f t="shared" si="18"/>
        <v>2009</v>
      </c>
      <c r="S321">
        <f t="shared" si="19"/>
        <v>2009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(((J322/60)/60)/24)+DATE(1970,1,1)</f>
        <v>42331.551307870366</v>
      </c>
      <c r="P322" t="str">
        <f t="shared" ref="P322:P385" si="20">LEFT(N322,SEARCH("/",N322)-1)</f>
        <v>film &amp; video</v>
      </c>
      <c r="Q322" t="str">
        <f t="shared" ref="Q322:Q385" si="21">RIGHT(N322,LEN(N322)-SEARCH("/",N322))</f>
        <v>documentary</v>
      </c>
      <c r="R322">
        <f t="shared" si="18"/>
        <v>2015</v>
      </c>
      <c r="S322">
        <f t="shared" si="19"/>
        <v>2015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(((J323/60)/60)/24)+DATE(1970,1,1)</f>
        <v>42647.446597222224</v>
      </c>
      <c r="P323" t="str">
        <f t="shared" si="20"/>
        <v>film &amp; video</v>
      </c>
      <c r="Q323" t="str">
        <f t="shared" si="21"/>
        <v>documentary</v>
      </c>
      <c r="R323">
        <f t="shared" ref="R323:R386" si="22">YEAR(O323)</f>
        <v>2016</v>
      </c>
      <c r="S323">
        <f t="shared" ref="S323:S386" si="23">YEAR(O323)</f>
        <v>2016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(((J324/60)/60)/24)+DATE(1970,1,1)</f>
        <v>42473.57</v>
      </c>
      <c r="P324" t="str">
        <f t="shared" si="20"/>
        <v>film &amp; video</v>
      </c>
      <c r="Q324" t="str">
        <f t="shared" si="21"/>
        <v>documentary</v>
      </c>
      <c r="R324">
        <f t="shared" si="22"/>
        <v>2016</v>
      </c>
      <c r="S324">
        <f t="shared" si="23"/>
        <v>2016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(((J325/60)/60)/24)+DATE(1970,1,1)</f>
        <v>42697.32136574074</v>
      </c>
      <c r="P325" t="str">
        <f t="shared" si="20"/>
        <v>film &amp; video</v>
      </c>
      <c r="Q325" t="str">
        <f t="shared" si="21"/>
        <v>documentary</v>
      </c>
      <c r="R325">
        <f t="shared" si="22"/>
        <v>2016</v>
      </c>
      <c r="S325">
        <f t="shared" si="23"/>
        <v>2016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(((J326/60)/60)/24)+DATE(1970,1,1)</f>
        <v>42184.626250000001</v>
      </c>
      <c r="P326" t="str">
        <f t="shared" si="20"/>
        <v>film &amp; video</v>
      </c>
      <c r="Q326" t="str">
        <f t="shared" si="21"/>
        <v>documentary</v>
      </c>
      <c r="R326">
        <f t="shared" si="22"/>
        <v>2015</v>
      </c>
      <c r="S326">
        <f t="shared" si="23"/>
        <v>2015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(((J327/60)/60)/24)+DATE(1970,1,1)</f>
        <v>42689.187881944439</v>
      </c>
      <c r="P327" t="str">
        <f t="shared" si="20"/>
        <v>film &amp; video</v>
      </c>
      <c r="Q327" t="str">
        <f t="shared" si="21"/>
        <v>documentary</v>
      </c>
      <c r="R327">
        <f t="shared" si="22"/>
        <v>2016</v>
      </c>
      <c r="S327">
        <f t="shared" si="23"/>
        <v>2016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(((J328/60)/60)/24)+DATE(1970,1,1)</f>
        <v>42775.314884259264</v>
      </c>
      <c r="P328" t="str">
        <f t="shared" si="20"/>
        <v>film &amp; video</v>
      </c>
      <c r="Q328" t="str">
        <f t="shared" si="21"/>
        <v>documentary</v>
      </c>
      <c r="R328">
        <f t="shared" si="22"/>
        <v>2017</v>
      </c>
      <c r="S328">
        <f t="shared" si="23"/>
        <v>2017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(((J329/60)/60)/24)+DATE(1970,1,1)</f>
        <v>42058.235289351855</v>
      </c>
      <c r="P329" t="str">
        <f t="shared" si="20"/>
        <v>film &amp; video</v>
      </c>
      <c r="Q329" t="str">
        <f t="shared" si="21"/>
        <v>documentary</v>
      </c>
      <c r="R329">
        <f t="shared" si="22"/>
        <v>2015</v>
      </c>
      <c r="S329">
        <f t="shared" si="23"/>
        <v>2015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(((J330/60)/60)/24)+DATE(1970,1,1)</f>
        <v>42278.946620370371</v>
      </c>
      <c r="P330" t="str">
        <f t="shared" si="20"/>
        <v>film &amp; video</v>
      </c>
      <c r="Q330" t="str">
        <f t="shared" si="21"/>
        <v>documentary</v>
      </c>
      <c r="R330">
        <f t="shared" si="22"/>
        <v>2015</v>
      </c>
      <c r="S330">
        <f t="shared" si="23"/>
        <v>2015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(((J331/60)/60)/24)+DATE(1970,1,1)</f>
        <v>42291.46674768519</v>
      </c>
      <c r="P331" t="str">
        <f t="shared" si="20"/>
        <v>film &amp; video</v>
      </c>
      <c r="Q331" t="str">
        <f t="shared" si="21"/>
        <v>documentary</v>
      </c>
      <c r="R331">
        <f t="shared" si="22"/>
        <v>2015</v>
      </c>
      <c r="S331">
        <f t="shared" si="23"/>
        <v>2015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(((J332/60)/60)/24)+DATE(1970,1,1)</f>
        <v>41379.515775462962</v>
      </c>
      <c r="P332" t="str">
        <f t="shared" si="20"/>
        <v>film &amp; video</v>
      </c>
      <c r="Q332" t="str">
        <f t="shared" si="21"/>
        <v>documentary</v>
      </c>
      <c r="R332">
        <f t="shared" si="22"/>
        <v>2013</v>
      </c>
      <c r="S332">
        <f t="shared" si="23"/>
        <v>2013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(((J333/60)/60)/24)+DATE(1970,1,1)</f>
        <v>42507.581412037034</v>
      </c>
      <c r="P333" t="str">
        <f t="shared" si="20"/>
        <v>film &amp; video</v>
      </c>
      <c r="Q333" t="str">
        <f t="shared" si="21"/>
        <v>documentary</v>
      </c>
      <c r="R333">
        <f t="shared" si="22"/>
        <v>2016</v>
      </c>
      <c r="S333">
        <f t="shared" si="23"/>
        <v>2016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(((J334/60)/60)/24)+DATE(1970,1,1)</f>
        <v>42263.680289351847</v>
      </c>
      <c r="P334" t="str">
        <f t="shared" si="20"/>
        <v>film &amp; video</v>
      </c>
      <c r="Q334" t="str">
        <f t="shared" si="21"/>
        <v>documentary</v>
      </c>
      <c r="R334">
        <f t="shared" si="22"/>
        <v>2015</v>
      </c>
      <c r="S334">
        <f t="shared" si="23"/>
        <v>2015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(((J335/60)/60)/24)+DATE(1970,1,1)</f>
        <v>42437.636469907404</v>
      </c>
      <c r="P335" t="str">
        <f t="shared" si="20"/>
        <v>film &amp; video</v>
      </c>
      <c r="Q335" t="str">
        <f t="shared" si="21"/>
        <v>documentary</v>
      </c>
      <c r="R335">
        <f t="shared" si="22"/>
        <v>2016</v>
      </c>
      <c r="S335">
        <f t="shared" si="23"/>
        <v>2016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(((J336/60)/60)/24)+DATE(1970,1,1)</f>
        <v>42101.682372685187</v>
      </c>
      <c r="P336" t="str">
        <f t="shared" si="20"/>
        <v>film &amp; video</v>
      </c>
      <c r="Q336" t="str">
        <f t="shared" si="21"/>
        <v>documentary</v>
      </c>
      <c r="R336">
        <f t="shared" si="22"/>
        <v>2015</v>
      </c>
      <c r="S336">
        <f t="shared" si="23"/>
        <v>2015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(((J337/60)/60)/24)+DATE(1970,1,1)</f>
        <v>42101.737442129626</v>
      </c>
      <c r="P337" t="str">
        <f t="shared" si="20"/>
        <v>film &amp; video</v>
      </c>
      <c r="Q337" t="str">
        <f t="shared" si="21"/>
        <v>documentary</v>
      </c>
      <c r="R337">
        <f t="shared" si="22"/>
        <v>2015</v>
      </c>
      <c r="S337">
        <f t="shared" si="23"/>
        <v>2015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(((J338/60)/60)/24)+DATE(1970,1,1)</f>
        <v>42291.596273148149</v>
      </c>
      <c r="P338" t="str">
        <f t="shared" si="20"/>
        <v>film &amp; video</v>
      </c>
      <c r="Q338" t="str">
        <f t="shared" si="21"/>
        <v>documentary</v>
      </c>
      <c r="R338">
        <f t="shared" si="22"/>
        <v>2015</v>
      </c>
      <c r="S338">
        <f t="shared" si="23"/>
        <v>2015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(((J339/60)/60)/24)+DATE(1970,1,1)</f>
        <v>42047.128564814819</v>
      </c>
      <c r="P339" t="str">
        <f t="shared" si="20"/>
        <v>film &amp; video</v>
      </c>
      <c r="Q339" t="str">
        <f t="shared" si="21"/>
        <v>documentary</v>
      </c>
      <c r="R339">
        <f t="shared" si="22"/>
        <v>2015</v>
      </c>
      <c r="S339">
        <f t="shared" si="23"/>
        <v>2015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(((J340/60)/60)/24)+DATE(1970,1,1)</f>
        <v>42559.755671296298</v>
      </c>
      <c r="P340" t="str">
        <f t="shared" si="20"/>
        <v>film &amp; video</v>
      </c>
      <c r="Q340" t="str">
        <f t="shared" si="21"/>
        <v>documentary</v>
      </c>
      <c r="R340">
        <f t="shared" si="22"/>
        <v>2016</v>
      </c>
      <c r="S340">
        <f t="shared" si="23"/>
        <v>2016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(((J341/60)/60)/24)+DATE(1970,1,1)</f>
        <v>42093.760046296295</v>
      </c>
      <c r="P341" t="str">
        <f t="shared" si="20"/>
        <v>film &amp; video</v>
      </c>
      <c r="Q341" t="str">
        <f t="shared" si="21"/>
        <v>documentary</v>
      </c>
      <c r="R341">
        <f t="shared" si="22"/>
        <v>2015</v>
      </c>
      <c r="S341">
        <f t="shared" si="23"/>
        <v>2015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(((J342/60)/60)/24)+DATE(1970,1,1)</f>
        <v>42772.669062500005</v>
      </c>
      <c r="P342" t="str">
        <f t="shared" si="20"/>
        <v>film &amp; video</v>
      </c>
      <c r="Q342" t="str">
        <f t="shared" si="21"/>
        <v>documentary</v>
      </c>
      <c r="R342">
        <f t="shared" si="22"/>
        <v>2017</v>
      </c>
      <c r="S342">
        <f t="shared" si="23"/>
        <v>2017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(((J343/60)/60)/24)+DATE(1970,1,1)</f>
        <v>41894.879606481481</v>
      </c>
      <c r="P343" t="str">
        <f t="shared" si="20"/>
        <v>film &amp; video</v>
      </c>
      <c r="Q343" t="str">
        <f t="shared" si="21"/>
        <v>documentary</v>
      </c>
      <c r="R343">
        <f t="shared" si="22"/>
        <v>2014</v>
      </c>
      <c r="S343">
        <f t="shared" si="23"/>
        <v>2014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(((J344/60)/60)/24)+DATE(1970,1,1)</f>
        <v>42459.780844907407</v>
      </c>
      <c r="P344" t="str">
        <f t="shared" si="20"/>
        <v>film &amp; video</v>
      </c>
      <c r="Q344" t="str">
        <f t="shared" si="21"/>
        <v>documentary</v>
      </c>
      <c r="R344">
        <f t="shared" si="22"/>
        <v>2016</v>
      </c>
      <c r="S344">
        <f t="shared" si="23"/>
        <v>2016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(((J345/60)/60)/24)+DATE(1970,1,1)</f>
        <v>41926.73778935185</v>
      </c>
      <c r="P345" t="str">
        <f t="shared" si="20"/>
        <v>film &amp; video</v>
      </c>
      <c r="Q345" t="str">
        <f t="shared" si="21"/>
        <v>documentary</v>
      </c>
      <c r="R345">
        <f t="shared" si="22"/>
        <v>2014</v>
      </c>
      <c r="S345">
        <f t="shared" si="23"/>
        <v>2014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(((J346/60)/60)/24)+DATE(1970,1,1)</f>
        <v>42111.970995370371</v>
      </c>
      <c r="P346" t="str">
        <f t="shared" si="20"/>
        <v>film &amp; video</v>
      </c>
      <c r="Q346" t="str">
        <f t="shared" si="21"/>
        <v>documentary</v>
      </c>
      <c r="R346">
        <f t="shared" si="22"/>
        <v>2015</v>
      </c>
      <c r="S346">
        <f t="shared" si="23"/>
        <v>2015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(((J347/60)/60)/24)+DATE(1970,1,1)</f>
        <v>42114.944328703699</v>
      </c>
      <c r="P347" t="str">
        <f t="shared" si="20"/>
        <v>film &amp; video</v>
      </c>
      <c r="Q347" t="str">
        <f t="shared" si="21"/>
        <v>documentary</v>
      </c>
      <c r="R347">
        <f t="shared" si="22"/>
        <v>2015</v>
      </c>
      <c r="S347">
        <f t="shared" si="23"/>
        <v>2015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(((J348/60)/60)/24)+DATE(1970,1,1)</f>
        <v>42261.500243055561</v>
      </c>
      <c r="P348" t="str">
        <f t="shared" si="20"/>
        <v>film &amp; video</v>
      </c>
      <c r="Q348" t="str">
        <f t="shared" si="21"/>
        <v>documentary</v>
      </c>
      <c r="R348">
        <f t="shared" si="22"/>
        <v>2015</v>
      </c>
      <c r="S348">
        <f t="shared" si="23"/>
        <v>2015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(((J349/60)/60)/24)+DATE(1970,1,1)</f>
        <v>42292.495474537034</v>
      </c>
      <c r="P349" t="str">
        <f t="shared" si="20"/>
        <v>film &amp; video</v>
      </c>
      <c r="Q349" t="str">
        <f t="shared" si="21"/>
        <v>documentary</v>
      </c>
      <c r="R349">
        <f t="shared" si="22"/>
        <v>2015</v>
      </c>
      <c r="S349">
        <f t="shared" si="23"/>
        <v>2015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(((J350/60)/60)/24)+DATE(1970,1,1)</f>
        <v>42207.58699074074</v>
      </c>
      <c r="P350" t="str">
        <f t="shared" si="20"/>
        <v>film &amp; video</v>
      </c>
      <c r="Q350" t="str">
        <f t="shared" si="21"/>
        <v>documentary</v>
      </c>
      <c r="R350">
        <f t="shared" si="22"/>
        <v>2015</v>
      </c>
      <c r="S350">
        <f t="shared" si="23"/>
        <v>2015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(((J351/60)/60)/24)+DATE(1970,1,1)</f>
        <v>42760.498935185184</v>
      </c>
      <c r="P351" t="str">
        <f t="shared" si="20"/>
        <v>film &amp; video</v>
      </c>
      <c r="Q351" t="str">
        <f t="shared" si="21"/>
        <v>documentary</v>
      </c>
      <c r="R351">
        <f t="shared" si="22"/>
        <v>2017</v>
      </c>
      <c r="S351">
        <f t="shared" si="23"/>
        <v>2017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(((J352/60)/60)/24)+DATE(1970,1,1)</f>
        <v>42586.066076388888</v>
      </c>
      <c r="P352" t="str">
        <f t="shared" si="20"/>
        <v>film &amp; video</v>
      </c>
      <c r="Q352" t="str">
        <f t="shared" si="21"/>
        <v>documentary</v>
      </c>
      <c r="R352">
        <f t="shared" si="22"/>
        <v>2016</v>
      </c>
      <c r="S352">
        <f t="shared" si="23"/>
        <v>2016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(((J353/60)/60)/24)+DATE(1970,1,1)</f>
        <v>42427.964745370366</v>
      </c>
      <c r="P353" t="str">
        <f t="shared" si="20"/>
        <v>film &amp; video</v>
      </c>
      <c r="Q353" t="str">
        <f t="shared" si="21"/>
        <v>documentary</v>
      </c>
      <c r="R353">
        <f t="shared" si="22"/>
        <v>2016</v>
      </c>
      <c r="S353">
        <f t="shared" si="23"/>
        <v>2016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(((J354/60)/60)/24)+DATE(1970,1,1)</f>
        <v>41890.167453703703</v>
      </c>
      <c r="P354" t="str">
        <f t="shared" si="20"/>
        <v>film &amp; video</v>
      </c>
      <c r="Q354" t="str">
        <f t="shared" si="21"/>
        <v>documentary</v>
      </c>
      <c r="R354">
        <f t="shared" si="22"/>
        <v>2014</v>
      </c>
      <c r="S354">
        <f t="shared" si="23"/>
        <v>2014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(((J355/60)/60)/24)+DATE(1970,1,1)</f>
        <v>42297.791886574079</v>
      </c>
      <c r="P355" t="str">
        <f t="shared" si="20"/>
        <v>film &amp; video</v>
      </c>
      <c r="Q355" t="str">
        <f t="shared" si="21"/>
        <v>documentary</v>
      </c>
      <c r="R355">
        <f t="shared" si="22"/>
        <v>2015</v>
      </c>
      <c r="S355">
        <f t="shared" si="23"/>
        <v>2015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(((J356/60)/60)/24)+DATE(1970,1,1)</f>
        <v>42438.827789351853</v>
      </c>
      <c r="P356" t="str">
        <f t="shared" si="20"/>
        <v>film &amp; video</v>
      </c>
      <c r="Q356" t="str">
        <f t="shared" si="21"/>
        <v>documentary</v>
      </c>
      <c r="R356">
        <f t="shared" si="22"/>
        <v>2016</v>
      </c>
      <c r="S356">
        <f t="shared" si="23"/>
        <v>2016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(((J357/60)/60)/24)+DATE(1970,1,1)</f>
        <v>41943.293912037036</v>
      </c>
      <c r="P357" t="str">
        <f t="shared" si="20"/>
        <v>film &amp; video</v>
      </c>
      <c r="Q357" t="str">
        <f t="shared" si="21"/>
        <v>documentary</v>
      </c>
      <c r="R357">
        <f t="shared" si="22"/>
        <v>2014</v>
      </c>
      <c r="S357">
        <f t="shared" si="23"/>
        <v>2014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(((J358/60)/60)/24)+DATE(1970,1,1)</f>
        <v>42415.803159722222</v>
      </c>
      <c r="P358" t="str">
        <f t="shared" si="20"/>
        <v>film &amp; video</v>
      </c>
      <c r="Q358" t="str">
        <f t="shared" si="21"/>
        <v>documentary</v>
      </c>
      <c r="R358">
        <f t="shared" si="22"/>
        <v>2016</v>
      </c>
      <c r="S358">
        <f t="shared" si="23"/>
        <v>2016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(((J359/60)/60)/24)+DATE(1970,1,1)</f>
        <v>42078.222187499996</v>
      </c>
      <c r="P359" t="str">
        <f t="shared" si="20"/>
        <v>film &amp; video</v>
      </c>
      <c r="Q359" t="str">
        <f t="shared" si="21"/>
        <v>documentary</v>
      </c>
      <c r="R359">
        <f t="shared" si="22"/>
        <v>2015</v>
      </c>
      <c r="S359">
        <f t="shared" si="23"/>
        <v>2015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(((J360/60)/60)/24)+DATE(1970,1,1)</f>
        <v>42507.860196759255</v>
      </c>
      <c r="P360" t="str">
        <f t="shared" si="20"/>
        <v>film &amp; video</v>
      </c>
      <c r="Q360" t="str">
        <f t="shared" si="21"/>
        <v>documentary</v>
      </c>
      <c r="R360">
        <f t="shared" si="22"/>
        <v>2016</v>
      </c>
      <c r="S360">
        <f t="shared" si="23"/>
        <v>2016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(((J361/60)/60)/24)+DATE(1970,1,1)</f>
        <v>41935.070486111108</v>
      </c>
      <c r="P361" t="str">
        <f t="shared" si="20"/>
        <v>film &amp; video</v>
      </c>
      <c r="Q361" t="str">
        <f t="shared" si="21"/>
        <v>documentary</v>
      </c>
      <c r="R361">
        <f t="shared" si="22"/>
        <v>2014</v>
      </c>
      <c r="S361">
        <f t="shared" si="23"/>
        <v>2014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(((J362/60)/60)/24)+DATE(1970,1,1)</f>
        <v>42163.897916666669</v>
      </c>
      <c r="P362" t="str">
        <f t="shared" si="20"/>
        <v>film &amp; video</v>
      </c>
      <c r="Q362" t="str">
        <f t="shared" si="21"/>
        <v>documentary</v>
      </c>
      <c r="R362">
        <f t="shared" si="22"/>
        <v>2015</v>
      </c>
      <c r="S362">
        <f t="shared" si="23"/>
        <v>2015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(((J363/60)/60)/24)+DATE(1970,1,1)</f>
        <v>41936.001226851848</v>
      </c>
      <c r="P363" t="str">
        <f t="shared" si="20"/>
        <v>film &amp; video</v>
      </c>
      <c r="Q363" t="str">
        <f t="shared" si="21"/>
        <v>documentary</v>
      </c>
      <c r="R363">
        <f t="shared" si="22"/>
        <v>2014</v>
      </c>
      <c r="S363">
        <f t="shared" si="23"/>
        <v>2014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(((J364/60)/60)/24)+DATE(1970,1,1)</f>
        <v>41837.210543981484</v>
      </c>
      <c r="P364" t="str">
        <f t="shared" si="20"/>
        <v>film &amp; video</v>
      </c>
      <c r="Q364" t="str">
        <f t="shared" si="21"/>
        <v>documentary</v>
      </c>
      <c r="R364">
        <f t="shared" si="22"/>
        <v>2014</v>
      </c>
      <c r="S364">
        <f t="shared" si="23"/>
        <v>2014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(((J365/60)/60)/24)+DATE(1970,1,1)</f>
        <v>40255.744629629626</v>
      </c>
      <c r="P365" t="str">
        <f t="shared" si="20"/>
        <v>film &amp; video</v>
      </c>
      <c r="Q365" t="str">
        <f t="shared" si="21"/>
        <v>documentary</v>
      </c>
      <c r="R365">
        <f t="shared" si="22"/>
        <v>2010</v>
      </c>
      <c r="S365">
        <f t="shared" si="23"/>
        <v>2010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(((J366/60)/60)/24)+DATE(1970,1,1)</f>
        <v>41780.859629629631</v>
      </c>
      <c r="P366" t="str">
        <f t="shared" si="20"/>
        <v>film &amp; video</v>
      </c>
      <c r="Q366" t="str">
        <f t="shared" si="21"/>
        <v>documentary</v>
      </c>
      <c r="R366">
        <f t="shared" si="22"/>
        <v>2014</v>
      </c>
      <c r="S366">
        <f t="shared" si="23"/>
        <v>2014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(((J367/60)/60)/24)+DATE(1970,1,1)</f>
        <v>41668.606469907405</v>
      </c>
      <c r="P367" t="str">
        <f t="shared" si="20"/>
        <v>film &amp; video</v>
      </c>
      <c r="Q367" t="str">
        <f t="shared" si="21"/>
        <v>documentary</v>
      </c>
      <c r="R367">
        <f t="shared" si="22"/>
        <v>2014</v>
      </c>
      <c r="S367">
        <f t="shared" si="23"/>
        <v>2014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(((J368/60)/60)/24)+DATE(1970,1,1)</f>
        <v>41019.793032407404</v>
      </c>
      <c r="P368" t="str">
        <f t="shared" si="20"/>
        <v>film &amp; video</v>
      </c>
      <c r="Q368" t="str">
        <f t="shared" si="21"/>
        <v>documentary</v>
      </c>
      <c r="R368">
        <f t="shared" si="22"/>
        <v>2012</v>
      </c>
      <c r="S368">
        <f t="shared" si="23"/>
        <v>2012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(((J369/60)/60)/24)+DATE(1970,1,1)</f>
        <v>41355.577291666668</v>
      </c>
      <c r="P369" t="str">
        <f t="shared" si="20"/>
        <v>film &amp; video</v>
      </c>
      <c r="Q369" t="str">
        <f t="shared" si="21"/>
        <v>documentary</v>
      </c>
      <c r="R369">
        <f t="shared" si="22"/>
        <v>2013</v>
      </c>
      <c r="S369">
        <f t="shared" si="23"/>
        <v>2013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(((J370/60)/60)/24)+DATE(1970,1,1)</f>
        <v>42043.605578703704</v>
      </c>
      <c r="P370" t="str">
        <f t="shared" si="20"/>
        <v>film &amp; video</v>
      </c>
      <c r="Q370" t="str">
        <f t="shared" si="21"/>
        <v>documentary</v>
      </c>
      <c r="R370">
        <f t="shared" si="22"/>
        <v>2015</v>
      </c>
      <c r="S370">
        <f t="shared" si="23"/>
        <v>2015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(((J371/60)/60)/24)+DATE(1970,1,1)</f>
        <v>40893.551724537036</v>
      </c>
      <c r="P371" t="str">
        <f t="shared" si="20"/>
        <v>film &amp; video</v>
      </c>
      <c r="Q371" t="str">
        <f t="shared" si="21"/>
        <v>documentary</v>
      </c>
      <c r="R371">
        <f t="shared" si="22"/>
        <v>2011</v>
      </c>
      <c r="S371">
        <f t="shared" si="23"/>
        <v>2011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(((J372/60)/60)/24)+DATE(1970,1,1)</f>
        <v>42711.795138888891</v>
      </c>
      <c r="P372" t="str">
        <f t="shared" si="20"/>
        <v>film &amp; video</v>
      </c>
      <c r="Q372" t="str">
        <f t="shared" si="21"/>
        <v>documentary</v>
      </c>
      <c r="R372">
        <f t="shared" si="22"/>
        <v>2016</v>
      </c>
      <c r="S372">
        <f t="shared" si="23"/>
        <v>2016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(((J373/60)/60)/24)+DATE(1970,1,1)</f>
        <v>41261.767812500002</v>
      </c>
      <c r="P373" t="str">
        <f t="shared" si="20"/>
        <v>film &amp; video</v>
      </c>
      <c r="Q373" t="str">
        <f t="shared" si="21"/>
        <v>documentary</v>
      </c>
      <c r="R373">
        <f t="shared" si="22"/>
        <v>2012</v>
      </c>
      <c r="S373">
        <f t="shared" si="23"/>
        <v>2012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(((J374/60)/60)/24)+DATE(1970,1,1)</f>
        <v>42425.576898148152</v>
      </c>
      <c r="P374" t="str">
        <f t="shared" si="20"/>
        <v>film &amp; video</v>
      </c>
      <c r="Q374" t="str">
        <f t="shared" si="21"/>
        <v>documentary</v>
      </c>
      <c r="R374">
        <f t="shared" si="22"/>
        <v>2016</v>
      </c>
      <c r="S374">
        <f t="shared" si="23"/>
        <v>2016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(((J375/60)/60)/24)+DATE(1970,1,1)</f>
        <v>41078.91201388889</v>
      </c>
      <c r="P375" t="str">
        <f t="shared" si="20"/>
        <v>film &amp; video</v>
      </c>
      <c r="Q375" t="str">
        <f t="shared" si="21"/>
        <v>documentary</v>
      </c>
      <c r="R375">
        <f t="shared" si="22"/>
        <v>2012</v>
      </c>
      <c r="S375">
        <f t="shared" si="23"/>
        <v>2012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(((J376/60)/60)/24)+DATE(1970,1,1)</f>
        <v>40757.889247685183</v>
      </c>
      <c r="P376" t="str">
        <f t="shared" si="20"/>
        <v>film &amp; video</v>
      </c>
      <c r="Q376" t="str">
        <f t="shared" si="21"/>
        <v>documentary</v>
      </c>
      <c r="R376">
        <f t="shared" si="22"/>
        <v>2011</v>
      </c>
      <c r="S376">
        <f t="shared" si="23"/>
        <v>2011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(((J377/60)/60)/24)+DATE(1970,1,1)</f>
        <v>41657.985081018516</v>
      </c>
      <c r="P377" t="str">
        <f t="shared" si="20"/>
        <v>film &amp; video</v>
      </c>
      <c r="Q377" t="str">
        <f t="shared" si="21"/>
        <v>documentary</v>
      </c>
      <c r="R377">
        <f t="shared" si="22"/>
        <v>2014</v>
      </c>
      <c r="S377">
        <f t="shared" si="23"/>
        <v>2014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(((J378/60)/60)/24)+DATE(1970,1,1)</f>
        <v>42576.452731481477</v>
      </c>
      <c r="P378" t="str">
        <f t="shared" si="20"/>
        <v>film &amp; video</v>
      </c>
      <c r="Q378" t="str">
        <f t="shared" si="21"/>
        <v>documentary</v>
      </c>
      <c r="R378">
        <f t="shared" si="22"/>
        <v>2016</v>
      </c>
      <c r="S378">
        <f t="shared" si="23"/>
        <v>2016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(((J379/60)/60)/24)+DATE(1970,1,1)</f>
        <v>42292.250787037032</v>
      </c>
      <c r="P379" t="str">
        <f t="shared" si="20"/>
        <v>film &amp; video</v>
      </c>
      <c r="Q379" t="str">
        <f t="shared" si="21"/>
        <v>documentary</v>
      </c>
      <c r="R379">
        <f t="shared" si="22"/>
        <v>2015</v>
      </c>
      <c r="S379">
        <f t="shared" si="23"/>
        <v>2015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(((J380/60)/60)/24)+DATE(1970,1,1)</f>
        <v>42370.571851851855</v>
      </c>
      <c r="P380" t="str">
        <f t="shared" si="20"/>
        <v>film &amp; video</v>
      </c>
      <c r="Q380" t="str">
        <f t="shared" si="21"/>
        <v>documentary</v>
      </c>
      <c r="R380">
        <f t="shared" si="22"/>
        <v>2016</v>
      </c>
      <c r="S380">
        <f t="shared" si="23"/>
        <v>2016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(((J381/60)/60)/24)+DATE(1970,1,1)</f>
        <v>40987.688333333332</v>
      </c>
      <c r="P381" t="str">
        <f t="shared" si="20"/>
        <v>film &amp; video</v>
      </c>
      <c r="Q381" t="str">
        <f t="shared" si="21"/>
        <v>documentary</v>
      </c>
      <c r="R381">
        <f t="shared" si="22"/>
        <v>2012</v>
      </c>
      <c r="S381">
        <f t="shared" si="23"/>
        <v>2012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(((J382/60)/60)/24)+DATE(1970,1,1)</f>
        <v>42367.719814814816</v>
      </c>
      <c r="P382" t="str">
        <f t="shared" si="20"/>
        <v>film &amp; video</v>
      </c>
      <c r="Q382" t="str">
        <f t="shared" si="21"/>
        <v>documentary</v>
      </c>
      <c r="R382">
        <f t="shared" si="22"/>
        <v>2015</v>
      </c>
      <c r="S382">
        <f t="shared" si="23"/>
        <v>2015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(((J383/60)/60)/24)+DATE(1970,1,1)</f>
        <v>41085.698113425926</v>
      </c>
      <c r="P383" t="str">
        <f t="shared" si="20"/>
        <v>film &amp; video</v>
      </c>
      <c r="Q383" t="str">
        <f t="shared" si="21"/>
        <v>documentary</v>
      </c>
      <c r="R383">
        <f t="shared" si="22"/>
        <v>2012</v>
      </c>
      <c r="S383">
        <f t="shared" si="23"/>
        <v>2012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(((J384/60)/60)/24)+DATE(1970,1,1)</f>
        <v>41144.709490740745</v>
      </c>
      <c r="P384" t="str">
        <f t="shared" si="20"/>
        <v>film &amp; video</v>
      </c>
      <c r="Q384" t="str">
        <f t="shared" si="21"/>
        <v>documentary</v>
      </c>
      <c r="R384">
        <f t="shared" si="22"/>
        <v>2012</v>
      </c>
      <c r="S384">
        <f t="shared" si="23"/>
        <v>2012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(((J385/60)/60)/24)+DATE(1970,1,1)</f>
        <v>41755.117581018516</v>
      </c>
      <c r="P385" t="str">
        <f t="shared" si="20"/>
        <v>film &amp; video</v>
      </c>
      <c r="Q385" t="str">
        <f t="shared" si="21"/>
        <v>documentary</v>
      </c>
      <c r="R385">
        <f t="shared" si="22"/>
        <v>2014</v>
      </c>
      <c r="S385">
        <f t="shared" si="23"/>
        <v>2014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(((J386/60)/60)/24)+DATE(1970,1,1)</f>
        <v>41980.781793981485</v>
      </c>
      <c r="P386" t="str">
        <f t="shared" ref="P386:P449" si="24">LEFT(N386,SEARCH("/",N386)-1)</f>
        <v>film &amp; video</v>
      </c>
      <c r="Q386" t="str">
        <f t="shared" ref="Q386:Q449" si="25">RIGHT(N386,LEN(N386)-SEARCH("/",N386))</f>
        <v>documentary</v>
      </c>
      <c r="R386">
        <f t="shared" si="22"/>
        <v>2014</v>
      </c>
      <c r="S386">
        <f t="shared" si="23"/>
        <v>2014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(((J387/60)/60)/24)+DATE(1970,1,1)</f>
        <v>41934.584502314814</v>
      </c>
      <c r="P387" t="str">
        <f t="shared" si="24"/>
        <v>film &amp; video</v>
      </c>
      <c r="Q387" t="str">
        <f t="shared" si="25"/>
        <v>documentary</v>
      </c>
      <c r="R387">
        <f t="shared" ref="R387:R450" si="26">YEAR(O387)</f>
        <v>2014</v>
      </c>
      <c r="S387">
        <f t="shared" ref="S387:S450" si="27">YEAR(O387)</f>
        <v>2014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(((J388/60)/60)/24)+DATE(1970,1,1)</f>
        <v>42211.951284722221</v>
      </c>
      <c r="P388" t="str">
        <f t="shared" si="24"/>
        <v>film &amp; video</v>
      </c>
      <c r="Q388" t="str">
        <f t="shared" si="25"/>
        <v>documentary</v>
      </c>
      <c r="R388">
        <f t="shared" si="26"/>
        <v>2015</v>
      </c>
      <c r="S388">
        <f t="shared" si="27"/>
        <v>2015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(((J389/60)/60)/24)+DATE(1970,1,1)</f>
        <v>42200.67659722222</v>
      </c>
      <c r="P389" t="str">
        <f t="shared" si="24"/>
        <v>film &amp; video</v>
      </c>
      <c r="Q389" t="str">
        <f t="shared" si="25"/>
        <v>documentary</v>
      </c>
      <c r="R389">
        <f t="shared" si="26"/>
        <v>2015</v>
      </c>
      <c r="S389">
        <f t="shared" si="27"/>
        <v>2015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(((J390/60)/60)/24)+DATE(1970,1,1)</f>
        <v>42549.076157407413</v>
      </c>
      <c r="P390" t="str">
        <f t="shared" si="24"/>
        <v>film &amp; video</v>
      </c>
      <c r="Q390" t="str">
        <f t="shared" si="25"/>
        <v>documentary</v>
      </c>
      <c r="R390">
        <f t="shared" si="26"/>
        <v>2016</v>
      </c>
      <c r="S390">
        <f t="shared" si="27"/>
        <v>2016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(((J391/60)/60)/24)+DATE(1970,1,1)</f>
        <v>41674.063078703701</v>
      </c>
      <c r="P391" t="str">
        <f t="shared" si="24"/>
        <v>film &amp; video</v>
      </c>
      <c r="Q391" t="str">
        <f t="shared" si="25"/>
        <v>documentary</v>
      </c>
      <c r="R391">
        <f t="shared" si="26"/>
        <v>2014</v>
      </c>
      <c r="S391">
        <f t="shared" si="27"/>
        <v>2014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(((J392/60)/60)/24)+DATE(1970,1,1)</f>
        <v>42112.036712962959</v>
      </c>
      <c r="P392" t="str">
        <f t="shared" si="24"/>
        <v>film &amp; video</v>
      </c>
      <c r="Q392" t="str">
        <f t="shared" si="25"/>
        <v>documentary</v>
      </c>
      <c r="R392">
        <f t="shared" si="26"/>
        <v>2015</v>
      </c>
      <c r="S392">
        <f t="shared" si="27"/>
        <v>2015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(((J393/60)/60)/24)+DATE(1970,1,1)</f>
        <v>40865.042256944449</v>
      </c>
      <c r="P393" t="str">
        <f t="shared" si="24"/>
        <v>film &amp; video</v>
      </c>
      <c r="Q393" t="str">
        <f t="shared" si="25"/>
        <v>documentary</v>
      </c>
      <c r="R393">
        <f t="shared" si="26"/>
        <v>2011</v>
      </c>
      <c r="S393">
        <f t="shared" si="27"/>
        <v>2011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(((J394/60)/60)/24)+DATE(1970,1,1)</f>
        <v>40763.717256944445</v>
      </c>
      <c r="P394" t="str">
        <f t="shared" si="24"/>
        <v>film &amp; video</v>
      </c>
      <c r="Q394" t="str">
        <f t="shared" si="25"/>
        <v>documentary</v>
      </c>
      <c r="R394">
        <f t="shared" si="26"/>
        <v>2011</v>
      </c>
      <c r="S394">
        <f t="shared" si="27"/>
        <v>2011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(((J395/60)/60)/24)+DATE(1970,1,1)</f>
        <v>41526.708935185183</v>
      </c>
      <c r="P395" t="str">
        <f t="shared" si="24"/>
        <v>film &amp; video</v>
      </c>
      <c r="Q395" t="str">
        <f t="shared" si="25"/>
        <v>documentary</v>
      </c>
      <c r="R395">
        <f t="shared" si="26"/>
        <v>2013</v>
      </c>
      <c r="S395">
        <f t="shared" si="27"/>
        <v>2013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(((J396/60)/60)/24)+DATE(1970,1,1)</f>
        <v>42417.818078703705</v>
      </c>
      <c r="P396" t="str">
        <f t="shared" si="24"/>
        <v>film &amp; video</v>
      </c>
      <c r="Q396" t="str">
        <f t="shared" si="25"/>
        <v>documentary</v>
      </c>
      <c r="R396">
        <f t="shared" si="26"/>
        <v>2016</v>
      </c>
      <c r="S396">
        <f t="shared" si="27"/>
        <v>2016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(((J397/60)/60)/24)+DATE(1970,1,1)</f>
        <v>40990.909259259257</v>
      </c>
      <c r="P397" t="str">
        <f t="shared" si="24"/>
        <v>film &amp; video</v>
      </c>
      <c r="Q397" t="str">
        <f t="shared" si="25"/>
        <v>documentary</v>
      </c>
      <c r="R397">
        <f t="shared" si="26"/>
        <v>2012</v>
      </c>
      <c r="S397">
        <f t="shared" si="27"/>
        <v>2012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(((J398/60)/60)/24)+DATE(1970,1,1)</f>
        <v>41082.564884259256</v>
      </c>
      <c r="P398" t="str">
        <f t="shared" si="24"/>
        <v>film &amp; video</v>
      </c>
      <c r="Q398" t="str">
        <f t="shared" si="25"/>
        <v>documentary</v>
      </c>
      <c r="R398">
        <f t="shared" si="26"/>
        <v>2012</v>
      </c>
      <c r="S398">
        <f t="shared" si="27"/>
        <v>2012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(((J399/60)/60)/24)+DATE(1970,1,1)</f>
        <v>40379.776435185187</v>
      </c>
      <c r="P399" t="str">
        <f t="shared" si="24"/>
        <v>film &amp; video</v>
      </c>
      <c r="Q399" t="str">
        <f t="shared" si="25"/>
        <v>documentary</v>
      </c>
      <c r="R399">
        <f t="shared" si="26"/>
        <v>2010</v>
      </c>
      <c r="S399">
        <f t="shared" si="27"/>
        <v>2010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(((J400/60)/60)/24)+DATE(1970,1,1)</f>
        <v>42078.793124999997</v>
      </c>
      <c r="P400" t="str">
        <f t="shared" si="24"/>
        <v>film &amp; video</v>
      </c>
      <c r="Q400" t="str">
        <f t="shared" si="25"/>
        <v>documentary</v>
      </c>
      <c r="R400">
        <f t="shared" si="26"/>
        <v>2015</v>
      </c>
      <c r="S400">
        <f t="shared" si="27"/>
        <v>2015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(((J401/60)/60)/24)+DATE(1970,1,1)</f>
        <v>42687.875775462962</v>
      </c>
      <c r="P401" t="str">
        <f t="shared" si="24"/>
        <v>film &amp; video</v>
      </c>
      <c r="Q401" t="str">
        <f t="shared" si="25"/>
        <v>documentary</v>
      </c>
      <c r="R401">
        <f t="shared" si="26"/>
        <v>2016</v>
      </c>
      <c r="S401">
        <f t="shared" si="27"/>
        <v>2016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(((J402/60)/60)/24)+DATE(1970,1,1)</f>
        <v>41745.635960648149</v>
      </c>
      <c r="P402" t="str">
        <f t="shared" si="24"/>
        <v>film &amp; video</v>
      </c>
      <c r="Q402" t="str">
        <f t="shared" si="25"/>
        <v>documentary</v>
      </c>
      <c r="R402">
        <f t="shared" si="26"/>
        <v>2014</v>
      </c>
      <c r="S402">
        <f t="shared" si="27"/>
        <v>2014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(((J403/60)/60)/24)+DATE(1970,1,1)</f>
        <v>40732.842245370368</v>
      </c>
      <c r="P403" t="str">
        <f t="shared" si="24"/>
        <v>film &amp; video</v>
      </c>
      <c r="Q403" t="str">
        <f t="shared" si="25"/>
        <v>documentary</v>
      </c>
      <c r="R403">
        <f t="shared" si="26"/>
        <v>2011</v>
      </c>
      <c r="S403">
        <f t="shared" si="27"/>
        <v>2011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(((J404/60)/60)/24)+DATE(1970,1,1)</f>
        <v>42292.539548611108</v>
      </c>
      <c r="P404" t="str">
        <f t="shared" si="24"/>
        <v>film &amp; video</v>
      </c>
      <c r="Q404" t="str">
        <f t="shared" si="25"/>
        <v>documentary</v>
      </c>
      <c r="R404">
        <f t="shared" si="26"/>
        <v>2015</v>
      </c>
      <c r="S404">
        <f t="shared" si="27"/>
        <v>2015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(((J405/60)/60)/24)+DATE(1970,1,1)</f>
        <v>40718.310659722221</v>
      </c>
      <c r="P405" t="str">
        <f t="shared" si="24"/>
        <v>film &amp; video</v>
      </c>
      <c r="Q405" t="str">
        <f t="shared" si="25"/>
        <v>documentary</v>
      </c>
      <c r="R405">
        <f t="shared" si="26"/>
        <v>2011</v>
      </c>
      <c r="S405">
        <f t="shared" si="27"/>
        <v>2011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(((J406/60)/60)/24)+DATE(1970,1,1)</f>
        <v>41646.628032407411</v>
      </c>
      <c r="P406" t="str">
        <f t="shared" si="24"/>
        <v>film &amp; video</v>
      </c>
      <c r="Q406" t="str">
        <f t="shared" si="25"/>
        <v>documentary</v>
      </c>
      <c r="R406">
        <f t="shared" si="26"/>
        <v>2014</v>
      </c>
      <c r="S406">
        <f t="shared" si="27"/>
        <v>2014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(((J407/60)/60)/24)+DATE(1970,1,1)</f>
        <v>41674.08494212963</v>
      </c>
      <c r="P407" t="str">
        <f t="shared" si="24"/>
        <v>film &amp; video</v>
      </c>
      <c r="Q407" t="str">
        <f t="shared" si="25"/>
        <v>documentary</v>
      </c>
      <c r="R407">
        <f t="shared" si="26"/>
        <v>2014</v>
      </c>
      <c r="S407">
        <f t="shared" si="27"/>
        <v>2014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(((J408/60)/60)/24)+DATE(1970,1,1)</f>
        <v>40638.162465277775</v>
      </c>
      <c r="P408" t="str">
        <f t="shared" si="24"/>
        <v>film &amp; video</v>
      </c>
      <c r="Q408" t="str">
        <f t="shared" si="25"/>
        <v>documentary</v>
      </c>
      <c r="R408">
        <f t="shared" si="26"/>
        <v>2011</v>
      </c>
      <c r="S408">
        <f t="shared" si="27"/>
        <v>2011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(((J409/60)/60)/24)+DATE(1970,1,1)</f>
        <v>40806.870949074073</v>
      </c>
      <c r="P409" t="str">
        <f t="shared" si="24"/>
        <v>film &amp; video</v>
      </c>
      <c r="Q409" t="str">
        <f t="shared" si="25"/>
        <v>documentary</v>
      </c>
      <c r="R409">
        <f t="shared" si="26"/>
        <v>2011</v>
      </c>
      <c r="S409">
        <f t="shared" si="27"/>
        <v>2011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(((J410/60)/60)/24)+DATE(1970,1,1)</f>
        <v>41543.735995370371</v>
      </c>
      <c r="P410" t="str">
        <f t="shared" si="24"/>
        <v>film &amp; video</v>
      </c>
      <c r="Q410" t="str">
        <f t="shared" si="25"/>
        <v>documentary</v>
      </c>
      <c r="R410">
        <f t="shared" si="26"/>
        <v>2013</v>
      </c>
      <c r="S410">
        <f t="shared" si="27"/>
        <v>2013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(((J411/60)/60)/24)+DATE(1970,1,1)</f>
        <v>42543.862777777773</v>
      </c>
      <c r="P411" t="str">
        <f t="shared" si="24"/>
        <v>film &amp; video</v>
      </c>
      <c r="Q411" t="str">
        <f t="shared" si="25"/>
        <v>documentary</v>
      </c>
      <c r="R411">
        <f t="shared" si="26"/>
        <v>2016</v>
      </c>
      <c r="S411">
        <f t="shared" si="27"/>
        <v>2016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(((J412/60)/60)/24)+DATE(1970,1,1)</f>
        <v>42113.981446759266</v>
      </c>
      <c r="P412" t="str">
        <f t="shared" si="24"/>
        <v>film &amp; video</v>
      </c>
      <c r="Q412" t="str">
        <f t="shared" si="25"/>
        <v>documentary</v>
      </c>
      <c r="R412">
        <f t="shared" si="26"/>
        <v>2015</v>
      </c>
      <c r="S412">
        <f t="shared" si="27"/>
        <v>2015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(((J413/60)/60)/24)+DATE(1970,1,1)</f>
        <v>41598.17597222222</v>
      </c>
      <c r="P413" t="str">
        <f t="shared" si="24"/>
        <v>film &amp; video</v>
      </c>
      <c r="Q413" t="str">
        <f t="shared" si="25"/>
        <v>documentary</v>
      </c>
      <c r="R413">
        <f t="shared" si="26"/>
        <v>2013</v>
      </c>
      <c r="S413">
        <f t="shared" si="27"/>
        <v>2013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(((J414/60)/60)/24)+DATE(1970,1,1)</f>
        <v>41099.742800925924</v>
      </c>
      <c r="P414" t="str">
        <f t="shared" si="24"/>
        <v>film &amp; video</v>
      </c>
      <c r="Q414" t="str">
        <f t="shared" si="25"/>
        <v>documentary</v>
      </c>
      <c r="R414">
        <f t="shared" si="26"/>
        <v>2012</v>
      </c>
      <c r="S414">
        <f t="shared" si="27"/>
        <v>2012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(((J415/60)/60)/24)+DATE(1970,1,1)</f>
        <v>41079.877442129626</v>
      </c>
      <c r="P415" t="str">
        <f t="shared" si="24"/>
        <v>film &amp; video</v>
      </c>
      <c r="Q415" t="str">
        <f t="shared" si="25"/>
        <v>documentary</v>
      </c>
      <c r="R415">
        <f t="shared" si="26"/>
        <v>2012</v>
      </c>
      <c r="S415">
        <f t="shared" si="27"/>
        <v>2012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(((J416/60)/60)/24)+DATE(1970,1,1)</f>
        <v>41529.063252314816</v>
      </c>
      <c r="P416" t="str">
        <f t="shared" si="24"/>
        <v>film &amp; video</v>
      </c>
      <c r="Q416" t="str">
        <f t="shared" si="25"/>
        <v>documentary</v>
      </c>
      <c r="R416">
        <f t="shared" si="26"/>
        <v>2013</v>
      </c>
      <c r="S416">
        <f t="shared" si="27"/>
        <v>2013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(((J417/60)/60)/24)+DATE(1970,1,1)</f>
        <v>41904.851875</v>
      </c>
      <c r="P417" t="str">
        <f t="shared" si="24"/>
        <v>film &amp; video</v>
      </c>
      <c r="Q417" t="str">
        <f t="shared" si="25"/>
        <v>documentary</v>
      </c>
      <c r="R417">
        <f t="shared" si="26"/>
        <v>2014</v>
      </c>
      <c r="S417">
        <f t="shared" si="27"/>
        <v>2014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(((J418/60)/60)/24)+DATE(1970,1,1)</f>
        <v>41648.396192129629</v>
      </c>
      <c r="P418" t="str">
        <f t="shared" si="24"/>
        <v>film &amp; video</v>
      </c>
      <c r="Q418" t="str">
        <f t="shared" si="25"/>
        <v>documentary</v>
      </c>
      <c r="R418">
        <f t="shared" si="26"/>
        <v>2014</v>
      </c>
      <c r="S418">
        <f t="shared" si="27"/>
        <v>2014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(((J419/60)/60)/24)+DATE(1970,1,1)</f>
        <v>41360.970601851855</v>
      </c>
      <c r="P419" t="str">
        <f t="shared" si="24"/>
        <v>film &amp; video</v>
      </c>
      <c r="Q419" t="str">
        <f t="shared" si="25"/>
        <v>documentary</v>
      </c>
      <c r="R419">
        <f t="shared" si="26"/>
        <v>2013</v>
      </c>
      <c r="S419">
        <f t="shared" si="27"/>
        <v>2013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(((J420/60)/60)/24)+DATE(1970,1,1)</f>
        <v>42178.282372685186</v>
      </c>
      <c r="P420" t="str">
        <f t="shared" si="24"/>
        <v>film &amp; video</v>
      </c>
      <c r="Q420" t="str">
        <f t="shared" si="25"/>
        <v>documentary</v>
      </c>
      <c r="R420">
        <f t="shared" si="26"/>
        <v>2015</v>
      </c>
      <c r="S420">
        <f t="shared" si="27"/>
        <v>2015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(((J421/60)/60)/24)+DATE(1970,1,1)</f>
        <v>41394.842442129629</v>
      </c>
      <c r="P421" t="str">
        <f t="shared" si="24"/>
        <v>film &amp; video</v>
      </c>
      <c r="Q421" t="str">
        <f t="shared" si="25"/>
        <v>documentary</v>
      </c>
      <c r="R421">
        <f t="shared" si="26"/>
        <v>2013</v>
      </c>
      <c r="S421">
        <f t="shared" si="27"/>
        <v>2013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(((J422/60)/60)/24)+DATE(1970,1,1)</f>
        <v>41682.23646990741</v>
      </c>
      <c r="P422" t="str">
        <f t="shared" si="24"/>
        <v>film &amp; video</v>
      </c>
      <c r="Q422" t="str">
        <f t="shared" si="25"/>
        <v>animation</v>
      </c>
      <c r="R422">
        <f t="shared" si="26"/>
        <v>2014</v>
      </c>
      <c r="S422">
        <f t="shared" si="27"/>
        <v>2014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(((J423/60)/60)/24)+DATE(1970,1,1)</f>
        <v>42177.491388888884</v>
      </c>
      <c r="P423" t="str">
        <f t="shared" si="24"/>
        <v>film &amp; video</v>
      </c>
      <c r="Q423" t="str">
        <f t="shared" si="25"/>
        <v>animation</v>
      </c>
      <c r="R423">
        <f t="shared" si="26"/>
        <v>2015</v>
      </c>
      <c r="S423">
        <f t="shared" si="27"/>
        <v>2015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(((J424/60)/60)/24)+DATE(1970,1,1)</f>
        <v>41863.260381944441</v>
      </c>
      <c r="P424" t="str">
        <f t="shared" si="24"/>
        <v>film &amp; video</v>
      </c>
      <c r="Q424" t="str">
        <f t="shared" si="25"/>
        <v>animation</v>
      </c>
      <c r="R424">
        <f t="shared" si="26"/>
        <v>2014</v>
      </c>
      <c r="S424">
        <f t="shared" si="27"/>
        <v>2014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(((J425/60)/60)/24)+DATE(1970,1,1)</f>
        <v>41400.92627314815</v>
      </c>
      <c r="P425" t="str">
        <f t="shared" si="24"/>
        <v>film &amp; video</v>
      </c>
      <c r="Q425" t="str">
        <f t="shared" si="25"/>
        <v>animation</v>
      </c>
      <c r="R425">
        <f t="shared" si="26"/>
        <v>2013</v>
      </c>
      <c r="S425">
        <f t="shared" si="27"/>
        <v>2013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(((J426/60)/60)/24)+DATE(1970,1,1)</f>
        <v>40934.376145833332</v>
      </c>
      <c r="P426" t="str">
        <f t="shared" si="24"/>
        <v>film &amp; video</v>
      </c>
      <c r="Q426" t="str">
        <f t="shared" si="25"/>
        <v>animation</v>
      </c>
      <c r="R426">
        <f t="shared" si="26"/>
        <v>2012</v>
      </c>
      <c r="S426">
        <f t="shared" si="27"/>
        <v>2012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(((J427/60)/60)/24)+DATE(1970,1,1)</f>
        <v>42275.861157407402</v>
      </c>
      <c r="P427" t="str">
        <f t="shared" si="24"/>
        <v>film &amp; video</v>
      </c>
      <c r="Q427" t="str">
        <f t="shared" si="25"/>
        <v>animation</v>
      </c>
      <c r="R427">
        <f t="shared" si="26"/>
        <v>2015</v>
      </c>
      <c r="S427">
        <f t="shared" si="27"/>
        <v>2015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(((J428/60)/60)/24)+DATE(1970,1,1)</f>
        <v>42400.711967592593</v>
      </c>
      <c r="P428" t="str">
        <f t="shared" si="24"/>
        <v>film &amp; video</v>
      </c>
      <c r="Q428" t="str">
        <f t="shared" si="25"/>
        <v>animation</v>
      </c>
      <c r="R428">
        <f t="shared" si="26"/>
        <v>2016</v>
      </c>
      <c r="S428">
        <f t="shared" si="27"/>
        <v>2016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(((J429/60)/60)/24)+DATE(1970,1,1)</f>
        <v>42285.909027777772</v>
      </c>
      <c r="P429" t="str">
        <f t="shared" si="24"/>
        <v>film &amp; video</v>
      </c>
      <c r="Q429" t="str">
        <f t="shared" si="25"/>
        <v>animation</v>
      </c>
      <c r="R429">
        <f t="shared" si="26"/>
        <v>2015</v>
      </c>
      <c r="S429">
        <f t="shared" si="27"/>
        <v>2015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(((J430/60)/60)/24)+DATE(1970,1,1)</f>
        <v>41778.766724537039</v>
      </c>
      <c r="P430" t="str">
        <f t="shared" si="24"/>
        <v>film &amp; video</v>
      </c>
      <c r="Q430" t="str">
        <f t="shared" si="25"/>
        <v>animation</v>
      </c>
      <c r="R430">
        <f t="shared" si="26"/>
        <v>2014</v>
      </c>
      <c r="S430">
        <f t="shared" si="27"/>
        <v>2014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(((J431/60)/60)/24)+DATE(1970,1,1)</f>
        <v>40070.901412037041</v>
      </c>
      <c r="P431" t="str">
        <f t="shared" si="24"/>
        <v>film &amp; video</v>
      </c>
      <c r="Q431" t="str">
        <f t="shared" si="25"/>
        <v>animation</v>
      </c>
      <c r="R431">
        <f t="shared" si="26"/>
        <v>2009</v>
      </c>
      <c r="S431">
        <f t="shared" si="27"/>
        <v>2009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(((J432/60)/60)/24)+DATE(1970,1,1)</f>
        <v>41513.107256944444</v>
      </c>
      <c r="P432" t="str">
        <f t="shared" si="24"/>
        <v>film &amp; video</v>
      </c>
      <c r="Q432" t="str">
        <f t="shared" si="25"/>
        <v>animation</v>
      </c>
      <c r="R432">
        <f t="shared" si="26"/>
        <v>2013</v>
      </c>
      <c r="S432">
        <f t="shared" si="27"/>
        <v>2013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(((J433/60)/60)/24)+DATE(1970,1,1)</f>
        <v>42526.871331018512</v>
      </c>
      <c r="P433" t="str">
        <f t="shared" si="24"/>
        <v>film &amp; video</v>
      </c>
      <c r="Q433" t="str">
        <f t="shared" si="25"/>
        <v>animation</v>
      </c>
      <c r="R433">
        <f t="shared" si="26"/>
        <v>2016</v>
      </c>
      <c r="S433">
        <f t="shared" si="27"/>
        <v>2016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(((J434/60)/60)/24)+DATE(1970,1,1)</f>
        <v>42238.726631944446</v>
      </c>
      <c r="P434" t="str">
        <f t="shared" si="24"/>
        <v>film &amp; video</v>
      </c>
      <c r="Q434" t="str">
        <f t="shared" si="25"/>
        <v>animation</v>
      </c>
      <c r="R434">
        <f t="shared" si="26"/>
        <v>2015</v>
      </c>
      <c r="S434">
        <f t="shared" si="27"/>
        <v>2015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(((J435/60)/60)/24)+DATE(1970,1,1)</f>
        <v>42228.629884259266</v>
      </c>
      <c r="P435" t="str">
        <f t="shared" si="24"/>
        <v>film &amp; video</v>
      </c>
      <c r="Q435" t="str">
        <f t="shared" si="25"/>
        <v>animation</v>
      </c>
      <c r="R435">
        <f t="shared" si="26"/>
        <v>2015</v>
      </c>
      <c r="S435">
        <f t="shared" si="27"/>
        <v>2015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(((J436/60)/60)/24)+DATE(1970,1,1)</f>
        <v>41576.834513888891</v>
      </c>
      <c r="P436" t="str">
        <f t="shared" si="24"/>
        <v>film &amp; video</v>
      </c>
      <c r="Q436" t="str">
        <f t="shared" si="25"/>
        <v>animation</v>
      </c>
      <c r="R436">
        <f t="shared" si="26"/>
        <v>2013</v>
      </c>
      <c r="S436">
        <f t="shared" si="27"/>
        <v>2013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(((J437/60)/60)/24)+DATE(1970,1,1)</f>
        <v>41500.747453703705</v>
      </c>
      <c r="P437" t="str">
        <f t="shared" si="24"/>
        <v>film &amp; video</v>
      </c>
      <c r="Q437" t="str">
        <f t="shared" si="25"/>
        <v>animation</v>
      </c>
      <c r="R437">
        <f t="shared" si="26"/>
        <v>2013</v>
      </c>
      <c r="S437">
        <f t="shared" si="27"/>
        <v>2013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(((J438/60)/60)/24)+DATE(1970,1,1)</f>
        <v>41456.36241898148</v>
      </c>
      <c r="P438" t="str">
        <f t="shared" si="24"/>
        <v>film &amp; video</v>
      </c>
      <c r="Q438" t="str">
        <f t="shared" si="25"/>
        <v>animation</v>
      </c>
      <c r="R438">
        <f t="shared" si="26"/>
        <v>2013</v>
      </c>
      <c r="S438">
        <f t="shared" si="27"/>
        <v>2013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(((J439/60)/60)/24)+DATE(1970,1,1)</f>
        <v>42591.31858796296</v>
      </c>
      <c r="P439" t="str">
        <f t="shared" si="24"/>
        <v>film &amp; video</v>
      </c>
      <c r="Q439" t="str">
        <f t="shared" si="25"/>
        <v>animation</v>
      </c>
      <c r="R439">
        <f t="shared" si="26"/>
        <v>2016</v>
      </c>
      <c r="S439">
        <f t="shared" si="27"/>
        <v>2016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(((J440/60)/60)/24)+DATE(1970,1,1)</f>
        <v>42296.261087962965</v>
      </c>
      <c r="P440" t="str">
        <f t="shared" si="24"/>
        <v>film &amp; video</v>
      </c>
      <c r="Q440" t="str">
        <f t="shared" si="25"/>
        <v>animation</v>
      </c>
      <c r="R440">
        <f t="shared" si="26"/>
        <v>2015</v>
      </c>
      <c r="S440">
        <f t="shared" si="27"/>
        <v>2015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(((J441/60)/60)/24)+DATE(1970,1,1)</f>
        <v>41919.761782407404</v>
      </c>
      <c r="P441" t="str">
        <f t="shared" si="24"/>
        <v>film &amp; video</v>
      </c>
      <c r="Q441" t="str">
        <f t="shared" si="25"/>
        <v>animation</v>
      </c>
      <c r="R441">
        <f t="shared" si="26"/>
        <v>2014</v>
      </c>
      <c r="S441">
        <f t="shared" si="27"/>
        <v>2014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(((J442/60)/60)/24)+DATE(1970,1,1)</f>
        <v>42423.985567129625</v>
      </c>
      <c r="P442" t="str">
        <f t="shared" si="24"/>
        <v>film &amp; video</v>
      </c>
      <c r="Q442" t="str">
        <f t="shared" si="25"/>
        <v>animation</v>
      </c>
      <c r="R442">
        <f t="shared" si="26"/>
        <v>2016</v>
      </c>
      <c r="S442">
        <f t="shared" si="27"/>
        <v>2016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(((J443/60)/60)/24)+DATE(1970,1,1)</f>
        <v>41550.793935185182</v>
      </c>
      <c r="P443" t="str">
        <f t="shared" si="24"/>
        <v>film &amp; video</v>
      </c>
      <c r="Q443" t="str">
        <f t="shared" si="25"/>
        <v>animation</v>
      </c>
      <c r="R443">
        <f t="shared" si="26"/>
        <v>2013</v>
      </c>
      <c r="S443">
        <f t="shared" si="27"/>
        <v>2013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(((J444/60)/60)/24)+DATE(1970,1,1)</f>
        <v>42024.888692129629</v>
      </c>
      <c r="P444" t="str">
        <f t="shared" si="24"/>
        <v>film &amp; video</v>
      </c>
      <c r="Q444" t="str">
        <f t="shared" si="25"/>
        <v>animation</v>
      </c>
      <c r="R444">
        <f t="shared" si="26"/>
        <v>2015</v>
      </c>
      <c r="S444">
        <f t="shared" si="27"/>
        <v>2015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(((J445/60)/60)/24)+DATE(1970,1,1)</f>
        <v>41650.015057870369</v>
      </c>
      <c r="P445" t="str">
        <f t="shared" si="24"/>
        <v>film &amp; video</v>
      </c>
      <c r="Q445" t="str">
        <f t="shared" si="25"/>
        <v>animation</v>
      </c>
      <c r="R445">
        <f t="shared" si="26"/>
        <v>2014</v>
      </c>
      <c r="S445">
        <f t="shared" si="27"/>
        <v>2014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(((J446/60)/60)/24)+DATE(1970,1,1)</f>
        <v>40894.906956018516</v>
      </c>
      <c r="P446" t="str">
        <f t="shared" si="24"/>
        <v>film &amp; video</v>
      </c>
      <c r="Q446" t="str">
        <f t="shared" si="25"/>
        <v>animation</v>
      </c>
      <c r="R446">
        <f t="shared" si="26"/>
        <v>2011</v>
      </c>
      <c r="S446">
        <f t="shared" si="27"/>
        <v>2011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(((J447/60)/60)/24)+DATE(1970,1,1)</f>
        <v>42130.335358796292</v>
      </c>
      <c r="P447" t="str">
        <f t="shared" si="24"/>
        <v>film &amp; video</v>
      </c>
      <c r="Q447" t="str">
        <f t="shared" si="25"/>
        <v>animation</v>
      </c>
      <c r="R447">
        <f t="shared" si="26"/>
        <v>2015</v>
      </c>
      <c r="S447">
        <f t="shared" si="27"/>
        <v>2015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(((J448/60)/60)/24)+DATE(1970,1,1)</f>
        <v>42037.083564814813</v>
      </c>
      <c r="P448" t="str">
        <f t="shared" si="24"/>
        <v>film &amp; video</v>
      </c>
      <c r="Q448" t="str">
        <f t="shared" si="25"/>
        <v>animation</v>
      </c>
      <c r="R448">
        <f t="shared" si="26"/>
        <v>2015</v>
      </c>
      <c r="S448">
        <f t="shared" si="27"/>
        <v>2015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(((J449/60)/60)/24)+DATE(1970,1,1)</f>
        <v>41331.555127314816</v>
      </c>
      <c r="P449" t="str">
        <f t="shared" si="24"/>
        <v>film &amp; video</v>
      </c>
      <c r="Q449" t="str">
        <f t="shared" si="25"/>
        <v>animation</v>
      </c>
      <c r="R449">
        <f t="shared" si="26"/>
        <v>2013</v>
      </c>
      <c r="S449">
        <f t="shared" si="27"/>
        <v>2013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(((J450/60)/60)/24)+DATE(1970,1,1)</f>
        <v>41753.758043981477</v>
      </c>
      <c r="P450" t="str">
        <f t="shared" ref="P450:P513" si="28">LEFT(N450,SEARCH("/",N450)-1)</f>
        <v>film &amp; video</v>
      </c>
      <c r="Q450" t="str">
        <f t="shared" ref="Q450:Q513" si="29">RIGHT(N450,LEN(N450)-SEARCH("/",N450))</f>
        <v>animation</v>
      </c>
      <c r="R450">
        <f t="shared" si="26"/>
        <v>2014</v>
      </c>
      <c r="S450">
        <f t="shared" si="27"/>
        <v>2014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(((J451/60)/60)/24)+DATE(1970,1,1)</f>
        <v>41534.568113425928</v>
      </c>
      <c r="P451" t="str">
        <f t="shared" si="28"/>
        <v>film &amp; video</v>
      </c>
      <c r="Q451" t="str">
        <f t="shared" si="29"/>
        <v>animation</v>
      </c>
      <c r="R451">
        <f t="shared" ref="R451:R514" si="30">YEAR(O451)</f>
        <v>2013</v>
      </c>
      <c r="S451">
        <f t="shared" ref="S451:S514" si="31">YEAR(O451)</f>
        <v>2013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(((J452/60)/60)/24)+DATE(1970,1,1)</f>
        <v>41654.946759259255</v>
      </c>
      <c r="P452" t="str">
        <f t="shared" si="28"/>
        <v>film &amp; video</v>
      </c>
      <c r="Q452" t="str">
        <f t="shared" si="29"/>
        <v>animation</v>
      </c>
      <c r="R452">
        <f t="shared" si="30"/>
        <v>2014</v>
      </c>
      <c r="S452">
        <f t="shared" si="31"/>
        <v>2014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(((J453/60)/60)/24)+DATE(1970,1,1)</f>
        <v>41634.715173611112</v>
      </c>
      <c r="P453" t="str">
        <f t="shared" si="28"/>
        <v>film &amp; video</v>
      </c>
      <c r="Q453" t="str">
        <f t="shared" si="29"/>
        <v>animation</v>
      </c>
      <c r="R453">
        <f t="shared" si="30"/>
        <v>2013</v>
      </c>
      <c r="S453">
        <f t="shared" si="31"/>
        <v>2013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(((J454/60)/60)/24)+DATE(1970,1,1)</f>
        <v>42107.703877314809</v>
      </c>
      <c r="P454" t="str">
        <f t="shared" si="28"/>
        <v>film &amp; video</v>
      </c>
      <c r="Q454" t="str">
        <f t="shared" si="29"/>
        <v>animation</v>
      </c>
      <c r="R454">
        <f t="shared" si="30"/>
        <v>2015</v>
      </c>
      <c r="S454">
        <f t="shared" si="31"/>
        <v>2015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(((J455/60)/60)/24)+DATE(1970,1,1)</f>
        <v>42038.824988425928</v>
      </c>
      <c r="P455" t="str">
        <f t="shared" si="28"/>
        <v>film &amp; video</v>
      </c>
      <c r="Q455" t="str">
        <f t="shared" si="29"/>
        <v>animation</v>
      </c>
      <c r="R455">
        <f t="shared" si="30"/>
        <v>2015</v>
      </c>
      <c r="S455">
        <f t="shared" si="31"/>
        <v>2015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(((J456/60)/60)/24)+DATE(1970,1,1)</f>
        <v>41938.717256944445</v>
      </c>
      <c r="P456" t="str">
        <f t="shared" si="28"/>
        <v>film &amp; video</v>
      </c>
      <c r="Q456" t="str">
        <f t="shared" si="29"/>
        <v>animation</v>
      </c>
      <c r="R456">
        <f t="shared" si="30"/>
        <v>2014</v>
      </c>
      <c r="S456">
        <f t="shared" si="31"/>
        <v>2014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(((J457/60)/60)/24)+DATE(1970,1,1)</f>
        <v>40971.002569444441</v>
      </c>
      <c r="P457" t="str">
        <f t="shared" si="28"/>
        <v>film &amp; video</v>
      </c>
      <c r="Q457" t="str">
        <f t="shared" si="29"/>
        <v>animation</v>
      </c>
      <c r="R457">
        <f t="shared" si="30"/>
        <v>2012</v>
      </c>
      <c r="S457">
        <f t="shared" si="31"/>
        <v>2012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(((J458/60)/60)/24)+DATE(1970,1,1)</f>
        <v>41547.694456018515</v>
      </c>
      <c r="P458" t="str">
        <f t="shared" si="28"/>
        <v>film &amp; video</v>
      </c>
      <c r="Q458" t="str">
        <f t="shared" si="29"/>
        <v>animation</v>
      </c>
      <c r="R458">
        <f t="shared" si="30"/>
        <v>2013</v>
      </c>
      <c r="S458">
        <f t="shared" si="31"/>
        <v>2013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(((J459/60)/60)/24)+DATE(1970,1,1)</f>
        <v>41837.767500000002</v>
      </c>
      <c r="P459" t="str">
        <f t="shared" si="28"/>
        <v>film &amp; video</v>
      </c>
      <c r="Q459" t="str">
        <f t="shared" si="29"/>
        <v>animation</v>
      </c>
      <c r="R459">
        <f t="shared" si="30"/>
        <v>2014</v>
      </c>
      <c r="S459">
        <f t="shared" si="31"/>
        <v>2014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(((J460/60)/60)/24)+DATE(1970,1,1)</f>
        <v>41378.69976851852</v>
      </c>
      <c r="P460" t="str">
        <f t="shared" si="28"/>
        <v>film &amp; video</v>
      </c>
      <c r="Q460" t="str">
        <f t="shared" si="29"/>
        <v>animation</v>
      </c>
      <c r="R460">
        <f t="shared" si="30"/>
        <v>2013</v>
      </c>
      <c r="S460">
        <f t="shared" si="31"/>
        <v>2013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(((J461/60)/60)/24)+DATE(1970,1,1)</f>
        <v>40800.6403587963</v>
      </c>
      <c r="P461" t="str">
        <f t="shared" si="28"/>
        <v>film &amp; video</v>
      </c>
      <c r="Q461" t="str">
        <f t="shared" si="29"/>
        <v>animation</v>
      </c>
      <c r="R461">
        <f t="shared" si="30"/>
        <v>2011</v>
      </c>
      <c r="S461">
        <f t="shared" si="31"/>
        <v>2011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(((J462/60)/60)/24)+DATE(1970,1,1)</f>
        <v>41759.542534722219</v>
      </c>
      <c r="P462" t="str">
        <f t="shared" si="28"/>
        <v>film &amp; video</v>
      </c>
      <c r="Q462" t="str">
        <f t="shared" si="29"/>
        <v>animation</v>
      </c>
      <c r="R462">
        <f t="shared" si="30"/>
        <v>2014</v>
      </c>
      <c r="S462">
        <f t="shared" si="31"/>
        <v>2014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(((J463/60)/60)/24)+DATE(1970,1,1)</f>
        <v>41407.84684027778</v>
      </c>
      <c r="P463" t="str">
        <f t="shared" si="28"/>
        <v>film &amp; video</v>
      </c>
      <c r="Q463" t="str">
        <f t="shared" si="29"/>
        <v>animation</v>
      </c>
      <c r="R463">
        <f t="shared" si="30"/>
        <v>2013</v>
      </c>
      <c r="S463">
        <f t="shared" si="31"/>
        <v>2013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(((J464/60)/60)/24)+DATE(1970,1,1)</f>
        <v>40705.126631944448</v>
      </c>
      <c r="P464" t="str">
        <f t="shared" si="28"/>
        <v>film &amp; video</v>
      </c>
      <c r="Q464" t="str">
        <f t="shared" si="29"/>
        <v>animation</v>
      </c>
      <c r="R464">
        <f t="shared" si="30"/>
        <v>2011</v>
      </c>
      <c r="S464">
        <f t="shared" si="31"/>
        <v>2011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(((J465/60)/60)/24)+DATE(1970,1,1)</f>
        <v>40750.710104166668</v>
      </c>
      <c r="P465" t="str">
        <f t="shared" si="28"/>
        <v>film &amp; video</v>
      </c>
      <c r="Q465" t="str">
        <f t="shared" si="29"/>
        <v>animation</v>
      </c>
      <c r="R465">
        <f t="shared" si="30"/>
        <v>2011</v>
      </c>
      <c r="S465">
        <f t="shared" si="31"/>
        <v>2011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(((J466/60)/60)/24)+DATE(1970,1,1)</f>
        <v>42488.848784722228</v>
      </c>
      <c r="P466" t="str">
        <f t="shared" si="28"/>
        <v>film &amp; video</v>
      </c>
      <c r="Q466" t="str">
        <f t="shared" si="29"/>
        <v>animation</v>
      </c>
      <c r="R466">
        <f t="shared" si="30"/>
        <v>2016</v>
      </c>
      <c r="S466">
        <f t="shared" si="31"/>
        <v>2016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(((J467/60)/60)/24)+DATE(1970,1,1)</f>
        <v>41801.120069444441</v>
      </c>
      <c r="P467" t="str">
        <f t="shared" si="28"/>
        <v>film &amp; video</v>
      </c>
      <c r="Q467" t="str">
        <f t="shared" si="29"/>
        <v>animation</v>
      </c>
      <c r="R467">
        <f t="shared" si="30"/>
        <v>2014</v>
      </c>
      <c r="S467">
        <f t="shared" si="31"/>
        <v>2014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(((J468/60)/60)/24)+DATE(1970,1,1)</f>
        <v>41129.942870370374</v>
      </c>
      <c r="P468" t="str">
        <f t="shared" si="28"/>
        <v>film &amp; video</v>
      </c>
      <c r="Q468" t="str">
        <f t="shared" si="29"/>
        <v>animation</v>
      </c>
      <c r="R468">
        <f t="shared" si="30"/>
        <v>2012</v>
      </c>
      <c r="S468">
        <f t="shared" si="31"/>
        <v>2012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(((J469/60)/60)/24)+DATE(1970,1,1)</f>
        <v>41135.679791666669</v>
      </c>
      <c r="P469" t="str">
        <f t="shared" si="28"/>
        <v>film &amp; video</v>
      </c>
      <c r="Q469" t="str">
        <f t="shared" si="29"/>
        <v>animation</v>
      </c>
      <c r="R469">
        <f t="shared" si="30"/>
        <v>2012</v>
      </c>
      <c r="S469">
        <f t="shared" si="31"/>
        <v>2012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(((J470/60)/60)/24)+DATE(1970,1,1)</f>
        <v>41041.167627314811</v>
      </c>
      <c r="P470" t="str">
        <f t="shared" si="28"/>
        <v>film &amp; video</v>
      </c>
      <c r="Q470" t="str">
        <f t="shared" si="29"/>
        <v>animation</v>
      </c>
      <c r="R470">
        <f t="shared" si="30"/>
        <v>2012</v>
      </c>
      <c r="S470">
        <f t="shared" si="31"/>
        <v>2012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(((J471/60)/60)/24)+DATE(1970,1,1)</f>
        <v>41827.989861111113</v>
      </c>
      <c r="P471" t="str">
        <f t="shared" si="28"/>
        <v>film &amp; video</v>
      </c>
      <c r="Q471" t="str">
        <f t="shared" si="29"/>
        <v>animation</v>
      </c>
      <c r="R471">
        <f t="shared" si="30"/>
        <v>2014</v>
      </c>
      <c r="S471">
        <f t="shared" si="31"/>
        <v>2014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(((J472/60)/60)/24)+DATE(1970,1,1)</f>
        <v>41605.167696759258</v>
      </c>
      <c r="P472" t="str">
        <f t="shared" si="28"/>
        <v>film &amp; video</v>
      </c>
      <c r="Q472" t="str">
        <f t="shared" si="29"/>
        <v>animation</v>
      </c>
      <c r="R472">
        <f t="shared" si="30"/>
        <v>2013</v>
      </c>
      <c r="S472">
        <f t="shared" si="31"/>
        <v>2013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(((J473/60)/60)/24)+DATE(1970,1,1)</f>
        <v>41703.721979166665</v>
      </c>
      <c r="P473" t="str">
        <f t="shared" si="28"/>
        <v>film &amp; video</v>
      </c>
      <c r="Q473" t="str">
        <f t="shared" si="29"/>
        <v>animation</v>
      </c>
      <c r="R473">
        <f t="shared" si="30"/>
        <v>2014</v>
      </c>
      <c r="S473">
        <f t="shared" si="31"/>
        <v>2014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(((J474/60)/60)/24)+DATE(1970,1,1)</f>
        <v>41844.922662037039</v>
      </c>
      <c r="P474" t="str">
        <f t="shared" si="28"/>
        <v>film &amp; video</v>
      </c>
      <c r="Q474" t="str">
        <f t="shared" si="29"/>
        <v>animation</v>
      </c>
      <c r="R474">
        <f t="shared" si="30"/>
        <v>2014</v>
      </c>
      <c r="S474">
        <f t="shared" si="31"/>
        <v>2014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(((J475/60)/60)/24)+DATE(1970,1,1)</f>
        <v>41869.698136574072</v>
      </c>
      <c r="P475" t="str">
        <f t="shared" si="28"/>
        <v>film &amp; video</v>
      </c>
      <c r="Q475" t="str">
        <f t="shared" si="29"/>
        <v>animation</v>
      </c>
      <c r="R475">
        <f t="shared" si="30"/>
        <v>2014</v>
      </c>
      <c r="S475">
        <f t="shared" si="31"/>
        <v>2014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(((J476/60)/60)/24)+DATE(1970,1,1)</f>
        <v>42753.329039351855</v>
      </c>
      <c r="P476" t="str">
        <f t="shared" si="28"/>
        <v>film &amp; video</v>
      </c>
      <c r="Q476" t="str">
        <f t="shared" si="29"/>
        <v>animation</v>
      </c>
      <c r="R476">
        <f t="shared" si="30"/>
        <v>2017</v>
      </c>
      <c r="S476">
        <f t="shared" si="31"/>
        <v>2017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(((J477/60)/60)/24)+DATE(1970,1,1)</f>
        <v>42100.086145833338</v>
      </c>
      <c r="P477" t="str">
        <f t="shared" si="28"/>
        <v>film &amp; video</v>
      </c>
      <c r="Q477" t="str">
        <f t="shared" si="29"/>
        <v>animation</v>
      </c>
      <c r="R477">
        <f t="shared" si="30"/>
        <v>2015</v>
      </c>
      <c r="S477">
        <f t="shared" si="31"/>
        <v>2015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(((J478/60)/60)/24)+DATE(1970,1,1)</f>
        <v>41757.975011574075</v>
      </c>
      <c r="P478" t="str">
        <f t="shared" si="28"/>
        <v>film &amp; video</v>
      </c>
      <c r="Q478" t="str">
        <f t="shared" si="29"/>
        <v>animation</v>
      </c>
      <c r="R478">
        <f t="shared" si="30"/>
        <v>2014</v>
      </c>
      <c r="S478">
        <f t="shared" si="31"/>
        <v>2014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(((J479/60)/60)/24)+DATE(1970,1,1)</f>
        <v>40987.83488425926</v>
      </c>
      <c r="P479" t="str">
        <f t="shared" si="28"/>
        <v>film &amp; video</v>
      </c>
      <c r="Q479" t="str">
        <f t="shared" si="29"/>
        <v>animation</v>
      </c>
      <c r="R479">
        <f t="shared" si="30"/>
        <v>2012</v>
      </c>
      <c r="S479">
        <f t="shared" si="31"/>
        <v>2012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(((J480/60)/60)/24)+DATE(1970,1,1)</f>
        <v>42065.910983796297</v>
      </c>
      <c r="P480" t="str">
        <f t="shared" si="28"/>
        <v>film &amp; video</v>
      </c>
      <c r="Q480" t="str">
        <f t="shared" si="29"/>
        <v>animation</v>
      </c>
      <c r="R480">
        <f t="shared" si="30"/>
        <v>2015</v>
      </c>
      <c r="S480">
        <f t="shared" si="31"/>
        <v>2015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(((J481/60)/60)/24)+DATE(1970,1,1)</f>
        <v>41904.407812500001</v>
      </c>
      <c r="P481" t="str">
        <f t="shared" si="28"/>
        <v>film &amp; video</v>
      </c>
      <c r="Q481" t="str">
        <f t="shared" si="29"/>
        <v>animation</v>
      </c>
      <c r="R481">
        <f t="shared" si="30"/>
        <v>2014</v>
      </c>
      <c r="S481">
        <f t="shared" si="31"/>
        <v>2014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(((J482/60)/60)/24)+DATE(1970,1,1)</f>
        <v>41465.500173611108</v>
      </c>
      <c r="P482" t="str">
        <f t="shared" si="28"/>
        <v>film &amp; video</v>
      </c>
      <c r="Q482" t="str">
        <f t="shared" si="29"/>
        <v>animation</v>
      </c>
      <c r="R482">
        <f t="shared" si="30"/>
        <v>2013</v>
      </c>
      <c r="S482">
        <f t="shared" si="31"/>
        <v>2013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(((J483/60)/60)/24)+DATE(1970,1,1)</f>
        <v>41162.672326388885</v>
      </c>
      <c r="P483" t="str">
        <f t="shared" si="28"/>
        <v>film &amp; video</v>
      </c>
      <c r="Q483" t="str">
        <f t="shared" si="29"/>
        <v>animation</v>
      </c>
      <c r="R483">
        <f t="shared" si="30"/>
        <v>2012</v>
      </c>
      <c r="S483">
        <f t="shared" si="31"/>
        <v>2012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(((J484/60)/60)/24)+DATE(1970,1,1)</f>
        <v>42447.896875000006</v>
      </c>
      <c r="P484" t="str">
        <f t="shared" si="28"/>
        <v>film &amp; video</v>
      </c>
      <c r="Q484" t="str">
        <f t="shared" si="29"/>
        <v>animation</v>
      </c>
      <c r="R484">
        <f t="shared" si="30"/>
        <v>2016</v>
      </c>
      <c r="S484">
        <f t="shared" si="31"/>
        <v>2016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(((J485/60)/60)/24)+DATE(1970,1,1)</f>
        <v>41243.197592592594</v>
      </c>
      <c r="P485" t="str">
        <f t="shared" si="28"/>
        <v>film &amp; video</v>
      </c>
      <c r="Q485" t="str">
        <f t="shared" si="29"/>
        <v>animation</v>
      </c>
      <c r="R485">
        <f t="shared" si="30"/>
        <v>2012</v>
      </c>
      <c r="S485">
        <f t="shared" si="31"/>
        <v>2012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(((J486/60)/60)/24)+DATE(1970,1,1)</f>
        <v>42272.93949074074</v>
      </c>
      <c r="P486" t="str">
        <f t="shared" si="28"/>
        <v>film &amp; video</v>
      </c>
      <c r="Q486" t="str">
        <f t="shared" si="29"/>
        <v>animation</v>
      </c>
      <c r="R486">
        <f t="shared" si="30"/>
        <v>2015</v>
      </c>
      <c r="S486">
        <f t="shared" si="31"/>
        <v>2015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(((J487/60)/60)/24)+DATE(1970,1,1)</f>
        <v>41381.50577546296</v>
      </c>
      <c r="P487" t="str">
        <f t="shared" si="28"/>
        <v>film &amp; video</v>
      </c>
      <c r="Q487" t="str">
        <f t="shared" si="29"/>
        <v>animation</v>
      </c>
      <c r="R487">
        <f t="shared" si="30"/>
        <v>2013</v>
      </c>
      <c r="S487">
        <f t="shared" si="31"/>
        <v>2013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(((J488/60)/60)/24)+DATE(1970,1,1)</f>
        <v>41761.94258101852</v>
      </c>
      <c r="P488" t="str">
        <f t="shared" si="28"/>
        <v>film &amp; video</v>
      </c>
      <c r="Q488" t="str">
        <f t="shared" si="29"/>
        <v>animation</v>
      </c>
      <c r="R488">
        <f t="shared" si="30"/>
        <v>2014</v>
      </c>
      <c r="S488">
        <f t="shared" si="31"/>
        <v>2014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(((J489/60)/60)/24)+DATE(1970,1,1)</f>
        <v>42669.594837962963</v>
      </c>
      <c r="P489" t="str">
        <f t="shared" si="28"/>
        <v>film &amp; video</v>
      </c>
      <c r="Q489" t="str">
        <f t="shared" si="29"/>
        <v>animation</v>
      </c>
      <c r="R489">
        <f t="shared" si="30"/>
        <v>2016</v>
      </c>
      <c r="S489">
        <f t="shared" si="31"/>
        <v>2016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(((J490/60)/60)/24)+DATE(1970,1,1)</f>
        <v>42714.054398148146</v>
      </c>
      <c r="P490" t="str">
        <f t="shared" si="28"/>
        <v>film &amp; video</v>
      </c>
      <c r="Q490" t="str">
        <f t="shared" si="29"/>
        <v>animation</v>
      </c>
      <c r="R490">
        <f t="shared" si="30"/>
        <v>2016</v>
      </c>
      <c r="S490">
        <f t="shared" si="31"/>
        <v>2016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(((J491/60)/60)/24)+DATE(1970,1,1)</f>
        <v>40882.481666666667</v>
      </c>
      <c r="P491" t="str">
        <f t="shared" si="28"/>
        <v>film &amp; video</v>
      </c>
      <c r="Q491" t="str">
        <f t="shared" si="29"/>
        <v>animation</v>
      </c>
      <c r="R491">
        <f t="shared" si="30"/>
        <v>2011</v>
      </c>
      <c r="S491">
        <f t="shared" si="31"/>
        <v>2011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(((J492/60)/60)/24)+DATE(1970,1,1)</f>
        <v>41113.968576388892</v>
      </c>
      <c r="P492" t="str">
        <f t="shared" si="28"/>
        <v>film &amp; video</v>
      </c>
      <c r="Q492" t="str">
        <f t="shared" si="29"/>
        <v>animation</v>
      </c>
      <c r="R492">
        <f t="shared" si="30"/>
        <v>2012</v>
      </c>
      <c r="S492">
        <f t="shared" si="31"/>
        <v>2012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(((J493/60)/60)/24)+DATE(1970,1,1)</f>
        <v>42366.982627314821</v>
      </c>
      <c r="P493" t="str">
        <f t="shared" si="28"/>
        <v>film &amp; video</v>
      </c>
      <c r="Q493" t="str">
        <f t="shared" si="29"/>
        <v>animation</v>
      </c>
      <c r="R493">
        <f t="shared" si="30"/>
        <v>2015</v>
      </c>
      <c r="S493">
        <f t="shared" si="31"/>
        <v>2015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(((J494/60)/60)/24)+DATE(1970,1,1)</f>
        <v>42596.03506944445</v>
      </c>
      <c r="P494" t="str">
        <f t="shared" si="28"/>
        <v>film &amp; video</v>
      </c>
      <c r="Q494" t="str">
        <f t="shared" si="29"/>
        <v>animation</v>
      </c>
      <c r="R494">
        <f t="shared" si="30"/>
        <v>2016</v>
      </c>
      <c r="S494">
        <f t="shared" si="31"/>
        <v>2016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(((J495/60)/60)/24)+DATE(1970,1,1)</f>
        <v>42114.726134259254</v>
      </c>
      <c r="P495" t="str">
        <f t="shared" si="28"/>
        <v>film &amp; video</v>
      </c>
      <c r="Q495" t="str">
        <f t="shared" si="29"/>
        <v>animation</v>
      </c>
      <c r="R495">
        <f t="shared" si="30"/>
        <v>2015</v>
      </c>
      <c r="S495">
        <f t="shared" si="31"/>
        <v>2015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(((J496/60)/60)/24)+DATE(1970,1,1)</f>
        <v>41799.830613425926</v>
      </c>
      <c r="P496" t="str">
        <f t="shared" si="28"/>
        <v>film &amp; video</v>
      </c>
      <c r="Q496" t="str">
        <f t="shared" si="29"/>
        <v>animation</v>
      </c>
      <c r="R496">
        <f t="shared" si="30"/>
        <v>2014</v>
      </c>
      <c r="S496">
        <f t="shared" si="31"/>
        <v>2014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(((J497/60)/60)/24)+DATE(1970,1,1)</f>
        <v>42171.827604166669</v>
      </c>
      <c r="P497" t="str">
        <f t="shared" si="28"/>
        <v>film &amp; video</v>
      </c>
      <c r="Q497" t="str">
        <f t="shared" si="29"/>
        <v>animation</v>
      </c>
      <c r="R497">
        <f t="shared" si="30"/>
        <v>2015</v>
      </c>
      <c r="S497">
        <f t="shared" si="31"/>
        <v>2015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(((J498/60)/60)/24)+DATE(1970,1,1)</f>
        <v>41620.93141203704</v>
      </c>
      <c r="P498" t="str">
        <f t="shared" si="28"/>
        <v>film &amp; video</v>
      </c>
      <c r="Q498" t="str">
        <f t="shared" si="29"/>
        <v>animation</v>
      </c>
      <c r="R498">
        <f t="shared" si="30"/>
        <v>2013</v>
      </c>
      <c r="S498">
        <f t="shared" si="31"/>
        <v>2013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(((J499/60)/60)/24)+DATE(1970,1,1)</f>
        <v>41945.037789351853</v>
      </c>
      <c r="P499" t="str">
        <f t="shared" si="28"/>
        <v>film &amp; video</v>
      </c>
      <c r="Q499" t="str">
        <f t="shared" si="29"/>
        <v>animation</v>
      </c>
      <c r="R499">
        <f t="shared" si="30"/>
        <v>2014</v>
      </c>
      <c r="S499">
        <f t="shared" si="31"/>
        <v>2014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(((J500/60)/60)/24)+DATE(1970,1,1)</f>
        <v>40858.762141203704</v>
      </c>
      <c r="P500" t="str">
        <f t="shared" si="28"/>
        <v>film &amp; video</v>
      </c>
      <c r="Q500" t="str">
        <f t="shared" si="29"/>
        <v>animation</v>
      </c>
      <c r="R500">
        <f t="shared" si="30"/>
        <v>2011</v>
      </c>
      <c r="S500">
        <f t="shared" si="31"/>
        <v>2011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(((J501/60)/60)/24)+DATE(1970,1,1)</f>
        <v>40043.895462962959</v>
      </c>
      <c r="P501" t="str">
        <f t="shared" si="28"/>
        <v>film &amp; video</v>
      </c>
      <c r="Q501" t="str">
        <f t="shared" si="29"/>
        <v>animation</v>
      </c>
      <c r="R501">
        <f t="shared" si="30"/>
        <v>2009</v>
      </c>
      <c r="S501">
        <f t="shared" si="31"/>
        <v>2009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(((J502/60)/60)/24)+DATE(1970,1,1)</f>
        <v>40247.886006944449</v>
      </c>
      <c r="P502" t="str">
        <f t="shared" si="28"/>
        <v>film &amp; video</v>
      </c>
      <c r="Q502" t="str">
        <f t="shared" si="29"/>
        <v>animation</v>
      </c>
      <c r="R502">
        <f t="shared" si="30"/>
        <v>2010</v>
      </c>
      <c r="S502">
        <f t="shared" si="31"/>
        <v>2010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(((J503/60)/60)/24)+DATE(1970,1,1)</f>
        <v>40703.234386574077</v>
      </c>
      <c r="P503" t="str">
        <f t="shared" si="28"/>
        <v>film &amp; video</v>
      </c>
      <c r="Q503" t="str">
        <f t="shared" si="29"/>
        <v>animation</v>
      </c>
      <c r="R503">
        <f t="shared" si="30"/>
        <v>2011</v>
      </c>
      <c r="S503">
        <f t="shared" si="31"/>
        <v>2011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(((J504/60)/60)/24)+DATE(1970,1,1)</f>
        <v>40956.553530092591</v>
      </c>
      <c r="P504" t="str">
        <f t="shared" si="28"/>
        <v>film &amp; video</v>
      </c>
      <c r="Q504" t="str">
        <f t="shared" si="29"/>
        <v>animation</v>
      </c>
      <c r="R504">
        <f t="shared" si="30"/>
        <v>2012</v>
      </c>
      <c r="S504">
        <f t="shared" si="31"/>
        <v>2012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(((J505/60)/60)/24)+DATE(1970,1,1)</f>
        <v>41991.526655092588</v>
      </c>
      <c r="P505" t="str">
        <f t="shared" si="28"/>
        <v>film &amp; video</v>
      </c>
      <c r="Q505" t="str">
        <f t="shared" si="29"/>
        <v>animation</v>
      </c>
      <c r="R505">
        <f t="shared" si="30"/>
        <v>2014</v>
      </c>
      <c r="S505">
        <f t="shared" si="31"/>
        <v>2014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(((J506/60)/60)/24)+DATE(1970,1,1)</f>
        <v>40949.98364583333</v>
      </c>
      <c r="P506" t="str">
        <f t="shared" si="28"/>
        <v>film &amp; video</v>
      </c>
      <c r="Q506" t="str">
        <f t="shared" si="29"/>
        <v>animation</v>
      </c>
      <c r="R506">
        <f t="shared" si="30"/>
        <v>2012</v>
      </c>
      <c r="S506">
        <f t="shared" si="31"/>
        <v>2012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(((J507/60)/60)/24)+DATE(1970,1,1)</f>
        <v>42318.098217592589</v>
      </c>
      <c r="P507" t="str">
        <f t="shared" si="28"/>
        <v>film &amp; video</v>
      </c>
      <c r="Q507" t="str">
        <f t="shared" si="29"/>
        <v>animation</v>
      </c>
      <c r="R507">
        <f t="shared" si="30"/>
        <v>2015</v>
      </c>
      <c r="S507">
        <f t="shared" si="31"/>
        <v>2015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(((J508/60)/60)/24)+DATE(1970,1,1)</f>
        <v>41466.552314814813</v>
      </c>
      <c r="P508" t="str">
        <f t="shared" si="28"/>
        <v>film &amp; video</v>
      </c>
      <c r="Q508" t="str">
        <f t="shared" si="29"/>
        <v>animation</v>
      </c>
      <c r="R508">
        <f t="shared" si="30"/>
        <v>2013</v>
      </c>
      <c r="S508">
        <f t="shared" si="31"/>
        <v>2013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(((J509/60)/60)/24)+DATE(1970,1,1)</f>
        <v>41156.958993055552</v>
      </c>
      <c r="P509" t="str">
        <f t="shared" si="28"/>
        <v>film &amp; video</v>
      </c>
      <c r="Q509" t="str">
        <f t="shared" si="29"/>
        <v>animation</v>
      </c>
      <c r="R509">
        <f t="shared" si="30"/>
        <v>2012</v>
      </c>
      <c r="S509">
        <f t="shared" si="31"/>
        <v>2012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(((J510/60)/60)/24)+DATE(1970,1,1)</f>
        <v>40995.024317129632</v>
      </c>
      <c r="P510" t="str">
        <f t="shared" si="28"/>
        <v>film &amp; video</v>
      </c>
      <c r="Q510" t="str">
        <f t="shared" si="29"/>
        <v>animation</v>
      </c>
      <c r="R510">
        <f t="shared" si="30"/>
        <v>2012</v>
      </c>
      <c r="S510">
        <f t="shared" si="31"/>
        <v>2012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(((J511/60)/60)/24)+DATE(1970,1,1)</f>
        <v>42153.631597222222</v>
      </c>
      <c r="P511" t="str">
        <f t="shared" si="28"/>
        <v>film &amp; video</v>
      </c>
      <c r="Q511" t="str">
        <f t="shared" si="29"/>
        <v>animation</v>
      </c>
      <c r="R511">
        <f t="shared" si="30"/>
        <v>2015</v>
      </c>
      <c r="S511">
        <f t="shared" si="31"/>
        <v>2015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(((J512/60)/60)/24)+DATE(1970,1,1)</f>
        <v>42400.176377314812</v>
      </c>
      <c r="P512" t="str">
        <f t="shared" si="28"/>
        <v>film &amp; video</v>
      </c>
      <c r="Q512" t="str">
        <f t="shared" si="29"/>
        <v>animation</v>
      </c>
      <c r="R512">
        <f t="shared" si="30"/>
        <v>2016</v>
      </c>
      <c r="S512">
        <f t="shared" si="31"/>
        <v>2016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(((J513/60)/60)/24)+DATE(1970,1,1)</f>
        <v>41340.303032407406</v>
      </c>
      <c r="P513" t="str">
        <f t="shared" si="28"/>
        <v>film &amp; video</v>
      </c>
      <c r="Q513" t="str">
        <f t="shared" si="29"/>
        <v>animation</v>
      </c>
      <c r="R513">
        <f t="shared" si="30"/>
        <v>2013</v>
      </c>
      <c r="S513">
        <f t="shared" si="31"/>
        <v>2013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(((J514/60)/60)/24)+DATE(1970,1,1)</f>
        <v>42649.742210648154</v>
      </c>
      <c r="P514" t="str">
        <f t="shared" ref="P514:P577" si="32">LEFT(N514,SEARCH("/",N514)-1)</f>
        <v>film &amp; video</v>
      </c>
      <c r="Q514" t="str">
        <f t="shared" ref="Q514:Q577" si="33">RIGHT(N514,LEN(N514)-SEARCH("/",N514))</f>
        <v>animation</v>
      </c>
      <c r="R514">
        <f t="shared" si="30"/>
        <v>2016</v>
      </c>
      <c r="S514">
        <f t="shared" si="31"/>
        <v>2016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(((J515/60)/60)/24)+DATE(1970,1,1)</f>
        <v>42552.653993055559</v>
      </c>
      <c r="P515" t="str">
        <f t="shared" si="32"/>
        <v>film &amp; video</v>
      </c>
      <c r="Q515" t="str">
        <f t="shared" si="33"/>
        <v>animation</v>
      </c>
      <c r="R515">
        <f t="shared" ref="R515:R578" si="34">YEAR(O515)</f>
        <v>2016</v>
      </c>
      <c r="S515">
        <f t="shared" ref="S515:S578" si="35">YEAR(O515)</f>
        <v>2016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(((J516/60)/60)/24)+DATE(1970,1,1)</f>
        <v>41830.613969907405</v>
      </c>
      <c r="P516" t="str">
        <f t="shared" si="32"/>
        <v>film &amp; video</v>
      </c>
      <c r="Q516" t="str">
        <f t="shared" si="33"/>
        <v>animation</v>
      </c>
      <c r="R516">
        <f t="shared" si="34"/>
        <v>2014</v>
      </c>
      <c r="S516">
        <f t="shared" si="35"/>
        <v>2014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(((J517/60)/60)/24)+DATE(1970,1,1)</f>
        <v>42327.490752314814</v>
      </c>
      <c r="P517" t="str">
        <f t="shared" si="32"/>
        <v>film &amp; video</v>
      </c>
      <c r="Q517" t="str">
        <f t="shared" si="33"/>
        <v>animation</v>
      </c>
      <c r="R517">
        <f t="shared" si="34"/>
        <v>2015</v>
      </c>
      <c r="S517">
        <f t="shared" si="35"/>
        <v>2015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(((J518/60)/60)/24)+DATE(1970,1,1)</f>
        <v>42091.778703703705</v>
      </c>
      <c r="P518" t="str">
        <f t="shared" si="32"/>
        <v>film &amp; video</v>
      </c>
      <c r="Q518" t="str">
        <f t="shared" si="33"/>
        <v>animation</v>
      </c>
      <c r="R518">
        <f t="shared" si="34"/>
        <v>2015</v>
      </c>
      <c r="S518">
        <f t="shared" si="35"/>
        <v>2015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(((J519/60)/60)/24)+DATE(1970,1,1)</f>
        <v>42738.615289351852</v>
      </c>
      <c r="P519" t="str">
        <f t="shared" si="32"/>
        <v>film &amp; video</v>
      </c>
      <c r="Q519" t="str">
        <f t="shared" si="33"/>
        <v>animation</v>
      </c>
      <c r="R519">
        <f t="shared" si="34"/>
        <v>2017</v>
      </c>
      <c r="S519">
        <f t="shared" si="35"/>
        <v>2017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(((J520/60)/60)/24)+DATE(1970,1,1)</f>
        <v>42223.616018518514</v>
      </c>
      <c r="P520" t="str">
        <f t="shared" si="32"/>
        <v>film &amp; video</v>
      </c>
      <c r="Q520" t="str">
        <f t="shared" si="33"/>
        <v>animation</v>
      </c>
      <c r="R520">
        <f t="shared" si="34"/>
        <v>2015</v>
      </c>
      <c r="S520">
        <f t="shared" si="35"/>
        <v>2015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(((J521/60)/60)/24)+DATE(1970,1,1)</f>
        <v>41218.391446759262</v>
      </c>
      <c r="P521" t="str">
        <f t="shared" si="32"/>
        <v>film &amp; video</v>
      </c>
      <c r="Q521" t="str">
        <f t="shared" si="33"/>
        <v>animation</v>
      </c>
      <c r="R521">
        <f t="shared" si="34"/>
        <v>2012</v>
      </c>
      <c r="S521">
        <f t="shared" si="35"/>
        <v>2012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(((J522/60)/60)/24)+DATE(1970,1,1)</f>
        <v>42318.702094907407</v>
      </c>
      <c r="P522" t="str">
        <f t="shared" si="32"/>
        <v>theater</v>
      </c>
      <c r="Q522" t="str">
        <f t="shared" si="33"/>
        <v>plays</v>
      </c>
      <c r="R522">
        <f t="shared" si="34"/>
        <v>2015</v>
      </c>
      <c r="S522">
        <f t="shared" si="35"/>
        <v>2015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(((J523/60)/60)/24)+DATE(1970,1,1)</f>
        <v>42646.092812499999</v>
      </c>
      <c r="P523" t="str">
        <f t="shared" si="32"/>
        <v>theater</v>
      </c>
      <c r="Q523" t="str">
        <f t="shared" si="33"/>
        <v>plays</v>
      </c>
      <c r="R523">
        <f t="shared" si="34"/>
        <v>2016</v>
      </c>
      <c r="S523">
        <f t="shared" si="35"/>
        <v>2016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(((J524/60)/60)/24)+DATE(1970,1,1)</f>
        <v>42430.040798611109</v>
      </c>
      <c r="P524" t="str">
        <f t="shared" si="32"/>
        <v>theater</v>
      </c>
      <c r="Q524" t="str">
        <f t="shared" si="33"/>
        <v>plays</v>
      </c>
      <c r="R524">
        <f t="shared" si="34"/>
        <v>2016</v>
      </c>
      <c r="S524">
        <f t="shared" si="35"/>
        <v>2016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(((J525/60)/60)/24)+DATE(1970,1,1)</f>
        <v>42238.13282407407</v>
      </c>
      <c r="P525" t="str">
        <f t="shared" si="32"/>
        <v>theater</v>
      </c>
      <c r="Q525" t="str">
        <f t="shared" si="33"/>
        <v>plays</v>
      </c>
      <c r="R525">
        <f t="shared" si="34"/>
        <v>2015</v>
      </c>
      <c r="S525">
        <f t="shared" si="35"/>
        <v>2015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(((J526/60)/60)/24)+DATE(1970,1,1)</f>
        <v>42492.717233796298</v>
      </c>
      <c r="P526" t="str">
        <f t="shared" si="32"/>
        <v>theater</v>
      </c>
      <c r="Q526" t="str">
        <f t="shared" si="33"/>
        <v>plays</v>
      </c>
      <c r="R526">
        <f t="shared" si="34"/>
        <v>2016</v>
      </c>
      <c r="S526">
        <f t="shared" si="35"/>
        <v>2016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(((J527/60)/60)/24)+DATE(1970,1,1)</f>
        <v>41850.400937500002</v>
      </c>
      <c r="P527" t="str">
        <f t="shared" si="32"/>
        <v>theater</v>
      </c>
      <c r="Q527" t="str">
        <f t="shared" si="33"/>
        <v>plays</v>
      </c>
      <c r="R527">
        <f t="shared" si="34"/>
        <v>2014</v>
      </c>
      <c r="S527">
        <f t="shared" si="35"/>
        <v>2014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(((J528/60)/60)/24)+DATE(1970,1,1)</f>
        <v>42192.591944444444</v>
      </c>
      <c r="P528" t="str">
        <f t="shared" si="32"/>
        <v>theater</v>
      </c>
      <c r="Q528" t="str">
        <f t="shared" si="33"/>
        <v>plays</v>
      </c>
      <c r="R528">
        <f t="shared" si="34"/>
        <v>2015</v>
      </c>
      <c r="S528">
        <f t="shared" si="35"/>
        <v>2015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(((J529/60)/60)/24)+DATE(1970,1,1)</f>
        <v>42753.205625000002</v>
      </c>
      <c r="P529" t="str">
        <f t="shared" si="32"/>
        <v>theater</v>
      </c>
      <c r="Q529" t="str">
        <f t="shared" si="33"/>
        <v>plays</v>
      </c>
      <c r="R529">
        <f t="shared" si="34"/>
        <v>2017</v>
      </c>
      <c r="S529">
        <f t="shared" si="35"/>
        <v>2017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(((J530/60)/60)/24)+DATE(1970,1,1)</f>
        <v>42155.920219907406</v>
      </c>
      <c r="P530" t="str">
        <f t="shared" si="32"/>
        <v>theater</v>
      </c>
      <c r="Q530" t="str">
        <f t="shared" si="33"/>
        <v>plays</v>
      </c>
      <c r="R530">
        <f t="shared" si="34"/>
        <v>2015</v>
      </c>
      <c r="S530">
        <f t="shared" si="35"/>
        <v>2015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(((J531/60)/60)/24)+DATE(1970,1,1)</f>
        <v>42725.031180555554</v>
      </c>
      <c r="P531" t="str">
        <f t="shared" si="32"/>
        <v>theater</v>
      </c>
      <c r="Q531" t="str">
        <f t="shared" si="33"/>
        <v>plays</v>
      </c>
      <c r="R531">
        <f t="shared" si="34"/>
        <v>2016</v>
      </c>
      <c r="S531">
        <f t="shared" si="35"/>
        <v>2016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(((J532/60)/60)/24)+DATE(1970,1,1)</f>
        <v>42157.591064814813</v>
      </c>
      <c r="P532" t="str">
        <f t="shared" si="32"/>
        <v>theater</v>
      </c>
      <c r="Q532" t="str">
        <f t="shared" si="33"/>
        <v>plays</v>
      </c>
      <c r="R532">
        <f t="shared" si="34"/>
        <v>2015</v>
      </c>
      <c r="S532">
        <f t="shared" si="35"/>
        <v>2015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(((J533/60)/60)/24)+DATE(1970,1,1)</f>
        <v>42676.065150462964</v>
      </c>
      <c r="P533" t="str">
        <f t="shared" si="32"/>
        <v>theater</v>
      </c>
      <c r="Q533" t="str">
        <f t="shared" si="33"/>
        <v>plays</v>
      </c>
      <c r="R533">
        <f t="shared" si="34"/>
        <v>2016</v>
      </c>
      <c r="S533">
        <f t="shared" si="35"/>
        <v>2016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(((J534/60)/60)/24)+DATE(1970,1,1)</f>
        <v>42473.007037037038</v>
      </c>
      <c r="P534" t="str">
        <f t="shared" si="32"/>
        <v>theater</v>
      </c>
      <c r="Q534" t="str">
        <f t="shared" si="33"/>
        <v>plays</v>
      </c>
      <c r="R534">
        <f t="shared" si="34"/>
        <v>2016</v>
      </c>
      <c r="S534">
        <f t="shared" si="35"/>
        <v>2016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(((J535/60)/60)/24)+DATE(1970,1,1)</f>
        <v>42482.43478009259</v>
      </c>
      <c r="P535" t="str">
        <f t="shared" si="32"/>
        <v>theater</v>
      </c>
      <c r="Q535" t="str">
        <f t="shared" si="33"/>
        <v>plays</v>
      </c>
      <c r="R535">
        <f t="shared" si="34"/>
        <v>2016</v>
      </c>
      <c r="S535">
        <f t="shared" si="35"/>
        <v>2016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(((J536/60)/60)/24)+DATE(1970,1,1)</f>
        <v>42270.810995370368</v>
      </c>
      <c r="P536" t="str">
        <f t="shared" si="32"/>
        <v>theater</v>
      </c>
      <c r="Q536" t="str">
        <f t="shared" si="33"/>
        <v>plays</v>
      </c>
      <c r="R536">
        <f t="shared" si="34"/>
        <v>2015</v>
      </c>
      <c r="S536">
        <f t="shared" si="35"/>
        <v>2015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(((J537/60)/60)/24)+DATE(1970,1,1)</f>
        <v>42711.545196759253</v>
      </c>
      <c r="P537" t="str">
        <f t="shared" si="32"/>
        <v>theater</v>
      </c>
      <c r="Q537" t="str">
        <f t="shared" si="33"/>
        <v>plays</v>
      </c>
      <c r="R537">
        <f t="shared" si="34"/>
        <v>2016</v>
      </c>
      <c r="S537">
        <f t="shared" si="35"/>
        <v>2016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(((J538/60)/60)/24)+DATE(1970,1,1)</f>
        <v>42179.344988425932</v>
      </c>
      <c r="P538" t="str">
        <f t="shared" si="32"/>
        <v>theater</v>
      </c>
      <c r="Q538" t="str">
        <f t="shared" si="33"/>
        <v>plays</v>
      </c>
      <c r="R538">
        <f t="shared" si="34"/>
        <v>2015</v>
      </c>
      <c r="S538">
        <f t="shared" si="35"/>
        <v>2015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(((J539/60)/60)/24)+DATE(1970,1,1)</f>
        <v>42282.768414351856</v>
      </c>
      <c r="P539" t="str">
        <f t="shared" si="32"/>
        <v>theater</v>
      </c>
      <c r="Q539" t="str">
        <f t="shared" si="33"/>
        <v>plays</v>
      </c>
      <c r="R539">
        <f t="shared" si="34"/>
        <v>2015</v>
      </c>
      <c r="S539">
        <f t="shared" si="35"/>
        <v>2015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(((J540/60)/60)/24)+DATE(1970,1,1)</f>
        <v>42473.794710648144</v>
      </c>
      <c r="P540" t="str">
        <f t="shared" si="32"/>
        <v>theater</v>
      </c>
      <c r="Q540" t="str">
        <f t="shared" si="33"/>
        <v>plays</v>
      </c>
      <c r="R540">
        <f t="shared" si="34"/>
        <v>2016</v>
      </c>
      <c r="S540">
        <f t="shared" si="35"/>
        <v>2016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(((J541/60)/60)/24)+DATE(1970,1,1)</f>
        <v>42535.049849537041</v>
      </c>
      <c r="P541" t="str">
        <f t="shared" si="32"/>
        <v>theater</v>
      </c>
      <c r="Q541" t="str">
        <f t="shared" si="33"/>
        <v>plays</v>
      </c>
      <c r="R541">
        <f t="shared" si="34"/>
        <v>2016</v>
      </c>
      <c r="S541">
        <f t="shared" si="35"/>
        <v>2016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(((J542/60)/60)/24)+DATE(1970,1,1)</f>
        <v>42009.817199074074</v>
      </c>
      <c r="P542" t="str">
        <f t="shared" si="32"/>
        <v>technology</v>
      </c>
      <c r="Q542" t="str">
        <f t="shared" si="33"/>
        <v>web</v>
      </c>
      <c r="R542">
        <f t="shared" si="34"/>
        <v>2015</v>
      </c>
      <c r="S542">
        <f t="shared" si="35"/>
        <v>2015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(((J543/60)/60)/24)+DATE(1970,1,1)</f>
        <v>42276.046689814815</v>
      </c>
      <c r="P543" t="str">
        <f t="shared" si="32"/>
        <v>technology</v>
      </c>
      <c r="Q543" t="str">
        <f t="shared" si="33"/>
        <v>web</v>
      </c>
      <c r="R543">
        <f t="shared" si="34"/>
        <v>2015</v>
      </c>
      <c r="S543">
        <f t="shared" si="35"/>
        <v>2015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(((J544/60)/60)/24)+DATE(1970,1,1)</f>
        <v>42433.737453703703</v>
      </c>
      <c r="P544" t="str">
        <f t="shared" si="32"/>
        <v>technology</v>
      </c>
      <c r="Q544" t="str">
        <f t="shared" si="33"/>
        <v>web</v>
      </c>
      <c r="R544">
        <f t="shared" si="34"/>
        <v>2016</v>
      </c>
      <c r="S544">
        <f t="shared" si="35"/>
        <v>2016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(((J545/60)/60)/24)+DATE(1970,1,1)</f>
        <v>41914.092152777775</v>
      </c>
      <c r="P545" t="str">
        <f t="shared" si="32"/>
        <v>technology</v>
      </c>
      <c r="Q545" t="str">
        <f t="shared" si="33"/>
        <v>web</v>
      </c>
      <c r="R545">
        <f t="shared" si="34"/>
        <v>2014</v>
      </c>
      <c r="S545">
        <f t="shared" si="35"/>
        <v>2014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(((J546/60)/60)/24)+DATE(1970,1,1)</f>
        <v>42525.656944444447</v>
      </c>
      <c r="P546" t="str">
        <f t="shared" si="32"/>
        <v>technology</v>
      </c>
      <c r="Q546" t="str">
        <f t="shared" si="33"/>
        <v>web</v>
      </c>
      <c r="R546">
        <f t="shared" si="34"/>
        <v>2016</v>
      </c>
      <c r="S546">
        <f t="shared" si="35"/>
        <v>2016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(((J547/60)/60)/24)+DATE(1970,1,1)</f>
        <v>42283.592465277776</v>
      </c>
      <c r="P547" t="str">
        <f t="shared" si="32"/>
        <v>technology</v>
      </c>
      <c r="Q547" t="str">
        <f t="shared" si="33"/>
        <v>web</v>
      </c>
      <c r="R547">
        <f t="shared" si="34"/>
        <v>2015</v>
      </c>
      <c r="S547">
        <f t="shared" si="35"/>
        <v>2015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(((J548/60)/60)/24)+DATE(1970,1,1)</f>
        <v>42249.667997685188</v>
      </c>
      <c r="P548" t="str">
        <f t="shared" si="32"/>
        <v>technology</v>
      </c>
      <c r="Q548" t="str">
        <f t="shared" si="33"/>
        <v>web</v>
      </c>
      <c r="R548">
        <f t="shared" si="34"/>
        <v>2015</v>
      </c>
      <c r="S548">
        <f t="shared" si="35"/>
        <v>2015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(((J549/60)/60)/24)+DATE(1970,1,1)</f>
        <v>42380.696342592593</v>
      </c>
      <c r="P549" t="str">
        <f t="shared" si="32"/>
        <v>technology</v>
      </c>
      <c r="Q549" t="str">
        <f t="shared" si="33"/>
        <v>web</v>
      </c>
      <c r="R549">
        <f t="shared" si="34"/>
        <v>2016</v>
      </c>
      <c r="S549">
        <f t="shared" si="35"/>
        <v>2016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(((J550/60)/60)/24)+DATE(1970,1,1)</f>
        <v>42276.903333333335</v>
      </c>
      <c r="P550" t="str">
        <f t="shared" si="32"/>
        <v>technology</v>
      </c>
      <c r="Q550" t="str">
        <f t="shared" si="33"/>
        <v>web</v>
      </c>
      <c r="R550">
        <f t="shared" si="34"/>
        <v>2015</v>
      </c>
      <c r="S550">
        <f t="shared" si="35"/>
        <v>2015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(((J551/60)/60)/24)+DATE(1970,1,1)</f>
        <v>42163.636828703704</v>
      </c>
      <c r="P551" t="str">
        <f t="shared" si="32"/>
        <v>technology</v>
      </c>
      <c r="Q551" t="str">
        <f t="shared" si="33"/>
        <v>web</v>
      </c>
      <c r="R551">
        <f t="shared" si="34"/>
        <v>2015</v>
      </c>
      <c r="S551">
        <f t="shared" si="35"/>
        <v>2015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(((J552/60)/60)/24)+DATE(1970,1,1)</f>
        <v>42753.678761574076</v>
      </c>
      <c r="P552" t="str">
        <f t="shared" si="32"/>
        <v>technology</v>
      </c>
      <c r="Q552" t="str">
        <f t="shared" si="33"/>
        <v>web</v>
      </c>
      <c r="R552">
        <f t="shared" si="34"/>
        <v>2017</v>
      </c>
      <c r="S552">
        <f t="shared" si="35"/>
        <v>2017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(((J553/60)/60)/24)+DATE(1970,1,1)</f>
        <v>42173.275740740741</v>
      </c>
      <c r="P553" t="str">
        <f t="shared" si="32"/>
        <v>technology</v>
      </c>
      <c r="Q553" t="str">
        <f t="shared" si="33"/>
        <v>web</v>
      </c>
      <c r="R553">
        <f t="shared" si="34"/>
        <v>2015</v>
      </c>
      <c r="S553">
        <f t="shared" si="35"/>
        <v>2015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(((J554/60)/60)/24)+DATE(1970,1,1)</f>
        <v>42318.616851851853</v>
      </c>
      <c r="P554" t="str">
        <f t="shared" si="32"/>
        <v>technology</v>
      </c>
      <c r="Q554" t="str">
        <f t="shared" si="33"/>
        <v>web</v>
      </c>
      <c r="R554">
        <f t="shared" si="34"/>
        <v>2015</v>
      </c>
      <c r="S554">
        <f t="shared" si="35"/>
        <v>2015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(((J555/60)/60)/24)+DATE(1970,1,1)</f>
        <v>41927.71980324074</v>
      </c>
      <c r="P555" t="str">
        <f t="shared" si="32"/>
        <v>technology</v>
      </c>
      <c r="Q555" t="str">
        <f t="shared" si="33"/>
        <v>web</v>
      </c>
      <c r="R555">
        <f t="shared" si="34"/>
        <v>2014</v>
      </c>
      <c r="S555">
        <f t="shared" si="35"/>
        <v>2014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(((J556/60)/60)/24)+DATE(1970,1,1)</f>
        <v>41901.684861111113</v>
      </c>
      <c r="P556" t="str">
        <f t="shared" si="32"/>
        <v>technology</v>
      </c>
      <c r="Q556" t="str">
        <f t="shared" si="33"/>
        <v>web</v>
      </c>
      <c r="R556">
        <f t="shared" si="34"/>
        <v>2014</v>
      </c>
      <c r="S556">
        <f t="shared" si="35"/>
        <v>2014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(((J557/60)/60)/24)+DATE(1970,1,1)</f>
        <v>42503.353506944448</v>
      </c>
      <c r="P557" t="str">
        <f t="shared" si="32"/>
        <v>technology</v>
      </c>
      <c r="Q557" t="str">
        <f t="shared" si="33"/>
        <v>web</v>
      </c>
      <c r="R557">
        <f t="shared" si="34"/>
        <v>2016</v>
      </c>
      <c r="S557">
        <f t="shared" si="35"/>
        <v>2016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(((J558/60)/60)/24)+DATE(1970,1,1)</f>
        <v>42345.860150462962</v>
      </c>
      <c r="P558" t="str">
        <f t="shared" si="32"/>
        <v>technology</v>
      </c>
      <c r="Q558" t="str">
        <f t="shared" si="33"/>
        <v>web</v>
      </c>
      <c r="R558">
        <f t="shared" si="34"/>
        <v>2015</v>
      </c>
      <c r="S558">
        <f t="shared" si="35"/>
        <v>2015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(((J559/60)/60)/24)+DATE(1970,1,1)</f>
        <v>42676.942164351851</v>
      </c>
      <c r="P559" t="str">
        <f t="shared" si="32"/>
        <v>technology</v>
      </c>
      <c r="Q559" t="str">
        <f t="shared" si="33"/>
        <v>web</v>
      </c>
      <c r="R559">
        <f t="shared" si="34"/>
        <v>2016</v>
      </c>
      <c r="S559">
        <f t="shared" si="35"/>
        <v>2016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(((J560/60)/60)/24)+DATE(1970,1,1)</f>
        <v>42057.883159722223</v>
      </c>
      <c r="P560" t="str">
        <f t="shared" si="32"/>
        <v>technology</v>
      </c>
      <c r="Q560" t="str">
        <f t="shared" si="33"/>
        <v>web</v>
      </c>
      <c r="R560">
        <f t="shared" si="34"/>
        <v>2015</v>
      </c>
      <c r="S560">
        <f t="shared" si="35"/>
        <v>2015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(((J561/60)/60)/24)+DATE(1970,1,1)</f>
        <v>42321.283101851848</v>
      </c>
      <c r="P561" t="str">
        <f t="shared" si="32"/>
        <v>technology</v>
      </c>
      <c r="Q561" t="str">
        <f t="shared" si="33"/>
        <v>web</v>
      </c>
      <c r="R561">
        <f t="shared" si="34"/>
        <v>2015</v>
      </c>
      <c r="S561">
        <f t="shared" si="35"/>
        <v>2015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(((J562/60)/60)/24)+DATE(1970,1,1)</f>
        <v>41960.771354166667</v>
      </c>
      <c r="P562" t="str">
        <f t="shared" si="32"/>
        <v>technology</v>
      </c>
      <c r="Q562" t="str">
        <f t="shared" si="33"/>
        <v>web</v>
      </c>
      <c r="R562">
        <f t="shared" si="34"/>
        <v>2014</v>
      </c>
      <c r="S562">
        <f t="shared" si="35"/>
        <v>2014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(((J563/60)/60)/24)+DATE(1970,1,1)</f>
        <v>42268.658715277779</v>
      </c>
      <c r="P563" t="str">
        <f t="shared" si="32"/>
        <v>technology</v>
      </c>
      <c r="Q563" t="str">
        <f t="shared" si="33"/>
        <v>web</v>
      </c>
      <c r="R563">
        <f t="shared" si="34"/>
        <v>2015</v>
      </c>
      <c r="S563">
        <f t="shared" si="35"/>
        <v>2015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(((J564/60)/60)/24)+DATE(1970,1,1)</f>
        <v>42692.389062500006</v>
      </c>
      <c r="P564" t="str">
        <f t="shared" si="32"/>
        <v>technology</v>
      </c>
      <c r="Q564" t="str">
        <f t="shared" si="33"/>
        <v>web</v>
      </c>
      <c r="R564">
        <f t="shared" si="34"/>
        <v>2016</v>
      </c>
      <c r="S564">
        <f t="shared" si="35"/>
        <v>2016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(((J565/60)/60)/24)+DATE(1970,1,1)</f>
        <v>42022.069988425923</v>
      </c>
      <c r="P565" t="str">
        <f t="shared" si="32"/>
        <v>technology</v>
      </c>
      <c r="Q565" t="str">
        <f t="shared" si="33"/>
        <v>web</v>
      </c>
      <c r="R565">
        <f t="shared" si="34"/>
        <v>2015</v>
      </c>
      <c r="S565">
        <f t="shared" si="35"/>
        <v>2015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(((J566/60)/60)/24)+DATE(1970,1,1)</f>
        <v>42411.942997685182</v>
      </c>
      <c r="P566" t="str">
        <f t="shared" si="32"/>
        <v>technology</v>
      </c>
      <c r="Q566" t="str">
        <f t="shared" si="33"/>
        <v>web</v>
      </c>
      <c r="R566">
        <f t="shared" si="34"/>
        <v>2016</v>
      </c>
      <c r="S566">
        <f t="shared" si="35"/>
        <v>2016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(((J567/60)/60)/24)+DATE(1970,1,1)</f>
        <v>42165.785289351858</v>
      </c>
      <c r="P567" t="str">
        <f t="shared" si="32"/>
        <v>technology</v>
      </c>
      <c r="Q567" t="str">
        <f t="shared" si="33"/>
        <v>web</v>
      </c>
      <c r="R567">
        <f t="shared" si="34"/>
        <v>2015</v>
      </c>
      <c r="S567">
        <f t="shared" si="35"/>
        <v>2015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(((J568/60)/60)/24)+DATE(1970,1,1)</f>
        <v>42535.68440972222</v>
      </c>
      <c r="P568" t="str">
        <f t="shared" si="32"/>
        <v>technology</v>
      </c>
      <c r="Q568" t="str">
        <f t="shared" si="33"/>
        <v>web</v>
      </c>
      <c r="R568">
        <f t="shared" si="34"/>
        <v>2016</v>
      </c>
      <c r="S568">
        <f t="shared" si="35"/>
        <v>2016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(((J569/60)/60)/24)+DATE(1970,1,1)</f>
        <v>41975.842523148152</v>
      </c>
      <c r="P569" t="str">
        <f t="shared" si="32"/>
        <v>technology</v>
      </c>
      <c r="Q569" t="str">
        <f t="shared" si="33"/>
        <v>web</v>
      </c>
      <c r="R569">
        <f t="shared" si="34"/>
        <v>2014</v>
      </c>
      <c r="S569">
        <f t="shared" si="35"/>
        <v>2014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(((J570/60)/60)/24)+DATE(1970,1,1)</f>
        <v>42348.9215625</v>
      </c>
      <c r="P570" t="str">
        <f t="shared" si="32"/>
        <v>technology</v>
      </c>
      <c r="Q570" t="str">
        <f t="shared" si="33"/>
        <v>web</v>
      </c>
      <c r="R570">
        <f t="shared" si="34"/>
        <v>2015</v>
      </c>
      <c r="S570">
        <f t="shared" si="35"/>
        <v>2015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(((J571/60)/60)/24)+DATE(1970,1,1)</f>
        <v>42340.847361111111</v>
      </c>
      <c r="P571" t="str">
        <f t="shared" si="32"/>
        <v>technology</v>
      </c>
      <c r="Q571" t="str">
        <f t="shared" si="33"/>
        <v>web</v>
      </c>
      <c r="R571">
        <f t="shared" si="34"/>
        <v>2015</v>
      </c>
      <c r="S571">
        <f t="shared" si="35"/>
        <v>2015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(((J572/60)/60)/24)+DATE(1970,1,1)</f>
        <v>42388.798252314817</v>
      </c>
      <c r="P572" t="str">
        <f t="shared" si="32"/>
        <v>technology</v>
      </c>
      <c r="Q572" t="str">
        <f t="shared" si="33"/>
        <v>web</v>
      </c>
      <c r="R572">
        <f t="shared" si="34"/>
        <v>2016</v>
      </c>
      <c r="S572">
        <f t="shared" si="35"/>
        <v>2016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(((J573/60)/60)/24)+DATE(1970,1,1)</f>
        <v>42192.816238425927</v>
      </c>
      <c r="P573" t="str">
        <f t="shared" si="32"/>
        <v>technology</v>
      </c>
      <c r="Q573" t="str">
        <f t="shared" si="33"/>
        <v>web</v>
      </c>
      <c r="R573">
        <f t="shared" si="34"/>
        <v>2015</v>
      </c>
      <c r="S573">
        <f t="shared" si="35"/>
        <v>2015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(((J574/60)/60)/24)+DATE(1970,1,1)</f>
        <v>42282.71629629629</v>
      </c>
      <c r="P574" t="str">
        <f t="shared" si="32"/>
        <v>technology</v>
      </c>
      <c r="Q574" t="str">
        <f t="shared" si="33"/>
        <v>web</v>
      </c>
      <c r="R574">
        <f t="shared" si="34"/>
        <v>2015</v>
      </c>
      <c r="S574">
        <f t="shared" si="35"/>
        <v>2015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(((J575/60)/60)/24)+DATE(1970,1,1)</f>
        <v>41963.050127314811</v>
      </c>
      <c r="P575" t="str">
        <f t="shared" si="32"/>
        <v>technology</v>
      </c>
      <c r="Q575" t="str">
        <f t="shared" si="33"/>
        <v>web</v>
      </c>
      <c r="R575">
        <f t="shared" si="34"/>
        <v>2014</v>
      </c>
      <c r="S575">
        <f t="shared" si="35"/>
        <v>2014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(((J576/60)/60)/24)+DATE(1970,1,1)</f>
        <v>42632.443368055552</v>
      </c>
      <c r="P576" t="str">
        <f t="shared" si="32"/>
        <v>technology</v>
      </c>
      <c r="Q576" t="str">
        <f t="shared" si="33"/>
        <v>web</v>
      </c>
      <c r="R576">
        <f t="shared" si="34"/>
        <v>2016</v>
      </c>
      <c r="S576">
        <f t="shared" si="35"/>
        <v>2016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(((J577/60)/60)/24)+DATE(1970,1,1)</f>
        <v>42138.692627314813</v>
      </c>
      <c r="P577" t="str">
        <f t="shared" si="32"/>
        <v>technology</v>
      </c>
      <c r="Q577" t="str">
        <f t="shared" si="33"/>
        <v>web</v>
      </c>
      <c r="R577">
        <f t="shared" si="34"/>
        <v>2015</v>
      </c>
      <c r="S577">
        <f t="shared" si="35"/>
        <v>2015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(((J578/60)/60)/24)+DATE(1970,1,1)</f>
        <v>42031.471666666665</v>
      </c>
      <c r="P578" t="str">
        <f t="shared" ref="P578:P641" si="36">LEFT(N578,SEARCH("/",N578)-1)</f>
        <v>technology</v>
      </c>
      <c r="Q578" t="str">
        <f t="shared" ref="Q578:Q641" si="37">RIGHT(N578,LEN(N578)-SEARCH("/",N578))</f>
        <v>web</v>
      </c>
      <c r="R578">
        <f t="shared" si="34"/>
        <v>2015</v>
      </c>
      <c r="S578">
        <f t="shared" si="35"/>
        <v>2015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(((J579/60)/60)/24)+DATE(1970,1,1)</f>
        <v>42450.589143518519</v>
      </c>
      <c r="P579" t="str">
        <f t="shared" si="36"/>
        <v>technology</v>
      </c>
      <c r="Q579" t="str">
        <f t="shared" si="37"/>
        <v>web</v>
      </c>
      <c r="R579">
        <f t="shared" ref="R579:R642" si="38">YEAR(O579)</f>
        <v>2016</v>
      </c>
      <c r="S579">
        <f t="shared" ref="S579:S642" si="39">YEAR(O579)</f>
        <v>2016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(((J580/60)/60)/24)+DATE(1970,1,1)</f>
        <v>42230.578622685185</v>
      </c>
      <c r="P580" t="str">
        <f t="shared" si="36"/>
        <v>technology</v>
      </c>
      <c r="Q580" t="str">
        <f t="shared" si="37"/>
        <v>web</v>
      </c>
      <c r="R580">
        <f t="shared" si="38"/>
        <v>2015</v>
      </c>
      <c r="S580">
        <f t="shared" si="39"/>
        <v>2015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(((J581/60)/60)/24)+DATE(1970,1,1)</f>
        <v>41968.852118055554</v>
      </c>
      <c r="P581" t="str">
        <f t="shared" si="36"/>
        <v>technology</v>
      </c>
      <c r="Q581" t="str">
        <f t="shared" si="37"/>
        <v>web</v>
      </c>
      <c r="R581">
        <f t="shared" si="38"/>
        <v>2014</v>
      </c>
      <c r="S581">
        <f t="shared" si="39"/>
        <v>2014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(((J582/60)/60)/24)+DATE(1970,1,1)</f>
        <v>42605.908182870371</v>
      </c>
      <c r="P582" t="str">
        <f t="shared" si="36"/>
        <v>technology</v>
      </c>
      <c r="Q582" t="str">
        <f t="shared" si="37"/>
        <v>web</v>
      </c>
      <c r="R582">
        <f t="shared" si="38"/>
        <v>2016</v>
      </c>
      <c r="S582">
        <f t="shared" si="39"/>
        <v>2016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(((J583/60)/60)/24)+DATE(1970,1,1)</f>
        <v>42188.012777777782</v>
      </c>
      <c r="P583" t="str">
        <f t="shared" si="36"/>
        <v>technology</v>
      </c>
      <c r="Q583" t="str">
        <f t="shared" si="37"/>
        <v>web</v>
      </c>
      <c r="R583">
        <f t="shared" si="38"/>
        <v>2015</v>
      </c>
      <c r="S583">
        <f t="shared" si="39"/>
        <v>2015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(((J584/60)/60)/24)+DATE(1970,1,1)</f>
        <v>42055.739803240736</v>
      </c>
      <c r="P584" t="str">
        <f t="shared" si="36"/>
        <v>technology</v>
      </c>
      <c r="Q584" t="str">
        <f t="shared" si="37"/>
        <v>web</v>
      </c>
      <c r="R584">
        <f t="shared" si="38"/>
        <v>2015</v>
      </c>
      <c r="S584">
        <f t="shared" si="39"/>
        <v>2015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(((J585/60)/60)/24)+DATE(1970,1,1)</f>
        <v>42052.93850694444</v>
      </c>
      <c r="P585" t="str">
        <f t="shared" si="36"/>
        <v>technology</v>
      </c>
      <c r="Q585" t="str">
        <f t="shared" si="37"/>
        <v>web</v>
      </c>
      <c r="R585">
        <f t="shared" si="38"/>
        <v>2015</v>
      </c>
      <c r="S585">
        <f t="shared" si="39"/>
        <v>2015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(((J586/60)/60)/24)+DATE(1970,1,1)</f>
        <v>42049.716620370367</v>
      </c>
      <c r="P586" t="str">
        <f t="shared" si="36"/>
        <v>technology</v>
      </c>
      <c r="Q586" t="str">
        <f t="shared" si="37"/>
        <v>web</v>
      </c>
      <c r="R586">
        <f t="shared" si="38"/>
        <v>2015</v>
      </c>
      <c r="S586">
        <f t="shared" si="39"/>
        <v>2015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(((J587/60)/60)/24)+DATE(1970,1,1)</f>
        <v>42283.3909375</v>
      </c>
      <c r="P587" t="str">
        <f t="shared" si="36"/>
        <v>technology</v>
      </c>
      <c r="Q587" t="str">
        <f t="shared" si="37"/>
        <v>web</v>
      </c>
      <c r="R587">
        <f t="shared" si="38"/>
        <v>2015</v>
      </c>
      <c r="S587">
        <f t="shared" si="39"/>
        <v>2015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(((J588/60)/60)/24)+DATE(1970,1,1)</f>
        <v>42020.854247685187</v>
      </c>
      <c r="P588" t="str">
        <f t="shared" si="36"/>
        <v>technology</v>
      </c>
      <c r="Q588" t="str">
        <f t="shared" si="37"/>
        <v>web</v>
      </c>
      <c r="R588">
        <f t="shared" si="38"/>
        <v>2015</v>
      </c>
      <c r="S588">
        <f t="shared" si="39"/>
        <v>2015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(((J589/60)/60)/24)+DATE(1970,1,1)</f>
        <v>42080.757326388892</v>
      </c>
      <c r="P589" t="str">
        <f t="shared" si="36"/>
        <v>technology</v>
      </c>
      <c r="Q589" t="str">
        <f t="shared" si="37"/>
        <v>web</v>
      </c>
      <c r="R589">
        <f t="shared" si="38"/>
        <v>2015</v>
      </c>
      <c r="S589">
        <f t="shared" si="39"/>
        <v>2015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(((J590/60)/60)/24)+DATE(1970,1,1)</f>
        <v>42631.769513888896</v>
      </c>
      <c r="P590" t="str">
        <f t="shared" si="36"/>
        <v>technology</v>
      </c>
      <c r="Q590" t="str">
        <f t="shared" si="37"/>
        <v>web</v>
      </c>
      <c r="R590">
        <f t="shared" si="38"/>
        <v>2016</v>
      </c>
      <c r="S590">
        <f t="shared" si="39"/>
        <v>2016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(((J591/60)/60)/24)+DATE(1970,1,1)</f>
        <v>42178.614571759259</v>
      </c>
      <c r="P591" t="str">
        <f t="shared" si="36"/>
        <v>technology</v>
      </c>
      <c r="Q591" t="str">
        <f t="shared" si="37"/>
        <v>web</v>
      </c>
      <c r="R591">
        <f t="shared" si="38"/>
        <v>2015</v>
      </c>
      <c r="S591">
        <f t="shared" si="39"/>
        <v>2015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(((J592/60)/60)/24)+DATE(1970,1,1)</f>
        <v>42377.554756944446</v>
      </c>
      <c r="P592" t="str">
        <f t="shared" si="36"/>
        <v>technology</v>
      </c>
      <c r="Q592" t="str">
        <f t="shared" si="37"/>
        <v>web</v>
      </c>
      <c r="R592">
        <f t="shared" si="38"/>
        <v>2016</v>
      </c>
      <c r="S592">
        <f t="shared" si="39"/>
        <v>2016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(((J593/60)/60)/24)+DATE(1970,1,1)</f>
        <v>42177.543171296296</v>
      </c>
      <c r="P593" t="str">
        <f t="shared" si="36"/>
        <v>technology</v>
      </c>
      <c r="Q593" t="str">
        <f t="shared" si="37"/>
        <v>web</v>
      </c>
      <c r="R593">
        <f t="shared" si="38"/>
        <v>2015</v>
      </c>
      <c r="S593">
        <f t="shared" si="39"/>
        <v>2015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(((J594/60)/60)/24)+DATE(1970,1,1)</f>
        <v>41946.232175925928</v>
      </c>
      <c r="P594" t="str">
        <f t="shared" si="36"/>
        <v>technology</v>
      </c>
      <c r="Q594" t="str">
        <f t="shared" si="37"/>
        <v>web</v>
      </c>
      <c r="R594">
        <f t="shared" si="38"/>
        <v>2014</v>
      </c>
      <c r="S594">
        <f t="shared" si="39"/>
        <v>2014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(((J595/60)/60)/24)+DATE(1970,1,1)</f>
        <v>42070.677604166667</v>
      </c>
      <c r="P595" t="str">
        <f t="shared" si="36"/>
        <v>technology</v>
      </c>
      <c r="Q595" t="str">
        <f t="shared" si="37"/>
        <v>web</v>
      </c>
      <c r="R595">
        <f t="shared" si="38"/>
        <v>2015</v>
      </c>
      <c r="S595">
        <f t="shared" si="39"/>
        <v>2015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(((J596/60)/60)/24)+DATE(1970,1,1)</f>
        <v>42446.780162037037</v>
      </c>
      <c r="P596" t="str">
        <f t="shared" si="36"/>
        <v>technology</v>
      </c>
      <c r="Q596" t="str">
        <f t="shared" si="37"/>
        <v>web</v>
      </c>
      <c r="R596">
        <f t="shared" si="38"/>
        <v>2016</v>
      </c>
      <c r="S596">
        <f t="shared" si="39"/>
        <v>2016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(((J597/60)/60)/24)+DATE(1970,1,1)</f>
        <v>42083.069884259254</v>
      </c>
      <c r="P597" t="str">
        <f t="shared" si="36"/>
        <v>technology</v>
      </c>
      <c r="Q597" t="str">
        <f t="shared" si="37"/>
        <v>web</v>
      </c>
      <c r="R597">
        <f t="shared" si="38"/>
        <v>2015</v>
      </c>
      <c r="S597">
        <f t="shared" si="39"/>
        <v>2015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(((J598/60)/60)/24)+DATE(1970,1,1)</f>
        <v>42646.896898148145</v>
      </c>
      <c r="P598" t="str">
        <f t="shared" si="36"/>
        <v>technology</v>
      </c>
      <c r="Q598" t="str">
        <f t="shared" si="37"/>
        <v>web</v>
      </c>
      <c r="R598">
        <f t="shared" si="38"/>
        <v>2016</v>
      </c>
      <c r="S598">
        <f t="shared" si="39"/>
        <v>2016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(((J599/60)/60)/24)+DATE(1970,1,1)</f>
        <v>42545.705266203702</v>
      </c>
      <c r="P599" t="str">
        <f t="shared" si="36"/>
        <v>technology</v>
      </c>
      <c r="Q599" t="str">
        <f t="shared" si="37"/>
        <v>web</v>
      </c>
      <c r="R599">
        <f t="shared" si="38"/>
        <v>2016</v>
      </c>
      <c r="S599">
        <f t="shared" si="39"/>
        <v>2016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(((J600/60)/60)/24)+DATE(1970,1,1)</f>
        <v>41948.00209490741</v>
      </c>
      <c r="P600" t="str">
        <f t="shared" si="36"/>
        <v>technology</v>
      </c>
      <c r="Q600" t="str">
        <f t="shared" si="37"/>
        <v>web</v>
      </c>
      <c r="R600">
        <f t="shared" si="38"/>
        <v>2014</v>
      </c>
      <c r="S600">
        <f t="shared" si="39"/>
        <v>2014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(((J601/60)/60)/24)+DATE(1970,1,1)</f>
        <v>42047.812523148154</v>
      </c>
      <c r="P601" t="str">
        <f t="shared" si="36"/>
        <v>technology</v>
      </c>
      <c r="Q601" t="str">
        <f t="shared" si="37"/>
        <v>web</v>
      </c>
      <c r="R601">
        <f t="shared" si="38"/>
        <v>2015</v>
      </c>
      <c r="S601">
        <f t="shared" si="39"/>
        <v>2015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(((J602/60)/60)/24)+DATE(1970,1,1)</f>
        <v>42073.798171296294</v>
      </c>
      <c r="P602" t="str">
        <f t="shared" si="36"/>
        <v>technology</v>
      </c>
      <c r="Q602" t="str">
        <f t="shared" si="37"/>
        <v>web</v>
      </c>
      <c r="R602">
        <f t="shared" si="38"/>
        <v>2015</v>
      </c>
      <c r="S602">
        <f t="shared" si="39"/>
        <v>2015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(((J603/60)/60)/24)+DATE(1970,1,1)</f>
        <v>41969.858090277776</v>
      </c>
      <c r="P603" t="str">
        <f t="shared" si="36"/>
        <v>technology</v>
      </c>
      <c r="Q603" t="str">
        <f t="shared" si="37"/>
        <v>web</v>
      </c>
      <c r="R603">
        <f t="shared" si="38"/>
        <v>2014</v>
      </c>
      <c r="S603">
        <f t="shared" si="39"/>
        <v>2014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(((J604/60)/60)/24)+DATE(1970,1,1)</f>
        <v>42143.79415509259</v>
      </c>
      <c r="P604" t="str">
        <f t="shared" si="36"/>
        <v>technology</v>
      </c>
      <c r="Q604" t="str">
        <f t="shared" si="37"/>
        <v>web</v>
      </c>
      <c r="R604">
        <f t="shared" si="38"/>
        <v>2015</v>
      </c>
      <c r="S604">
        <f t="shared" si="39"/>
        <v>2015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(((J605/60)/60)/24)+DATE(1970,1,1)</f>
        <v>41835.639155092591</v>
      </c>
      <c r="P605" t="str">
        <f t="shared" si="36"/>
        <v>technology</v>
      </c>
      <c r="Q605" t="str">
        <f t="shared" si="37"/>
        <v>web</v>
      </c>
      <c r="R605">
        <f t="shared" si="38"/>
        <v>2014</v>
      </c>
      <c r="S605">
        <f t="shared" si="39"/>
        <v>2014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(((J606/60)/60)/24)+DATE(1970,1,1)</f>
        <v>41849.035370370373</v>
      </c>
      <c r="P606" t="str">
        <f t="shared" si="36"/>
        <v>technology</v>
      </c>
      <c r="Q606" t="str">
        <f t="shared" si="37"/>
        <v>web</v>
      </c>
      <c r="R606">
        <f t="shared" si="38"/>
        <v>2014</v>
      </c>
      <c r="S606">
        <f t="shared" si="39"/>
        <v>2014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(((J607/60)/60)/24)+DATE(1970,1,1)</f>
        <v>42194.357731481476</v>
      </c>
      <c r="P607" t="str">
        <f t="shared" si="36"/>
        <v>technology</v>
      </c>
      <c r="Q607" t="str">
        <f t="shared" si="37"/>
        <v>web</v>
      </c>
      <c r="R607">
        <f t="shared" si="38"/>
        <v>2015</v>
      </c>
      <c r="S607">
        <f t="shared" si="39"/>
        <v>2015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(((J608/60)/60)/24)+DATE(1970,1,1)</f>
        <v>42102.650567129633</v>
      </c>
      <c r="P608" t="str">
        <f t="shared" si="36"/>
        <v>technology</v>
      </c>
      <c r="Q608" t="str">
        <f t="shared" si="37"/>
        <v>web</v>
      </c>
      <c r="R608">
        <f t="shared" si="38"/>
        <v>2015</v>
      </c>
      <c r="S608">
        <f t="shared" si="39"/>
        <v>2015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(((J609/60)/60)/24)+DATE(1970,1,1)</f>
        <v>42300.825648148151</v>
      </c>
      <c r="P609" t="str">
        <f t="shared" si="36"/>
        <v>technology</v>
      </c>
      <c r="Q609" t="str">
        <f t="shared" si="37"/>
        <v>web</v>
      </c>
      <c r="R609">
        <f t="shared" si="38"/>
        <v>2015</v>
      </c>
      <c r="S609">
        <f t="shared" si="39"/>
        <v>2015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(((J610/60)/60)/24)+DATE(1970,1,1)</f>
        <v>42140.921064814815</v>
      </c>
      <c r="P610" t="str">
        <f t="shared" si="36"/>
        <v>technology</v>
      </c>
      <c r="Q610" t="str">
        <f t="shared" si="37"/>
        <v>web</v>
      </c>
      <c r="R610">
        <f t="shared" si="38"/>
        <v>2015</v>
      </c>
      <c r="S610">
        <f t="shared" si="39"/>
        <v>2015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(((J611/60)/60)/24)+DATE(1970,1,1)</f>
        <v>42307.034074074079</v>
      </c>
      <c r="P611" t="str">
        <f t="shared" si="36"/>
        <v>technology</v>
      </c>
      <c r="Q611" t="str">
        <f t="shared" si="37"/>
        <v>web</v>
      </c>
      <c r="R611">
        <f t="shared" si="38"/>
        <v>2015</v>
      </c>
      <c r="S611">
        <f t="shared" si="39"/>
        <v>2015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(((J612/60)/60)/24)+DATE(1970,1,1)</f>
        <v>42086.83085648148</v>
      </c>
      <c r="P612" t="str">
        <f t="shared" si="36"/>
        <v>technology</v>
      </c>
      <c r="Q612" t="str">
        <f t="shared" si="37"/>
        <v>web</v>
      </c>
      <c r="R612">
        <f t="shared" si="38"/>
        <v>2015</v>
      </c>
      <c r="S612">
        <f t="shared" si="39"/>
        <v>2015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(((J613/60)/60)/24)+DATE(1970,1,1)</f>
        <v>42328.560613425929</v>
      </c>
      <c r="P613" t="str">
        <f t="shared" si="36"/>
        <v>technology</v>
      </c>
      <c r="Q613" t="str">
        <f t="shared" si="37"/>
        <v>web</v>
      </c>
      <c r="R613">
        <f t="shared" si="38"/>
        <v>2015</v>
      </c>
      <c r="S613">
        <f t="shared" si="39"/>
        <v>2015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(((J614/60)/60)/24)+DATE(1970,1,1)</f>
        <v>42585.031782407401</v>
      </c>
      <c r="P614" t="str">
        <f t="shared" si="36"/>
        <v>technology</v>
      </c>
      <c r="Q614" t="str">
        <f t="shared" si="37"/>
        <v>web</v>
      </c>
      <c r="R614">
        <f t="shared" si="38"/>
        <v>2016</v>
      </c>
      <c r="S614">
        <f t="shared" si="39"/>
        <v>2016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(((J615/60)/60)/24)+DATE(1970,1,1)</f>
        <v>42247.496759259258</v>
      </c>
      <c r="P615" t="str">
        <f t="shared" si="36"/>
        <v>technology</v>
      </c>
      <c r="Q615" t="str">
        <f t="shared" si="37"/>
        <v>web</v>
      </c>
      <c r="R615">
        <f t="shared" si="38"/>
        <v>2015</v>
      </c>
      <c r="S615">
        <f t="shared" si="39"/>
        <v>2015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(((J616/60)/60)/24)+DATE(1970,1,1)</f>
        <v>42515.061805555553</v>
      </c>
      <c r="P616" t="str">
        <f t="shared" si="36"/>
        <v>technology</v>
      </c>
      <c r="Q616" t="str">
        <f t="shared" si="37"/>
        <v>web</v>
      </c>
      <c r="R616">
        <f t="shared" si="38"/>
        <v>2016</v>
      </c>
      <c r="S616">
        <f t="shared" si="39"/>
        <v>2016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(((J617/60)/60)/24)+DATE(1970,1,1)</f>
        <v>42242.122210648144</v>
      </c>
      <c r="P617" t="str">
        <f t="shared" si="36"/>
        <v>technology</v>
      </c>
      <c r="Q617" t="str">
        <f t="shared" si="37"/>
        <v>web</v>
      </c>
      <c r="R617">
        <f t="shared" si="38"/>
        <v>2015</v>
      </c>
      <c r="S617">
        <f t="shared" si="39"/>
        <v>2015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(((J618/60)/60)/24)+DATE(1970,1,1)</f>
        <v>42761.376238425932</v>
      </c>
      <c r="P618" t="str">
        <f t="shared" si="36"/>
        <v>technology</v>
      </c>
      <c r="Q618" t="str">
        <f t="shared" si="37"/>
        <v>web</v>
      </c>
      <c r="R618">
        <f t="shared" si="38"/>
        <v>2017</v>
      </c>
      <c r="S618">
        <f t="shared" si="39"/>
        <v>2017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(((J619/60)/60)/24)+DATE(1970,1,1)</f>
        <v>42087.343090277776</v>
      </c>
      <c r="P619" t="str">
        <f t="shared" si="36"/>
        <v>technology</v>
      </c>
      <c r="Q619" t="str">
        <f t="shared" si="37"/>
        <v>web</v>
      </c>
      <c r="R619">
        <f t="shared" si="38"/>
        <v>2015</v>
      </c>
      <c r="S619">
        <f t="shared" si="39"/>
        <v>2015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(((J620/60)/60)/24)+DATE(1970,1,1)</f>
        <v>42317.810219907406</v>
      </c>
      <c r="P620" t="str">
        <f t="shared" si="36"/>
        <v>technology</v>
      </c>
      <c r="Q620" t="str">
        <f t="shared" si="37"/>
        <v>web</v>
      </c>
      <c r="R620">
        <f t="shared" si="38"/>
        <v>2015</v>
      </c>
      <c r="S620">
        <f t="shared" si="39"/>
        <v>2015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(((J621/60)/60)/24)+DATE(1970,1,1)</f>
        <v>41908.650347222225</v>
      </c>
      <c r="P621" t="str">
        <f t="shared" si="36"/>
        <v>technology</v>
      </c>
      <c r="Q621" t="str">
        <f t="shared" si="37"/>
        <v>web</v>
      </c>
      <c r="R621">
        <f t="shared" si="38"/>
        <v>2014</v>
      </c>
      <c r="S621">
        <f t="shared" si="39"/>
        <v>2014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(((J622/60)/60)/24)+DATE(1970,1,1)</f>
        <v>41831.716874999998</v>
      </c>
      <c r="P622" t="str">
        <f t="shared" si="36"/>
        <v>technology</v>
      </c>
      <c r="Q622" t="str">
        <f t="shared" si="37"/>
        <v>web</v>
      </c>
      <c r="R622">
        <f t="shared" si="38"/>
        <v>2014</v>
      </c>
      <c r="S622">
        <f t="shared" si="39"/>
        <v>2014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(((J623/60)/60)/24)+DATE(1970,1,1)</f>
        <v>42528.987696759257</v>
      </c>
      <c r="P623" t="str">
        <f t="shared" si="36"/>
        <v>technology</v>
      </c>
      <c r="Q623" t="str">
        <f t="shared" si="37"/>
        <v>web</v>
      </c>
      <c r="R623">
        <f t="shared" si="38"/>
        <v>2016</v>
      </c>
      <c r="S623">
        <f t="shared" si="39"/>
        <v>2016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(((J624/60)/60)/24)+DATE(1970,1,1)</f>
        <v>42532.774745370371</v>
      </c>
      <c r="P624" t="str">
        <f t="shared" si="36"/>
        <v>technology</v>
      </c>
      <c r="Q624" t="str">
        <f t="shared" si="37"/>
        <v>web</v>
      </c>
      <c r="R624">
        <f t="shared" si="38"/>
        <v>2016</v>
      </c>
      <c r="S624">
        <f t="shared" si="39"/>
        <v>2016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(((J625/60)/60)/24)+DATE(1970,1,1)</f>
        <v>42122.009224537032</v>
      </c>
      <c r="P625" t="str">
        <f t="shared" si="36"/>
        <v>technology</v>
      </c>
      <c r="Q625" t="str">
        <f t="shared" si="37"/>
        <v>web</v>
      </c>
      <c r="R625">
        <f t="shared" si="38"/>
        <v>2015</v>
      </c>
      <c r="S625">
        <f t="shared" si="39"/>
        <v>2015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(((J626/60)/60)/24)+DATE(1970,1,1)</f>
        <v>42108.988900462966</v>
      </c>
      <c r="P626" t="str">
        <f t="shared" si="36"/>
        <v>technology</v>
      </c>
      <c r="Q626" t="str">
        <f t="shared" si="37"/>
        <v>web</v>
      </c>
      <c r="R626">
        <f t="shared" si="38"/>
        <v>2015</v>
      </c>
      <c r="S626">
        <f t="shared" si="39"/>
        <v>2015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(((J627/60)/60)/24)+DATE(1970,1,1)</f>
        <v>42790.895567129628</v>
      </c>
      <c r="P627" t="str">
        <f t="shared" si="36"/>
        <v>technology</v>
      </c>
      <c r="Q627" t="str">
        <f t="shared" si="37"/>
        <v>web</v>
      </c>
      <c r="R627">
        <f t="shared" si="38"/>
        <v>2017</v>
      </c>
      <c r="S627">
        <f t="shared" si="39"/>
        <v>2017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(((J628/60)/60)/24)+DATE(1970,1,1)</f>
        <v>42198.559479166666</v>
      </c>
      <c r="P628" t="str">
        <f t="shared" si="36"/>
        <v>technology</v>
      </c>
      <c r="Q628" t="str">
        <f t="shared" si="37"/>
        <v>web</v>
      </c>
      <c r="R628">
        <f t="shared" si="38"/>
        <v>2015</v>
      </c>
      <c r="S628">
        <f t="shared" si="39"/>
        <v>2015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(((J629/60)/60)/24)+DATE(1970,1,1)</f>
        <v>42384.306840277779</v>
      </c>
      <c r="P629" t="str">
        <f t="shared" si="36"/>
        <v>technology</v>
      </c>
      <c r="Q629" t="str">
        <f t="shared" si="37"/>
        <v>web</v>
      </c>
      <c r="R629">
        <f t="shared" si="38"/>
        <v>2016</v>
      </c>
      <c r="S629">
        <f t="shared" si="39"/>
        <v>2016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(((J630/60)/60)/24)+DATE(1970,1,1)</f>
        <v>41803.692789351851</v>
      </c>
      <c r="P630" t="str">
        <f t="shared" si="36"/>
        <v>technology</v>
      </c>
      <c r="Q630" t="str">
        <f t="shared" si="37"/>
        <v>web</v>
      </c>
      <c r="R630">
        <f t="shared" si="38"/>
        <v>2014</v>
      </c>
      <c r="S630">
        <f t="shared" si="39"/>
        <v>2014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(((J631/60)/60)/24)+DATE(1970,1,1)</f>
        <v>42474.637824074074</v>
      </c>
      <c r="P631" t="str">
        <f t="shared" si="36"/>
        <v>technology</v>
      </c>
      <c r="Q631" t="str">
        <f t="shared" si="37"/>
        <v>web</v>
      </c>
      <c r="R631">
        <f t="shared" si="38"/>
        <v>2016</v>
      </c>
      <c r="S631">
        <f t="shared" si="39"/>
        <v>2016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(((J632/60)/60)/24)+DATE(1970,1,1)</f>
        <v>42223.619456018518</v>
      </c>
      <c r="P632" t="str">
        <f t="shared" si="36"/>
        <v>technology</v>
      </c>
      <c r="Q632" t="str">
        <f t="shared" si="37"/>
        <v>web</v>
      </c>
      <c r="R632">
        <f t="shared" si="38"/>
        <v>2015</v>
      </c>
      <c r="S632">
        <f t="shared" si="39"/>
        <v>2015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(((J633/60)/60)/24)+DATE(1970,1,1)</f>
        <v>42489.772326388891</v>
      </c>
      <c r="P633" t="str">
        <f t="shared" si="36"/>
        <v>technology</v>
      </c>
      <c r="Q633" t="str">
        <f t="shared" si="37"/>
        <v>web</v>
      </c>
      <c r="R633">
        <f t="shared" si="38"/>
        <v>2016</v>
      </c>
      <c r="S633">
        <f t="shared" si="39"/>
        <v>2016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(((J634/60)/60)/24)+DATE(1970,1,1)</f>
        <v>42303.659317129626</v>
      </c>
      <c r="P634" t="str">
        <f t="shared" si="36"/>
        <v>technology</v>
      </c>
      <c r="Q634" t="str">
        <f t="shared" si="37"/>
        <v>web</v>
      </c>
      <c r="R634">
        <f t="shared" si="38"/>
        <v>2015</v>
      </c>
      <c r="S634">
        <f t="shared" si="39"/>
        <v>2015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(((J635/60)/60)/24)+DATE(1970,1,1)</f>
        <v>42507.29932870371</v>
      </c>
      <c r="P635" t="str">
        <f t="shared" si="36"/>
        <v>technology</v>
      </c>
      <c r="Q635" t="str">
        <f t="shared" si="37"/>
        <v>web</v>
      </c>
      <c r="R635">
        <f t="shared" si="38"/>
        <v>2016</v>
      </c>
      <c r="S635">
        <f t="shared" si="39"/>
        <v>2016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(((J636/60)/60)/24)+DATE(1970,1,1)</f>
        <v>42031.928576388891</v>
      </c>
      <c r="P636" t="str">
        <f t="shared" si="36"/>
        <v>technology</v>
      </c>
      <c r="Q636" t="str">
        <f t="shared" si="37"/>
        <v>web</v>
      </c>
      <c r="R636">
        <f t="shared" si="38"/>
        <v>2015</v>
      </c>
      <c r="S636">
        <f t="shared" si="39"/>
        <v>2015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(((J637/60)/60)/24)+DATE(1970,1,1)</f>
        <v>42076.092152777783</v>
      </c>
      <c r="P637" t="str">
        <f t="shared" si="36"/>
        <v>technology</v>
      </c>
      <c r="Q637" t="str">
        <f t="shared" si="37"/>
        <v>web</v>
      </c>
      <c r="R637">
        <f t="shared" si="38"/>
        <v>2015</v>
      </c>
      <c r="S637">
        <f t="shared" si="39"/>
        <v>2015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(((J638/60)/60)/24)+DATE(1970,1,1)</f>
        <v>42131.455439814818</v>
      </c>
      <c r="P638" t="str">
        <f t="shared" si="36"/>
        <v>technology</v>
      </c>
      <c r="Q638" t="str">
        <f t="shared" si="37"/>
        <v>web</v>
      </c>
      <c r="R638">
        <f t="shared" si="38"/>
        <v>2015</v>
      </c>
      <c r="S638">
        <f t="shared" si="39"/>
        <v>2015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(((J639/60)/60)/24)+DATE(1970,1,1)</f>
        <v>42762.962013888886</v>
      </c>
      <c r="P639" t="str">
        <f t="shared" si="36"/>
        <v>technology</v>
      </c>
      <c r="Q639" t="str">
        <f t="shared" si="37"/>
        <v>web</v>
      </c>
      <c r="R639">
        <f t="shared" si="38"/>
        <v>2017</v>
      </c>
      <c r="S639">
        <f t="shared" si="39"/>
        <v>2017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(((J640/60)/60)/24)+DATE(1970,1,1)</f>
        <v>42759.593310185184</v>
      </c>
      <c r="P640" t="str">
        <f t="shared" si="36"/>
        <v>technology</v>
      </c>
      <c r="Q640" t="str">
        <f t="shared" si="37"/>
        <v>web</v>
      </c>
      <c r="R640">
        <f t="shared" si="38"/>
        <v>2017</v>
      </c>
      <c r="S640">
        <f t="shared" si="39"/>
        <v>2017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(((J641/60)/60)/24)+DATE(1970,1,1)</f>
        <v>41865.583275462966</v>
      </c>
      <c r="P641" t="str">
        <f t="shared" si="36"/>
        <v>technology</v>
      </c>
      <c r="Q641" t="str">
        <f t="shared" si="37"/>
        <v>web</v>
      </c>
      <c r="R641">
        <f t="shared" si="38"/>
        <v>2014</v>
      </c>
      <c r="S641">
        <f t="shared" si="39"/>
        <v>2014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(((J642/60)/60)/24)+DATE(1970,1,1)</f>
        <v>42683.420312500006</v>
      </c>
      <c r="P642" t="str">
        <f t="shared" ref="P642:P705" si="40">LEFT(N642,SEARCH("/",N642)-1)</f>
        <v>technology</v>
      </c>
      <c r="Q642" t="str">
        <f t="shared" ref="Q642:Q705" si="41">RIGHT(N642,LEN(N642)-SEARCH("/",N642))</f>
        <v>wearables</v>
      </c>
      <c r="R642">
        <f t="shared" si="38"/>
        <v>2016</v>
      </c>
      <c r="S642">
        <f t="shared" si="39"/>
        <v>2016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(((J643/60)/60)/24)+DATE(1970,1,1)</f>
        <v>42199.57</v>
      </c>
      <c r="P643" t="str">
        <f t="shared" si="40"/>
        <v>technology</v>
      </c>
      <c r="Q643" t="str">
        <f t="shared" si="41"/>
        <v>wearables</v>
      </c>
      <c r="R643">
        <f t="shared" ref="R643:R706" si="42">YEAR(O643)</f>
        <v>2015</v>
      </c>
      <c r="S643">
        <f t="shared" ref="S643:S706" si="43">YEAR(O643)</f>
        <v>2015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(((J644/60)/60)/24)+DATE(1970,1,1)</f>
        <v>42199.651319444441</v>
      </c>
      <c r="P644" t="str">
        <f t="shared" si="40"/>
        <v>technology</v>
      </c>
      <c r="Q644" t="str">
        <f t="shared" si="41"/>
        <v>wearables</v>
      </c>
      <c r="R644">
        <f t="shared" si="42"/>
        <v>2015</v>
      </c>
      <c r="S644">
        <f t="shared" si="43"/>
        <v>2015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(((J645/60)/60)/24)+DATE(1970,1,1)</f>
        <v>42100.642071759255</v>
      </c>
      <c r="P645" t="str">
        <f t="shared" si="40"/>
        <v>technology</v>
      </c>
      <c r="Q645" t="str">
        <f t="shared" si="41"/>
        <v>wearables</v>
      </c>
      <c r="R645">
        <f t="shared" si="42"/>
        <v>2015</v>
      </c>
      <c r="S645">
        <f t="shared" si="43"/>
        <v>2015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(((J646/60)/60)/24)+DATE(1970,1,1)</f>
        <v>41898.665960648148</v>
      </c>
      <c r="P646" t="str">
        <f t="shared" si="40"/>
        <v>technology</v>
      </c>
      <c r="Q646" t="str">
        <f t="shared" si="41"/>
        <v>wearables</v>
      </c>
      <c r="R646">
        <f t="shared" si="42"/>
        <v>2014</v>
      </c>
      <c r="S646">
        <f t="shared" si="43"/>
        <v>2014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(((J647/60)/60)/24)+DATE(1970,1,1)</f>
        <v>42564.026319444441</v>
      </c>
      <c r="P647" t="str">
        <f t="shared" si="40"/>
        <v>technology</v>
      </c>
      <c r="Q647" t="str">
        <f t="shared" si="41"/>
        <v>wearables</v>
      </c>
      <c r="R647">
        <f t="shared" si="42"/>
        <v>2016</v>
      </c>
      <c r="S647">
        <f t="shared" si="43"/>
        <v>2016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(((J648/60)/60)/24)+DATE(1970,1,1)</f>
        <v>41832.852627314816</v>
      </c>
      <c r="P648" t="str">
        <f t="shared" si="40"/>
        <v>technology</v>
      </c>
      <c r="Q648" t="str">
        <f t="shared" si="41"/>
        <v>wearables</v>
      </c>
      <c r="R648">
        <f t="shared" si="42"/>
        <v>2014</v>
      </c>
      <c r="S648">
        <f t="shared" si="43"/>
        <v>2014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(((J649/60)/60)/24)+DATE(1970,1,1)</f>
        <v>42416.767928240741</v>
      </c>
      <c r="P649" t="str">
        <f t="shared" si="40"/>
        <v>technology</v>
      </c>
      <c r="Q649" t="str">
        <f t="shared" si="41"/>
        <v>wearables</v>
      </c>
      <c r="R649">
        <f t="shared" si="42"/>
        <v>2016</v>
      </c>
      <c r="S649">
        <f t="shared" si="43"/>
        <v>2016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(((J650/60)/60)/24)+DATE(1970,1,1)</f>
        <v>41891.693379629629</v>
      </c>
      <c r="P650" t="str">
        <f t="shared" si="40"/>
        <v>technology</v>
      </c>
      <c r="Q650" t="str">
        <f t="shared" si="41"/>
        <v>wearables</v>
      </c>
      <c r="R650">
        <f t="shared" si="42"/>
        <v>2014</v>
      </c>
      <c r="S650">
        <f t="shared" si="43"/>
        <v>2014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(((J651/60)/60)/24)+DATE(1970,1,1)</f>
        <v>41877.912187499998</v>
      </c>
      <c r="P651" t="str">
        <f t="shared" si="40"/>
        <v>technology</v>
      </c>
      <c r="Q651" t="str">
        <f t="shared" si="41"/>
        <v>wearables</v>
      </c>
      <c r="R651">
        <f t="shared" si="42"/>
        <v>2014</v>
      </c>
      <c r="S651">
        <f t="shared" si="43"/>
        <v>2014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(((J652/60)/60)/24)+DATE(1970,1,1)</f>
        <v>41932.036851851852</v>
      </c>
      <c r="P652" t="str">
        <f t="shared" si="40"/>
        <v>technology</v>
      </c>
      <c r="Q652" t="str">
        <f t="shared" si="41"/>
        <v>wearables</v>
      </c>
      <c r="R652">
        <f t="shared" si="42"/>
        <v>2014</v>
      </c>
      <c r="S652">
        <f t="shared" si="43"/>
        <v>2014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(((J653/60)/60)/24)+DATE(1970,1,1)</f>
        <v>41956.017488425925</v>
      </c>
      <c r="P653" t="str">
        <f t="shared" si="40"/>
        <v>technology</v>
      </c>
      <c r="Q653" t="str">
        <f t="shared" si="41"/>
        <v>wearables</v>
      </c>
      <c r="R653">
        <f t="shared" si="42"/>
        <v>2014</v>
      </c>
      <c r="S653">
        <f t="shared" si="43"/>
        <v>2014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(((J654/60)/60)/24)+DATE(1970,1,1)</f>
        <v>42675.690393518518</v>
      </c>
      <c r="P654" t="str">
        <f t="shared" si="40"/>
        <v>technology</v>
      </c>
      <c r="Q654" t="str">
        <f t="shared" si="41"/>
        <v>wearables</v>
      </c>
      <c r="R654">
        <f t="shared" si="42"/>
        <v>2016</v>
      </c>
      <c r="S654">
        <f t="shared" si="43"/>
        <v>2016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(((J655/60)/60)/24)+DATE(1970,1,1)</f>
        <v>42199.618518518517</v>
      </c>
      <c r="P655" t="str">
        <f t="shared" si="40"/>
        <v>technology</v>
      </c>
      <c r="Q655" t="str">
        <f t="shared" si="41"/>
        <v>wearables</v>
      </c>
      <c r="R655">
        <f t="shared" si="42"/>
        <v>2015</v>
      </c>
      <c r="S655">
        <f t="shared" si="43"/>
        <v>2015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(((J656/60)/60)/24)+DATE(1970,1,1)</f>
        <v>42163.957326388889</v>
      </c>
      <c r="P656" t="str">
        <f t="shared" si="40"/>
        <v>technology</v>
      </c>
      <c r="Q656" t="str">
        <f t="shared" si="41"/>
        <v>wearables</v>
      </c>
      <c r="R656">
        <f t="shared" si="42"/>
        <v>2015</v>
      </c>
      <c r="S656">
        <f t="shared" si="43"/>
        <v>2015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(((J657/60)/60)/24)+DATE(1970,1,1)</f>
        <v>42045.957314814819</v>
      </c>
      <c r="P657" t="str">
        <f t="shared" si="40"/>
        <v>technology</v>
      </c>
      <c r="Q657" t="str">
        <f t="shared" si="41"/>
        <v>wearables</v>
      </c>
      <c r="R657">
        <f t="shared" si="42"/>
        <v>2015</v>
      </c>
      <c r="S657">
        <f t="shared" si="43"/>
        <v>2015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(((J658/60)/60)/24)+DATE(1970,1,1)</f>
        <v>42417.804618055554</v>
      </c>
      <c r="P658" t="str">
        <f t="shared" si="40"/>
        <v>technology</v>
      </c>
      <c r="Q658" t="str">
        <f t="shared" si="41"/>
        <v>wearables</v>
      </c>
      <c r="R658">
        <f t="shared" si="42"/>
        <v>2016</v>
      </c>
      <c r="S658">
        <f t="shared" si="43"/>
        <v>2016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(((J659/60)/60)/24)+DATE(1970,1,1)</f>
        <v>42331.84574074074</v>
      </c>
      <c r="P659" t="str">
        <f t="shared" si="40"/>
        <v>technology</v>
      </c>
      <c r="Q659" t="str">
        <f t="shared" si="41"/>
        <v>wearables</v>
      </c>
      <c r="R659">
        <f t="shared" si="42"/>
        <v>2015</v>
      </c>
      <c r="S659">
        <f t="shared" si="43"/>
        <v>2015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(((J660/60)/60)/24)+DATE(1970,1,1)</f>
        <v>42179.160752314812</v>
      </c>
      <c r="P660" t="str">
        <f t="shared" si="40"/>
        <v>technology</v>
      </c>
      <c r="Q660" t="str">
        <f t="shared" si="41"/>
        <v>wearables</v>
      </c>
      <c r="R660">
        <f t="shared" si="42"/>
        <v>2015</v>
      </c>
      <c r="S660">
        <f t="shared" si="43"/>
        <v>2015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(((J661/60)/60)/24)+DATE(1970,1,1)</f>
        <v>42209.593692129631</v>
      </c>
      <c r="P661" t="str">
        <f t="shared" si="40"/>
        <v>technology</v>
      </c>
      <c r="Q661" t="str">
        <f t="shared" si="41"/>
        <v>wearables</v>
      </c>
      <c r="R661">
        <f t="shared" si="42"/>
        <v>2015</v>
      </c>
      <c r="S661">
        <f t="shared" si="43"/>
        <v>2015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(((J662/60)/60)/24)+DATE(1970,1,1)</f>
        <v>41922.741655092592</v>
      </c>
      <c r="P662" t="str">
        <f t="shared" si="40"/>
        <v>technology</v>
      </c>
      <c r="Q662" t="str">
        <f t="shared" si="41"/>
        <v>wearables</v>
      </c>
      <c r="R662">
        <f t="shared" si="42"/>
        <v>2014</v>
      </c>
      <c r="S662">
        <f t="shared" si="43"/>
        <v>2014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(((J663/60)/60)/24)+DATE(1970,1,1)</f>
        <v>42636.645358796297</v>
      </c>
      <c r="P663" t="str">
        <f t="shared" si="40"/>
        <v>technology</v>
      </c>
      <c r="Q663" t="str">
        <f t="shared" si="41"/>
        <v>wearables</v>
      </c>
      <c r="R663">
        <f t="shared" si="42"/>
        <v>2016</v>
      </c>
      <c r="S663">
        <f t="shared" si="43"/>
        <v>2016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(((J664/60)/60)/24)+DATE(1970,1,1)</f>
        <v>41990.438043981485</v>
      </c>
      <c r="P664" t="str">
        <f t="shared" si="40"/>
        <v>technology</v>
      </c>
      <c r="Q664" t="str">
        <f t="shared" si="41"/>
        <v>wearables</v>
      </c>
      <c r="R664">
        <f t="shared" si="42"/>
        <v>2014</v>
      </c>
      <c r="S664">
        <f t="shared" si="43"/>
        <v>2014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(((J665/60)/60)/24)+DATE(1970,1,1)</f>
        <v>42173.843240740738</v>
      </c>
      <c r="P665" t="str">
        <f t="shared" si="40"/>
        <v>technology</v>
      </c>
      <c r="Q665" t="str">
        <f t="shared" si="41"/>
        <v>wearables</v>
      </c>
      <c r="R665">
        <f t="shared" si="42"/>
        <v>2015</v>
      </c>
      <c r="S665">
        <f t="shared" si="43"/>
        <v>2015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(((J666/60)/60)/24)+DATE(1970,1,1)</f>
        <v>42077.666377314818</v>
      </c>
      <c r="P666" t="str">
        <f t="shared" si="40"/>
        <v>technology</v>
      </c>
      <c r="Q666" t="str">
        <f t="shared" si="41"/>
        <v>wearables</v>
      </c>
      <c r="R666">
        <f t="shared" si="42"/>
        <v>2015</v>
      </c>
      <c r="S666">
        <f t="shared" si="43"/>
        <v>2015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(((J667/60)/60)/24)+DATE(1970,1,1)</f>
        <v>42688.711354166662</v>
      </c>
      <c r="P667" t="str">
        <f t="shared" si="40"/>
        <v>technology</v>
      </c>
      <c r="Q667" t="str">
        <f t="shared" si="41"/>
        <v>wearables</v>
      </c>
      <c r="R667">
        <f t="shared" si="42"/>
        <v>2016</v>
      </c>
      <c r="S667">
        <f t="shared" si="43"/>
        <v>2016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(((J668/60)/60)/24)+DATE(1970,1,1)</f>
        <v>41838.832152777781</v>
      </c>
      <c r="P668" t="str">
        <f t="shared" si="40"/>
        <v>technology</v>
      </c>
      <c r="Q668" t="str">
        <f t="shared" si="41"/>
        <v>wearables</v>
      </c>
      <c r="R668">
        <f t="shared" si="42"/>
        <v>2014</v>
      </c>
      <c r="S668">
        <f t="shared" si="43"/>
        <v>2014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(((J669/60)/60)/24)+DATE(1970,1,1)</f>
        <v>42632.373414351852</v>
      </c>
      <c r="P669" t="str">
        <f t="shared" si="40"/>
        <v>technology</v>
      </c>
      <c r="Q669" t="str">
        <f t="shared" si="41"/>
        <v>wearables</v>
      </c>
      <c r="R669">
        <f t="shared" si="42"/>
        <v>2016</v>
      </c>
      <c r="S669">
        <f t="shared" si="43"/>
        <v>2016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(((J670/60)/60)/24)+DATE(1970,1,1)</f>
        <v>42090.831273148149</v>
      </c>
      <c r="P670" t="str">
        <f t="shared" si="40"/>
        <v>technology</v>
      </c>
      <c r="Q670" t="str">
        <f t="shared" si="41"/>
        <v>wearables</v>
      </c>
      <c r="R670">
        <f t="shared" si="42"/>
        <v>2015</v>
      </c>
      <c r="S670">
        <f t="shared" si="43"/>
        <v>2015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(((J671/60)/60)/24)+DATE(1970,1,1)</f>
        <v>42527.625671296293</v>
      </c>
      <c r="P671" t="str">
        <f t="shared" si="40"/>
        <v>technology</v>
      </c>
      <c r="Q671" t="str">
        <f t="shared" si="41"/>
        <v>wearables</v>
      </c>
      <c r="R671">
        <f t="shared" si="42"/>
        <v>2016</v>
      </c>
      <c r="S671">
        <f t="shared" si="43"/>
        <v>2016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(((J672/60)/60)/24)+DATE(1970,1,1)</f>
        <v>42506.709722222222</v>
      </c>
      <c r="P672" t="str">
        <f t="shared" si="40"/>
        <v>technology</v>
      </c>
      <c r="Q672" t="str">
        <f t="shared" si="41"/>
        <v>wearables</v>
      </c>
      <c r="R672">
        <f t="shared" si="42"/>
        <v>2016</v>
      </c>
      <c r="S672">
        <f t="shared" si="43"/>
        <v>2016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(((J673/60)/60)/24)+DATE(1970,1,1)</f>
        <v>41984.692731481482</v>
      </c>
      <c r="P673" t="str">
        <f t="shared" si="40"/>
        <v>technology</v>
      </c>
      <c r="Q673" t="str">
        <f t="shared" si="41"/>
        <v>wearables</v>
      </c>
      <c r="R673">
        <f t="shared" si="42"/>
        <v>2014</v>
      </c>
      <c r="S673">
        <f t="shared" si="43"/>
        <v>2014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(((J674/60)/60)/24)+DATE(1970,1,1)</f>
        <v>41974.219490740739</v>
      </c>
      <c r="P674" t="str">
        <f t="shared" si="40"/>
        <v>technology</v>
      </c>
      <c r="Q674" t="str">
        <f t="shared" si="41"/>
        <v>wearables</v>
      </c>
      <c r="R674">
        <f t="shared" si="42"/>
        <v>2014</v>
      </c>
      <c r="S674">
        <f t="shared" si="43"/>
        <v>2014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(((J675/60)/60)/24)+DATE(1970,1,1)</f>
        <v>41838.840474537035</v>
      </c>
      <c r="P675" t="str">
        <f t="shared" si="40"/>
        <v>technology</v>
      </c>
      <c r="Q675" t="str">
        <f t="shared" si="41"/>
        <v>wearables</v>
      </c>
      <c r="R675">
        <f t="shared" si="42"/>
        <v>2014</v>
      </c>
      <c r="S675">
        <f t="shared" si="43"/>
        <v>2014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(((J676/60)/60)/24)+DATE(1970,1,1)</f>
        <v>41803.116053240738</v>
      </c>
      <c r="P676" t="str">
        <f t="shared" si="40"/>
        <v>technology</v>
      </c>
      <c r="Q676" t="str">
        <f t="shared" si="41"/>
        <v>wearables</v>
      </c>
      <c r="R676">
        <f t="shared" si="42"/>
        <v>2014</v>
      </c>
      <c r="S676">
        <f t="shared" si="43"/>
        <v>2014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(((J677/60)/60)/24)+DATE(1970,1,1)</f>
        <v>41975.930601851855</v>
      </c>
      <c r="P677" t="str">
        <f t="shared" si="40"/>
        <v>technology</v>
      </c>
      <c r="Q677" t="str">
        <f t="shared" si="41"/>
        <v>wearables</v>
      </c>
      <c r="R677">
        <f t="shared" si="42"/>
        <v>2014</v>
      </c>
      <c r="S677">
        <f t="shared" si="43"/>
        <v>2014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(((J678/60)/60)/24)+DATE(1970,1,1)</f>
        <v>42012.768298611118</v>
      </c>
      <c r="P678" t="str">
        <f t="shared" si="40"/>
        <v>technology</v>
      </c>
      <c r="Q678" t="str">
        <f t="shared" si="41"/>
        <v>wearables</v>
      </c>
      <c r="R678">
        <f t="shared" si="42"/>
        <v>2015</v>
      </c>
      <c r="S678">
        <f t="shared" si="43"/>
        <v>2015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(((J679/60)/60)/24)+DATE(1970,1,1)</f>
        <v>42504.403877314813</v>
      </c>
      <c r="P679" t="str">
        <f t="shared" si="40"/>
        <v>technology</v>
      </c>
      <c r="Q679" t="str">
        <f t="shared" si="41"/>
        <v>wearables</v>
      </c>
      <c r="R679">
        <f t="shared" si="42"/>
        <v>2016</v>
      </c>
      <c r="S679">
        <f t="shared" si="43"/>
        <v>2016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(((J680/60)/60)/24)+DATE(1970,1,1)</f>
        <v>42481.376597222217</v>
      </c>
      <c r="P680" t="str">
        <f t="shared" si="40"/>
        <v>technology</v>
      </c>
      <c r="Q680" t="str">
        <f t="shared" si="41"/>
        <v>wearables</v>
      </c>
      <c r="R680">
        <f t="shared" si="42"/>
        <v>2016</v>
      </c>
      <c r="S680">
        <f t="shared" si="43"/>
        <v>2016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(((J681/60)/60)/24)+DATE(1970,1,1)</f>
        <v>42556.695706018523</v>
      </c>
      <c r="P681" t="str">
        <f t="shared" si="40"/>
        <v>technology</v>
      </c>
      <c r="Q681" t="str">
        <f t="shared" si="41"/>
        <v>wearables</v>
      </c>
      <c r="R681">
        <f t="shared" si="42"/>
        <v>2016</v>
      </c>
      <c r="S681">
        <f t="shared" si="43"/>
        <v>2016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(((J682/60)/60)/24)+DATE(1970,1,1)</f>
        <v>41864.501516203702</v>
      </c>
      <c r="P682" t="str">
        <f t="shared" si="40"/>
        <v>technology</v>
      </c>
      <c r="Q682" t="str">
        <f t="shared" si="41"/>
        <v>wearables</v>
      </c>
      <c r="R682">
        <f t="shared" si="42"/>
        <v>2014</v>
      </c>
      <c r="S682">
        <f t="shared" si="43"/>
        <v>2014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(((J683/60)/60)/24)+DATE(1970,1,1)</f>
        <v>42639.805601851855</v>
      </c>
      <c r="P683" t="str">
        <f t="shared" si="40"/>
        <v>technology</v>
      </c>
      <c r="Q683" t="str">
        <f t="shared" si="41"/>
        <v>wearables</v>
      </c>
      <c r="R683">
        <f t="shared" si="42"/>
        <v>2016</v>
      </c>
      <c r="S683">
        <f t="shared" si="43"/>
        <v>2016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(((J684/60)/60)/24)+DATE(1970,1,1)</f>
        <v>42778.765300925923</v>
      </c>
      <c r="P684" t="str">
        <f t="shared" si="40"/>
        <v>technology</v>
      </c>
      <c r="Q684" t="str">
        <f t="shared" si="41"/>
        <v>wearables</v>
      </c>
      <c r="R684">
        <f t="shared" si="42"/>
        <v>2017</v>
      </c>
      <c r="S684">
        <f t="shared" si="43"/>
        <v>2017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(((J685/60)/60)/24)+DATE(1970,1,1)</f>
        <v>42634.900046296301</v>
      </c>
      <c r="P685" t="str">
        <f t="shared" si="40"/>
        <v>technology</v>
      </c>
      <c r="Q685" t="str">
        <f t="shared" si="41"/>
        <v>wearables</v>
      </c>
      <c r="R685">
        <f t="shared" si="42"/>
        <v>2016</v>
      </c>
      <c r="S685">
        <f t="shared" si="43"/>
        <v>2016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(((J686/60)/60)/24)+DATE(1970,1,1)</f>
        <v>41809.473275462966</v>
      </c>
      <c r="P686" t="str">
        <f t="shared" si="40"/>
        <v>technology</v>
      </c>
      <c r="Q686" t="str">
        <f t="shared" si="41"/>
        <v>wearables</v>
      </c>
      <c r="R686">
        <f t="shared" si="42"/>
        <v>2014</v>
      </c>
      <c r="S686">
        <f t="shared" si="43"/>
        <v>2014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(((J687/60)/60)/24)+DATE(1970,1,1)</f>
        <v>41971.866574074069</v>
      </c>
      <c r="P687" t="str">
        <f t="shared" si="40"/>
        <v>technology</v>
      </c>
      <c r="Q687" t="str">
        <f t="shared" si="41"/>
        <v>wearables</v>
      </c>
      <c r="R687">
        <f t="shared" si="42"/>
        <v>2014</v>
      </c>
      <c r="S687">
        <f t="shared" si="43"/>
        <v>2014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(((J688/60)/60)/24)+DATE(1970,1,1)</f>
        <v>42189.673263888893</v>
      </c>
      <c r="P688" t="str">
        <f t="shared" si="40"/>
        <v>technology</v>
      </c>
      <c r="Q688" t="str">
        <f t="shared" si="41"/>
        <v>wearables</v>
      </c>
      <c r="R688">
        <f t="shared" si="42"/>
        <v>2015</v>
      </c>
      <c r="S688">
        <f t="shared" si="43"/>
        <v>2015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(((J689/60)/60)/24)+DATE(1970,1,1)</f>
        <v>42711.750613425931</v>
      </c>
      <c r="P689" t="str">
        <f t="shared" si="40"/>
        <v>technology</v>
      </c>
      <c r="Q689" t="str">
        <f t="shared" si="41"/>
        <v>wearables</v>
      </c>
      <c r="R689">
        <f t="shared" si="42"/>
        <v>2016</v>
      </c>
      <c r="S689">
        <f t="shared" si="43"/>
        <v>2016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(((J690/60)/60)/24)+DATE(1970,1,1)</f>
        <v>42262.104780092588</v>
      </c>
      <c r="P690" t="str">
        <f t="shared" si="40"/>
        <v>technology</v>
      </c>
      <c r="Q690" t="str">
        <f t="shared" si="41"/>
        <v>wearables</v>
      </c>
      <c r="R690">
        <f t="shared" si="42"/>
        <v>2015</v>
      </c>
      <c r="S690">
        <f t="shared" si="43"/>
        <v>2015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(((J691/60)/60)/24)+DATE(1970,1,1)</f>
        <v>42675.66778935185</v>
      </c>
      <c r="P691" t="str">
        <f t="shared" si="40"/>
        <v>technology</v>
      </c>
      <c r="Q691" t="str">
        <f t="shared" si="41"/>
        <v>wearables</v>
      </c>
      <c r="R691">
        <f t="shared" si="42"/>
        <v>2016</v>
      </c>
      <c r="S691">
        <f t="shared" si="43"/>
        <v>2016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(((J692/60)/60)/24)+DATE(1970,1,1)</f>
        <v>42579.634733796294</v>
      </c>
      <c r="P692" t="str">
        <f t="shared" si="40"/>
        <v>technology</v>
      </c>
      <c r="Q692" t="str">
        <f t="shared" si="41"/>
        <v>wearables</v>
      </c>
      <c r="R692">
        <f t="shared" si="42"/>
        <v>2016</v>
      </c>
      <c r="S692">
        <f t="shared" si="43"/>
        <v>2016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(((J693/60)/60)/24)+DATE(1970,1,1)</f>
        <v>42158.028310185182</v>
      </c>
      <c r="P693" t="str">
        <f t="shared" si="40"/>
        <v>technology</v>
      </c>
      <c r="Q693" t="str">
        <f t="shared" si="41"/>
        <v>wearables</v>
      </c>
      <c r="R693">
        <f t="shared" si="42"/>
        <v>2015</v>
      </c>
      <c r="S693">
        <f t="shared" si="43"/>
        <v>2015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(((J694/60)/60)/24)+DATE(1970,1,1)</f>
        <v>42696.37572916667</v>
      </c>
      <c r="P694" t="str">
        <f t="shared" si="40"/>
        <v>technology</v>
      </c>
      <c r="Q694" t="str">
        <f t="shared" si="41"/>
        <v>wearables</v>
      </c>
      <c r="R694">
        <f t="shared" si="42"/>
        <v>2016</v>
      </c>
      <c r="S694">
        <f t="shared" si="43"/>
        <v>2016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(((J695/60)/60)/24)+DATE(1970,1,1)</f>
        <v>42094.808182870373</v>
      </c>
      <c r="P695" t="str">
        <f t="shared" si="40"/>
        <v>technology</v>
      </c>
      <c r="Q695" t="str">
        <f t="shared" si="41"/>
        <v>wearables</v>
      </c>
      <c r="R695">
        <f t="shared" si="42"/>
        <v>2015</v>
      </c>
      <c r="S695">
        <f t="shared" si="43"/>
        <v>2015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(((J696/60)/60)/24)+DATE(1970,1,1)</f>
        <v>42737.663877314815</v>
      </c>
      <c r="P696" t="str">
        <f t="shared" si="40"/>
        <v>technology</v>
      </c>
      <c r="Q696" t="str">
        <f t="shared" si="41"/>
        <v>wearables</v>
      </c>
      <c r="R696">
        <f t="shared" si="42"/>
        <v>2017</v>
      </c>
      <c r="S696">
        <f t="shared" si="43"/>
        <v>2017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(((J697/60)/60)/24)+DATE(1970,1,1)</f>
        <v>41913.521064814813</v>
      </c>
      <c r="P697" t="str">
        <f t="shared" si="40"/>
        <v>technology</v>
      </c>
      <c r="Q697" t="str">
        <f t="shared" si="41"/>
        <v>wearables</v>
      </c>
      <c r="R697">
        <f t="shared" si="42"/>
        <v>2014</v>
      </c>
      <c r="S697">
        <f t="shared" si="43"/>
        <v>2014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(((J698/60)/60)/24)+DATE(1970,1,1)</f>
        <v>41815.927106481482</v>
      </c>
      <c r="P698" t="str">
        <f t="shared" si="40"/>
        <v>technology</v>
      </c>
      <c r="Q698" t="str">
        <f t="shared" si="41"/>
        <v>wearables</v>
      </c>
      <c r="R698">
        <f t="shared" si="42"/>
        <v>2014</v>
      </c>
      <c r="S698">
        <f t="shared" si="43"/>
        <v>2014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(((J699/60)/60)/24)+DATE(1970,1,1)</f>
        <v>42388.523020833338</v>
      </c>
      <c r="P699" t="str">
        <f t="shared" si="40"/>
        <v>technology</v>
      </c>
      <c r="Q699" t="str">
        <f t="shared" si="41"/>
        <v>wearables</v>
      </c>
      <c r="R699">
        <f t="shared" si="42"/>
        <v>2016</v>
      </c>
      <c r="S699">
        <f t="shared" si="43"/>
        <v>2016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(((J700/60)/60)/24)+DATE(1970,1,1)</f>
        <v>41866.931076388886</v>
      </c>
      <c r="P700" t="str">
        <f t="shared" si="40"/>
        <v>technology</v>
      </c>
      <c r="Q700" t="str">
        <f t="shared" si="41"/>
        <v>wearables</v>
      </c>
      <c r="R700">
        <f t="shared" si="42"/>
        <v>2014</v>
      </c>
      <c r="S700">
        <f t="shared" si="43"/>
        <v>2014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(((J701/60)/60)/24)+DATE(1970,1,1)</f>
        <v>41563.485509259262</v>
      </c>
      <c r="P701" t="str">
        <f t="shared" si="40"/>
        <v>technology</v>
      </c>
      <c r="Q701" t="str">
        <f t="shared" si="41"/>
        <v>wearables</v>
      </c>
      <c r="R701">
        <f t="shared" si="42"/>
        <v>2013</v>
      </c>
      <c r="S701">
        <f t="shared" si="43"/>
        <v>2013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(((J702/60)/60)/24)+DATE(1970,1,1)</f>
        <v>42715.688437500001</v>
      </c>
      <c r="P702" t="str">
        <f t="shared" si="40"/>
        <v>technology</v>
      </c>
      <c r="Q702" t="str">
        <f t="shared" si="41"/>
        <v>wearables</v>
      </c>
      <c r="R702">
        <f t="shared" si="42"/>
        <v>2016</v>
      </c>
      <c r="S702">
        <f t="shared" si="43"/>
        <v>2016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(((J703/60)/60)/24)+DATE(1970,1,1)</f>
        <v>41813.662962962961</v>
      </c>
      <c r="P703" t="str">
        <f t="shared" si="40"/>
        <v>technology</v>
      </c>
      <c r="Q703" t="str">
        <f t="shared" si="41"/>
        <v>wearables</v>
      </c>
      <c r="R703">
        <f t="shared" si="42"/>
        <v>2014</v>
      </c>
      <c r="S703">
        <f t="shared" si="43"/>
        <v>2014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(((J704/60)/60)/24)+DATE(1970,1,1)</f>
        <v>42668.726701388892</v>
      </c>
      <c r="P704" t="str">
        <f t="shared" si="40"/>
        <v>technology</v>
      </c>
      <c r="Q704" t="str">
        <f t="shared" si="41"/>
        <v>wearables</v>
      </c>
      <c r="R704">
        <f t="shared" si="42"/>
        <v>2016</v>
      </c>
      <c r="S704">
        <f t="shared" si="43"/>
        <v>2016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(((J705/60)/60)/24)+DATE(1970,1,1)</f>
        <v>42711.950798611113</v>
      </c>
      <c r="P705" t="str">
        <f t="shared" si="40"/>
        <v>technology</v>
      </c>
      <c r="Q705" t="str">
        <f t="shared" si="41"/>
        <v>wearables</v>
      </c>
      <c r="R705">
        <f t="shared" si="42"/>
        <v>2016</v>
      </c>
      <c r="S705">
        <f t="shared" si="43"/>
        <v>2016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(((J706/60)/60)/24)+DATE(1970,1,1)</f>
        <v>42726.192916666667</v>
      </c>
      <c r="P706" t="str">
        <f t="shared" ref="P706:P769" si="44">LEFT(N706,SEARCH("/",N706)-1)</f>
        <v>technology</v>
      </c>
      <c r="Q706" t="str">
        <f t="shared" ref="Q706:Q769" si="45">RIGHT(N706,LEN(N706)-SEARCH("/",N706))</f>
        <v>wearables</v>
      </c>
      <c r="R706">
        <f t="shared" si="42"/>
        <v>2016</v>
      </c>
      <c r="S706">
        <f t="shared" si="43"/>
        <v>2016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(((J707/60)/60)/24)+DATE(1970,1,1)</f>
        <v>42726.491643518515</v>
      </c>
      <c r="P707" t="str">
        <f t="shared" si="44"/>
        <v>technology</v>
      </c>
      <c r="Q707" t="str">
        <f t="shared" si="45"/>
        <v>wearables</v>
      </c>
      <c r="R707">
        <f t="shared" ref="R707:R770" si="46">YEAR(O707)</f>
        <v>2016</v>
      </c>
      <c r="S707">
        <f t="shared" ref="S707:S770" si="47">YEAR(O707)</f>
        <v>2016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(((J708/60)/60)/24)+DATE(1970,1,1)</f>
        <v>42676.995173611111</v>
      </c>
      <c r="P708" t="str">
        <f t="shared" si="44"/>
        <v>technology</v>
      </c>
      <c r="Q708" t="str">
        <f t="shared" si="45"/>
        <v>wearables</v>
      </c>
      <c r="R708">
        <f t="shared" si="46"/>
        <v>2016</v>
      </c>
      <c r="S708">
        <f t="shared" si="47"/>
        <v>2016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(((J709/60)/60)/24)+DATE(1970,1,1)</f>
        <v>42696.663506944446</v>
      </c>
      <c r="P709" t="str">
        <f t="shared" si="44"/>
        <v>technology</v>
      </c>
      <c r="Q709" t="str">
        <f t="shared" si="45"/>
        <v>wearables</v>
      </c>
      <c r="R709">
        <f t="shared" si="46"/>
        <v>2016</v>
      </c>
      <c r="S709">
        <f t="shared" si="47"/>
        <v>2016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(((J710/60)/60)/24)+DATE(1970,1,1)</f>
        <v>41835.581018518518</v>
      </c>
      <c r="P710" t="str">
        <f t="shared" si="44"/>
        <v>technology</v>
      </c>
      <c r="Q710" t="str">
        <f t="shared" si="45"/>
        <v>wearables</v>
      </c>
      <c r="R710">
        <f t="shared" si="46"/>
        <v>2014</v>
      </c>
      <c r="S710">
        <f t="shared" si="47"/>
        <v>2014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(((J711/60)/60)/24)+DATE(1970,1,1)</f>
        <v>41948.041192129633</v>
      </c>
      <c r="P711" t="str">
        <f t="shared" si="44"/>
        <v>technology</v>
      </c>
      <c r="Q711" t="str">
        <f t="shared" si="45"/>
        <v>wearables</v>
      </c>
      <c r="R711">
        <f t="shared" si="46"/>
        <v>2014</v>
      </c>
      <c r="S711">
        <f t="shared" si="47"/>
        <v>2014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(((J712/60)/60)/24)+DATE(1970,1,1)</f>
        <v>41837.984976851854</v>
      </c>
      <c r="P712" t="str">
        <f t="shared" si="44"/>
        <v>technology</v>
      </c>
      <c r="Q712" t="str">
        <f t="shared" si="45"/>
        <v>wearables</v>
      </c>
      <c r="R712">
        <f t="shared" si="46"/>
        <v>2014</v>
      </c>
      <c r="S712">
        <f t="shared" si="47"/>
        <v>2014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(((J713/60)/60)/24)+DATE(1970,1,1)</f>
        <v>42678.459120370375</v>
      </c>
      <c r="P713" t="str">
        <f t="shared" si="44"/>
        <v>technology</v>
      </c>
      <c r="Q713" t="str">
        <f t="shared" si="45"/>
        <v>wearables</v>
      </c>
      <c r="R713">
        <f t="shared" si="46"/>
        <v>2016</v>
      </c>
      <c r="S713">
        <f t="shared" si="47"/>
        <v>2016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(((J714/60)/60)/24)+DATE(1970,1,1)</f>
        <v>42384.680925925932</v>
      </c>
      <c r="P714" t="str">
        <f t="shared" si="44"/>
        <v>technology</v>
      </c>
      <c r="Q714" t="str">
        <f t="shared" si="45"/>
        <v>wearables</v>
      </c>
      <c r="R714">
        <f t="shared" si="46"/>
        <v>2016</v>
      </c>
      <c r="S714">
        <f t="shared" si="47"/>
        <v>2016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(((J715/60)/60)/24)+DATE(1970,1,1)</f>
        <v>42496.529305555552</v>
      </c>
      <c r="P715" t="str">
        <f t="shared" si="44"/>
        <v>technology</v>
      </c>
      <c r="Q715" t="str">
        <f t="shared" si="45"/>
        <v>wearables</v>
      </c>
      <c r="R715">
        <f t="shared" si="46"/>
        <v>2016</v>
      </c>
      <c r="S715">
        <f t="shared" si="47"/>
        <v>2016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(((J716/60)/60)/24)+DATE(1970,1,1)</f>
        <v>42734.787986111114</v>
      </c>
      <c r="P716" t="str">
        <f t="shared" si="44"/>
        <v>technology</v>
      </c>
      <c r="Q716" t="str">
        <f t="shared" si="45"/>
        <v>wearables</v>
      </c>
      <c r="R716">
        <f t="shared" si="46"/>
        <v>2016</v>
      </c>
      <c r="S716">
        <f t="shared" si="47"/>
        <v>2016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(((J717/60)/60)/24)+DATE(1970,1,1)</f>
        <v>42273.090740740736</v>
      </c>
      <c r="P717" t="str">
        <f t="shared" si="44"/>
        <v>technology</v>
      </c>
      <c r="Q717" t="str">
        <f t="shared" si="45"/>
        <v>wearables</v>
      </c>
      <c r="R717">
        <f t="shared" si="46"/>
        <v>2015</v>
      </c>
      <c r="S717">
        <f t="shared" si="47"/>
        <v>2015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(((J718/60)/60)/24)+DATE(1970,1,1)</f>
        <v>41940.658645833333</v>
      </c>
      <c r="P718" t="str">
        <f t="shared" si="44"/>
        <v>technology</v>
      </c>
      <c r="Q718" t="str">
        <f t="shared" si="45"/>
        <v>wearables</v>
      </c>
      <c r="R718">
        <f t="shared" si="46"/>
        <v>2014</v>
      </c>
      <c r="S718">
        <f t="shared" si="47"/>
        <v>2014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(((J719/60)/60)/24)+DATE(1970,1,1)</f>
        <v>41857.854189814818</v>
      </c>
      <c r="P719" t="str">
        <f t="shared" si="44"/>
        <v>technology</v>
      </c>
      <c r="Q719" t="str">
        <f t="shared" si="45"/>
        <v>wearables</v>
      </c>
      <c r="R719">
        <f t="shared" si="46"/>
        <v>2014</v>
      </c>
      <c r="S719">
        <f t="shared" si="47"/>
        <v>2014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(((J720/60)/60)/24)+DATE(1970,1,1)</f>
        <v>42752.845451388886</v>
      </c>
      <c r="P720" t="str">
        <f t="shared" si="44"/>
        <v>technology</v>
      </c>
      <c r="Q720" t="str">
        <f t="shared" si="45"/>
        <v>wearables</v>
      </c>
      <c r="R720">
        <f t="shared" si="46"/>
        <v>2017</v>
      </c>
      <c r="S720">
        <f t="shared" si="47"/>
        <v>2017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(((J721/60)/60)/24)+DATE(1970,1,1)</f>
        <v>42409.040231481486</v>
      </c>
      <c r="P721" t="str">
        <f t="shared" si="44"/>
        <v>technology</v>
      </c>
      <c r="Q721" t="str">
        <f t="shared" si="45"/>
        <v>wearables</v>
      </c>
      <c r="R721">
        <f t="shared" si="46"/>
        <v>2016</v>
      </c>
      <c r="S721">
        <f t="shared" si="47"/>
        <v>2016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(((J722/60)/60)/24)+DATE(1970,1,1)</f>
        <v>40909.649201388893</v>
      </c>
      <c r="P722" t="str">
        <f t="shared" si="44"/>
        <v>publishing</v>
      </c>
      <c r="Q722" t="str">
        <f t="shared" si="45"/>
        <v>nonfiction</v>
      </c>
      <c r="R722">
        <f t="shared" si="46"/>
        <v>2012</v>
      </c>
      <c r="S722">
        <f t="shared" si="47"/>
        <v>2012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(((J723/60)/60)/24)+DATE(1970,1,1)</f>
        <v>41807.571840277778</v>
      </c>
      <c r="P723" t="str">
        <f t="shared" si="44"/>
        <v>publishing</v>
      </c>
      <c r="Q723" t="str">
        <f t="shared" si="45"/>
        <v>nonfiction</v>
      </c>
      <c r="R723">
        <f t="shared" si="46"/>
        <v>2014</v>
      </c>
      <c r="S723">
        <f t="shared" si="47"/>
        <v>2014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(((J724/60)/60)/24)+DATE(1970,1,1)</f>
        <v>40977.805300925924</v>
      </c>
      <c r="P724" t="str">
        <f t="shared" si="44"/>
        <v>publishing</v>
      </c>
      <c r="Q724" t="str">
        <f t="shared" si="45"/>
        <v>nonfiction</v>
      </c>
      <c r="R724">
        <f t="shared" si="46"/>
        <v>2012</v>
      </c>
      <c r="S724">
        <f t="shared" si="47"/>
        <v>2012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(((J725/60)/60)/24)+DATE(1970,1,1)</f>
        <v>42184.816539351858</v>
      </c>
      <c r="P725" t="str">
        <f t="shared" si="44"/>
        <v>publishing</v>
      </c>
      <c r="Q725" t="str">
        <f t="shared" si="45"/>
        <v>nonfiction</v>
      </c>
      <c r="R725">
        <f t="shared" si="46"/>
        <v>2015</v>
      </c>
      <c r="S725">
        <f t="shared" si="47"/>
        <v>2015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(((J726/60)/60)/24)+DATE(1970,1,1)</f>
        <v>40694.638460648144</v>
      </c>
      <c r="P726" t="str">
        <f t="shared" si="44"/>
        <v>publishing</v>
      </c>
      <c r="Q726" t="str">
        <f t="shared" si="45"/>
        <v>nonfiction</v>
      </c>
      <c r="R726">
        <f t="shared" si="46"/>
        <v>2011</v>
      </c>
      <c r="S726">
        <f t="shared" si="47"/>
        <v>2011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(((J727/60)/60)/24)+DATE(1970,1,1)</f>
        <v>42321.626296296294</v>
      </c>
      <c r="P727" t="str">
        <f t="shared" si="44"/>
        <v>publishing</v>
      </c>
      <c r="Q727" t="str">
        <f t="shared" si="45"/>
        <v>nonfiction</v>
      </c>
      <c r="R727">
        <f t="shared" si="46"/>
        <v>2015</v>
      </c>
      <c r="S727">
        <f t="shared" si="47"/>
        <v>2015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(((J728/60)/60)/24)+DATE(1970,1,1)</f>
        <v>41346.042673611111</v>
      </c>
      <c r="P728" t="str">
        <f t="shared" si="44"/>
        <v>publishing</v>
      </c>
      <c r="Q728" t="str">
        <f t="shared" si="45"/>
        <v>nonfiction</v>
      </c>
      <c r="R728">
        <f t="shared" si="46"/>
        <v>2013</v>
      </c>
      <c r="S728">
        <f t="shared" si="47"/>
        <v>2013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(((J729/60)/60)/24)+DATE(1970,1,1)</f>
        <v>41247.020243055551</v>
      </c>
      <c r="P729" t="str">
        <f t="shared" si="44"/>
        <v>publishing</v>
      </c>
      <c r="Q729" t="str">
        <f t="shared" si="45"/>
        <v>nonfiction</v>
      </c>
      <c r="R729">
        <f t="shared" si="46"/>
        <v>2012</v>
      </c>
      <c r="S729">
        <f t="shared" si="47"/>
        <v>2012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(((J730/60)/60)/24)+DATE(1970,1,1)</f>
        <v>40731.837465277778</v>
      </c>
      <c r="P730" t="str">
        <f t="shared" si="44"/>
        <v>publishing</v>
      </c>
      <c r="Q730" t="str">
        <f t="shared" si="45"/>
        <v>nonfiction</v>
      </c>
      <c r="R730">
        <f t="shared" si="46"/>
        <v>2011</v>
      </c>
      <c r="S730">
        <f t="shared" si="47"/>
        <v>2011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(((J731/60)/60)/24)+DATE(1970,1,1)</f>
        <v>41111.185891203706</v>
      </c>
      <c r="P731" t="str">
        <f t="shared" si="44"/>
        <v>publishing</v>
      </c>
      <c r="Q731" t="str">
        <f t="shared" si="45"/>
        <v>nonfiction</v>
      </c>
      <c r="R731">
        <f t="shared" si="46"/>
        <v>2012</v>
      </c>
      <c r="S731">
        <f t="shared" si="47"/>
        <v>2012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(((J732/60)/60)/24)+DATE(1970,1,1)</f>
        <v>40854.745266203703</v>
      </c>
      <c r="P732" t="str">
        <f t="shared" si="44"/>
        <v>publishing</v>
      </c>
      <c r="Q732" t="str">
        <f t="shared" si="45"/>
        <v>nonfiction</v>
      </c>
      <c r="R732">
        <f t="shared" si="46"/>
        <v>2011</v>
      </c>
      <c r="S732">
        <f t="shared" si="47"/>
        <v>2011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(((J733/60)/60)/24)+DATE(1970,1,1)</f>
        <v>40879.795682870368</v>
      </c>
      <c r="P733" t="str">
        <f t="shared" si="44"/>
        <v>publishing</v>
      </c>
      <c r="Q733" t="str">
        <f t="shared" si="45"/>
        <v>nonfiction</v>
      </c>
      <c r="R733">
        <f t="shared" si="46"/>
        <v>2011</v>
      </c>
      <c r="S733">
        <f t="shared" si="47"/>
        <v>2011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(((J734/60)/60)/24)+DATE(1970,1,1)</f>
        <v>41486.424317129626</v>
      </c>
      <c r="P734" t="str">
        <f t="shared" si="44"/>
        <v>publishing</v>
      </c>
      <c r="Q734" t="str">
        <f t="shared" si="45"/>
        <v>nonfiction</v>
      </c>
      <c r="R734">
        <f t="shared" si="46"/>
        <v>2013</v>
      </c>
      <c r="S734">
        <f t="shared" si="47"/>
        <v>2013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(((J735/60)/60)/24)+DATE(1970,1,1)</f>
        <v>41598.420046296298</v>
      </c>
      <c r="P735" t="str">
        <f t="shared" si="44"/>
        <v>publishing</v>
      </c>
      <c r="Q735" t="str">
        <f t="shared" si="45"/>
        <v>nonfiction</v>
      </c>
      <c r="R735">
        <f t="shared" si="46"/>
        <v>2013</v>
      </c>
      <c r="S735">
        <f t="shared" si="47"/>
        <v>2013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(((J736/60)/60)/24)+DATE(1970,1,1)</f>
        <v>42102.164583333331</v>
      </c>
      <c r="P736" t="str">
        <f t="shared" si="44"/>
        <v>publishing</v>
      </c>
      <c r="Q736" t="str">
        <f t="shared" si="45"/>
        <v>nonfiction</v>
      </c>
      <c r="R736">
        <f t="shared" si="46"/>
        <v>2015</v>
      </c>
      <c r="S736">
        <f t="shared" si="47"/>
        <v>2015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(((J737/60)/60)/24)+DATE(1970,1,1)</f>
        <v>41946.029467592591</v>
      </c>
      <c r="P737" t="str">
        <f t="shared" si="44"/>
        <v>publishing</v>
      </c>
      <c r="Q737" t="str">
        <f t="shared" si="45"/>
        <v>nonfiction</v>
      </c>
      <c r="R737">
        <f t="shared" si="46"/>
        <v>2014</v>
      </c>
      <c r="S737">
        <f t="shared" si="47"/>
        <v>2014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(((J738/60)/60)/24)+DATE(1970,1,1)</f>
        <v>41579.734259259261</v>
      </c>
      <c r="P738" t="str">
        <f t="shared" si="44"/>
        <v>publishing</v>
      </c>
      <c r="Q738" t="str">
        <f t="shared" si="45"/>
        <v>nonfiction</v>
      </c>
      <c r="R738">
        <f t="shared" si="46"/>
        <v>2013</v>
      </c>
      <c r="S738">
        <f t="shared" si="47"/>
        <v>2013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(((J739/60)/60)/24)+DATE(1970,1,1)</f>
        <v>41667.275312500002</v>
      </c>
      <c r="P739" t="str">
        <f t="shared" si="44"/>
        <v>publishing</v>
      </c>
      <c r="Q739" t="str">
        <f t="shared" si="45"/>
        <v>nonfiction</v>
      </c>
      <c r="R739">
        <f t="shared" si="46"/>
        <v>2014</v>
      </c>
      <c r="S739">
        <f t="shared" si="47"/>
        <v>2014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(((J740/60)/60)/24)+DATE(1970,1,1)</f>
        <v>41943.604097222218</v>
      </c>
      <c r="P740" t="str">
        <f t="shared" si="44"/>
        <v>publishing</v>
      </c>
      <c r="Q740" t="str">
        <f t="shared" si="45"/>
        <v>nonfiction</v>
      </c>
      <c r="R740">
        <f t="shared" si="46"/>
        <v>2014</v>
      </c>
      <c r="S740">
        <f t="shared" si="47"/>
        <v>2014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(((J741/60)/60)/24)+DATE(1970,1,1)</f>
        <v>41829.502650462964</v>
      </c>
      <c r="P741" t="str">
        <f t="shared" si="44"/>
        <v>publishing</v>
      </c>
      <c r="Q741" t="str">
        <f t="shared" si="45"/>
        <v>nonfiction</v>
      </c>
      <c r="R741">
        <f t="shared" si="46"/>
        <v>2014</v>
      </c>
      <c r="S741">
        <f t="shared" si="47"/>
        <v>2014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(((J742/60)/60)/24)+DATE(1970,1,1)</f>
        <v>42162.146782407406</v>
      </c>
      <c r="P742" t="str">
        <f t="shared" si="44"/>
        <v>publishing</v>
      </c>
      <c r="Q742" t="str">
        <f t="shared" si="45"/>
        <v>nonfiction</v>
      </c>
      <c r="R742">
        <f t="shared" si="46"/>
        <v>2015</v>
      </c>
      <c r="S742">
        <f t="shared" si="47"/>
        <v>2015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(((J743/60)/60)/24)+DATE(1970,1,1)</f>
        <v>41401.648217592592</v>
      </c>
      <c r="P743" t="str">
        <f t="shared" si="44"/>
        <v>publishing</v>
      </c>
      <c r="Q743" t="str">
        <f t="shared" si="45"/>
        <v>nonfiction</v>
      </c>
      <c r="R743">
        <f t="shared" si="46"/>
        <v>2013</v>
      </c>
      <c r="S743">
        <f t="shared" si="47"/>
        <v>2013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(((J744/60)/60)/24)+DATE(1970,1,1)</f>
        <v>41689.917962962965</v>
      </c>
      <c r="P744" t="str">
        <f t="shared" si="44"/>
        <v>publishing</v>
      </c>
      <c r="Q744" t="str">
        <f t="shared" si="45"/>
        <v>nonfiction</v>
      </c>
      <c r="R744">
        <f t="shared" si="46"/>
        <v>2014</v>
      </c>
      <c r="S744">
        <f t="shared" si="47"/>
        <v>2014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(((J745/60)/60)/24)+DATE(1970,1,1)</f>
        <v>40990.709317129629</v>
      </c>
      <c r="P745" t="str">
        <f t="shared" si="44"/>
        <v>publishing</v>
      </c>
      <c r="Q745" t="str">
        <f t="shared" si="45"/>
        <v>nonfiction</v>
      </c>
      <c r="R745">
        <f t="shared" si="46"/>
        <v>2012</v>
      </c>
      <c r="S745">
        <f t="shared" si="47"/>
        <v>2012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(((J746/60)/60)/24)+DATE(1970,1,1)</f>
        <v>41226.95721064815</v>
      </c>
      <c r="P746" t="str">
        <f t="shared" si="44"/>
        <v>publishing</v>
      </c>
      <c r="Q746" t="str">
        <f t="shared" si="45"/>
        <v>nonfiction</v>
      </c>
      <c r="R746">
        <f t="shared" si="46"/>
        <v>2012</v>
      </c>
      <c r="S746">
        <f t="shared" si="47"/>
        <v>2012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(((J747/60)/60)/24)+DATE(1970,1,1)</f>
        <v>41367.572280092594</v>
      </c>
      <c r="P747" t="str">
        <f t="shared" si="44"/>
        <v>publishing</v>
      </c>
      <c r="Q747" t="str">
        <f t="shared" si="45"/>
        <v>nonfiction</v>
      </c>
      <c r="R747">
        <f t="shared" si="46"/>
        <v>2013</v>
      </c>
      <c r="S747">
        <f t="shared" si="47"/>
        <v>2013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(((J748/60)/60)/24)+DATE(1970,1,1)</f>
        <v>41157.042928240742</v>
      </c>
      <c r="P748" t="str">
        <f t="shared" si="44"/>
        <v>publishing</v>
      </c>
      <c r="Q748" t="str">
        <f t="shared" si="45"/>
        <v>nonfiction</v>
      </c>
      <c r="R748">
        <f t="shared" si="46"/>
        <v>2012</v>
      </c>
      <c r="S748">
        <f t="shared" si="47"/>
        <v>2012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(((J749/60)/60)/24)+DATE(1970,1,1)</f>
        <v>41988.548831018517</v>
      </c>
      <c r="P749" t="str">
        <f t="shared" si="44"/>
        <v>publishing</v>
      </c>
      <c r="Q749" t="str">
        <f t="shared" si="45"/>
        <v>nonfiction</v>
      </c>
      <c r="R749">
        <f t="shared" si="46"/>
        <v>2014</v>
      </c>
      <c r="S749">
        <f t="shared" si="47"/>
        <v>2014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(((J750/60)/60)/24)+DATE(1970,1,1)</f>
        <v>41831.846828703703</v>
      </c>
      <c r="P750" t="str">
        <f t="shared" si="44"/>
        <v>publishing</v>
      </c>
      <c r="Q750" t="str">
        <f t="shared" si="45"/>
        <v>nonfiction</v>
      </c>
      <c r="R750">
        <f t="shared" si="46"/>
        <v>2014</v>
      </c>
      <c r="S750">
        <f t="shared" si="47"/>
        <v>2014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(((J751/60)/60)/24)+DATE(1970,1,1)</f>
        <v>42733.94131944445</v>
      </c>
      <c r="P751" t="str">
        <f t="shared" si="44"/>
        <v>publishing</v>
      </c>
      <c r="Q751" t="str">
        <f t="shared" si="45"/>
        <v>nonfiction</v>
      </c>
      <c r="R751">
        <f t="shared" si="46"/>
        <v>2016</v>
      </c>
      <c r="S751">
        <f t="shared" si="47"/>
        <v>2016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(((J752/60)/60)/24)+DATE(1970,1,1)</f>
        <v>41299.878148148149</v>
      </c>
      <c r="P752" t="str">
        <f t="shared" si="44"/>
        <v>publishing</v>
      </c>
      <c r="Q752" t="str">
        <f t="shared" si="45"/>
        <v>nonfiction</v>
      </c>
      <c r="R752">
        <f t="shared" si="46"/>
        <v>2013</v>
      </c>
      <c r="S752">
        <f t="shared" si="47"/>
        <v>2013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(((J753/60)/60)/24)+DATE(1970,1,1)</f>
        <v>40713.630497685182</v>
      </c>
      <c r="P753" t="str">
        <f t="shared" si="44"/>
        <v>publishing</v>
      </c>
      <c r="Q753" t="str">
        <f t="shared" si="45"/>
        <v>nonfiction</v>
      </c>
      <c r="R753">
        <f t="shared" si="46"/>
        <v>2011</v>
      </c>
      <c r="S753">
        <f t="shared" si="47"/>
        <v>2011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(((J754/60)/60)/24)+DATE(1970,1,1)</f>
        <v>42639.421493055561</v>
      </c>
      <c r="P754" t="str">
        <f t="shared" si="44"/>
        <v>publishing</v>
      </c>
      <c r="Q754" t="str">
        <f t="shared" si="45"/>
        <v>nonfiction</v>
      </c>
      <c r="R754">
        <f t="shared" si="46"/>
        <v>2016</v>
      </c>
      <c r="S754">
        <f t="shared" si="47"/>
        <v>2016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(((J755/60)/60)/24)+DATE(1970,1,1)</f>
        <v>42019.590173611112</v>
      </c>
      <c r="P755" t="str">
        <f t="shared" si="44"/>
        <v>publishing</v>
      </c>
      <c r="Q755" t="str">
        <f t="shared" si="45"/>
        <v>nonfiction</v>
      </c>
      <c r="R755">
        <f t="shared" si="46"/>
        <v>2015</v>
      </c>
      <c r="S755">
        <f t="shared" si="47"/>
        <v>2015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(((J756/60)/60)/24)+DATE(1970,1,1)</f>
        <v>41249.749085648145</v>
      </c>
      <c r="P756" t="str">
        <f t="shared" si="44"/>
        <v>publishing</v>
      </c>
      <c r="Q756" t="str">
        <f t="shared" si="45"/>
        <v>nonfiction</v>
      </c>
      <c r="R756">
        <f t="shared" si="46"/>
        <v>2012</v>
      </c>
      <c r="S756">
        <f t="shared" si="47"/>
        <v>2012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(((J757/60)/60)/24)+DATE(1970,1,1)</f>
        <v>41383.605057870373</v>
      </c>
      <c r="P757" t="str">
        <f t="shared" si="44"/>
        <v>publishing</v>
      </c>
      <c r="Q757" t="str">
        <f t="shared" si="45"/>
        <v>nonfiction</v>
      </c>
      <c r="R757">
        <f t="shared" si="46"/>
        <v>2013</v>
      </c>
      <c r="S757">
        <f t="shared" si="47"/>
        <v>2013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(((J758/60)/60)/24)+DATE(1970,1,1)</f>
        <v>40590.766886574071</v>
      </c>
      <c r="P758" t="str">
        <f t="shared" si="44"/>
        <v>publishing</v>
      </c>
      <c r="Q758" t="str">
        <f t="shared" si="45"/>
        <v>nonfiction</v>
      </c>
      <c r="R758">
        <f t="shared" si="46"/>
        <v>2011</v>
      </c>
      <c r="S758">
        <f t="shared" si="47"/>
        <v>2011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(((J759/60)/60)/24)+DATE(1970,1,1)</f>
        <v>41235.054560185185</v>
      </c>
      <c r="P759" t="str">
        <f t="shared" si="44"/>
        <v>publishing</v>
      </c>
      <c r="Q759" t="str">
        <f t="shared" si="45"/>
        <v>nonfiction</v>
      </c>
      <c r="R759">
        <f t="shared" si="46"/>
        <v>2012</v>
      </c>
      <c r="S759">
        <f t="shared" si="47"/>
        <v>2012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(((J760/60)/60)/24)+DATE(1970,1,1)</f>
        <v>40429.836435185185</v>
      </c>
      <c r="P760" t="str">
        <f t="shared" si="44"/>
        <v>publishing</v>
      </c>
      <c r="Q760" t="str">
        <f t="shared" si="45"/>
        <v>nonfiction</v>
      </c>
      <c r="R760">
        <f t="shared" si="46"/>
        <v>2010</v>
      </c>
      <c r="S760">
        <f t="shared" si="47"/>
        <v>2010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(((J761/60)/60)/24)+DATE(1970,1,1)</f>
        <v>41789.330312500002</v>
      </c>
      <c r="P761" t="str">
        <f t="shared" si="44"/>
        <v>publishing</v>
      </c>
      <c r="Q761" t="str">
        <f t="shared" si="45"/>
        <v>nonfiction</v>
      </c>
      <c r="R761">
        <f t="shared" si="46"/>
        <v>2014</v>
      </c>
      <c r="S761">
        <f t="shared" si="47"/>
        <v>2014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(((J762/60)/60)/24)+DATE(1970,1,1)</f>
        <v>42670.764039351852</v>
      </c>
      <c r="P762" t="str">
        <f t="shared" si="44"/>
        <v>publishing</v>
      </c>
      <c r="Q762" t="str">
        <f t="shared" si="45"/>
        <v>fiction</v>
      </c>
      <c r="R762">
        <f t="shared" si="46"/>
        <v>2016</v>
      </c>
      <c r="S762">
        <f t="shared" si="47"/>
        <v>2016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(((J763/60)/60)/24)+DATE(1970,1,1)</f>
        <v>41642.751458333332</v>
      </c>
      <c r="P763" t="str">
        <f t="shared" si="44"/>
        <v>publishing</v>
      </c>
      <c r="Q763" t="str">
        <f t="shared" si="45"/>
        <v>fiction</v>
      </c>
      <c r="R763">
        <f t="shared" si="46"/>
        <v>2014</v>
      </c>
      <c r="S763">
        <f t="shared" si="47"/>
        <v>2014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(((J764/60)/60)/24)+DATE(1970,1,1)</f>
        <v>42690.858449074076</v>
      </c>
      <c r="P764" t="str">
        <f t="shared" si="44"/>
        <v>publishing</v>
      </c>
      <c r="Q764" t="str">
        <f t="shared" si="45"/>
        <v>fiction</v>
      </c>
      <c r="R764">
        <f t="shared" si="46"/>
        <v>2016</v>
      </c>
      <c r="S764">
        <f t="shared" si="47"/>
        <v>2016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(((J765/60)/60)/24)+DATE(1970,1,1)</f>
        <v>41471.446851851848</v>
      </c>
      <c r="P765" t="str">
        <f t="shared" si="44"/>
        <v>publishing</v>
      </c>
      <c r="Q765" t="str">
        <f t="shared" si="45"/>
        <v>fiction</v>
      </c>
      <c r="R765">
        <f t="shared" si="46"/>
        <v>2013</v>
      </c>
      <c r="S765">
        <f t="shared" si="47"/>
        <v>2013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(((J766/60)/60)/24)+DATE(1970,1,1)</f>
        <v>42227.173159722224</v>
      </c>
      <c r="P766" t="str">
        <f t="shared" si="44"/>
        <v>publishing</v>
      </c>
      <c r="Q766" t="str">
        <f t="shared" si="45"/>
        <v>fiction</v>
      </c>
      <c r="R766">
        <f t="shared" si="46"/>
        <v>2015</v>
      </c>
      <c r="S766">
        <f t="shared" si="47"/>
        <v>2015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(((J767/60)/60)/24)+DATE(1970,1,1)</f>
        <v>41901.542638888888</v>
      </c>
      <c r="P767" t="str">
        <f t="shared" si="44"/>
        <v>publishing</v>
      </c>
      <c r="Q767" t="str">
        <f t="shared" si="45"/>
        <v>fiction</v>
      </c>
      <c r="R767">
        <f t="shared" si="46"/>
        <v>2014</v>
      </c>
      <c r="S767">
        <f t="shared" si="47"/>
        <v>2014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(((J768/60)/60)/24)+DATE(1970,1,1)</f>
        <v>42021.783368055556</v>
      </c>
      <c r="P768" t="str">
        <f t="shared" si="44"/>
        <v>publishing</v>
      </c>
      <c r="Q768" t="str">
        <f t="shared" si="45"/>
        <v>fiction</v>
      </c>
      <c r="R768">
        <f t="shared" si="46"/>
        <v>2015</v>
      </c>
      <c r="S768">
        <f t="shared" si="47"/>
        <v>2015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(((J769/60)/60)/24)+DATE(1970,1,1)</f>
        <v>42115.143634259264</v>
      </c>
      <c r="P769" t="str">
        <f t="shared" si="44"/>
        <v>publishing</v>
      </c>
      <c r="Q769" t="str">
        <f t="shared" si="45"/>
        <v>fiction</v>
      </c>
      <c r="R769">
        <f t="shared" si="46"/>
        <v>2015</v>
      </c>
      <c r="S769">
        <f t="shared" si="47"/>
        <v>2015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(((J770/60)/60)/24)+DATE(1970,1,1)</f>
        <v>41594.207060185188</v>
      </c>
      <c r="P770" t="str">
        <f t="shared" ref="P770:P833" si="48">LEFT(N770,SEARCH("/",N770)-1)</f>
        <v>publishing</v>
      </c>
      <c r="Q770" t="str">
        <f t="shared" ref="Q770:Q833" si="49">RIGHT(N770,LEN(N770)-SEARCH("/",N770))</f>
        <v>fiction</v>
      </c>
      <c r="R770">
        <f t="shared" si="46"/>
        <v>2013</v>
      </c>
      <c r="S770">
        <f t="shared" si="47"/>
        <v>2013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(((J771/60)/60)/24)+DATE(1970,1,1)</f>
        <v>41604.996458333335</v>
      </c>
      <c r="P771" t="str">
        <f t="shared" si="48"/>
        <v>publishing</v>
      </c>
      <c r="Q771" t="str">
        <f t="shared" si="49"/>
        <v>fiction</v>
      </c>
      <c r="R771">
        <f t="shared" ref="R771:R834" si="50">YEAR(O771)</f>
        <v>2013</v>
      </c>
      <c r="S771">
        <f t="shared" ref="S771:S834" si="51">YEAR(O771)</f>
        <v>2013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(((J772/60)/60)/24)+DATE(1970,1,1)</f>
        <v>41289.999641203707</v>
      </c>
      <c r="P772" t="str">
        <f t="shared" si="48"/>
        <v>publishing</v>
      </c>
      <c r="Q772" t="str">
        <f t="shared" si="49"/>
        <v>fiction</v>
      </c>
      <c r="R772">
        <f t="shared" si="50"/>
        <v>2013</v>
      </c>
      <c r="S772">
        <f t="shared" si="51"/>
        <v>2013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(((J773/60)/60)/24)+DATE(1970,1,1)</f>
        <v>42349.824097222227</v>
      </c>
      <c r="P773" t="str">
        <f t="shared" si="48"/>
        <v>publishing</v>
      </c>
      <c r="Q773" t="str">
        <f t="shared" si="49"/>
        <v>fiction</v>
      </c>
      <c r="R773">
        <f t="shared" si="50"/>
        <v>2015</v>
      </c>
      <c r="S773">
        <f t="shared" si="51"/>
        <v>2015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(((J774/60)/60)/24)+DATE(1970,1,1)</f>
        <v>40068.056932870371</v>
      </c>
      <c r="P774" t="str">
        <f t="shared" si="48"/>
        <v>publishing</v>
      </c>
      <c r="Q774" t="str">
        <f t="shared" si="49"/>
        <v>fiction</v>
      </c>
      <c r="R774">
        <f t="shared" si="50"/>
        <v>2009</v>
      </c>
      <c r="S774">
        <f t="shared" si="51"/>
        <v>2009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(((J775/60)/60)/24)+DATE(1970,1,1)</f>
        <v>42100.735937499994</v>
      </c>
      <c r="P775" t="str">
        <f t="shared" si="48"/>
        <v>publishing</v>
      </c>
      <c r="Q775" t="str">
        <f t="shared" si="49"/>
        <v>fiction</v>
      </c>
      <c r="R775">
        <f t="shared" si="50"/>
        <v>2015</v>
      </c>
      <c r="S775">
        <f t="shared" si="51"/>
        <v>2015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(((J776/60)/60)/24)+DATE(1970,1,1)</f>
        <v>41663.780300925922</v>
      </c>
      <c r="P776" t="str">
        <f t="shared" si="48"/>
        <v>publishing</v>
      </c>
      <c r="Q776" t="str">
        <f t="shared" si="49"/>
        <v>fiction</v>
      </c>
      <c r="R776">
        <f t="shared" si="50"/>
        <v>2014</v>
      </c>
      <c r="S776">
        <f t="shared" si="51"/>
        <v>2014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(((J777/60)/60)/24)+DATE(1970,1,1)</f>
        <v>40863.060127314813</v>
      </c>
      <c r="P777" t="str">
        <f t="shared" si="48"/>
        <v>publishing</v>
      </c>
      <c r="Q777" t="str">
        <f t="shared" si="49"/>
        <v>fiction</v>
      </c>
      <c r="R777">
        <f t="shared" si="50"/>
        <v>2011</v>
      </c>
      <c r="S777">
        <f t="shared" si="51"/>
        <v>2011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(((J778/60)/60)/24)+DATE(1970,1,1)</f>
        <v>42250.685706018514</v>
      </c>
      <c r="P778" t="str">
        <f t="shared" si="48"/>
        <v>publishing</v>
      </c>
      <c r="Q778" t="str">
        <f t="shared" si="49"/>
        <v>fiction</v>
      </c>
      <c r="R778">
        <f t="shared" si="50"/>
        <v>2015</v>
      </c>
      <c r="S778">
        <f t="shared" si="51"/>
        <v>2015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(((J779/60)/60)/24)+DATE(1970,1,1)</f>
        <v>41456.981215277774</v>
      </c>
      <c r="P779" t="str">
        <f t="shared" si="48"/>
        <v>publishing</v>
      </c>
      <c r="Q779" t="str">
        <f t="shared" si="49"/>
        <v>fiction</v>
      </c>
      <c r="R779">
        <f t="shared" si="50"/>
        <v>2013</v>
      </c>
      <c r="S779">
        <f t="shared" si="51"/>
        <v>2013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(((J780/60)/60)/24)+DATE(1970,1,1)</f>
        <v>41729.702314814815</v>
      </c>
      <c r="P780" t="str">
        <f t="shared" si="48"/>
        <v>publishing</v>
      </c>
      <c r="Q780" t="str">
        <f t="shared" si="49"/>
        <v>fiction</v>
      </c>
      <c r="R780">
        <f t="shared" si="50"/>
        <v>2014</v>
      </c>
      <c r="S780">
        <f t="shared" si="51"/>
        <v>2014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(((J781/60)/60)/24)+DATE(1970,1,1)</f>
        <v>40436.68408564815</v>
      </c>
      <c r="P781" t="str">
        <f t="shared" si="48"/>
        <v>publishing</v>
      </c>
      <c r="Q781" t="str">
        <f t="shared" si="49"/>
        <v>fiction</v>
      </c>
      <c r="R781">
        <f t="shared" si="50"/>
        <v>2010</v>
      </c>
      <c r="S781">
        <f t="shared" si="51"/>
        <v>2010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(((J782/60)/60)/24)+DATE(1970,1,1)</f>
        <v>40636.673900462964</v>
      </c>
      <c r="P782" t="str">
        <f t="shared" si="48"/>
        <v>music</v>
      </c>
      <c r="Q782" t="str">
        <f t="shared" si="49"/>
        <v>rock</v>
      </c>
      <c r="R782">
        <f t="shared" si="50"/>
        <v>2011</v>
      </c>
      <c r="S782">
        <f t="shared" si="51"/>
        <v>2011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(((J783/60)/60)/24)+DATE(1970,1,1)</f>
        <v>41403.000856481485</v>
      </c>
      <c r="P783" t="str">
        <f t="shared" si="48"/>
        <v>music</v>
      </c>
      <c r="Q783" t="str">
        <f t="shared" si="49"/>
        <v>rock</v>
      </c>
      <c r="R783">
        <f t="shared" si="50"/>
        <v>2013</v>
      </c>
      <c r="S783">
        <f t="shared" si="51"/>
        <v>2013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(((J784/60)/60)/24)+DATE(1970,1,1)</f>
        <v>41116.758125</v>
      </c>
      <c r="P784" t="str">
        <f t="shared" si="48"/>
        <v>music</v>
      </c>
      <c r="Q784" t="str">
        <f t="shared" si="49"/>
        <v>rock</v>
      </c>
      <c r="R784">
        <f t="shared" si="50"/>
        <v>2012</v>
      </c>
      <c r="S784">
        <f t="shared" si="51"/>
        <v>2012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(((J785/60)/60)/24)+DATE(1970,1,1)</f>
        <v>40987.773715277777</v>
      </c>
      <c r="P785" t="str">
        <f t="shared" si="48"/>
        <v>music</v>
      </c>
      <c r="Q785" t="str">
        <f t="shared" si="49"/>
        <v>rock</v>
      </c>
      <c r="R785">
        <f t="shared" si="50"/>
        <v>2012</v>
      </c>
      <c r="S785">
        <f t="shared" si="51"/>
        <v>2012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(((J786/60)/60)/24)+DATE(1970,1,1)</f>
        <v>41675.149525462963</v>
      </c>
      <c r="P786" t="str">
        <f t="shared" si="48"/>
        <v>music</v>
      </c>
      <c r="Q786" t="str">
        <f t="shared" si="49"/>
        <v>rock</v>
      </c>
      <c r="R786">
        <f t="shared" si="50"/>
        <v>2014</v>
      </c>
      <c r="S786">
        <f t="shared" si="51"/>
        <v>2014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(((J787/60)/60)/24)+DATE(1970,1,1)</f>
        <v>41303.593923611108</v>
      </c>
      <c r="P787" t="str">
        <f t="shared" si="48"/>
        <v>music</v>
      </c>
      <c r="Q787" t="str">
        <f t="shared" si="49"/>
        <v>rock</v>
      </c>
      <c r="R787">
        <f t="shared" si="50"/>
        <v>2013</v>
      </c>
      <c r="S787">
        <f t="shared" si="51"/>
        <v>2013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(((J788/60)/60)/24)+DATE(1970,1,1)</f>
        <v>40983.055949074071</v>
      </c>
      <c r="P788" t="str">
        <f t="shared" si="48"/>
        <v>music</v>
      </c>
      <c r="Q788" t="str">
        <f t="shared" si="49"/>
        <v>rock</v>
      </c>
      <c r="R788">
        <f t="shared" si="50"/>
        <v>2012</v>
      </c>
      <c r="S788">
        <f t="shared" si="51"/>
        <v>2012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(((J789/60)/60)/24)+DATE(1970,1,1)</f>
        <v>41549.627615740741</v>
      </c>
      <c r="P789" t="str">
        <f t="shared" si="48"/>
        <v>music</v>
      </c>
      <c r="Q789" t="str">
        <f t="shared" si="49"/>
        <v>rock</v>
      </c>
      <c r="R789">
        <f t="shared" si="50"/>
        <v>2013</v>
      </c>
      <c r="S789">
        <f t="shared" si="51"/>
        <v>2013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(((J790/60)/60)/24)+DATE(1970,1,1)</f>
        <v>41059.006805555553</v>
      </c>
      <c r="P790" t="str">
        <f t="shared" si="48"/>
        <v>music</v>
      </c>
      <c r="Q790" t="str">
        <f t="shared" si="49"/>
        <v>rock</v>
      </c>
      <c r="R790">
        <f t="shared" si="50"/>
        <v>2012</v>
      </c>
      <c r="S790">
        <f t="shared" si="51"/>
        <v>2012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(((J791/60)/60)/24)+DATE(1970,1,1)</f>
        <v>41277.186111111114</v>
      </c>
      <c r="P791" t="str">
        <f t="shared" si="48"/>
        <v>music</v>
      </c>
      <c r="Q791" t="str">
        <f t="shared" si="49"/>
        <v>rock</v>
      </c>
      <c r="R791">
        <f t="shared" si="50"/>
        <v>2013</v>
      </c>
      <c r="S791">
        <f t="shared" si="51"/>
        <v>2013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(((J792/60)/60)/24)+DATE(1970,1,1)</f>
        <v>41276.047905092593</v>
      </c>
      <c r="P792" t="str">
        <f t="shared" si="48"/>
        <v>music</v>
      </c>
      <c r="Q792" t="str">
        <f t="shared" si="49"/>
        <v>rock</v>
      </c>
      <c r="R792">
        <f t="shared" si="50"/>
        <v>2013</v>
      </c>
      <c r="S792">
        <f t="shared" si="51"/>
        <v>2013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(((J793/60)/60)/24)+DATE(1970,1,1)</f>
        <v>41557.780624999999</v>
      </c>
      <c r="P793" t="str">
        <f t="shared" si="48"/>
        <v>music</v>
      </c>
      <c r="Q793" t="str">
        <f t="shared" si="49"/>
        <v>rock</v>
      </c>
      <c r="R793">
        <f t="shared" si="50"/>
        <v>2013</v>
      </c>
      <c r="S793">
        <f t="shared" si="51"/>
        <v>2013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(((J794/60)/60)/24)+DATE(1970,1,1)</f>
        <v>41555.873645833337</v>
      </c>
      <c r="P794" t="str">
        <f t="shared" si="48"/>
        <v>music</v>
      </c>
      <c r="Q794" t="str">
        <f t="shared" si="49"/>
        <v>rock</v>
      </c>
      <c r="R794">
        <f t="shared" si="50"/>
        <v>2013</v>
      </c>
      <c r="S794">
        <f t="shared" si="51"/>
        <v>2013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(((J795/60)/60)/24)+DATE(1970,1,1)</f>
        <v>41442.741249999999</v>
      </c>
      <c r="P795" t="str">
        <f t="shared" si="48"/>
        <v>music</v>
      </c>
      <c r="Q795" t="str">
        <f t="shared" si="49"/>
        <v>rock</v>
      </c>
      <c r="R795">
        <f t="shared" si="50"/>
        <v>2013</v>
      </c>
      <c r="S795">
        <f t="shared" si="51"/>
        <v>2013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(((J796/60)/60)/24)+DATE(1970,1,1)</f>
        <v>40736.115011574075</v>
      </c>
      <c r="P796" t="str">
        <f t="shared" si="48"/>
        <v>music</v>
      </c>
      <c r="Q796" t="str">
        <f t="shared" si="49"/>
        <v>rock</v>
      </c>
      <c r="R796">
        <f t="shared" si="50"/>
        <v>2011</v>
      </c>
      <c r="S796">
        <f t="shared" si="51"/>
        <v>2011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(((J797/60)/60)/24)+DATE(1970,1,1)</f>
        <v>40963.613032407404</v>
      </c>
      <c r="P797" t="str">
        <f t="shared" si="48"/>
        <v>music</v>
      </c>
      <c r="Q797" t="str">
        <f t="shared" si="49"/>
        <v>rock</v>
      </c>
      <c r="R797">
        <f t="shared" si="50"/>
        <v>2012</v>
      </c>
      <c r="S797">
        <f t="shared" si="51"/>
        <v>2012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(((J798/60)/60)/24)+DATE(1970,1,1)</f>
        <v>41502.882928240739</v>
      </c>
      <c r="P798" t="str">
        <f t="shared" si="48"/>
        <v>music</v>
      </c>
      <c r="Q798" t="str">
        <f t="shared" si="49"/>
        <v>rock</v>
      </c>
      <c r="R798">
        <f t="shared" si="50"/>
        <v>2013</v>
      </c>
      <c r="S798">
        <f t="shared" si="51"/>
        <v>2013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(((J799/60)/60)/24)+DATE(1970,1,1)</f>
        <v>40996.994074074071</v>
      </c>
      <c r="P799" t="str">
        <f t="shared" si="48"/>
        <v>music</v>
      </c>
      <c r="Q799" t="str">
        <f t="shared" si="49"/>
        <v>rock</v>
      </c>
      <c r="R799">
        <f t="shared" si="50"/>
        <v>2012</v>
      </c>
      <c r="S799">
        <f t="shared" si="51"/>
        <v>2012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(((J800/60)/60)/24)+DATE(1970,1,1)</f>
        <v>41882.590127314819</v>
      </c>
      <c r="P800" t="str">
        <f t="shared" si="48"/>
        <v>music</v>
      </c>
      <c r="Q800" t="str">
        <f t="shared" si="49"/>
        <v>rock</v>
      </c>
      <c r="R800">
        <f t="shared" si="50"/>
        <v>2014</v>
      </c>
      <c r="S800">
        <f t="shared" si="51"/>
        <v>2014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(((J801/60)/60)/24)+DATE(1970,1,1)</f>
        <v>40996.667199074072</v>
      </c>
      <c r="P801" t="str">
        <f t="shared" si="48"/>
        <v>music</v>
      </c>
      <c r="Q801" t="str">
        <f t="shared" si="49"/>
        <v>rock</v>
      </c>
      <c r="R801">
        <f t="shared" si="50"/>
        <v>2012</v>
      </c>
      <c r="S801">
        <f t="shared" si="51"/>
        <v>2012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(((J802/60)/60)/24)+DATE(1970,1,1)</f>
        <v>41863.433495370373</v>
      </c>
      <c r="P802" t="str">
        <f t="shared" si="48"/>
        <v>music</v>
      </c>
      <c r="Q802" t="str">
        <f t="shared" si="49"/>
        <v>rock</v>
      </c>
      <c r="R802">
        <f t="shared" si="50"/>
        <v>2014</v>
      </c>
      <c r="S802">
        <f t="shared" si="51"/>
        <v>2014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(((J803/60)/60)/24)+DATE(1970,1,1)</f>
        <v>40695.795370370368</v>
      </c>
      <c r="P803" t="str">
        <f t="shared" si="48"/>
        <v>music</v>
      </c>
      <c r="Q803" t="str">
        <f t="shared" si="49"/>
        <v>rock</v>
      </c>
      <c r="R803">
        <f t="shared" si="50"/>
        <v>2011</v>
      </c>
      <c r="S803">
        <f t="shared" si="51"/>
        <v>2011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(((J804/60)/60)/24)+DATE(1970,1,1)</f>
        <v>41123.022268518522</v>
      </c>
      <c r="P804" t="str">
        <f t="shared" si="48"/>
        <v>music</v>
      </c>
      <c r="Q804" t="str">
        <f t="shared" si="49"/>
        <v>rock</v>
      </c>
      <c r="R804">
        <f t="shared" si="50"/>
        <v>2012</v>
      </c>
      <c r="S804">
        <f t="shared" si="51"/>
        <v>2012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(((J805/60)/60)/24)+DATE(1970,1,1)</f>
        <v>40665.949976851851</v>
      </c>
      <c r="P805" t="str">
        <f t="shared" si="48"/>
        <v>music</v>
      </c>
      <c r="Q805" t="str">
        <f t="shared" si="49"/>
        <v>rock</v>
      </c>
      <c r="R805">
        <f t="shared" si="50"/>
        <v>2011</v>
      </c>
      <c r="S805">
        <f t="shared" si="51"/>
        <v>2011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(((J806/60)/60)/24)+DATE(1970,1,1)</f>
        <v>40730.105625000004</v>
      </c>
      <c r="P806" t="str">
        <f t="shared" si="48"/>
        <v>music</v>
      </c>
      <c r="Q806" t="str">
        <f t="shared" si="49"/>
        <v>rock</v>
      </c>
      <c r="R806">
        <f t="shared" si="50"/>
        <v>2011</v>
      </c>
      <c r="S806">
        <f t="shared" si="51"/>
        <v>2011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(((J807/60)/60)/24)+DATE(1970,1,1)</f>
        <v>40690.823055555556</v>
      </c>
      <c r="P807" t="str">
        <f t="shared" si="48"/>
        <v>music</v>
      </c>
      <c r="Q807" t="str">
        <f t="shared" si="49"/>
        <v>rock</v>
      </c>
      <c r="R807">
        <f t="shared" si="50"/>
        <v>2011</v>
      </c>
      <c r="S807">
        <f t="shared" si="51"/>
        <v>2011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(((J808/60)/60)/24)+DATE(1970,1,1)</f>
        <v>40763.691423611112</v>
      </c>
      <c r="P808" t="str">
        <f t="shared" si="48"/>
        <v>music</v>
      </c>
      <c r="Q808" t="str">
        <f t="shared" si="49"/>
        <v>rock</v>
      </c>
      <c r="R808">
        <f t="shared" si="50"/>
        <v>2011</v>
      </c>
      <c r="S808">
        <f t="shared" si="51"/>
        <v>2011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(((J809/60)/60)/24)+DATE(1970,1,1)</f>
        <v>42759.628599537042</v>
      </c>
      <c r="P809" t="str">
        <f t="shared" si="48"/>
        <v>music</v>
      </c>
      <c r="Q809" t="str">
        <f t="shared" si="49"/>
        <v>rock</v>
      </c>
      <c r="R809">
        <f t="shared" si="50"/>
        <v>2017</v>
      </c>
      <c r="S809">
        <f t="shared" si="51"/>
        <v>2017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(((J810/60)/60)/24)+DATE(1970,1,1)</f>
        <v>41962.100532407407</v>
      </c>
      <c r="P810" t="str">
        <f t="shared" si="48"/>
        <v>music</v>
      </c>
      <c r="Q810" t="str">
        <f t="shared" si="49"/>
        <v>rock</v>
      </c>
      <c r="R810">
        <f t="shared" si="50"/>
        <v>2014</v>
      </c>
      <c r="S810">
        <f t="shared" si="51"/>
        <v>2014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(((J811/60)/60)/24)+DATE(1970,1,1)</f>
        <v>41628.833680555559</v>
      </c>
      <c r="P811" t="str">
        <f t="shared" si="48"/>
        <v>music</v>
      </c>
      <c r="Q811" t="str">
        <f t="shared" si="49"/>
        <v>rock</v>
      </c>
      <c r="R811">
        <f t="shared" si="50"/>
        <v>2013</v>
      </c>
      <c r="S811">
        <f t="shared" si="51"/>
        <v>2013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(((J812/60)/60)/24)+DATE(1970,1,1)</f>
        <v>41123.056273148148</v>
      </c>
      <c r="P812" t="str">
        <f t="shared" si="48"/>
        <v>music</v>
      </c>
      <c r="Q812" t="str">
        <f t="shared" si="49"/>
        <v>rock</v>
      </c>
      <c r="R812">
        <f t="shared" si="50"/>
        <v>2012</v>
      </c>
      <c r="S812">
        <f t="shared" si="51"/>
        <v>2012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(((J813/60)/60)/24)+DATE(1970,1,1)</f>
        <v>41443.643541666665</v>
      </c>
      <c r="P813" t="str">
        <f t="shared" si="48"/>
        <v>music</v>
      </c>
      <c r="Q813" t="str">
        <f t="shared" si="49"/>
        <v>rock</v>
      </c>
      <c r="R813">
        <f t="shared" si="50"/>
        <v>2013</v>
      </c>
      <c r="S813">
        <f t="shared" si="51"/>
        <v>2013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(((J814/60)/60)/24)+DATE(1970,1,1)</f>
        <v>41282.017962962964</v>
      </c>
      <c r="P814" t="str">
        <f t="shared" si="48"/>
        <v>music</v>
      </c>
      <c r="Q814" t="str">
        <f t="shared" si="49"/>
        <v>rock</v>
      </c>
      <c r="R814">
        <f t="shared" si="50"/>
        <v>2013</v>
      </c>
      <c r="S814">
        <f t="shared" si="51"/>
        <v>2013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(((J815/60)/60)/24)+DATE(1970,1,1)</f>
        <v>41080.960243055553</v>
      </c>
      <c r="P815" t="str">
        <f t="shared" si="48"/>
        <v>music</v>
      </c>
      <c r="Q815" t="str">
        <f t="shared" si="49"/>
        <v>rock</v>
      </c>
      <c r="R815">
        <f t="shared" si="50"/>
        <v>2012</v>
      </c>
      <c r="S815">
        <f t="shared" si="51"/>
        <v>2012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(((J816/60)/60)/24)+DATE(1970,1,1)</f>
        <v>40679.743067129632</v>
      </c>
      <c r="P816" t="str">
        <f t="shared" si="48"/>
        <v>music</v>
      </c>
      <c r="Q816" t="str">
        <f t="shared" si="49"/>
        <v>rock</v>
      </c>
      <c r="R816">
        <f t="shared" si="50"/>
        <v>2011</v>
      </c>
      <c r="S816">
        <f t="shared" si="51"/>
        <v>2011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(((J817/60)/60)/24)+DATE(1970,1,1)</f>
        <v>41914.917858796296</v>
      </c>
      <c r="P817" t="str">
        <f t="shared" si="48"/>
        <v>music</v>
      </c>
      <c r="Q817" t="str">
        <f t="shared" si="49"/>
        <v>rock</v>
      </c>
      <c r="R817">
        <f t="shared" si="50"/>
        <v>2014</v>
      </c>
      <c r="S817">
        <f t="shared" si="51"/>
        <v>2014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(((J818/60)/60)/24)+DATE(1970,1,1)</f>
        <v>41341.870868055557</v>
      </c>
      <c r="P818" t="str">
        <f t="shared" si="48"/>
        <v>music</v>
      </c>
      <c r="Q818" t="str">
        <f t="shared" si="49"/>
        <v>rock</v>
      </c>
      <c r="R818">
        <f t="shared" si="50"/>
        <v>2013</v>
      </c>
      <c r="S818">
        <f t="shared" si="51"/>
        <v>2013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(((J819/60)/60)/24)+DATE(1970,1,1)</f>
        <v>40925.599664351852</v>
      </c>
      <c r="P819" t="str">
        <f t="shared" si="48"/>
        <v>music</v>
      </c>
      <c r="Q819" t="str">
        <f t="shared" si="49"/>
        <v>rock</v>
      </c>
      <c r="R819">
        <f t="shared" si="50"/>
        <v>2012</v>
      </c>
      <c r="S819">
        <f t="shared" si="51"/>
        <v>2012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(((J820/60)/60)/24)+DATE(1970,1,1)</f>
        <v>41120.882881944446</v>
      </c>
      <c r="P820" t="str">
        <f t="shared" si="48"/>
        <v>music</v>
      </c>
      <c r="Q820" t="str">
        <f t="shared" si="49"/>
        <v>rock</v>
      </c>
      <c r="R820">
        <f t="shared" si="50"/>
        <v>2012</v>
      </c>
      <c r="S820">
        <f t="shared" si="51"/>
        <v>2012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(((J821/60)/60)/24)+DATE(1970,1,1)</f>
        <v>41619.998310185183</v>
      </c>
      <c r="P821" t="str">
        <f t="shared" si="48"/>
        <v>music</v>
      </c>
      <c r="Q821" t="str">
        <f t="shared" si="49"/>
        <v>rock</v>
      </c>
      <c r="R821">
        <f t="shared" si="50"/>
        <v>2013</v>
      </c>
      <c r="S821">
        <f t="shared" si="51"/>
        <v>2013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(((J822/60)/60)/24)+DATE(1970,1,1)</f>
        <v>41768.841921296298</v>
      </c>
      <c r="P822" t="str">
        <f t="shared" si="48"/>
        <v>music</v>
      </c>
      <c r="Q822" t="str">
        <f t="shared" si="49"/>
        <v>rock</v>
      </c>
      <c r="R822">
        <f t="shared" si="50"/>
        <v>2014</v>
      </c>
      <c r="S822">
        <f t="shared" si="51"/>
        <v>2014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(((J823/60)/60)/24)+DATE(1970,1,1)</f>
        <v>42093.922048611115</v>
      </c>
      <c r="P823" t="str">
        <f t="shared" si="48"/>
        <v>music</v>
      </c>
      <c r="Q823" t="str">
        <f t="shared" si="49"/>
        <v>rock</v>
      </c>
      <c r="R823">
        <f t="shared" si="50"/>
        <v>2015</v>
      </c>
      <c r="S823">
        <f t="shared" si="51"/>
        <v>2015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(((J824/60)/60)/24)+DATE(1970,1,1)</f>
        <v>41157.947337962964</v>
      </c>
      <c r="P824" t="str">
        <f t="shared" si="48"/>
        <v>music</v>
      </c>
      <c r="Q824" t="str">
        <f t="shared" si="49"/>
        <v>rock</v>
      </c>
      <c r="R824">
        <f t="shared" si="50"/>
        <v>2012</v>
      </c>
      <c r="S824">
        <f t="shared" si="51"/>
        <v>2012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(((J825/60)/60)/24)+DATE(1970,1,1)</f>
        <v>42055.972824074073</v>
      </c>
      <c r="P825" t="str">
        <f t="shared" si="48"/>
        <v>music</v>
      </c>
      <c r="Q825" t="str">
        <f t="shared" si="49"/>
        <v>rock</v>
      </c>
      <c r="R825">
        <f t="shared" si="50"/>
        <v>2015</v>
      </c>
      <c r="S825">
        <f t="shared" si="51"/>
        <v>2015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(((J826/60)/60)/24)+DATE(1970,1,1)</f>
        <v>40250.242106481484</v>
      </c>
      <c r="P826" t="str">
        <f t="shared" si="48"/>
        <v>music</v>
      </c>
      <c r="Q826" t="str">
        <f t="shared" si="49"/>
        <v>rock</v>
      </c>
      <c r="R826">
        <f t="shared" si="50"/>
        <v>2010</v>
      </c>
      <c r="S826">
        <f t="shared" si="51"/>
        <v>2010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(((J827/60)/60)/24)+DATE(1970,1,1)</f>
        <v>41186.306527777779</v>
      </c>
      <c r="P827" t="str">
        <f t="shared" si="48"/>
        <v>music</v>
      </c>
      <c r="Q827" t="str">
        <f t="shared" si="49"/>
        <v>rock</v>
      </c>
      <c r="R827">
        <f t="shared" si="50"/>
        <v>2012</v>
      </c>
      <c r="S827">
        <f t="shared" si="51"/>
        <v>2012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(((J828/60)/60)/24)+DATE(1970,1,1)</f>
        <v>40973.038541666669</v>
      </c>
      <c r="P828" t="str">
        <f t="shared" si="48"/>
        <v>music</v>
      </c>
      <c r="Q828" t="str">
        <f t="shared" si="49"/>
        <v>rock</v>
      </c>
      <c r="R828">
        <f t="shared" si="50"/>
        <v>2012</v>
      </c>
      <c r="S828">
        <f t="shared" si="51"/>
        <v>2012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(((J829/60)/60)/24)+DATE(1970,1,1)</f>
        <v>40927.473460648151</v>
      </c>
      <c r="P829" t="str">
        <f t="shared" si="48"/>
        <v>music</v>
      </c>
      <c r="Q829" t="str">
        <f t="shared" si="49"/>
        <v>rock</v>
      </c>
      <c r="R829">
        <f t="shared" si="50"/>
        <v>2012</v>
      </c>
      <c r="S829">
        <f t="shared" si="51"/>
        <v>2012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(((J830/60)/60)/24)+DATE(1970,1,1)</f>
        <v>41073.050717592596</v>
      </c>
      <c r="P830" t="str">
        <f t="shared" si="48"/>
        <v>music</v>
      </c>
      <c r="Q830" t="str">
        <f t="shared" si="49"/>
        <v>rock</v>
      </c>
      <c r="R830">
        <f t="shared" si="50"/>
        <v>2012</v>
      </c>
      <c r="S830">
        <f t="shared" si="51"/>
        <v>2012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(((J831/60)/60)/24)+DATE(1970,1,1)</f>
        <v>42504.801388888889</v>
      </c>
      <c r="P831" t="str">
        <f t="shared" si="48"/>
        <v>music</v>
      </c>
      <c r="Q831" t="str">
        <f t="shared" si="49"/>
        <v>rock</v>
      </c>
      <c r="R831">
        <f t="shared" si="50"/>
        <v>2016</v>
      </c>
      <c r="S831">
        <f t="shared" si="51"/>
        <v>2016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(((J832/60)/60)/24)+DATE(1970,1,1)</f>
        <v>41325.525752314818</v>
      </c>
      <c r="P832" t="str">
        <f t="shared" si="48"/>
        <v>music</v>
      </c>
      <c r="Q832" t="str">
        <f t="shared" si="49"/>
        <v>rock</v>
      </c>
      <c r="R832">
        <f t="shared" si="50"/>
        <v>2013</v>
      </c>
      <c r="S832">
        <f t="shared" si="51"/>
        <v>2013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(((J833/60)/60)/24)+DATE(1970,1,1)</f>
        <v>40996.646921296298</v>
      </c>
      <c r="P833" t="str">
        <f t="shared" si="48"/>
        <v>music</v>
      </c>
      <c r="Q833" t="str">
        <f t="shared" si="49"/>
        <v>rock</v>
      </c>
      <c r="R833">
        <f t="shared" si="50"/>
        <v>2012</v>
      </c>
      <c r="S833">
        <f t="shared" si="51"/>
        <v>2012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(((J834/60)/60)/24)+DATE(1970,1,1)</f>
        <v>40869.675173611111</v>
      </c>
      <c r="P834" t="str">
        <f t="shared" ref="P834:P897" si="52">LEFT(N834,SEARCH("/",N834)-1)</f>
        <v>music</v>
      </c>
      <c r="Q834" t="str">
        <f t="shared" ref="Q834:Q897" si="53">RIGHT(N834,LEN(N834)-SEARCH("/",N834))</f>
        <v>rock</v>
      </c>
      <c r="R834">
        <f t="shared" si="50"/>
        <v>2011</v>
      </c>
      <c r="S834">
        <f t="shared" si="51"/>
        <v>2011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(((J835/60)/60)/24)+DATE(1970,1,1)</f>
        <v>41718.878182870372</v>
      </c>
      <c r="P835" t="str">
        <f t="shared" si="52"/>
        <v>music</v>
      </c>
      <c r="Q835" t="str">
        <f t="shared" si="53"/>
        <v>rock</v>
      </c>
      <c r="R835">
        <f t="shared" ref="R835:R898" si="54">YEAR(O835)</f>
        <v>2014</v>
      </c>
      <c r="S835">
        <f t="shared" ref="S835:S898" si="55">YEAR(O835)</f>
        <v>2014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(((J836/60)/60)/24)+DATE(1970,1,1)</f>
        <v>41422.822824074072</v>
      </c>
      <c r="P836" t="str">
        <f t="shared" si="52"/>
        <v>music</v>
      </c>
      <c r="Q836" t="str">
        <f t="shared" si="53"/>
        <v>rock</v>
      </c>
      <c r="R836">
        <f t="shared" si="54"/>
        <v>2013</v>
      </c>
      <c r="S836">
        <f t="shared" si="55"/>
        <v>2013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(((J837/60)/60)/24)+DATE(1970,1,1)</f>
        <v>41005.45784722222</v>
      </c>
      <c r="P837" t="str">
        <f t="shared" si="52"/>
        <v>music</v>
      </c>
      <c r="Q837" t="str">
        <f t="shared" si="53"/>
        <v>rock</v>
      </c>
      <c r="R837">
        <f t="shared" si="54"/>
        <v>2012</v>
      </c>
      <c r="S837">
        <f t="shared" si="55"/>
        <v>2012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(((J838/60)/60)/24)+DATE(1970,1,1)</f>
        <v>41524.056921296295</v>
      </c>
      <c r="P838" t="str">
        <f t="shared" si="52"/>
        <v>music</v>
      </c>
      <c r="Q838" t="str">
        <f t="shared" si="53"/>
        <v>rock</v>
      </c>
      <c r="R838">
        <f t="shared" si="54"/>
        <v>2013</v>
      </c>
      <c r="S838">
        <f t="shared" si="55"/>
        <v>2013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(((J839/60)/60)/24)+DATE(1970,1,1)</f>
        <v>41730.998402777775</v>
      </c>
      <c r="P839" t="str">
        <f t="shared" si="52"/>
        <v>music</v>
      </c>
      <c r="Q839" t="str">
        <f t="shared" si="53"/>
        <v>rock</v>
      </c>
      <c r="R839">
        <f t="shared" si="54"/>
        <v>2014</v>
      </c>
      <c r="S839">
        <f t="shared" si="55"/>
        <v>2014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(((J840/60)/60)/24)+DATE(1970,1,1)</f>
        <v>40895.897974537038</v>
      </c>
      <c r="P840" t="str">
        <f t="shared" si="52"/>
        <v>music</v>
      </c>
      <c r="Q840" t="str">
        <f t="shared" si="53"/>
        <v>rock</v>
      </c>
      <c r="R840">
        <f t="shared" si="54"/>
        <v>2011</v>
      </c>
      <c r="S840">
        <f t="shared" si="55"/>
        <v>2011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(((J841/60)/60)/24)+DATE(1970,1,1)</f>
        <v>41144.763379629629</v>
      </c>
      <c r="P841" t="str">
        <f t="shared" si="52"/>
        <v>music</v>
      </c>
      <c r="Q841" t="str">
        <f t="shared" si="53"/>
        <v>rock</v>
      </c>
      <c r="R841">
        <f t="shared" si="54"/>
        <v>2012</v>
      </c>
      <c r="S841">
        <f t="shared" si="55"/>
        <v>2012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(((J842/60)/60)/24)+DATE(1970,1,1)</f>
        <v>42607.226701388892</v>
      </c>
      <c r="P842" t="str">
        <f t="shared" si="52"/>
        <v>music</v>
      </c>
      <c r="Q842" t="str">
        <f t="shared" si="53"/>
        <v>metal</v>
      </c>
      <c r="R842">
        <f t="shared" si="54"/>
        <v>2016</v>
      </c>
      <c r="S842">
        <f t="shared" si="55"/>
        <v>2016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(((J843/60)/60)/24)+DATE(1970,1,1)</f>
        <v>41923.838692129626</v>
      </c>
      <c r="P843" t="str">
        <f t="shared" si="52"/>
        <v>music</v>
      </c>
      <c r="Q843" t="str">
        <f t="shared" si="53"/>
        <v>metal</v>
      </c>
      <c r="R843">
        <f t="shared" si="54"/>
        <v>2014</v>
      </c>
      <c r="S843">
        <f t="shared" si="55"/>
        <v>2014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(((J844/60)/60)/24)+DATE(1970,1,1)</f>
        <v>41526.592395833337</v>
      </c>
      <c r="P844" t="str">
        <f t="shared" si="52"/>
        <v>music</v>
      </c>
      <c r="Q844" t="str">
        <f t="shared" si="53"/>
        <v>metal</v>
      </c>
      <c r="R844">
        <f t="shared" si="54"/>
        <v>2013</v>
      </c>
      <c r="S844">
        <f t="shared" si="55"/>
        <v>2013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(((J845/60)/60)/24)+DATE(1970,1,1)</f>
        <v>42695.257870370369</v>
      </c>
      <c r="P845" t="str">
        <f t="shared" si="52"/>
        <v>music</v>
      </c>
      <c r="Q845" t="str">
        <f t="shared" si="53"/>
        <v>metal</v>
      </c>
      <c r="R845">
        <f t="shared" si="54"/>
        <v>2016</v>
      </c>
      <c r="S845">
        <f t="shared" si="55"/>
        <v>2016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(((J846/60)/60)/24)+DATE(1970,1,1)</f>
        <v>41905.684629629628</v>
      </c>
      <c r="P846" t="str">
        <f t="shared" si="52"/>
        <v>music</v>
      </c>
      <c r="Q846" t="str">
        <f t="shared" si="53"/>
        <v>metal</v>
      </c>
      <c r="R846">
        <f t="shared" si="54"/>
        <v>2014</v>
      </c>
      <c r="S846">
        <f t="shared" si="55"/>
        <v>2014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(((J847/60)/60)/24)+DATE(1970,1,1)</f>
        <v>42578.205972222218</v>
      </c>
      <c r="P847" t="str">
        <f t="shared" si="52"/>
        <v>music</v>
      </c>
      <c r="Q847" t="str">
        <f t="shared" si="53"/>
        <v>metal</v>
      </c>
      <c r="R847">
        <f t="shared" si="54"/>
        <v>2016</v>
      </c>
      <c r="S847">
        <f t="shared" si="55"/>
        <v>2016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(((J848/60)/60)/24)+DATE(1970,1,1)</f>
        <v>41694.391840277778</v>
      </c>
      <c r="P848" t="str">
        <f t="shared" si="52"/>
        <v>music</v>
      </c>
      <c r="Q848" t="str">
        <f t="shared" si="53"/>
        <v>metal</v>
      </c>
      <c r="R848">
        <f t="shared" si="54"/>
        <v>2014</v>
      </c>
      <c r="S848">
        <f t="shared" si="55"/>
        <v>2014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(((J849/60)/60)/24)+DATE(1970,1,1)</f>
        <v>42165.79833333334</v>
      </c>
      <c r="P849" t="str">
        <f t="shared" si="52"/>
        <v>music</v>
      </c>
      <c r="Q849" t="str">
        <f t="shared" si="53"/>
        <v>metal</v>
      </c>
      <c r="R849">
        <f t="shared" si="54"/>
        <v>2015</v>
      </c>
      <c r="S849">
        <f t="shared" si="55"/>
        <v>2015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(((J850/60)/60)/24)+DATE(1970,1,1)</f>
        <v>42078.792048611111</v>
      </c>
      <c r="P850" t="str">
        <f t="shared" si="52"/>
        <v>music</v>
      </c>
      <c r="Q850" t="str">
        <f t="shared" si="53"/>
        <v>metal</v>
      </c>
      <c r="R850">
        <f t="shared" si="54"/>
        <v>2015</v>
      </c>
      <c r="S850">
        <f t="shared" si="55"/>
        <v>2015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(((J851/60)/60)/24)+DATE(1970,1,1)</f>
        <v>42051.148888888885</v>
      </c>
      <c r="P851" t="str">
        <f t="shared" si="52"/>
        <v>music</v>
      </c>
      <c r="Q851" t="str">
        <f t="shared" si="53"/>
        <v>metal</v>
      </c>
      <c r="R851">
        <f t="shared" si="54"/>
        <v>2015</v>
      </c>
      <c r="S851">
        <f t="shared" si="55"/>
        <v>2015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(((J852/60)/60)/24)+DATE(1970,1,1)</f>
        <v>42452.827743055561</v>
      </c>
      <c r="P852" t="str">
        <f t="shared" si="52"/>
        <v>music</v>
      </c>
      <c r="Q852" t="str">
        <f t="shared" si="53"/>
        <v>metal</v>
      </c>
      <c r="R852">
        <f t="shared" si="54"/>
        <v>2016</v>
      </c>
      <c r="S852">
        <f t="shared" si="55"/>
        <v>2016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(((J853/60)/60)/24)+DATE(1970,1,1)</f>
        <v>42522.880243055552</v>
      </c>
      <c r="P853" t="str">
        <f t="shared" si="52"/>
        <v>music</v>
      </c>
      <c r="Q853" t="str">
        <f t="shared" si="53"/>
        <v>metal</v>
      </c>
      <c r="R853">
        <f t="shared" si="54"/>
        <v>2016</v>
      </c>
      <c r="S853">
        <f t="shared" si="55"/>
        <v>2016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(((J854/60)/60)/24)+DATE(1970,1,1)</f>
        <v>42656.805497685185</v>
      </c>
      <c r="P854" t="str">
        <f t="shared" si="52"/>
        <v>music</v>
      </c>
      <c r="Q854" t="str">
        <f t="shared" si="53"/>
        <v>metal</v>
      </c>
      <c r="R854">
        <f t="shared" si="54"/>
        <v>2016</v>
      </c>
      <c r="S854">
        <f t="shared" si="55"/>
        <v>2016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(((J855/60)/60)/24)+DATE(1970,1,1)</f>
        <v>42021.832280092596</v>
      </c>
      <c r="P855" t="str">
        <f t="shared" si="52"/>
        <v>music</v>
      </c>
      <c r="Q855" t="str">
        <f t="shared" si="53"/>
        <v>metal</v>
      </c>
      <c r="R855">
        <f t="shared" si="54"/>
        <v>2015</v>
      </c>
      <c r="S855">
        <f t="shared" si="55"/>
        <v>2015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(((J856/60)/60)/24)+DATE(1970,1,1)</f>
        <v>42702.212337962963</v>
      </c>
      <c r="P856" t="str">
        <f t="shared" si="52"/>
        <v>music</v>
      </c>
      <c r="Q856" t="str">
        <f t="shared" si="53"/>
        <v>metal</v>
      </c>
      <c r="R856">
        <f t="shared" si="54"/>
        <v>2016</v>
      </c>
      <c r="S856">
        <f t="shared" si="55"/>
        <v>2016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(((J857/60)/60)/24)+DATE(1970,1,1)</f>
        <v>42545.125196759262</v>
      </c>
      <c r="P857" t="str">
        <f t="shared" si="52"/>
        <v>music</v>
      </c>
      <c r="Q857" t="str">
        <f t="shared" si="53"/>
        <v>metal</v>
      </c>
      <c r="R857">
        <f t="shared" si="54"/>
        <v>2016</v>
      </c>
      <c r="S857">
        <f t="shared" si="55"/>
        <v>2016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(((J858/60)/60)/24)+DATE(1970,1,1)</f>
        <v>42609.311990740738</v>
      </c>
      <c r="P858" t="str">
        <f t="shared" si="52"/>
        <v>music</v>
      </c>
      <c r="Q858" t="str">
        <f t="shared" si="53"/>
        <v>metal</v>
      </c>
      <c r="R858">
        <f t="shared" si="54"/>
        <v>2016</v>
      </c>
      <c r="S858">
        <f t="shared" si="55"/>
        <v>2016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(((J859/60)/60)/24)+DATE(1970,1,1)</f>
        <v>42291.581377314811</v>
      </c>
      <c r="P859" t="str">
        <f t="shared" si="52"/>
        <v>music</v>
      </c>
      <c r="Q859" t="str">
        <f t="shared" si="53"/>
        <v>metal</v>
      </c>
      <c r="R859">
        <f t="shared" si="54"/>
        <v>2015</v>
      </c>
      <c r="S859">
        <f t="shared" si="55"/>
        <v>2015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(((J860/60)/60)/24)+DATE(1970,1,1)</f>
        <v>42079.745578703703</v>
      </c>
      <c r="P860" t="str">
        <f t="shared" si="52"/>
        <v>music</v>
      </c>
      <c r="Q860" t="str">
        <f t="shared" si="53"/>
        <v>metal</v>
      </c>
      <c r="R860">
        <f t="shared" si="54"/>
        <v>2015</v>
      </c>
      <c r="S860">
        <f t="shared" si="55"/>
        <v>2015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(((J861/60)/60)/24)+DATE(1970,1,1)</f>
        <v>42128.820231481484</v>
      </c>
      <c r="P861" t="str">
        <f t="shared" si="52"/>
        <v>music</v>
      </c>
      <c r="Q861" t="str">
        <f t="shared" si="53"/>
        <v>metal</v>
      </c>
      <c r="R861">
        <f t="shared" si="54"/>
        <v>2015</v>
      </c>
      <c r="S861">
        <f t="shared" si="55"/>
        <v>2015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(((J862/60)/60)/24)+DATE(1970,1,1)</f>
        <v>41570.482789351852</v>
      </c>
      <c r="P862" t="str">
        <f t="shared" si="52"/>
        <v>music</v>
      </c>
      <c r="Q862" t="str">
        <f t="shared" si="53"/>
        <v>jazz</v>
      </c>
      <c r="R862">
        <f t="shared" si="54"/>
        <v>2013</v>
      </c>
      <c r="S862">
        <f t="shared" si="55"/>
        <v>2013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(((J863/60)/60)/24)+DATE(1970,1,1)</f>
        <v>42599.965324074074</v>
      </c>
      <c r="P863" t="str">
        <f t="shared" si="52"/>
        <v>music</v>
      </c>
      <c r="Q863" t="str">
        <f t="shared" si="53"/>
        <v>jazz</v>
      </c>
      <c r="R863">
        <f t="shared" si="54"/>
        <v>2016</v>
      </c>
      <c r="S863">
        <f t="shared" si="55"/>
        <v>2016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(((J864/60)/60)/24)+DATE(1970,1,1)</f>
        <v>41559.5549537037</v>
      </c>
      <c r="P864" t="str">
        <f t="shared" si="52"/>
        <v>music</v>
      </c>
      <c r="Q864" t="str">
        <f t="shared" si="53"/>
        <v>jazz</v>
      </c>
      <c r="R864">
        <f t="shared" si="54"/>
        <v>2013</v>
      </c>
      <c r="S864">
        <f t="shared" si="55"/>
        <v>2013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(((J865/60)/60)/24)+DATE(1970,1,1)</f>
        <v>40921.117662037039</v>
      </c>
      <c r="P865" t="str">
        <f t="shared" si="52"/>
        <v>music</v>
      </c>
      <c r="Q865" t="str">
        <f t="shared" si="53"/>
        <v>jazz</v>
      </c>
      <c r="R865">
        <f t="shared" si="54"/>
        <v>2012</v>
      </c>
      <c r="S865">
        <f t="shared" si="55"/>
        <v>2012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(((J866/60)/60)/24)+DATE(1970,1,1)</f>
        <v>41541.106921296298</v>
      </c>
      <c r="P866" t="str">
        <f t="shared" si="52"/>
        <v>music</v>
      </c>
      <c r="Q866" t="str">
        <f t="shared" si="53"/>
        <v>jazz</v>
      </c>
      <c r="R866">
        <f t="shared" si="54"/>
        <v>2013</v>
      </c>
      <c r="S866">
        <f t="shared" si="55"/>
        <v>2013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(((J867/60)/60)/24)+DATE(1970,1,1)</f>
        <v>41230.77311342593</v>
      </c>
      <c r="P867" t="str">
        <f t="shared" si="52"/>
        <v>music</v>
      </c>
      <c r="Q867" t="str">
        <f t="shared" si="53"/>
        <v>jazz</v>
      </c>
      <c r="R867">
        <f t="shared" si="54"/>
        <v>2012</v>
      </c>
      <c r="S867">
        <f t="shared" si="55"/>
        <v>2012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(((J868/60)/60)/24)+DATE(1970,1,1)</f>
        <v>42025.637939814813</v>
      </c>
      <c r="P868" t="str">
        <f t="shared" si="52"/>
        <v>music</v>
      </c>
      <c r="Q868" t="str">
        <f t="shared" si="53"/>
        <v>jazz</v>
      </c>
      <c r="R868">
        <f t="shared" si="54"/>
        <v>2015</v>
      </c>
      <c r="S868">
        <f t="shared" si="55"/>
        <v>2015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(((J869/60)/60)/24)+DATE(1970,1,1)</f>
        <v>40088.105393518519</v>
      </c>
      <c r="P869" t="str">
        <f t="shared" si="52"/>
        <v>music</v>
      </c>
      <c r="Q869" t="str">
        <f t="shared" si="53"/>
        <v>jazz</v>
      </c>
      <c r="R869">
        <f t="shared" si="54"/>
        <v>2009</v>
      </c>
      <c r="S869">
        <f t="shared" si="55"/>
        <v>2009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(((J870/60)/60)/24)+DATE(1970,1,1)</f>
        <v>41616.027754629627</v>
      </c>
      <c r="P870" t="str">
        <f t="shared" si="52"/>
        <v>music</v>
      </c>
      <c r="Q870" t="str">
        <f t="shared" si="53"/>
        <v>jazz</v>
      </c>
      <c r="R870">
        <f t="shared" si="54"/>
        <v>2013</v>
      </c>
      <c r="S870">
        <f t="shared" si="55"/>
        <v>2013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(((J871/60)/60)/24)+DATE(1970,1,1)</f>
        <v>41342.845567129632</v>
      </c>
      <c r="P871" t="str">
        <f t="shared" si="52"/>
        <v>music</v>
      </c>
      <c r="Q871" t="str">
        <f t="shared" si="53"/>
        <v>jazz</v>
      </c>
      <c r="R871">
        <f t="shared" si="54"/>
        <v>2013</v>
      </c>
      <c r="S871">
        <f t="shared" si="55"/>
        <v>2013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(((J872/60)/60)/24)+DATE(1970,1,1)</f>
        <v>41488.022256944445</v>
      </c>
      <c r="P872" t="str">
        <f t="shared" si="52"/>
        <v>music</v>
      </c>
      <c r="Q872" t="str">
        <f t="shared" si="53"/>
        <v>jazz</v>
      </c>
      <c r="R872">
        <f t="shared" si="54"/>
        <v>2013</v>
      </c>
      <c r="S872">
        <f t="shared" si="55"/>
        <v>2013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(((J873/60)/60)/24)+DATE(1970,1,1)</f>
        <v>41577.561284722222</v>
      </c>
      <c r="P873" t="str">
        <f t="shared" si="52"/>
        <v>music</v>
      </c>
      <c r="Q873" t="str">
        <f t="shared" si="53"/>
        <v>jazz</v>
      </c>
      <c r="R873">
        <f t="shared" si="54"/>
        <v>2013</v>
      </c>
      <c r="S873">
        <f t="shared" si="55"/>
        <v>2013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(((J874/60)/60)/24)+DATE(1970,1,1)</f>
        <v>40567.825543981482</v>
      </c>
      <c r="P874" t="str">
        <f t="shared" si="52"/>
        <v>music</v>
      </c>
      <c r="Q874" t="str">
        <f t="shared" si="53"/>
        <v>jazz</v>
      </c>
      <c r="R874">
        <f t="shared" si="54"/>
        <v>2011</v>
      </c>
      <c r="S874">
        <f t="shared" si="55"/>
        <v>2011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(((J875/60)/60)/24)+DATE(1970,1,1)</f>
        <v>41184.167129629634</v>
      </c>
      <c r="P875" t="str">
        <f t="shared" si="52"/>
        <v>music</v>
      </c>
      <c r="Q875" t="str">
        <f t="shared" si="53"/>
        <v>jazz</v>
      </c>
      <c r="R875">
        <f t="shared" si="54"/>
        <v>2012</v>
      </c>
      <c r="S875">
        <f t="shared" si="55"/>
        <v>2012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(((J876/60)/60)/24)+DATE(1970,1,1)</f>
        <v>41368.583726851852</v>
      </c>
      <c r="P876" t="str">
        <f t="shared" si="52"/>
        <v>music</v>
      </c>
      <c r="Q876" t="str">
        <f t="shared" si="53"/>
        <v>jazz</v>
      </c>
      <c r="R876">
        <f t="shared" si="54"/>
        <v>2013</v>
      </c>
      <c r="S876">
        <f t="shared" si="55"/>
        <v>2013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(((J877/60)/60)/24)+DATE(1970,1,1)</f>
        <v>42248.723738425921</v>
      </c>
      <c r="P877" t="str">
        <f t="shared" si="52"/>
        <v>music</v>
      </c>
      <c r="Q877" t="str">
        <f t="shared" si="53"/>
        <v>jazz</v>
      </c>
      <c r="R877">
        <f t="shared" si="54"/>
        <v>2015</v>
      </c>
      <c r="S877">
        <f t="shared" si="55"/>
        <v>2015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(((J878/60)/60)/24)+DATE(1970,1,1)</f>
        <v>41276.496840277774</v>
      </c>
      <c r="P878" t="str">
        <f t="shared" si="52"/>
        <v>music</v>
      </c>
      <c r="Q878" t="str">
        <f t="shared" si="53"/>
        <v>jazz</v>
      </c>
      <c r="R878">
        <f t="shared" si="54"/>
        <v>2013</v>
      </c>
      <c r="S878">
        <f t="shared" si="55"/>
        <v>2013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(((J879/60)/60)/24)+DATE(1970,1,1)</f>
        <v>41597.788888888892</v>
      </c>
      <c r="P879" t="str">
        <f t="shared" si="52"/>
        <v>music</v>
      </c>
      <c r="Q879" t="str">
        <f t="shared" si="53"/>
        <v>jazz</v>
      </c>
      <c r="R879">
        <f t="shared" si="54"/>
        <v>2013</v>
      </c>
      <c r="S879">
        <f t="shared" si="55"/>
        <v>2013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(((J880/60)/60)/24)+DATE(1970,1,1)</f>
        <v>40505.232916666668</v>
      </c>
      <c r="P880" t="str">
        <f t="shared" si="52"/>
        <v>music</v>
      </c>
      <c r="Q880" t="str">
        <f t="shared" si="53"/>
        <v>jazz</v>
      </c>
      <c r="R880">
        <f t="shared" si="54"/>
        <v>2010</v>
      </c>
      <c r="S880">
        <f t="shared" si="55"/>
        <v>2010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(((J881/60)/60)/24)+DATE(1970,1,1)</f>
        <v>41037.829918981479</v>
      </c>
      <c r="P881" t="str">
        <f t="shared" si="52"/>
        <v>music</v>
      </c>
      <c r="Q881" t="str">
        <f t="shared" si="53"/>
        <v>jazz</v>
      </c>
      <c r="R881">
        <f t="shared" si="54"/>
        <v>2012</v>
      </c>
      <c r="S881">
        <f t="shared" si="55"/>
        <v>2012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(((J882/60)/60)/24)+DATE(1970,1,1)</f>
        <v>41179.32104166667</v>
      </c>
      <c r="P882" t="str">
        <f t="shared" si="52"/>
        <v>music</v>
      </c>
      <c r="Q882" t="str">
        <f t="shared" si="53"/>
        <v>indie rock</v>
      </c>
      <c r="R882">
        <f t="shared" si="54"/>
        <v>2012</v>
      </c>
      <c r="S882">
        <f t="shared" si="55"/>
        <v>2012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(((J883/60)/60)/24)+DATE(1970,1,1)</f>
        <v>40877.25099537037</v>
      </c>
      <c r="P883" t="str">
        <f t="shared" si="52"/>
        <v>music</v>
      </c>
      <c r="Q883" t="str">
        <f t="shared" si="53"/>
        <v>indie rock</v>
      </c>
      <c r="R883">
        <f t="shared" si="54"/>
        <v>2011</v>
      </c>
      <c r="S883">
        <f t="shared" si="55"/>
        <v>2011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(((J884/60)/60)/24)+DATE(1970,1,1)</f>
        <v>40759.860532407409</v>
      </c>
      <c r="P884" t="str">
        <f t="shared" si="52"/>
        <v>music</v>
      </c>
      <c r="Q884" t="str">
        <f t="shared" si="53"/>
        <v>indie rock</v>
      </c>
      <c r="R884">
        <f t="shared" si="54"/>
        <v>2011</v>
      </c>
      <c r="S884">
        <f t="shared" si="55"/>
        <v>2011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(((J885/60)/60)/24)+DATE(1970,1,1)</f>
        <v>42371.935590277775</v>
      </c>
      <c r="P885" t="str">
        <f t="shared" si="52"/>
        <v>music</v>
      </c>
      <c r="Q885" t="str">
        <f t="shared" si="53"/>
        <v>indie rock</v>
      </c>
      <c r="R885">
        <f t="shared" si="54"/>
        <v>2016</v>
      </c>
      <c r="S885">
        <f t="shared" si="55"/>
        <v>2016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(((J886/60)/60)/24)+DATE(1970,1,1)</f>
        <v>40981.802615740737</v>
      </c>
      <c r="P886" t="str">
        <f t="shared" si="52"/>
        <v>music</v>
      </c>
      <c r="Q886" t="str">
        <f t="shared" si="53"/>
        <v>indie rock</v>
      </c>
      <c r="R886">
        <f t="shared" si="54"/>
        <v>2012</v>
      </c>
      <c r="S886">
        <f t="shared" si="55"/>
        <v>2012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(((J887/60)/60)/24)+DATE(1970,1,1)</f>
        <v>42713.941099537042</v>
      </c>
      <c r="P887" t="str">
        <f t="shared" si="52"/>
        <v>music</v>
      </c>
      <c r="Q887" t="str">
        <f t="shared" si="53"/>
        <v>indie rock</v>
      </c>
      <c r="R887">
        <f t="shared" si="54"/>
        <v>2016</v>
      </c>
      <c r="S887">
        <f t="shared" si="55"/>
        <v>2016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(((J888/60)/60)/24)+DATE(1970,1,1)</f>
        <v>42603.870520833334</v>
      </c>
      <c r="P888" t="str">
        <f t="shared" si="52"/>
        <v>music</v>
      </c>
      <c r="Q888" t="str">
        <f t="shared" si="53"/>
        <v>indie rock</v>
      </c>
      <c r="R888">
        <f t="shared" si="54"/>
        <v>2016</v>
      </c>
      <c r="S888">
        <f t="shared" si="55"/>
        <v>2016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(((J889/60)/60)/24)+DATE(1970,1,1)</f>
        <v>41026.958969907406</v>
      </c>
      <c r="P889" t="str">
        <f t="shared" si="52"/>
        <v>music</v>
      </c>
      <c r="Q889" t="str">
        <f t="shared" si="53"/>
        <v>indie rock</v>
      </c>
      <c r="R889">
        <f t="shared" si="54"/>
        <v>2012</v>
      </c>
      <c r="S889">
        <f t="shared" si="55"/>
        <v>2012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(((J890/60)/60)/24)+DATE(1970,1,1)</f>
        <v>40751.753298611111</v>
      </c>
      <c r="P890" t="str">
        <f t="shared" si="52"/>
        <v>music</v>
      </c>
      <c r="Q890" t="str">
        <f t="shared" si="53"/>
        <v>indie rock</v>
      </c>
      <c r="R890">
        <f t="shared" si="54"/>
        <v>2011</v>
      </c>
      <c r="S890">
        <f t="shared" si="55"/>
        <v>2011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(((J891/60)/60)/24)+DATE(1970,1,1)</f>
        <v>41887.784062500003</v>
      </c>
      <c r="P891" t="str">
        <f t="shared" si="52"/>
        <v>music</v>
      </c>
      <c r="Q891" t="str">
        <f t="shared" si="53"/>
        <v>indie rock</v>
      </c>
      <c r="R891">
        <f t="shared" si="54"/>
        <v>2014</v>
      </c>
      <c r="S891">
        <f t="shared" si="55"/>
        <v>2014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(((J892/60)/60)/24)+DATE(1970,1,1)</f>
        <v>41569.698831018519</v>
      </c>
      <c r="P892" t="str">
        <f t="shared" si="52"/>
        <v>music</v>
      </c>
      <c r="Q892" t="str">
        <f t="shared" si="53"/>
        <v>indie rock</v>
      </c>
      <c r="R892">
        <f t="shared" si="54"/>
        <v>2013</v>
      </c>
      <c r="S892">
        <f t="shared" si="55"/>
        <v>2013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(((J893/60)/60)/24)+DATE(1970,1,1)</f>
        <v>41842.031597222223</v>
      </c>
      <c r="P893" t="str">
        <f t="shared" si="52"/>
        <v>music</v>
      </c>
      <c r="Q893" t="str">
        <f t="shared" si="53"/>
        <v>indie rock</v>
      </c>
      <c r="R893">
        <f t="shared" si="54"/>
        <v>2014</v>
      </c>
      <c r="S893">
        <f t="shared" si="55"/>
        <v>2014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(((J894/60)/60)/24)+DATE(1970,1,1)</f>
        <v>40304.20003472222</v>
      </c>
      <c r="P894" t="str">
        <f t="shared" si="52"/>
        <v>music</v>
      </c>
      <c r="Q894" t="str">
        <f t="shared" si="53"/>
        <v>indie rock</v>
      </c>
      <c r="R894">
        <f t="shared" si="54"/>
        <v>2010</v>
      </c>
      <c r="S894">
        <f t="shared" si="55"/>
        <v>2010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(((J895/60)/60)/24)+DATE(1970,1,1)</f>
        <v>42065.897719907407</v>
      </c>
      <c r="P895" t="str">
        <f t="shared" si="52"/>
        <v>music</v>
      </c>
      <c r="Q895" t="str">
        <f t="shared" si="53"/>
        <v>indie rock</v>
      </c>
      <c r="R895">
        <f t="shared" si="54"/>
        <v>2015</v>
      </c>
      <c r="S895">
        <f t="shared" si="55"/>
        <v>2015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(((J896/60)/60)/24)+DATE(1970,1,1)</f>
        <v>42496.981597222228</v>
      </c>
      <c r="P896" t="str">
        <f t="shared" si="52"/>
        <v>music</v>
      </c>
      <c r="Q896" t="str">
        <f t="shared" si="53"/>
        <v>indie rock</v>
      </c>
      <c r="R896">
        <f t="shared" si="54"/>
        <v>2016</v>
      </c>
      <c r="S896">
        <f t="shared" si="55"/>
        <v>2016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(((J897/60)/60)/24)+DATE(1970,1,1)</f>
        <v>40431.127650462964</v>
      </c>
      <c r="P897" t="str">
        <f t="shared" si="52"/>
        <v>music</v>
      </c>
      <c r="Q897" t="str">
        <f t="shared" si="53"/>
        <v>indie rock</v>
      </c>
      <c r="R897">
        <f t="shared" si="54"/>
        <v>2010</v>
      </c>
      <c r="S897">
        <f t="shared" si="55"/>
        <v>2010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(((J898/60)/60)/24)+DATE(1970,1,1)</f>
        <v>42218.872986111113</v>
      </c>
      <c r="P898" t="str">
        <f t="shared" ref="P898:P961" si="56">LEFT(N898,SEARCH("/",N898)-1)</f>
        <v>music</v>
      </c>
      <c r="Q898" t="str">
        <f t="shared" ref="Q898:Q961" si="57">RIGHT(N898,LEN(N898)-SEARCH("/",N898))</f>
        <v>indie rock</v>
      </c>
      <c r="R898">
        <f t="shared" si="54"/>
        <v>2015</v>
      </c>
      <c r="S898">
        <f t="shared" si="55"/>
        <v>2015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(((J899/60)/60)/24)+DATE(1970,1,1)</f>
        <v>41211.688750000001</v>
      </c>
      <c r="P899" t="str">
        <f t="shared" si="56"/>
        <v>music</v>
      </c>
      <c r="Q899" t="str">
        <f t="shared" si="57"/>
        <v>indie rock</v>
      </c>
      <c r="R899">
        <f t="shared" ref="R899:R962" si="58">YEAR(O899)</f>
        <v>2012</v>
      </c>
      <c r="S899">
        <f t="shared" ref="S899:S962" si="59">YEAR(O899)</f>
        <v>2012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(((J900/60)/60)/24)+DATE(1970,1,1)</f>
        <v>40878.758217592593</v>
      </c>
      <c r="P900" t="str">
        <f t="shared" si="56"/>
        <v>music</v>
      </c>
      <c r="Q900" t="str">
        <f t="shared" si="57"/>
        <v>indie rock</v>
      </c>
      <c r="R900">
        <f t="shared" si="58"/>
        <v>2011</v>
      </c>
      <c r="S900">
        <f t="shared" si="59"/>
        <v>2011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(((J901/60)/60)/24)+DATE(1970,1,1)</f>
        <v>40646.099097222221</v>
      </c>
      <c r="P901" t="str">
        <f t="shared" si="56"/>
        <v>music</v>
      </c>
      <c r="Q901" t="str">
        <f t="shared" si="57"/>
        <v>indie rock</v>
      </c>
      <c r="R901">
        <f t="shared" si="58"/>
        <v>2011</v>
      </c>
      <c r="S901">
        <f t="shared" si="59"/>
        <v>2011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(((J902/60)/60)/24)+DATE(1970,1,1)</f>
        <v>42429.84956018519</v>
      </c>
      <c r="P902" t="str">
        <f t="shared" si="56"/>
        <v>music</v>
      </c>
      <c r="Q902" t="str">
        <f t="shared" si="57"/>
        <v>jazz</v>
      </c>
      <c r="R902">
        <f t="shared" si="58"/>
        <v>2016</v>
      </c>
      <c r="S902">
        <f t="shared" si="59"/>
        <v>2016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(((J903/60)/60)/24)+DATE(1970,1,1)</f>
        <v>40291.81150462963</v>
      </c>
      <c r="P903" t="str">
        <f t="shared" si="56"/>
        <v>music</v>
      </c>
      <c r="Q903" t="str">
        <f t="shared" si="57"/>
        <v>jazz</v>
      </c>
      <c r="R903">
        <f t="shared" si="58"/>
        <v>2010</v>
      </c>
      <c r="S903">
        <f t="shared" si="59"/>
        <v>2010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(((J904/60)/60)/24)+DATE(1970,1,1)</f>
        <v>41829.965532407405</v>
      </c>
      <c r="P904" t="str">
        <f t="shared" si="56"/>
        <v>music</v>
      </c>
      <c r="Q904" t="str">
        <f t="shared" si="57"/>
        <v>jazz</v>
      </c>
      <c r="R904">
        <f t="shared" si="58"/>
        <v>2014</v>
      </c>
      <c r="S904">
        <f t="shared" si="59"/>
        <v>2014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(((J905/60)/60)/24)+DATE(1970,1,1)</f>
        <v>41149.796064814815</v>
      </c>
      <c r="P905" t="str">
        <f t="shared" si="56"/>
        <v>music</v>
      </c>
      <c r="Q905" t="str">
        <f t="shared" si="57"/>
        <v>jazz</v>
      </c>
      <c r="R905">
        <f t="shared" si="58"/>
        <v>2012</v>
      </c>
      <c r="S905">
        <f t="shared" si="59"/>
        <v>2012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(((J906/60)/60)/24)+DATE(1970,1,1)</f>
        <v>42342.080289351856</v>
      </c>
      <c r="P906" t="str">
        <f t="shared" si="56"/>
        <v>music</v>
      </c>
      <c r="Q906" t="str">
        <f t="shared" si="57"/>
        <v>jazz</v>
      </c>
      <c r="R906">
        <f t="shared" si="58"/>
        <v>2015</v>
      </c>
      <c r="S906">
        <f t="shared" si="59"/>
        <v>2015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(((J907/60)/60)/24)+DATE(1970,1,1)</f>
        <v>40507.239884259259</v>
      </c>
      <c r="P907" t="str">
        <f t="shared" si="56"/>
        <v>music</v>
      </c>
      <c r="Q907" t="str">
        <f t="shared" si="57"/>
        <v>jazz</v>
      </c>
      <c r="R907">
        <f t="shared" si="58"/>
        <v>2010</v>
      </c>
      <c r="S907">
        <f t="shared" si="59"/>
        <v>2010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(((J908/60)/60)/24)+DATE(1970,1,1)</f>
        <v>41681.189699074072</v>
      </c>
      <c r="P908" t="str">
        <f t="shared" si="56"/>
        <v>music</v>
      </c>
      <c r="Q908" t="str">
        <f t="shared" si="57"/>
        <v>jazz</v>
      </c>
      <c r="R908">
        <f t="shared" si="58"/>
        <v>2014</v>
      </c>
      <c r="S908">
        <f t="shared" si="59"/>
        <v>2014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(((J909/60)/60)/24)+DATE(1970,1,1)</f>
        <v>40767.192395833335</v>
      </c>
      <c r="P909" t="str">
        <f t="shared" si="56"/>
        <v>music</v>
      </c>
      <c r="Q909" t="str">
        <f t="shared" si="57"/>
        <v>jazz</v>
      </c>
      <c r="R909">
        <f t="shared" si="58"/>
        <v>2011</v>
      </c>
      <c r="S909">
        <f t="shared" si="59"/>
        <v>2011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(((J910/60)/60)/24)+DATE(1970,1,1)</f>
        <v>40340.801562499997</v>
      </c>
      <c r="P910" t="str">
        <f t="shared" si="56"/>
        <v>music</v>
      </c>
      <c r="Q910" t="str">
        <f t="shared" si="57"/>
        <v>jazz</v>
      </c>
      <c r="R910">
        <f t="shared" si="58"/>
        <v>2010</v>
      </c>
      <c r="S910">
        <f t="shared" si="59"/>
        <v>2010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(((J911/60)/60)/24)+DATE(1970,1,1)</f>
        <v>41081.69027777778</v>
      </c>
      <c r="P911" t="str">
        <f t="shared" si="56"/>
        <v>music</v>
      </c>
      <c r="Q911" t="str">
        <f t="shared" si="57"/>
        <v>jazz</v>
      </c>
      <c r="R911">
        <f t="shared" si="58"/>
        <v>2012</v>
      </c>
      <c r="S911">
        <f t="shared" si="59"/>
        <v>2012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(((J912/60)/60)/24)+DATE(1970,1,1)</f>
        <v>42737.545358796298</v>
      </c>
      <c r="P912" t="str">
        <f t="shared" si="56"/>
        <v>music</v>
      </c>
      <c r="Q912" t="str">
        <f t="shared" si="57"/>
        <v>jazz</v>
      </c>
      <c r="R912">
        <f t="shared" si="58"/>
        <v>2017</v>
      </c>
      <c r="S912">
        <f t="shared" si="59"/>
        <v>2017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(((J913/60)/60)/24)+DATE(1970,1,1)</f>
        <v>41642.005150462966</v>
      </c>
      <c r="P913" t="str">
        <f t="shared" si="56"/>
        <v>music</v>
      </c>
      <c r="Q913" t="str">
        <f t="shared" si="57"/>
        <v>jazz</v>
      </c>
      <c r="R913">
        <f t="shared" si="58"/>
        <v>2014</v>
      </c>
      <c r="S913">
        <f t="shared" si="59"/>
        <v>2014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(((J914/60)/60)/24)+DATE(1970,1,1)</f>
        <v>41194.109340277777</v>
      </c>
      <c r="P914" t="str">
        <f t="shared" si="56"/>
        <v>music</v>
      </c>
      <c r="Q914" t="str">
        <f t="shared" si="57"/>
        <v>jazz</v>
      </c>
      <c r="R914">
        <f t="shared" si="58"/>
        <v>2012</v>
      </c>
      <c r="S914">
        <f t="shared" si="59"/>
        <v>2012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(((J915/60)/60)/24)+DATE(1970,1,1)</f>
        <v>41004.139108796298</v>
      </c>
      <c r="P915" t="str">
        <f t="shared" si="56"/>
        <v>music</v>
      </c>
      <c r="Q915" t="str">
        <f t="shared" si="57"/>
        <v>jazz</v>
      </c>
      <c r="R915">
        <f t="shared" si="58"/>
        <v>2012</v>
      </c>
      <c r="S915">
        <f t="shared" si="59"/>
        <v>2012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(((J916/60)/60)/24)+DATE(1970,1,1)</f>
        <v>41116.763275462967</v>
      </c>
      <c r="P916" t="str">
        <f t="shared" si="56"/>
        <v>music</v>
      </c>
      <c r="Q916" t="str">
        <f t="shared" si="57"/>
        <v>jazz</v>
      </c>
      <c r="R916">
        <f t="shared" si="58"/>
        <v>2012</v>
      </c>
      <c r="S916">
        <f t="shared" si="59"/>
        <v>2012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(((J917/60)/60)/24)+DATE(1970,1,1)</f>
        <v>40937.679560185185</v>
      </c>
      <c r="P917" t="str">
        <f t="shared" si="56"/>
        <v>music</v>
      </c>
      <c r="Q917" t="str">
        <f t="shared" si="57"/>
        <v>jazz</v>
      </c>
      <c r="R917">
        <f t="shared" si="58"/>
        <v>2012</v>
      </c>
      <c r="S917">
        <f t="shared" si="59"/>
        <v>2012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(((J918/60)/60)/24)+DATE(1970,1,1)</f>
        <v>40434.853402777779</v>
      </c>
      <c r="P918" t="str">
        <f t="shared" si="56"/>
        <v>music</v>
      </c>
      <c r="Q918" t="str">
        <f t="shared" si="57"/>
        <v>jazz</v>
      </c>
      <c r="R918">
        <f t="shared" si="58"/>
        <v>2010</v>
      </c>
      <c r="S918">
        <f t="shared" si="59"/>
        <v>2010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(((J919/60)/60)/24)+DATE(1970,1,1)</f>
        <v>41802.94363425926</v>
      </c>
      <c r="P919" t="str">
        <f t="shared" si="56"/>
        <v>music</v>
      </c>
      <c r="Q919" t="str">
        <f t="shared" si="57"/>
        <v>jazz</v>
      </c>
      <c r="R919">
        <f t="shared" si="58"/>
        <v>2014</v>
      </c>
      <c r="S919">
        <f t="shared" si="59"/>
        <v>2014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(((J920/60)/60)/24)+DATE(1970,1,1)</f>
        <v>41944.916215277779</v>
      </c>
      <c r="P920" t="str">
        <f t="shared" si="56"/>
        <v>music</v>
      </c>
      <c r="Q920" t="str">
        <f t="shared" si="57"/>
        <v>jazz</v>
      </c>
      <c r="R920">
        <f t="shared" si="58"/>
        <v>2014</v>
      </c>
      <c r="S920">
        <f t="shared" si="59"/>
        <v>2014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(((J921/60)/60)/24)+DATE(1970,1,1)</f>
        <v>41227.641724537039</v>
      </c>
      <c r="P921" t="str">
        <f t="shared" si="56"/>
        <v>music</v>
      </c>
      <c r="Q921" t="str">
        <f t="shared" si="57"/>
        <v>jazz</v>
      </c>
      <c r="R921">
        <f t="shared" si="58"/>
        <v>2012</v>
      </c>
      <c r="S921">
        <f t="shared" si="59"/>
        <v>2012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(((J922/60)/60)/24)+DATE(1970,1,1)</f>
        <v>41562.67155092593</v>
      </c>
      <c r="P922" t="str">
        <f t="shared" si="56"/>
        <v>music</v>
      </c>
      <c r="Q922" t="str">
        <f t="shared" si="57"/>
        <v>jazz</v>
      </c>
      <c r="R922">
        <f t="shared" si="58"/>
        <v>2013</v>
      </c>
      <c r="S922">
        <f t="shared" si="59"/>
        <v>2013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(((J923/60)/60)/24)+DATE(1970,1,1)</f>
        <v>40847.171018518515</v>
      </c>
      <c r="P923" t="str">
        <f t="shared" si="56"/>
        <v>music</v>
      </c>
      <c r="Q923" t="str">
        <f t="shared" si="57"/>
        <v>jazz</v>
      </c>
      <c r="R923">
        <f t="shared" si="58"/>
        <v>2011</v>
      </c>
      <c r="S923">
        <f t="shared" si="59"/>
        <v>2011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(((J924/60)/60)/24)+DATE(1970,1,1)</f>
        <v>41878.530011574076</v>
      </c>
      <c r="P924" t="str">
        <f t="shared" si="56"/>
        <v>music</v>
      </c>
      <c r="Q924" t="str">
        <f t="shared" si="57"/>
        <v>jazz</v>
      </c>
      <c r="R924">
        <f t="shared" si="58"/>
        <v>2014</v>
      </c>
      <c r="S924">
        <f t="shared" si="59"/>
        <v>2014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(((J925/60)/60)/24)+DATE(1970,1,1)</f>
        <v>41934.959756944445</v>
      </c>
      <c r="P925" t="str">
        <f t="shared" si="56"/>
        <v>music</v>
      </c>
      <c r="Q925" t="str">
        <f t="shared" si="57"/>
        <v>jazz</v>
      </c>
      <c r="R925">
        <f t="shared" si="58"/>
        <v>2014</v>
      </c>
      <c r="S925">
        <f t="shared" si="59"/>
        <v>2014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(((J926/60)/60)/24)+DATE(1970,1,1)</f>
        <v>41288.942928240744</v>
      </c>
      <c r="P926" t="str">
        <f t="shared" si="56"/>
        <v>music</v>
      </c>
      <c r="Q926" t="str">
        <f t="shared" si="57"/>
        <v>jazz</v>
      </c>
      <c r="R926">
        <f t="shared" si="58"/>
        <v>2013</v>
      </c>
      <c r="S926">
        <f t="shared" si="59"/>
        <v>2013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(((J927/60)/60)/24)+DATE(1970,1,1)</f>
        <v>41575.880914351852</v>
      </c>
      <c r="P927" t="str">
        <f t="shared" si="56"/>
        <v>music</v>
      </c>
      <c r="Q927" t="str">
        <f t="shared" si="57"/>
        <v>jazz</v>
      </c>
      <c r="R927">
        <f t="shared" si="58"/>
        <v>2013</v>
      </c>
      <c r="S927">
        <f t="shared" si="59"/>
        <v>2013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(((J928/60)/60)/24)+DATE(1970,1,1)</f>
        <v>40338.02002314815</v>
      </c>
      <c r="P928" t="str">
        <f t="shared" si="56"/>
        <v>music</v>
      </c>
      <c r="Q928" t="str">
        <f t="shared" si="57"/>
        <v>jazz</v>
      </c>
      <c r="R928">
        <f t="shared" si="58"/>
        <v>2010</v>
      </c>
      <c r="S928">
        <f t="shared" si="59"/>
        <v>2010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(((J929/60)/60)/24)+DATE(1970,1,1)</f>
        <v>41013.822858796295</v>
      </c>
      <c r="P929" t="str">
        <f t="shared" si="56"/>
        <v>music</v>
      </c>
      <c r="Q929" t="str">
        <f t="shared" si="57"/>
        <v>jazz</v>
      </c>
      <c r="R929">
        <f t="shared" si="58"/>
        <v>2012</v>
      </c>
      <c r="S929">
        <f t="shared" si="59"/>
        <v>2012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(((J930/60)/60)/24)+DATE(1970,1,1)</f>
        <v>41180.86241898148</v>
      </c>
      <c r="P930" t="str">
        <f t="shared" si="56"/>
        <v>music</v>
      </c>
      <c r="Q930" t="str">
        <f t="shared" si="57"/>
        <v>jazz</v>
      </c>
      <c r="R930">
        <f t="shared" si="58"/>
        <v>2012</v>
      </c>
      <c r="S930">
        <f t="shared" si="59"/>
        <v>2012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(((J931/60)/60)/24)+DATE(1970,1,1)</f>
        <v>40978.238067129627</v>
      </c>
      <c r="P931" t="str">
        <f t="shared" si="56"/>
        <v>music</v>
      </c>
      <c r="Q931" t="str">
        <f t="shared" si="57"/>
        <v>jazz</v>
      </c>
      <c r="R931">
        <f t="shared" si="58"/>
        <v>2012</v>
      </c>
      <c r="S931">
        <f t="shared" si="59"/>
        <v>2012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(((J932/60)/60)/24)+DATE(1970,1,1)</f>
        <v>40312.915578703702</v>
      </c>
      <c r="P932" t="str">
        <f t="shared" si="56"/>
        <v>music</v>
      </c>
      <c r="Q932" t="str">
        <f t="shared" si="57"/>
        <v>jazz</v>
      </c>
      <c r="R932">
        <f t="shared" si="58"/>
        <v>2010</v>
      </c>
      <c r="S932">
        <f t="shared" si="59"/>
        <v>2010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(((J933/60)/60)/24)+DATE(1970,1,1)</f>
        <v>41680.359976851854</v>
      </c>
      <c r="P933" t="str">
        <f t="shared" si="56"/>
        <v>music</v>
      </c>
      <c r="Q933" t="str">
        <f t="shared" si="57"/>
        <v>jazz</v>
      </c>
      <c r="R933">
        <f t="shared" si="58"/>
        <v>2014</v>
      </c>
      <c r="S933">
        <f t="shared" si="59"/>
        <v>2014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(((J934/60)/60)/24)+DATE(1970,1,1)</f>
        <v>41310.969270833331</v>
      </c>
      <c r="P934" t="str">
        <f t="shared" si="56"/>
        <v>music</v>
      </c>
      <c r="Q934" t="str">
        <f t="shared" si="57"/>
        <v>jazz</v>
      </c>
      <c r="R934">
        <f t="shared" si="58"/>
        <v>2013</v>
      </c>
      <c r="S934">
        <f t="shared" si="59"/>
        <v>2013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(((J935/60)/60)/24)+DATE(1970,1,1)</f>
        <v>41711.169085648151</v>
      </c>
      <c r="P935" t="str">
        <f t="shared" si="56"/>
        <v>music</v>
      </c>
      <c r="Q935" t="str">
        <f t="shared" si="57"/>
        <v>jazz</v>
      </c>
      <c r="R935">
        <f t="shared" si="58"/>
        <v>2014</v>
      </c>
      <c r="S935">
        <f t="shared" si="59"/>
        <v>2014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(((J936/60)/60)/24)+DATE(1970,1,1)</f>
        <v>41733.737083333333</v>
      </c>
      <c r="P936" t="str">
        <f t="shared" si="56"/>
        <v>music</v>
      </c>
      <c r="Q936" t="str">
        <f t="shared" si="57"/>
        <v>jazz</v>
      </c>
      <c r="R936">
        <f t="shared" si="58"/>
        <v>2014</v>
      </c>
      <c r="S936">
        <f t="shared" si="59"/>
        <v>2014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(((J937/60)/60)/24)+DATE(1970,1,1)</f>
        <v>42368.333668981482</v>
      </c>
      <c r="P937" t="str">
        <f t="shared" si="56"/>
        <v>music</v>
      </c>
      <c r="Q937" t="str">
        <f t="shared" si="57"/>
        <v>jazz</v>
      </c>
      <c r="R937">
        <f t="shared" si="58"/>
        <v>2015</v>
      </c>
      <c r="S937">
        <f t="shared" si="59"/>
        <v>2015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(((J938/60)/60)/24)+DATE(1970,1,1)</f>
        <v>40883.024178240739</v>
      </c>
      <c r="P938" t="str">
        <f t="shared" si="56"/>
        <v>music</v>
      </c>
      <c r="Q938" t="str">
        <f t="shared" si="57"/>
        <v>jazz</v>
      </c>
      <c r="R938">
        <f t="shared" si="58"/>
        <v>2011</v>
      </c>
      <c r="S938">
        <f t="shared" si="59"/>
        <v>2011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(((J939/60)/60)/24)+DATE(1970,1,1)</f>
        <v>41551.798113425924</v>
      </c>
      <c r="P939" t="str">
        <f t="shared" si="56"/>
        <v>music</v>
      </c>
      <c r="Q939" t="str">
        <f t="shared" si="57"/>
        <v>jazz</v>
      </c>
      <c r="R939">
        <f t="shared" si="58"/>
        <v>2013</v>
      </c>
      <c r="S939">
        <f t="shared" si="59"/>
        <v>2013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(((J940/60)/60)/24)+DATE(1970,1,1)</f>
        <v>41124.479722222226</v>
      </c>
      <c r="P940" t="str">
        <f t="shared" si="56"/>
        <v>music</v>
      </c>
      <c r="Q940" t="str">
        <f t="shared" si="57"/>
        <v>jazz</v>
      </c>
      <c r="R940">
        <f t="shared" si="58"/>
        <v>2012</v>
      </c>
      <c r="S940">
        <f t="shared" si="59"/>
        <v>2012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(((J941/60)/60)/24)+DATE(1970,1,1)</f>
        <v>41416.763171296298</v>
      </c>
      <c r="P941" t="str">
        <f t="shared" si="56"/>
        <v>music</v>
      </c>
      <c r="Q941" t="str">
        <f t="shared" si="57"/>
        <v>jazz</v>
      </c>
      <c r="R941">
        <f t="shared" si="58"/>
        <v>2013</v>
      </c>
      <c r="S941">
        <f t="shared" si="59"/>
        <v>2013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(((J942/60)/60)/24)+DATE(1970,1,1)</f>
        <v>42182.008402777778</v>
      </c>
      <c r="P942" t="str">
        <f t="shared" si="56"/>
        <v>technology</v>
      </c>
      <c r="Q942" t="str">
        <f t="shared" si="57"/>
        <v>wearables</v>
      </c>
      <c r="R942">
        <f t="shared" si="58"/>
        <v>2015</v>
      </c>
      <c r="S942">
        <f t="shared" si="59"/>
        <v>2015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(((J943/60)/60)/24)+DATE(1970,1,1)</f>
        <v>42746.096585648149</v>
      </c>
      <c r="P943" t="str">
        <f t="shared" si="56"/>
        <v>technology</v>
      </c>
      <c r="Q943" t="str">
        <f t="shared" si="57"/>
        <v>wearables</v>
      </c>
      <c r="R943">
        <f t="shared" si="58"/>
        <v>2017</v>
      </c>
      <c r="S943">
        <f t="shared" si="59"/>
        <v>2017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(((J944/60)/60)/24)+DATE(1970,1,1)</f>
        <v>42382.843287037031</v>
      </c>
      <c r="P944" t="str">
        <f t="shared" si="56"/>
        <v>technology</v>
      </c>
      <c r="Q944" t="str">
        <f t="shared" si="57"/>
        <v>wearables</v>
      </c>
      <c r="R944">
        <f t="shared" si="58"/>
        <v>2016</v>
      </c>
      <c r="S944">
        <f t="shared" si="59"/>
        <v>2016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(((J945/60)/60)/24)+DATE(1970,1,1)</f>
        <v>42673.66788194445</v>
      </c>
      <c r="P945" t="str">
        <f t="shared" si="56"/>
        <v>technology</v>
      </c>
      <c r="Q945" t="str">
        <f t="shared" si="57"/>
        <v>wearables</v>
      </c>
      <c r="R945">
        <f t="shared" si="58"/>
        <v>2016</v>
      </c>
      <c r="S945">
        <f t="shared" si="59"/>
        <v>2016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(((J946/60)/60)/24)+DATE(1970,1,1)</f>
        <v>42444.583912037036</v>
      </c>
      <c r="P946" t="str">
        <f t="shared" si="56"/>
        <v>technology</v>
      </c>
      <c r="Q946" t="str">
        <f t="shared" si="57"/>
        <v>wearables</v>
      </c>
      <c r="R946">
        <f t="shared" si="58"/>
        <v>2016</v>
      </c>
      <c r="S946">
        <f t="shared" si="59"/>
        <v>2016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(((J947/60)/60)/24)+DATE(1970,1,1)</f>
        <v>42732.872986111113</v>
      </c>
      <c r="P947" t="str">
        <f t="shared" si="56"/>
        <v>technology</v>
      </c>
      <c r="Q947" t="str">
        <f t="shared" si="57"/>
        <v>wearables</v>
      </c>
      <c r="R947">
        <f t="shared" si="58"/>
        <v>2016</v>
      </c>
      <c r="S947">
        <f t="shared" si="59"/>
        <v>2016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(((J948/60)/60)/24)+DATE(1970,1,1)</f>
        <v>42592.750555555554</v>
      </c>
      <c r="P948" t="str">
        <f t="shared" si="56"/>
        <v>technology</v>
      </c>
      <c r="Q948" t="str">
        <f t="shared" si="57"/>
        <v>wearables</v>
      </c>
      <c r="R948">
        <f t="shared" si="58"/>
        <v>2016</v>
      </c>
      <c r="S948">
        <f t="shared" si="59"/>
        <v>2016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(((J949/60)/60)/24)+DATE(1970,1,1)</f>
        <v>42491.781319444446</v>
      </c>
      <c r="P949" t="str">
        <f t="shared" si="56"/>
        <v>technology</v>
      </c>
      <c r="Q949" t="str">
        <f t="shared" si="57"/>
        <v>wearables</v>
      </c>
      <c r="R949">
        <f t="shared" si="58"/>
        <v>2016</v>
      </c>
      <c r="S949">
        <f t="shared" si="59"/>
        <v>2016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(((J950/60)/60)/24)+DATE(1970,1,1)</f>
        <v>42411.828287037039</v>
      </c>
      <c r="P950" t="str">
        <f t="shared" si="56"/>
        <v>technology</v>
      </c>
      <c r="Q950" t="str">
        <f t="shared" si="57"/>
        <v>wearables</v>
      </c>
      <c r="R950">
        <f t="shared" si="58"/>
        <v>2016</v>
      </c>
      <c r="S950">
        <f t="shared" si="59"/>
        <v>2016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(((J951/60)/60)/24)+DATE(1970,1,1)</f>
        <v>42361.043703703705</v>
      </c>
      <c r="P951" t="str">
        <f t="shared" si="56"/>
        <v>technology</v>
      </c>
      <c r="Q951" t="str">
        <f t="shared" si="57"/>
        <v>wearables</v>
      </c>
      <c r="R951">
        <f t="shared" si="58"/>
        <v>2015</v>
      </c>
      <c r="S951">
        <f t="shared" si="59"/>
        <v>2015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(((J952/60)/60)/24)+DATE(1970,1,1)</f>
        <v>42356.750706018516</v>
      </c>
      <c r="P952" t="str">
        <f t="shared" si="56"/>
        <v>technology</v>
      </c>
      <c r="Q952" t="str">
        <f t="shared" si="57"/>
        <v>wearables</v>
      </c>
      <c r="R952">
        <f t="shared" si="58"/>
        <v>2015</v>
      </c>
      <c r="S952">
        <f t="shared" si="59"/>
        <v>2015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(((J953/60)/60)/24)+DATE(1970,1,1)</f>
        <v>42480.653611111105</v>
      </c>
      <c r="P953" t="str">
        <f t="shared" si="56"/>
        <v>technology</v>
      </c>
      <c r="Q953" t="str">
        <f t="shared" si="57"/>
        <v>wearables</v>
      </c>
      <c r="R953">
        <f t="shared" si="58"/>
        <v>2016</v>
      </c>
      <c r="S953">
        <f t="shared" si="59"/>
        <v>2016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(((J954/60)/60)/24)+DATE(1970,1,1)</f>
        <v>42662.613564814819</v>
      </c>
      <c r="P954" t="str">
        <f t="shared" si="56"/>
        <v>technology</v>
      </c>
      <c r="Q954" t="str">
        <f t="shared" si="57"/>
        <v>wearables</v>
      </c>
      <c r="R954">
        <f t="shared" si="58"/>
        <v>2016</v>
      </c>
      <c r="S954">
        <f t="shared" si="59"/>
        <v>2016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(((J955/60)/60)/24)+DATE(1970,1,1)</f>
        <v>41999.164340277777</v>
      </c>
      <c r="P955" t="str">
        <f t="shared" si="56"/>
        <v>technology</v>
      </c>
      <c r="Q955" t="str">
        <f t="shared" si="57"/>
        <v>wearables</v>
      </c>
      <c r="R955">
        <f t="shared" si="58"/>
        <v>2014</v>
      </c>
      <c r="S955">
        <f t="shared" si="59"/>
        <v>2014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(((J956/60)/60)/24)+DATE(1970,1,1)</f>
        <v>42194.833784722221</v>
      </c>
      <c r="P956" t="str">
        <f t="shared" si="56"/>
        <v>technology</v>
      </c>
      <c r="Q956" t="str">
        <f t="shared" si="57"/>
        <v>wearables</v>
      </c>
      <c r="R956">
        <f t="shared" si="58"/>
        <v>2015</v>
      </c>
      <c r="S956">
        <f t="shared" si="59"/>
        <v>2015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(((J957/60)/60)/24)+DATE(1970,1,1)</f>
        <v>42586.295138888891</v>
      </c>
      <c r="P957" t="str">
        <f t="shared" si="56"/>
        <v>technology</v>
      </c>
      <c r="Q957" t="str">
        <f t="shared" si="57"/>
        <v>wearables</v>
      </c>
      <c r="R957">
        <f t="shared" si="58"/>
        <v>2016</v>
      </c>
      <c r="S957">
        <f t="shared" si="59"/>
        <v>2016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(((J958/60)/60)/24)+DATE(1970,1,1)</f>
        <v>42060.913877314815</v>
      </c>
      <c r="P958" t="str">
        <f t="shared" si="56"/>
        <v>technology</v>
      </c>
      <c r="Q958" t="str">
        <f t="shared" si="57"/>
        <v>wearables</v>
      </c>
      <c r="R958">
        <f t="shared" si="58"/>
        <v>2015</v>
      </c>
      <c r="S958">
        <f t="shared" si="59"/>
        <v>2015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(((J959/60)/60)/24)+DATE(1970,1,1)</f>
        <v>42660.552465277782</v>
      </c>
      <c r="P959" t="str">
        <f t="shared" si="56"/>
        <v>technology</v>
      </c>
      <c r="Q959" t="str">
        <f t="shared" si="57"/>
        <v>wearables</v>
      </c>
      <c r="R959">
        <f t="shared" si="58"/>
        <v>2016</v>
      </c>
      <c r="S959">
        <f t="shared" si="59"/>
        <v>2016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(((J960/60)/60)/24)+DATE(1970,1,1)</f>
        <v>42082.802812499998</v>
      </c>
      <c r="P960" t="str">
        <f t="shared" si="56"/>
        <v>technology</v>
      </c>
      <c r="Q960" t="str">
        <f t="shared" si="57"/>
        <v>wearables</v>
      </c>
      <c r="R960">
        <f t="shared" si="58"/>
        <v>2015</v>
      </c>
      <c r="S960">
        <f t="shared" si="59"/>
        <v>2015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(((J961/60)/60)/24)+DATE(1970,1,1)</f>
        <v>41993.174363425926</v>
      </c>
      <c r="P961" t="str">
        <f t="shared" si="56"/>
        <v>technology</v>
      </c>
      <c r="Q961" t="str">
        <f t="shared" si="57"/>
        <v>wearables</v>
      </c>
      <c r="R961">
        <f t="shared" si="58"/>
        <v>2014</v>
      </c>
      <c r="S961">
        <f t="shared" si="59"/>
        <v>2014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(((J962/60)/60)/24)+DATE(1970,1,1)</f>
        <v>42766.626793981486</v>
      </c>
      <c r="P962" t="str">
        <f t="shared" ref="P962:P1025" si="60">LEFT(N962,SEARCH("/",N962)-1)</f>
        <v>technology</v>
      </c>
      <c r="Q962" t="str">
        <f t="shared" ref="Q962:Q1025" si="61">RIGHT(N962,LEN(N962)-SEARCH("/",N962))</f>
        <v>wearables</v>
      </c>
      <c r="R962">
        <f t="shared" si="58"/>
        <v>2017</v>
      </c>
      <c r="S962">
        <f t="shared" si="59"/>
        <v>2017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(((J963/60)/60)/24)+DATE(1970,1,1)</f>
        <v>42740.693692129629</v>
      </c>
      <c r="P963" t="str">
        <f t="shared" si="60"/>
        <v>technology</v>
      </c>
      <c r="Q963" t="str">
        <f t="shared" si="61"/>
        <v>wearables</v>
      </c>
      <c r="R963">
        <f t="shared" ref="R963:R1026" si="62">YEAR(O963)</f>
        <v>2017</v>
      </c>
      <c r="S963">
        <f t="shared" ref="S963:S1026" si="63">YEAR(O963)</f>
        <v>2017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(((J964/60)/60)/24)+DATE(1970,1,1)</f>
        <v>42373.712418981479</v>
      </c>
      <c r="P964" t="str">
        <f t="shared" si="60"/>
        <v>technology</v>
      </c>
      <c r="Q964" t="str">
        <f t="shared" si="61"/>
        <v>wearables</v>
      </c>
      <c r="R964">
        <f t="shared" si="62"/>
        <v>2016</v>
      </c>
      <c r="S964">
        <f t="shared" si="63"/>
        <v>2016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(((J965/60)/60)/24)+DATE(1970,1,1)</f>
        <v>42625.635636574079</v>
      </c>
      <c r="P965" t="str">
        <f t="shared" si="60"/>
        <v>technology</v>
      </c>
      <c r="Q965" t="str">
        <f t="shared" si="61"/>
        <v>wearables</v>
      </c>
      <c r="R965">
        <f t="shared" si="62"/>
        <v>2016</v>
      </c>
      <c r="S965">
        <f t="shared" si="63"/>
        <v>2016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(((J966/60)/60)/24)+DATE(1970,1,1)</f>
        <v>42208.628692129627</v>
      </c>
      <c r="P966" t="str">
        <f t="shared" si="60"/>
        <v>technology</v>
      </c>
      <c r="Q966" t="str">
        <f t="shared" si="61"/>
        <v>wearables</v>
      </c>
      <c r="R966">
        <f t="shared" si="62"/>
        <v>2015</v>
      </c>
      <c r="S966">
        <f t="shared" si="63"/>
        <v>2015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(((J967/60)/60)/24)+DATE(1970,1,1)</f>
        <v>42637.016736111109</v>
      </c>
      <c r="P967" t="str">
        <f t="shared" si="60"/>
        <v>technology</v>
      </c>
      <c r="Q967" t="str">
        <f t="shared" si="61"/>
        <v>wearables</v>
      </c>
      <c r="R967">
        <f t="shared" si="62"/>
        <v>2016</v>
      </c>
      <c r="S967">
        <f t="shared" si="63"/>
        <v>2016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(((J968/60)/60)/24)+DATE(1970,1,1)</f>
        <v>42619.635787037041</v>
      </c>
      <c r="P968" t="str">
        <f t="shared" si="60"/>
        <v>technology</v>
      </c>
      <c r="Q968" t="str">
        <f t="shared" si="61"/>
        <v>wearables</v>
      </c>
      <c r="R968">
        <f t="shared" si="62"/>
        <v>2016</v>
      </c>
      <c r="S968">
        <f t="shared" si="63"/>
        <v>2016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(((J969/60)/60)/24)+DATE(1970,1,1)</f>
        <v>42422.254328703704</v>
      </c>
      <c r="P969" t="str">
        <f t="shared" si="60"/>
        <v>technology</v>
      </c>
      <c r="Q969" t="str">
        <f t="shared" si="61"/>
        <v>wearables</v>
      </c>
      <c r="R969">
        <f t="shared" si="62"/>
        <v>2016</v>
      </c>
      <c r="S969">
        <f t="shared" si="63"/>
        <v>2016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(((J970/60)/60)/24)+DATE(1970,1,1)</f>
        <v>41836.847615740742</v>
      </c>
      <c r="P970" t="str">
        <f t="shared" si="60"/>
        <v>technology</v>
      </c>
      <c r="Q970" t="str">
        <f t="shared" si="61"/>
        <v>wearables</v>
      </c>
      <c r="R970">
        <f t="shared" si="62"/>
        <v>2014</v>
      </c>
      <c r="S970">
        <f t="shared" si="63"/>
        <v>2014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(((J971/60)/60)/24)+DATE(1970,1,1)</f>
        <v>42742.30332175926</v>
      </c>
      <c r="P971" t="str">
        <f t="shared" si="60"/>
        <v>technology</v>
      </c>
      <c r="Q971" t="str">
        <f t="shared" si="61"/>
        <v>wearables</v>
      </c>
      <c r="R971">
        <f t="shared" si="62"/>
        <v>2017</v>
      </c>
      <c r="S971">
        <f t="shared" si="63"/>
        <v>2017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(((J972/60)/60)/24)+DATE(1970,1,1)</f>
        <v>42721.220520833333</v>
      </c>
      <c r="P972" t="str">
        <f t="shared" si="60"/>
        <v>technology</v>
      </c>
      <c r="Q972" t="str">
        <f t="shared" si="61"/>
        <v>wearables</v>
      </c>
      <c r="R972">
        <f t="shared" si="62"/>
        <v>2016</v>
      </c>
      <c r="S972">
        <f t="shared" si="63"/>
        <v>2016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(((J973/60)/60)/24)+DATE(1970,1,1)</f>
        <v>42111.709027777775</v>
      </c>
      <c r="P973" t="str">
        <f t="shared" si="60"/>
        <v>technology</v>
      </c>
      <c r="Q973" t="str">
        <f t="shared" si="61"/>
        <v>wearables</v>
      </c>
      <c r="R973">
        <f t="shared" si="62"/>
        <v>2015</v>
      </c>
      <c r="S973">
        <f t="shared" si="63"/>
        <v>2015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(((J974/60)/60)/24)+DATE(1970,1,1)</f>
        <v>41856.865717592591</v>
      </c>
      <c r="P974" t="str">
        <f t="shared" si="60"/>
        <v>technology</v>
      </c>
      <c r="Q974" t="str">
        <f t="shared" si="61"/>
        <v>wearables</v>
      </c>
      <c r="R974">
        <f t="shared" si="62"/>
        <v>2014</v>
      </c>
      <c r="S974">
        <f t="shared" si="63"/>
        <v>2014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(((J975/60)/60)/24)+DATE(1970,1,1)</f>
        <v>42257.014965277776</v>
      </c>
      <c r="P975" t="str">
        <f t="shared" si="60"/>
        <v>technology</v>
      </c>
      <c r="Q975" t="str">
        <f t="shared" si="61"/>
        <v>wearables</v>
      </c>
      <c r="R975">
        <f t="shared" si="62"/>
        <v>2015</v>
      </c>
      <c r="S975">
        <f t="shared" si="63"/>
        <v>2015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(((J976/60)/60)/24)+DATE(1970,1,1)</f>
        <v>42424.749490740738</v>
      </c>
      <c r="P976" t="str">
        <f t="shared" si="60"/>
        <v>technology</v>
      </c>
      <c r="Q976" t="str">
        <f t="shared" si="61"/>
        <v>wearables</v>
      </c>
      <c r="R976">
        <f t="shared" si="62"/>
        <v>2016</v>
      </c>
      <c r="S976">
        <f t="shared" si="63"/>
        <v>2016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(((J977/60)/60)/24)+DATE(1970,1,1)</f>
        <v>42489.696585648147</v>
      </c>
      <c r="P977" t="str">
        <f t="shared" si="60"/>
        <v>technology</v>
      </c>
      <c r="Q977" t="str">
        <f t="shared" si="61"/>
        <v>wearables</v>
      </c>
      <c r="R977">
        <f t="shared" si="62"/>
        <v>2016</v>
      </c>
      <c r="S977">
        <f t="shared" si="63"/>
        <v>2016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(((J978/60)/60)/24)+DATE(1970,1,1)</f>
        <v>42185.058993055558</v>
      </c>
      <c r="P978" t="str">
        <f t="shared" si="60"/>
        <v>technology</v>
      </c>
      <c r="Q978" t="str">
        <f t="shared" si="61"/>
        <v>wearables</v>
      </c>
      <c r="R978">
        <f t="shared" si="62"/>
        <v>2015</v>
      </c>
      <c r="S978">
        <f t="shared" si="63"/>
        <v>2015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(((J979/60)/60)/24)+DATE(1970,1,1)</f>
        <v>42391.942094907412</v>
      </c>
      <c r="P979" t="str">
        <f t="shared" si="60"/>
        <v>technology</v>
      </c>
      <c r="Q979" t="str">
        <f t="shared" si="61"/>
        <v>wearables</v>
      </c>
      <c r="R979">
        <f t="shared" si="62"/>
        <v>2016</v>
      </c>
      <c r="S979">
        <f t="shared" si="63"/>
        <v>2016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(((J980/60)/60)/24)+DATE(1970,1,1)</f>
        <v>42395.309039351851</v>
      </c>
      <c r="P980" t="str">
        <f t="shared" si="60"/>
        <v>technology</v>
      </c>
      <c r="Q980" t="str">
        <f t="shared" si="61"/>
        <v>wearables</v>
      </c>
      <c r="R980">
        <f t="shared" si="62"/>
        <v>2016</v>
      </c>
      <c r="S980">
        <f t="shared" si="63"/>
        <v>2016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(((J981/60)/60)/24)+DATE(1970,1,1)</f>
        <v>42506.416990740734</v>
      </c>
      <c r="P981" t="str">
        <f t="shared" si="60"/>
        <v>technology</v>
      </c>
      <c r="Q981" t="str">
        <f t="shared" si="61"/>
        <v>wearables</v>
      </c>
      <c r="R981">
        <f t="shared" si="62"/>
        <v>2016</v>
      </c>
      <c r="S981">
        <f t="shared" si="63"/>
        <v>2016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(((J982/60)/60)/24)+DATE(1970,1,1)</f>
        <v>41928.904189814813</v>
      </c>
      <c r="P982" t="str">
        <f t="shared" si="60"/>
        <v>technology</v>
      </c>
      <c r="Q982" t="str">
        <f t="shared" si="61"/>
        <v>wearables</v>
      </c>
      <c r="R982">
        <f t="shared" si="62"/>
        <v>2014</v>
      </c>
      <c r="S982">
        <f t="shared" si="63"/>
        <v>2014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(((J983/60)/60)/24)+DATE(1970,1,1)</f>
        <v>41830.947013888886</v>
      </c>
      <c r="P983" t="str">
        <f t="shared" si="60"/>
        <v>technology</v>
      </c>
      <c r="Q983" t="str">
        <f t="shared" si="61"/>
        <v>wearables</v>
      </c>
      <c r="R983">
        <f t="shared" si="62"/>
        <v>2014</v>
      </c>
      <c r="S983">
        <f t="shared" si="63"/>
        <v>2014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(((J984/60)/60)/24)+DATE(1970,1,1)</f>
        <v>42615.753310185188</v>
      </c>
      <c r="P984" t="str">
        <f t="shared" si="60"/>
        <v>technology</v>
      </c>
      <c r="Q984" t="str">
        <f t="shared" si="61"/>
        <v>wearables</v>
      </c>
      <c r="R984">
        <f t="shared" si="62"/>
        <v>2016</v>
      </c>
      <c r="S984">
        <f t="shared" si="63"/>
        <v>2016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(((J985/60)/60)/24)+DATE(1970,1,1)</f>
        <v>42574.667650462965</v>
      </c>
      <c r="P985" t="str">
        <f t="shared" si="60"/>
        <v>technology</v>
      </c>
      <c r="Q985" t="str">
        <f t="shared" si="61"/>
        <v>wearables</v>
      </c>
      <c r="R985">
        <f t="shared" si="62"/>
        <v>2016</v>
      </c>
      <c r="S985">
        <f t="shared" si="63"/>
        <v>2016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(((J986/60)/60)/24)+DATE(1970,1,1)</f>
        <v>42061.11583333333</v>
      </c>
      <c r="P986" t="str">
        <f t="shared" si="60"/>
        <v>technology</v>
      </c>
      <c r="Q986" t="str">
        <f t="shared" si="61"/>
        <v>wearables</v>
      </c>
      <c r="R986">
        <f t="shared" si="62"/>
        <v>2015</v>
      </c>
      <c r="S986">
        <f t="shared" si="63"/>
        <v>2015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(((J987/60)/60)/24)+DATE(1970,1,1)</f>
        <v>42339.967708333337</v>
      </c>
      <c r="P987" t="str">
        <f t="shared" si="60"/>
        <v>technology</v>
      </c>
      <c r="Q987" t="str">
        <f t="shared" si="61"/>
        <v>wearables</v>
      </c>
      <c r="R987">
        <f t="shared" si="62"/>
        <v>2015</v>
      </c>
      <c r="S987">
        <f t="shared" si="63"/>
        <v>2015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(((J988/60)/60)/24)+DATE(1970,1,1)</f>
        <v>42324.767361111109</v>
      </c>
      <c r="P988" t="str">
        <f t="shared" si="60"/>
        <v>technology</v>
      </c>
      <c r="Q988" t="str">
        <f t="shared" si="61"/>
        <v>wearables</v>
      </c>
      <c r="R988">
        <f t="shared" si="62"/>
        <v>2015</v>
      </c>
      <c r="S988">
        <f t="shared" si="63"/>
        <v>2015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(((J989/60)/60)/24)+DATE(1970,1,1)</f>
        <v>41773.294560185182</v>
      </c>
      <c r="P989" t="str">
        <f t="shared" si="60"/>
        <v>technology</v>
      </c>
      <c r="Q989" t="str">
        <f t="shared" si="61"/>
        <v>wearables</v>
      </c>
      <c r="R989">
        <f t="shared" si="62"/>
        <v>2014</v>
      </c>
      <c r="S989">
        <f t="shared" si="63"/>
        <v>2014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(((J990/60)/60)/24)+DATE(1970,1,1)</f>
        <v>42614.356770833328</v>
      </c>
      <c r="P990" t="str">
        <f t="shared" si="60"/>
        <v>technology</v>
      </c>
      <c r="Q990" t="str">
        <f t="shared" si="61"/>
        <v>wearables</v>
      </c>
      <c r="R990">
        <f t="shared" si="62"/>
        <v>2016</v>
      </c>
      <c r="S990">
        <f t="shared" si="63"/>
        <v>2016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(((J991/60)/60)/24)+DATE(1970,1,1)</f>
        <v>42611.933969907404</v>
      </c>
      <c r="P991" t="str">
        <f t="shared" si="60"/>
        <v>technology</v>
      </c>
      <c r="Q991" t="str">
        <f t="shared" si="61"/>
        <v>wearables</v>
      </c>
      <c r="R991">
        <f t="shared" si="62"/>
        <v>2016</v>
      </c>
      <c r="S991">
        <f t="shared" si="63"/>
        <v>2016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(((J992/60)/60)/24)+DATE(1970,1,1)</f>
        <v>41855.784305555557</v>
      </c>
      <c r="P992" t="str">
        <f t="shared" si="60"/>
        <v>technology</v>
      </c>
      <c r="Q992" t="str">
        <f t="shared" si="61"/>
        <v>wearables</v>
      </c>
      <c r="R992">
        <f t="shared" si="62"/>
        <v>2014</v>
      </c>
      <c r="S992">
        <f t="shared" si="63"/>
        <v>2014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(((J993/60)/60)/24)+DATE(1970,1,1)</f>
        <v>42538.75680555556</v>
      </c>
      <c r="P993" t="str">
        <f t="shared" si="60"/>
        <v>technology</v>
      </c>
      <c r="Q993" t="str">
        <f t="shared" si="61"/>
        <v>wearables</v>
      </c>
      <c r="R993">
        <f t="shared" si="62"/>
        <v>2016</v>
      </c>
      <c r="S993">
        <f t="shared" si="63"/>
        <v>2016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(((J994/60)/60)/24)+DATE(1970,1,1)</f>
        <v>42437.924988425926</v>
      </c>
      <c r="P994" t="str">
        <f t="shared" si="60"/>
        <v>technology</v>
      </c>
      <c r="Q994" t="str">
        <f t="shared" si="61"/>
        <v>wearables</v>
      </c>
      <c r="R994">
        <f t="shared" si="62"/>
        <v>2016</v>
      </c>
      <c r="S994">
        <f t="shared" si="63"/>
        <v>2016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(((J995/60)/60)/24)+DATE(1970,1,1)</f>
        <v>42652.964907407411</v>
      </c>
      <c r="P995" t="str">
        <f t="shared" si="60"/>
        <v>technology</v>
      </c>
      <c r="Q995" t="str">
        <f t="shared" si="61"/>
        <v>wearables</v>
      </c>
      <c r="R995">
        <f t="shared" si="62"/>
        <v>2016</v>
      </c>
      <c r="S995">
        <f t="shared" si="63"/>
        <v>2016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(((J996/60)/60)/24)+DATE(1970,1,1)</f>
        <v>41921.263078703705</v>
      </c>
      <c r="P996" t="str">
        <f t="shared" si="60"/>
        <v>technology</v>
      </c>
      <c r="Q996" t="str">
        <f t="shared" si="61"/>
        <v>wearables</v>
      </c>
      <c r="R996">
        <f t="shared" si="62"/>
        <v>2014</v>
      </c>
      <c r="S996">
        <f t="shared" si="63"/>
        <v>2014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(((J997/60)/60)/24)+DATE(1970,1,1)</f>
        <v>41947.940740740742</v>
      </c>
      <c r="P997" t="str">
        <f t="shared" si="60"/>
        <v>technology</v>
      </c>
      <c r="Q997" t="str">
        <f t="shared" si="61"/>
        <v>wearables</v>
      </c>
      <c r="R997">
        <f t="shared" si="62"/>
        <v>2014</v>
      </c>
      <c r="S997">
        <f t="shared" si="63"/>
        <v>2014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(((J998/60)/60)/24)+DATE(1970,1,1)</f>
        <v>41817.866435185184</v>
      </c>
      <c r="P998" t="str">
        <f t="shared" si="60"/>
        <v>technology</v>
      </c>
      <c r="Q998" t="str">
        <f t="shared" si="61"/>
        <v>wearables</v>
      </c>
      <c r="R998">
        <f t="shared" si="62"/>
        <v>2014</v>
      </c>
      <c r="S998">
        <f t="shared" si="63"/>
        <v>2014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(((J999/60)/60)/24)+DATE(1970,1,1)</f>
        <v>41941.10297453704</v>
      </c>
      <c r="P999" t="str">
        <f t="shared" si="60"/>
        <v>technology</v>
      </c>
      <c r="Q999" t="str">
        <f t="shared" si="61"/>
        <v>wearables</v>
      </c>
      <c r="R999">
        <f t="shared" si="62"/>
        <v>2014</v>
      </c>
      <c r="S999">
        <f t="shared" si="63"/>
        <v>2014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(((J1000/60)/60)/24)+DATE(1970,1,1)</f>
        <v>42282.168993055559</v>
      </c>
      <c r="P1000" t="str">
        <f t="shared" si="60"/>
        <v>technology</v>
      </c>
      <c r="Q1000" t="str">
        <f t="shared" si="61"/>
        <v>wearables</v>
      </c>
      <c r="R1000">
        <f t="shared" si="62"/>
        <v>2015</v>
      </c>
      <c r="S1000">
        <f t="shared" si="63"/>
        <v>2015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(((J1001/60)/60)/24)+DATE(1970,1,1)</f>
        <v>41926.29965277778</v>
      </c>
      <c r="P1001" t="str">
        <f t="shared" si="60"/>
        <v>technology</v>
      </c>
      <c r="Q1001" t="str">
        <f t="shared" si="61"/>
        <v>wearables</v>
      </c>
      <c r="R1001">
        <f t="shared" si="62"/>
        <v>2014</v>
      </c>
      <c r="S1001">
        <f t="shared" si="63"/>
        <v>2014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(((J1002/60)/60)/24)+DATE(1970,1,1)</f>
        <v>42749.059722222228</v>
      </c>
      <c r="P1002" t="str">
        <f t="shared" si="60"/>
        <v>technology</v>
      </c>
      <c r="Q1002" t="str">
        <f t="shared" si="61"/>
        <v>wearables</v>
      </c>
      <c r="R1002">
        <f t="shared" si="62"/>
        <v>2017</v>
      </c>
      <c r="S1002">
        <f t="shared" si="63"/>
        <v>2017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(((J1003/60)/60)/24)+DATE(1970,1,1)</f>
        <v>42720.720057870371</v>
      </c>
      <c r="P1003" t="str">
        <f t="shared" si="60"/>
        <v>technology</v>
      </c>
      <c r="Q1003" t="str">
        <f t="shared" si="61"/>
        <v>wearables</v>
      </c>
      <c r="R1003">
        <f t="shared" si="62"/>
        <v>2016</v>
      </c>
      <c r="S1003">
        <f t="shared" si="63"/>
        <v>2016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(((J1004/60)/60)/24)+DATE(1970,1,1)</f>
        <v>42325.684189814812</v>
      </c>
      <c r="P1004" t="str">
        <f t="shared" si="60"/>
        <v>technology</v>
      </c>
      <c r="Q1004" t="str">
        <f t="shared" si="61"/>
        <v>wearables</v>
      </c>
      <c r="R1004">
        <f t="shared" si="62"/>
        <v>2015</v>
      </c>
      <c r="S1004">
        <f t="shared" si="63"/>
        <v>2015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(((J1005/60)/60)/24)+DATE(1970,1,1)</f>
        <v>42780.709039351852</v>
      </c>
      <c r="P1005" t="str">
        <f t="shared" si="60"/>
        <v>technology</v>
      </c>
      <c r="Q1005" t="str">
        <f t="shared" si="61"/>
        <v>wearables</v>
      </c>
      <c r="R1005">
        <f t="shared" si="62"/>
        <v>2017</v>
      </c>
      <c r="S1005">
        <f t="shared" si="63"/>
        <v>2017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(((J1006/60)/60)/24)+DATE(1970,1,1)</f>
        <v>42388.708645833336</v>
      </c>
      <c r="P1006" t="str">
        <f t="shared" si="60"/>
        <v>technology</v>
      </c>
      <c r="Q1006" t="str">
        <f t="shared" si="61"/>
        <v>wearables</v>
      </c>
      <c r="R1006">
        <f t="shared" si="62"/>
        <v>2016</v>
      </c>
      <c r="S1006">
        <f t="shared" si="63"/>
        <v>2016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(((J1007/60)/60)/24)+DATE(1970,1,1)</f>
        <v>42276.624803240738</v>
      </c>
      <c r="P1007" t="str">
        <f t="shared" si="60"/>
        <v>technology</v>
      </c>
      <c r="Q1007" t="str">
        <f t="shared" si="61"/>
        <v>wearables</v>
      </c>
      <c r="R1007">
        <f t="shared" si="62"/>
        <v>2015</v>
      </c>
      <c r="S1007">
        <f t="shared" si="63"/>
        <v>2015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(((J1008/60)/60)/24)+DATE(1970,1,1)</f>
        <v>41977.040185185186</v>
      </c>
      <c r="P1008" t="str">
        <f t="shared" si="60"/>
        <v>technology</v>
      </c>
      <c r="Q1008" t="str">
        <f t="shared" si="61"/>
        <v>wearables</v>
      </c>
      <c r="R1008">
        <f t="shared" si="62"/>
        <v>2014</v>
      </c>
      <c r="S1008">
        <f t="shared" si="63"/>
        <v>2014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(((J1009/60)/60)/24)+DATE(1970,1,1)</f>
        <v>42676.583599537036</v>
      </c>
      <c r="P1009" t="str">
        <f t="shared" si="60"/>
        <v>technology</v>
      </c>
      <c r="Q1009" t="str">
        <f t="shared" si="61"/>
        <v>wearables</v>
      </c>
      <c r="R1009">
        <f t="shared" si="62"/>
        <v>2016</v>
      </c>
      <c r="S1009">
        <f t="shared" si="63"/>
        <v>2016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(((J1010/60)/60)/24)+DATE(1970,1,1)</f>
        <v>42702.809201388889</v>
      </c>
      <c r="P1010" t="str">
        <f t="shared" si="60"/>
        <v>technology</v>
      </c>
      <c r="Q1010" t="str">
        <f t="shared" si="61"/>
        <v>wearables</v>
      </c>
      <c r="R1010">
        <f t="shared" si="62"/>
        <v>2016</v>
      </c>
      <c r="S1010">
        <f t="shared" si="63"/>
        <v>2016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(((J1011/60)/60)/24)+DATE(1970,1,1)</f>
        <v>42510.604699074072</v>
      </c>
      <c r="P1011" t="str">
        <f t="shared" si="60"/>
        <v>technology</v>
      </c>
      <c r="Q1011" t="str">
        <f t="shared" si="61"/>
        <v>wearables</v>
      </c>
      <c r="R1011">
        <f t="shared" si="62"/>
        <v>2016</v>
      </c>
      <c r="S1011">
        <f t="shared" si="63"/>
        <v>2016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(((J1012/60)/60)/24)+DATE(1970,1,1)</f>
        <v>42561.829421296294</v>
      </c>
      <c r="P1012" t="str">
        <f t="shared" si="60"/>
        <v>technology</v>
      </c>
      <c r="Q1012" t="str">
        <f t="shared" si="61"/>
        <v>wearables</v>
      </c>
      <c r="R1012">
        <f t="shared" si="62"/>
        <v>2016</v>
      </c>
      <c r="S1012">
        <f t="shared" si="63"/>
        <v>2016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(((J1013/60)/60)/24)+DATE(1970,1,1)</f>
        <v>41946.898090277777</v>
      </c>
      <c r="P1013" t="str">
        <f t="shared" si="60"/>
        <v>technology</v>
      </c>
      <c r="Q1013" t="str">
        <f t="shared" si="61"/>
        <v>wearables</v>
      </c>
      <c r="R1013">
        <f t="shared" si="62"/>
        <v>2014</v>
      </c>
      <c r="S1013">
        <f t="shared" si="63"/>
        <v>2014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(((J1014/60)/60)/24)+DATE(1970,1,1)</f>
        <v>42714.440416666665</v>
      </c>
      <c r="P1014" t="str">
        <f t="shared" si="60"/>
        <v>technology</v>
      </c>
      <c r="Q1014" t="str">
        <f t="shared" si="61"/>
        <v>wearables</v>
      </c>
      <c r="R1014">
        <f t="shared" si="62"/>
        <v>2016</v>
      </c>
      <c r="S1014">
        <f t="shared" si="63"/>
        <v>2016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(((J1015/60)/60)/24)+DATE(1970,1,1)</f>
        <v>42339.833981481483</v>
      </c>
      <c r="P1015" t="str">
        <f t="shared" si="60"/>
        <v>technology</v>
      </c>
      <c r="Q1015" t="str">
        <f t="shared" si="61"/>
        <v>wearables</v>
      </c>
      <c r="R1015">
        <f t="shared" si="62"/>
        <v>2015</v>
      </c>
      <c r="S1015">
        <f t="shared" si="63"/>
        <v>2015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(((J1016/60)/60)/24)+DATE(1970,1,1)</f>
        <v>41955.002488425926</v>
      </c>
      <c r="P1016" t="str">
        <f t="shared" si="60"/>
        <v>technology</v>
      </c>
      <c r="Q1016" t="str">
        <f t="shared" si="61"/>
        <v>wearables</v>
      </c>
      <c r="R1016">
        <f t="shared" si="62"/>
        <v>2014</v>
      </c>
      <c r="S1016">
        <f t="shared" si="63"/>
        <v>2014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(((J1017/60)/60)/24)+DATE(1970,1,1)</f>
        <v>42303.878414351857</v>
      </c>
      <c r="P1017" t="str">
        <f t="shared" si="60"/>
        <v>technology</v>
      </c>
      <c r="Q1017" t="str">
        <f t="shared" si="61"/>
        <v>wearables</v>
      </c>
      <c r="R1017">
        <f t="shared" si="62"/>
        <v>2015</v>
      </c>
      <c r="S1017">
        <f t="shared" si="63"/>
        <v>2015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(((J1018/60)/60)/24)+DATE(1970,1,1)</f>
        <v>42422.107129629629</v>
      </c>
      <c r="P1018" t="str">
        <f t="shared" si="60"/>
        <v>technology</v>
      </c>
      <c r="Q1018" t="str">
        <f t="shared" si="61"/>
        <v>wearables</v>
      </c>
      <c r="R1018">
        <f t="shared" si="62"/>
        <v>2016</v>
      </c>
      <c r="S1018">
        <f t="shared" si="63"/>
        <v>2016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(((J1019/60)/60)/24)+DATE(1970,1,1)</f>
        <v>42289.675173611111</v>
      </c>
      <c r="P1019" t="str">
        <f t="shared" si="60"/>
        <v>technology</v>
      </c>
      <c r="Q1019" t="str">
        <f t="shared" si="61"/>
        <v>wearables</v>
      </c>
      <c r="R1019">
        <f t="shared" si="62"/>
        <v>2015</v>
      </c>
      <c r="S1019">
        <f t="shared" si="63"/>
        <v>2015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(((J1020/60)/60)/24)+DATE(1970,1,1)</f>
        <v>42535.492280092592</v>
      </c>
      <c r="P1020" t="str">
        <f t="shared" si="60"/>
        <v>technology</v>
      </c>
      <c r="Q1020" t="str">
        <f t="shared" si="61"/>
        <v>wearables</v>
      </c>
      <c r="R1020">
        <f t="shared" si="62"/>
        <v>2016</v>
      </c>
      <c r="S1020">
        <f t="shared" si="63"/>
        <v>2016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(((J1021/60)/60)/24)+DATE(1970,1,1)</f>
        <v>42009.973946759259</v>
      </c>
      <c r="P1021" t="str">
        <f t="shared" si="60"/>
        <v>technology</v>
      </c>
      <c r="Q1021" t="str">
        <f t="shared" si="61"/>
        <v>wearables</v>
      </c>
      <c r="R1021">
        <f t="shared" si="62"/>
        <v>2015</v>
      </c>
      <c r="S1021">
        <f t="shared" si="63"/>
        <v>2015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(((J1022/60)/60)/24)+DATE(1970,1,1)</f>
        <v>42127.069548611107</v>
      </c>
      <c r="P1022" t="str">
        <f t="shared" si="60"/>
        <v>music</v>
      </c>
      <c r="Q1022" t="str">
        <f t="shared" si="61"/>
        <v>electronic music</v>
      </c>
      <c r="R1022">
        <f t="shared" si="62"/>
        <v>2015</v>
      </c>
      <c r="S1022">
        <f t="shared" si="63"/>
        <v>2015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(((J1023/60)/60)/24)+DATE(1970,1,1)</f>
        <v>42271.251979166671</v>
      </c>
      <c r="P1023" t="str">
        <f t="shared" si="60"/>
        <v>music</v>
      </c>
      <c r="Q1023" t="str">
        <f t="shared" si="61"/>
        <v>electronic music</v>
      </c>
      <c r="R1023">
        <f t="shared" si="62"/>
        <v>2015</v>
      </c>
      <c r="S1023">
        <f t="shared" si="63"/>
        <v>2015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(((J1024/60)/60)/24)+DATE(1970,1,1)</f>
        <v>42111.646724537044</v>
      </c>
      <c r="P1024" t="str">
        <f t="shared" si="60"/>
        <v>music</v>
      </c>
      <c r="Q1024" t="str">
        <f t="shared" si="61"/>
        <v>electronic music</v>
      </c>
      <c r="R1024">
        <f t="shared" si="62"/>
        <v>2015</v>
      </c>
      <c r="S1024">
        <f t="shared" si="63"/>
        <v>2015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(((J1025/60)/60)/24)+DATE(1970,1,1)</f>
        <v>42145.919687500005</v>
      </c>
      <c r="P1025" t="str">
        <f t="shared" si="60"/>
        <v>music</v>
      </c>
      <c r="Q1025" t="str">
        <f t="shared" si="61"/>
        <v>electronic music</v>
      </c>
      <c r="R1025">
        <f t="shared" si="62"/>
        <v>2015</v>
      </c>
      <c r="S1025">
        <f t="shared" si="63"/>
        <v>2015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(((J1026/60)/60)/24)+DATE(1970,1,1)</f>
        <v>42370.580590277779</v>
      </c>
      <c r="P1026" t="str">
        <f t="shared" ref="P1026:P1089" si="64">LEFT(N1026,SEARCH("/",N1026)-1)</f>
        <v>music</v>
      </c>
      <c r="Q1026" t="str">
        <f t="shared" ref="Q1026:Q1089" si="65">RIGHT(N1026,LEN(N1026)-SEARCH("/",N1026))</f>
        <v>electronic music</v>
      </c>
      <c r="R1026">
        <f t="shared" si="62"/>
        <v>2016</v>
      </c>
      <c r="S1026">
        <f t="shared" si="63"/>
        <v>2016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(((J1027/60)/60)/24)+DATE(1970,1,1)</f>
        <v>42049.833761574075</v>
      </c>
      <c r="P1027" t="str">
        <f t="shared" si="64"/>
        <v>music</v>
      </c>
      <c r="Q1027" t="str">
        <f t="shared" si="65"/>
        <v>electronic music</v>
      </c>
      <c r="R1027">
        <f t="shared" ref="R1027:R1090" si="66">YEAR(O1027)</f>
        <v>2015</v>
      </c>
      <c r="S1027">
        <f t="shared" ref="S1027:S1090" si="67">YEAR(O1027)</f>
        <v>2015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(((J1028/60)/60)/24)+DATE(1970,1,1)</f>
        <v>42426.407592592594</v>
      </c>
      <c r="P1028" t="str">
        <f t="shared" si="64"/>
        <v>music</v>
      </c>
      <c r="Q1028" t="str">
        <f t="shared" si="65"/>
        <v>electronic music</v>
      </c>
      <c r="R1028">
        <f t="shared" si="66"/>
        <v>2016</v>
      </c>
      <c r="S1028">
        <f t="shared" si="67"/>
        <v>2016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(((J1029/60)/60)/24)+DATE(1970,1,1)</f>
        <v>41905.034108796295</v>
      </c>
      <c r="P1029" t="str">
        <f t="shared" si="64"/>
        <v>music</v>
      </c>
      <c r="Q1029" t="str">
        <f t="shared" si="65"/>
        <v>electronic music</v>
      </c>
      <c r="R1029">
        <f t="shared" si="66"/>
        <v>2014</v>
      </c>
      <c r="S1029">
        <f t="shared" si="67"/>
        <v>2014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(((J1030/60)/60)/24)+DATE(1970,1,1)</f>
        <v>42755.627372685187</v>
      </c>
      <c r="P1030" t="str">
        <f t="shared" si="64"/>
        <v>music</v>
      </c>
      <c r="Q1030" t="str">
        <f t="shared" si="65"/>
        <v>electronic music</v>
      </c>
      <c r="R1030">
        <f t="shared" si="66"/>
        <v>2017</v>
      </c>
      <c r="S1030">
        <f t="shared" si="67"/>
        <v>2017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(((J1031/60)/60)/24)+DATE(1970,1,1)</f>
        <v>42044.711886574078</v>
      </c>
      <c r="P1031" t="str">
        <f t="shared" si="64"/>
        <v>music</v>
      </c>
      <c r="Q1031" t="str">
        <f t="shared" si="65"/>
        <v>electronic music</v>
      </c>
      <c r="R1031">
        <f t="shared" si="66"/>
        <v>2015</v>
      </c>
      <c r="S1031">
        <f t="shared" si="67"/>
        <v>2015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(((J1032/60)/60)/24)+DATE(1970,1,1)</f>
        <v>42611.483206018514</v>
      </c>
      <c r="P1032" t="str">
        <f t="shared" si="64"/>
        <v>music</v>
      </c>
      <c r="Q1032" t="str">
        <f t="shared" si="65"/>
        <v>electronic music</v>
      </c>
      <c r="R1032">
        <f t="shared" si="66"/>
        <v>2016</v>
      </c>
      <c r="S1032">
        <f t="shared" si="67"/>
        <v>2016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(((J1033/60)/60)/24)+DATE(1970,1,1)</f>
        <v>42324.764004629629</v>
      </c>
      <c r="P1033" t="str">
        <f t="shared" si="64"/>
        <v>music</v>
      </c>
      <c r="Q1033" t="str">
        <f t="shared" si="65"/>
        <v>electronic music</v>
      </c>
      <c r="R1033">
        <f t="shared" si="66"/>
        <v>2015</v>
      </c>
      <c r="S1033">
        <f t="shared" si="67"/>
        <v>2015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(((J1034/60)/60)/24)+DATE(1970,1,1)</f>
        <v>42514.666956018518</v>
      </c>
      <c r="P1034" t="str">
        <f t="shared" si="64"/>
        <v>music</v>
      </c>
      <c r="Q1034" t="str">
        <f t="shared" si="65"/>
        <v>electronic music</v>
      </c>
      <c r="R1034">
        <f t="shared" si="66"/>
        <v>2016</v>
      </c>
      <c r="S1034">
        <f t="shared" si="67"/>
        <v>2016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(((J1035/60)/60)/24)+DATE(1970,1,1)</f>
        <v>42688.732407407413</v>
      </c>
      <c r="P1035" t="str">
        <f t="shared" si="64"/>
        <v>music</v>
      </c>
      <c r="Q1035" t="str">
        <f t="shared" si="65"/>
        <v>electronic music</v>
      </c>
      <c r="R1035">
        <f t="shared" si="66"/>
        <v>2016</v>
      </c>
      <c r="S1035">
        <f t="shared" si="67"/>
        <v>2016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(((J1036/60)/60)/24)+DATE(1970,1,1)</f>
        <v>42555.166712962964</v>
      </c>
      <c r="P1036" t="str">
        <f t="shared" si="64"/>
        <v>music</v>
      </c>
      <c r="Q1036" t="str">
        <f t="shared" si="65"/>
        <v>electronic music</v>
      </c>
      <c r="R1036">
        <f t="shared" si="66"/>
        <v>2016</v>
      </c>
      <c r="S1036">
        <f t="shared" si="67"/>
        <v>2016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(((J1037/60)/60)/24)+DATE(1970,1,1)</f>
        <v>42016.641435185185</v>
      </c>
      <c r="P1037" t="str">
        <f t="shared" si="64"/>
        <v>music</v>
      </c>
      <c r="Q1037" t="str">
        <f t="shared" si="65"/>
        <v>electronic music</v>
      </c>
      <c r="R1037">
        <f t="shared" si="66"/>
        <v>2015</v>
      </c>
      <c r="S1037">
        <f t="shared" si="67"/>
        <v>2015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(((J1038/60)/60)/24)+DATE(1970,1,1)</f>
        <v>41249.448958333334</v>
      </c>
      <c r="P1038" t="str">
        <f t="shared" si="64"/>
        <v>music</v>
      </c>
      <c r="Q1038" t="str">
        <f t="shared" si="65"/>
        <v>electronic music</v>
      </c>
      <c r="R1038">
        <f t="shared" si="66"/>
        <v>2012</v>
      </c>
      <c r="S1038">
        <f t="shared" si="67"/>
        <v>2012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(((J1039/60)/60)/24)+DATE(1970,1,1)</f>
        <v>42119.822476851856</v>
      </c>
      <c r="P1039" t="str">
        <f t="shared" si="64"/>
        <v>music</v>
      </c>
      <c r="Q1039" t="str">
        <f t="shared" si="65"/>
        <v>electronic music</v>
      </c>
      <c r="R1039">
        <f t="shared" si="66"/>
        <v>2015</v>
      </c>
      <c r="S1039">
        <f t="shared" si="67"/>
        <v>2015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(((J1040/60)/60)/24)+DATE(1970,1,1)</f>
        <v>42418.231747685189</v>
      </c>
      <c r="P1040" t="str">
        <f t="shared" si="64"/>
        <v>music</v>
      </c>
      <c r="Q1040" t="str">
        <f t="shared" si="65"/>
        <v>electronic music</v>
      </c>
      <c r="R1040">
        <f t="shared" si="66"/>
        <v>2016</v>
      </c>
      <c r="S1040">
        <f t="shared" si="67"/>
        <v>2016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(((J1041/60)/60)/24)+DATE(1970,1,1)</f>
        <v>42692.109328703707</v>
      </c>
      <c r="P1041" t="str">
        <f t="shared" si="64"/>
        <v>music</v>
      </c>
      <c r="Q1041" t="str">
        <f t="shared" si="65"/>
        <v>electronic music</v>
      </c>
      <c r="R1041">
        <f t="shared" si="66"/>
        <v>2016</v>
      </c>
      <c r="S1041">
        <f t="shared" si="67"/>
        <v>2016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(((J1042/60)/60)/24)+DATE(1970,1,1)</f>
        <v>42579.708437499998</v>
      </c>
      <c r="P1042" t="str">
        <f t="shared" si="64"/>
        <v>journalism</v>
      </c>
      <c r="Q1042" t="str">
        <f t="shared" si="65"/>
        <v>audio</v>
      </c>
      <c r="R1042">
        <f t="shared" si="66"/>
        <v>2016</v>
      </c>
      <c r="S1042">
        <f t="shared" si="67"/>
        <v>2016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(((J1043/60)/60)/24)+DATE(1970,1,1)</f>
        <v>41831.060092592597</v>
      </c>
      <c r="P1043" t="str">
        <f t="shared" si="64"/>
        <v>journalism</v>
      </c>
      <c r="Q1043" t="str">
        <f t="shared" si="65"/>
        <v>audio</v>
      </c>
      <c r="R1043">
        <f t="shared" si="66"/>
        <v>2014</v>
      </c>
      <c r="S1043">
        <f t="shared" si="67"/>
        <v>2014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(((J1044/60)/60)/24)+DATE(1970,1,1)</f>
        <v>41851.696157407408</v>
      </c>
      <c r="P1044" t="str">
        <f t="shared" si="64"/>
        <v>journalism</v>
      </c>
      <c r="Q1044" t="str">
        <f t="shared" si="65"/>
        <v>audio</v>
      </c>
      <c r="R1044">
        <f t="shared" si="66"/>
        <v>2014</v>
      </c>
      <c r="S1044">
        <f t="shared" si="67"/>
        <v>2014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(((J1045/60)/60)/24)+DATE(1970,1,1)</f>
        <v>42114.252951388888</v>
      </c>
      <c r="P1045" t="str">
        <f t="shared" si="64"/>
        <v>journalism</v>
      </c>
      <c r="Q1045" t="str">
        <f t="shared" si="65"/>
        <v>audio</v>
      </c>
      <c r="R1045">
        <f t="shared" si="66"/>
        <v>2015</v>
      </c>
      <c r="S1045">
        <f t="shared" si="67"/>
        <v>2015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(((J1046/60)/60)/24)+DATE(1970,1,1)</f>
        <v>42011.925937499997</v>
      </c>
      <c r="P1046" t="str">
        <f t="shared" si="64"/>
        <v>journalism</v>
      </c>
      <c r="Q1046" t="str">
        <f t="shared" si="65"/>
        <v>audio</v>
      </c>
      <c r="R1046">
        <f t="shared" si="66"/>
        <v>2015</v>
      </c>
      <c r="S1046">
        <f t="shared" si="67"/>
        <v>2015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(((J1047/60)/60)/24)+DATE(1970,1,1)</f>
        <v>41844.874421296299</v>
      </c>
      <c r="P1047" t="str">
        <f t="shared" si="64"/>
        <v>journalism</v>
      </c>
      <c r="Q1047" t="str">
        <f t="shared" si="65"/>
        <v>audio</v>
      </c>
      <c r="R1047">
        <f t="shared" si="66"/>
        <v>2014</v>
      </c>
      <c r="S1047">
        <f t="shared" si="67"/>
        <v>2014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(((J1048/60)/60)/24)+DATE(1970,1,1)</f>
        <v>42319.851388888885</v>
      </c>
      <c r="P1048" t="str">
        <f t="shared" si="64"/>
        <v>journalism</v>
      </c>
      <c r="Q1048" t="str">
        <f t="shared" si="65"/>
        <v>audio</v>
      </c>
      <c r="R1048">
        <f t="shared" si="66"/>
        <v>2015</v>
      </c>
      <c r="S1048">
        <f t="shared" si="67"/>
        <v>2015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(((J1049/60)/60)/24)+DATE(1970,1,1)</f>
        <v>41918.818460648145</v>
      </c>
      <c r="P1049" t="str">
        <f t="shared" si="64"/>
        <v>journalism</v>
      </c>
      <c r="Q1049" t="str">
        <f t="shared" si="65"/>
        <v>audio</v>
      </c>
      <c r="R1049">
        <f t="shared" si="66"/>
        <v>2014</v>
      </c>
      <c r="S1049">
        <f t="shared" si="67"/>
        <v>2014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(((J1050/60)/60)/24)+DATE(1970,1,1)</f>
        <v>42598.053113425922</v>
      </c>
      <c r="P1050" t="str">
        <f t="shared" si="64"/>
        <v>journalism</v>
      </c>
      <c r="Q1050" t="str">
        <f t="shared" si="65"/>
        <v>audio</v>
      </c>
      <c r="R1050">
        <f t="shared" si="66"/>
        <v>2016</v>
      </c>
      <c r="S1050">
        <f t="shared" si="67"/>
        <v>2016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(((J1051/60)/60)/24)+DATE(1970,1,1)</f>
        <v>42382.431076388893</v>
      </c>
      <c r="P1051" t="str">
        <f t="shared" si="64"/>
        <v>journalism</v>
      </c>
      <c r="Q1051" t="str">
        <f t="shared" si="65"/>
        <v>audio</v>
      </c>
      <c r="R1051">
        <f t="shared" si="66"/>
        <v>2016</v>
      </c>
      <c r="S1051">
        <f t="shared" si="67"/>
        <v>2016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(((J1052/60)/60)/24)+DATE(1970,1,1)</f>
        <v>42231.7971875</v>
      </c>
      <c r="P1052" t="str">
        <f t="shared" si="64"/>
        <v>journalism</v>
      </c>
      <c r="Q1052" t="str">
        <f t="shared" si="65"/>
        <v>audio</v>
      </c>
      <c r="R1052">
        <f t="shared" si="66"/>
        <v>2015</v>
      </c>
      <c r="S1052">
        <f t="shared" si="67"/>
        <v>2015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(((J1053/60)/60)/24)+DATE(1970,1,1)</f>
        <v>41850.014178240745</v>
      </c>
      <c r="P1053" t="str">
        <f t="shared" si="64"/>
        <v>journalism</v>
      </c>
      <c r="Q1053" t="str">
        <f t="shared" si="65"/>
        <v>audio</v>
      </c>
      <c r="R1053">
        <f t="shared" si="66"/>
        <v>2014</v>
      </c>
      <c r="S1053">
        <f t="shared" si="67"/>
        <v>2014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(((J1054/60)/60)/24)+DATE(1970,1,1)</f>
        <v>42483.797395833331</v>
      </c>
      <c r="P1054" t="str">
        <f t="shared" si="64"/>
        <v>journalism</v>
      </c>
      <c r="Q1054" t="str">
        <f t="shared" si="65"/>
        <v>audio</v>
      </c>
      <c r="R1054">
        <f t="shared" si="66"/>
        <v>2016</v>
      </c>
      <c r="S1054">
        <f t="shared" si="67"/>
        <v>2016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(((J1055/60)/60)/24)+DATE(1970,1,1)</f>
        <v>42775.172824074078</v>
      </c>
      <c r="P1055" t="str">
        <f t="shared" si="64"/>
        <v>journalism</v>
      </c>
      <c r="Q1055" t="str">
        <f t="shared" si="65"/>
        <v>audio</v>
      </c>
      <c r="R1055">
        <f t="shared" si="66"/>
        <v>2017</v>
      </c>
      <c r="S1055">
        <f t="shared" si="67"/>
        <v>2017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(((J1056/60)/60)/24)+DATE(1970,1,1)</f>
        <v>41831.851840277777</v>
      </c>
      <c r="P1056" t="str">
        <f t="shared" si="64"/>
        <v>journalism</v>
      </c>
      <c r="Q1056" t="str">
        <f t="shared" si="65"/>
        <v>audio</v>
      </c>
      <c r="R1056">
        <f t="shared" si="66"/>
        <v>2014</v>
      </c>
      <c r="S1056">
        <f t="shared" si="67"/>
        <v>2014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(((J1057/60)/60)/24)+DATE(1970,1,1)</f>
        <v>42406.992418981477</v>
      </c>
      <c r="P1057" t="str">
        <f t="shared" si="64"/>
        <v>journalism</v>
      </c>
      <c r="Q1057" t="str">
        <f t="shared" si="65"/>
        <v>audio</v>
      </c>
      <c r="R1057">
        <f t="shared" si="66"/>
        <v>2016</v>
      </c>
      <c r="S1057">
        <f t="shared" si="67"/>
        <v>2016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(((J1058/60)/60)/24)+DATE(1970,1,1)</f>
        <v>42058.719641203701</v>
      </c>
      <c r="P1058" t="str">
        <f t="shared" si="64"/>
        <v>journalism</v>
      </c>
      <c r="Q1058" t="str">
        <f t="shared" si="65"/>
        <v>audio</v>
      </c>
      <c r="R1058">
        <f t="shared" si="66"/>
        <v>2015</v>
      </c>
      <c r="S1058">
        <f t="shared" si="67"/>
        <v>2015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(((J1059/60)/60)/24)+DATE(1970,1,1)</f>
        <v>42678.871331018512</v>
      </c>
      <c r="P1059" t="str">
        <f t="shared" si="64"/>
        <v>journalism</v>
      </c>
      <c r="Q1059" t="str">
        <f t="shared" si="65"/>
        <v>audio</v>
      </c>
      <c r="R1059">
        <f t="shared" si="66"/>
        <v>2016</v>
      </c>
      <c r="S1059">
        <f t="shared" si="67"/>
        <v>2016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(((J1060/60)/60)/24)+DATE(1970,1,1)</f>
        <v>42047.900960648149</v>
      </c>
      <c r="P1060" t="str">
        <f t="shared" si="64"/>
        <v>journalism</v>
      </c>
      <c r="Q1060" t="str">
        <f t="shared" si="65"/>
        <v>audio</v>
      </c>
      <c r="R1060">
        <f t="shared" si="66"/>
        <v>2015</v>
      </c>
      <c r="S1060">
        <f t="shared" si="67"/>
        <v>2015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(((J1061/60)/60)/24)+DATE(1970,1,1)</f>
        <v>42046.79</v>
      </c>
      <c r="P1061" t="str">
        <f t="shared" si="64"/>
        <v>journalism</v>
      </c>
      <c r="Q1061" t="str">
        <f t="shared" si="65"/>
        <v>audio</v>
      </c>
      <c r="R1061">
        <f t="shared" si="66"/>
        <v>2015</v>
      </c>
      <c r="S1061">
        <f t="shared" si="67"/>
        <v>2015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(((J1062/60)/60)/24)+DATE(1970,1,1)</f>
        <v>42079.913113425922</v>
      </c>
      <c r="P1062" t="str">
        <f t="shared" si="64"/>
        <v>journalism</v>
      </c>
      <c r="Q1062" t="str">
        <f t="shared" si="65"/>
        <v>audio</v>
      </c>
      <c r="R1062">
        <f t="shared" si="66"/>
        <v>2015</v>
      </c>
      <c r="S1062">
        <f t="shared" si="67"/>
        <v>2015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(((J1063/60)/60)/24)+DATE(1970,1,1)</f>
        <v>42432.276712962965</v>
      </c>
      <c r="P1063" t="str">
        <f t="shared" si="64"/>
        <v>journalism</v>
      </c>
      <c r="Q1063" t="str">
        <f t="shared" si="65"/>
        <v>audio</v>
      </c>
      <c r="R1063">
        <f t="shared" si="66"/>
        <v>2016</v>
      </c>
      <c r="S1063">
        <f t="shared" si="67"/>
        <v>2016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(((J1064/60)/60)/24)+DATE(1970,1,1)</f>
        <v>42556.807187500002</v>
      </c>
      <c r="P1064" t="str">
        <f t="shared" si="64"/>
        <v>journalism</v>
      </c>
      <c r="Q1064" t="str">
        <f t="shared" si="65"/>
        <v>audio</v>
      </c>
      <c r="R1064">
        <f t="shared" si="66"/>
        <v>2016</v>
      </c>
      <c r="S1064">
        <f t="shared" si="67"/>
        <v>2016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(((J1065/60)/60)/24)+DATE(1970,1,1)</f>
        <v>42583.030810185184</v>
      </c>
      <c r="P1065" t="str">
        <f t="shared" si="64"/>
        <v>journalism</v>
      </c>
      <c r="Q1065" t="str">
        <f t="shared" si="65"/>
        <v>audio</v>
      </c>
      <c r="R1065">
        <f t="shared" si="66"/>
        <v>2016</v>
      </c>
      <c r="S1065">
        <f t="shared" si="67"/>
        <v>2016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(((J1066/60)/60)/24)+DATE(1970,1,1)</f>
        <v>41417.228043981479</v>
      </c>
      <c r="P1066" t="str">
        <f t="shared" si="64"/>
        <v>games</v>
      </c>
      <c r="Q1066" t="str">
        <f t="shared" si="65"/>
        <v>video games</v>
      </c>
      <c r="R1066">
        <f t="shared" si="66"/>
        <v>2013</v>
      </c>
      <c r="S1066">
        <f t="shared" si="67"/>
        <v>2013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(((J1067/60)/60)/24)+DATE(1970,1,1)</f>
        <v>41661.381041666667</v>
      </c>
      <c r="P1067" t="str">
        <f t="shared" si="64"/>
        <v>games</v>
      </c>
      <c r="Q1067" t="str">
        <f t="shared" si="65"/>
        <v>video games</v>
      </c>
      <c r="R1067">
        <f t="shared" si="66"/>
        <v>2014</v>
      </c>
      <c r="S1067">
        <f t="shared" si="67"/>
        <v>2014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(((J1068/60)/60)/24)+DATE(1970,1,1)</f>
        <v>41445.962754629632</v>
      </c>
      <c r="P1068" t="str">
        <f t="shared" si="64"/>
        <v>games</v>
      </c>
      <c r="Q1068" t="str">
        <f t="shared" si="65"/>
        <v>video games</v>
      </c>
      <c r="R1068">
        <f t="shared" si="66"/>
        <v>2013</v>
      </c>
      <c r="S1068">
        <f t="shared" si="67"/>
        <v>2013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(((J1069/60)/60)/24)+DATE(1970,1,1)</f>
        <v>41599.855682870373</v>
      </c>
      <c r="P1069" t="str">
        <f t="shared" si="64"/>
        <v>games</v>
      </c>
      <c r="Q1069" t="str">
        <f t="shared" si="65"/>
        <v>video games</v>
      </c>
      <c r="R1069">
        <f t="shared" si="66"/>
        <v>2013</v>
      </c>
      <c r="S1069">
        <f t="shared" si="67"/>
        <v>2013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(((J1070/60)/60)/24)+DATE(1970,1,1)</f>
        <v>42440.371111111104</v>
      </c>
      <c r="P1070" t="str">
        <f t="shared" si="64"/>
        <v>games</v>
      </c>
      <c r="Q1070" t="str">
        <f t="shared" si="65"/>
        <v>video games</v>
      </c>
      <c r="R1070">
        <f t="shared" si="66"/>
        <v>2016</v>
      </c>
      <c r="S1070">
        <f t="shared" si="67"/>
        <v>2016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(((J1071/60)/60)/24)+DATE(1970,1,1)</f>
        <v>41572.229849537034</v>
      </c>
      <c r="P1071" t="str">
        <f t="shared" si="64"/>
        <v>games</v>
      </c>
      <c r="Q1071" t="str">
        <f t="shared" si="65"/>
        <v>video games</v>
      </c>
      <c r="R1071">
        <f t="shared" si="66"/>
        <v>2013</v>
      </c>
      <c r="S1071">
        <f t="shared" si="67"/>
        <v>2013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(((J1072/60)/60)/24)+DATE(1970,1,1)</f>
        <v>41163.011828703704</v>
      </c>
      <c r="P1072" t="str">
        <f t="shared" si="64"/>
        <v>games</v>
      </c>
      <c r="Q1072" t="str">
        <f t="shared" si="65"/>
        <v>video games</v>
      </c>
      <c r="R1072">
        <f t="shared" si="66"/>
        <v>2012</v>
      </c>
      <c r="S1072">
        <f t="shared" si="67"/>
        <v>2012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(((J1073/60)/60)/24)+DATE(1970,1,1)</f>
        <v>42295.753391203703</v>
      </c>
      <c r="P1073" t="str">
        <f t="shared" si="64"/>
        <v>games</v>
      </c>
      <c r="Q1073" t="str">
        <f t="shared" si="65"/>
        <v>video games</v>
      </c>
      <c r="R1073">
        <f t="shared" si="66"/>
        <v>2015</v>
      </c>
      <c r="S1073">
        <f t="shared" si="67"/>
        <v>2015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(((J1074/60)/60)/24)+DATE(1970,1,1)</f>
        <v>41645.832141203704</v>
      </c>
      <c r="P1074" t="str">
        <f t="shared" si="64"/>
        <v>games</v>
      </c>
      <c r="Q1074" t="str">
        <f t="shared" si="65"/>
        <v>video games</v>
      </c>
      <c r="R1074">
        <f t="shared" si="66"/>
        <v>2014</v>
      </c>
      <c r="S1074">
        <f t="shared" si="67"/>
        <v>2014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(((J1075/60)/60)/24)+DATE(1970,1,1)</f>
        <v>40802.964594907404</v>
      </c>
      <c r="P1075" t="str">
        <f t="shared" si="64"/>
        <v>games</v>
      </c>
      <c r="Q1075" t="str">
        <f t="shared" si="65"/>
        <v>video games</v>
      </c>
      <c r="R1075">
        <f t="shared" si="66"/>
        <v>2011</v>
      </c>
      <c r="S1075">
        <f t="shared" si="67"/>
        <v>2011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(((J1076/60)/60)/24)+DATE(1970,1,1)</f>
        <v>41613.172974537039</v>
      </c>
      <c r="P1076" t="str">
        <f t="shared" si="64"/>
        <v>games</v>
      </c>
      <c r="Q1076" t="str">
        <f t="shared" si="65"/>
        <v>video games</v>
      </c>
      <c r="R1076">
        <f t="shared" si="66"/>
        <v>2013</v>
      </c>
      <c r="S1076">
        <f t="shared" si="67"/>
        <v>2013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(((J1077/60)/60)/24)+DATE(1970,1,1)</f>
        <v>41005.904120370367</v>
      </c>
      <c r="P1077" t="str">
        <f t="shared" si="64"/>
        <v>games</v>
      </c>
      <c r="Q1077" t="str">
        <f t="shared" si="65"/>
        <v>video games</v>
      </c>
      <c r="R1077">
        <f t="shared" si="66"/>
        <v>2012</v>
      </c>
      <c r="S1077">
        <f t="shared" si="67"/>
        <v>2012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(((J1078/60)/60)/24)+DATE(1970,1,1)</f>
        <v>41838.377893518518</v>
      </c>
      <c r="P1078" t="str">
        <f t="shared" si="64"/>
        <v>games</v>
      </c>
      <c r="Q1078" t="str">
        <f t="shared" si="65"/>
        <v>video games</v>
      </c>
      <c r="R1078">
        <f t="shared" si="66"/>
        <v>2014</v>
      </c>
      <c r="S1078">
        <f t="shared" si="67"/>
        <v>2014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(((J1079/60)/60)/24)+DATE(1970,1,1)</f>
        <v>42353.16679398148</v>
      </c>
      <c r="P1079" t="str">
        <f t="shared" si="64"/>
        <v>games</v>
      </c>
      <c r="Q1079" t="str">
        <f t="shared" si="65"/>
        <v>video games</v>
      </c>
      <c r="R1079">
        <f t="shared" si="66"/>
        <v>2015</v>
      </c>
      <c r="S1079">
        <f t="shared" si="67"/>
        <v>2015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(((J1080/60)/60)/24)+DATE(1970,1,1)</f>
        <v>40701.195844907408</v>
      </c>
      <c r="P1080" t="str">
        <f t="shared" si="64"/>
        <v>games</v>
      </c>
      <c r="Q1080" t="str">
        <f t="shared" si="65"/>
        <v>video games</v>
      </c>
      <c r="R1080">
        <f t="shared" si="66"/>
        <v>2011</v>
      </c>
      <c r="S1080">
        <f t="shared" si="67"/>
        <v>2011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(((J1081/60)/60)/24)+DATE(1970,1,1)</f>
        <v>42479.566388888896</v>
      </c>
      <c r="P1081" t="str">
        <f t="shared" si="64"/>
        <v>games</v>
      </c>
      <c r="Q1081" t="str">
        <f t="shared" si="65"/>
        <v>video games</v>
      </c>
      <c r="R1081">
        <f t="shared" si="66"/>
        <v>2016</v>
      </c>
      <c r="S1081">
        <f t="shared" si="67"/>
        <v>2016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(((J1082/60)/60)/24)+DATE(1970,1,1)</f>
        <v>41740.138113425928</v>
      </c>
      <c r="P1082" t="str">
        <f t="shared" si="64"/>
        <v>games</v>
      </c>
      <c r="Q1082" t="str">
        <f t="shared" si="65"/>
        <v>video games</v>
      </c>
      <c r="R1082">
        <f t="shared" si="66"/>
        <v>2014</v>
      </c>
      <c r="S1082">
        <f t="shared" si="67"/>
        <v>2014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(((J1083/60)/60)/24)+DATE(1970,1,1)</f>
        <v>42002.926990740743</v>
      </c>
      <c r="P1083" t="str">
        <f t="shared" si="64"/>
        <v>games</v>
      </c>
      <c r="Q1083" t="str">
        <f t="shared" si="65"/>
        <v>video games</v>
      </c>
      <c r="R1083">
        <f t="shared" si="66"/>
        <v>2014</v>
      </c>
      <c r="S1083">
        <f t="shared" si="67"/>
        <v>2014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(((J1084/60)/60)/24)+DATE(1970,1,1)</f>
        <v>41101.906111111115</v>
      </c>
      <c r="P1084" t="str">
        <f t="shared" si="64"/>
        <v>games</v>
      </c>
      <c r="Q1084" t="str">
        <f t="shared" si="65"/>
        <v>video games</v>
      </c>
      <c r="R1084">
        <f t="shared" si="66"/>
        <v>2012</v>
      </c>
      <c r="S1084">
        <f t="shared" si="67"/>
        <v>2012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(((J1085/60)/60)/24)+DATE(1970,1,1)</f>
        <v>41793.659525462965</v>
      </c>
      <c r="P1085" t="str">
        <f t="shared" si="64"/>
        <v>games</v>
      </c>
      <c r="Q1085" t="str">
        <f t="shared" si="65"/>
        <v>video games</v>
      </c>
      <c r="R1085">
        <f t="shared" si="66"/>
        <v>2014</v>
      </c>
      <c r="S1085">
        <f t="shared" si="67"/>
        <v>2014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(((J1086/60)/60)/24)+DATE(1970,1,1)</f>
        <v>41829.912083333329</v>
      </c>
      <c r="P1086" t="str">
        <f t="shared" si="64"/>
        <v>games</v>
      </c>
      <c r="Q1086" t="str">
        <f t="shared" si="65"/>
        <v>video games</v>
      </c>
      <c r="R1086">
        <f t="shared" si="66"/>
        <v>2014</v>
      </c>
      <c r="S1086">
        <f t="shared" si="67"/>
        <v>2014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(((J1087/60)/60)/24)+DATE(1970,1,1)</f>
        <v>42413.671006944445</v>
      </c>
      <c r="P1087" t="str">
        <f t="shared" si="64"/>
        <v>games</v>
      </c>
      <c r="Q1087" t="str">
        <f t="shared" si="65"/>
        <v>video games</v>
      </c>
      <c r="R1087">
        <f t="shared" si="66"/>
        <v>2016</v>
      </c>
      <c r="S1087">
        <f t="shared" si="67"/>
        <v>2016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(((J1088/60)/60)/24)+DATE(1970,1,1)</f>
        <v>41845.866793981484</v>
      </c>
      <c r="P1088" t="str">
        <f t="shared" si="64"/>
        <v>games</v>
      </c>
      <c r="Q1088" t="str">
        <f t="shared" si="65"/>
        <v>video games</v>
      </c>
      <c r="R1088">
        <f t="shared" si="66"/>
        <v>2014</v>
      </c>
      <c r="S1088">
        <f t="shared" si="67"/>
        <v>2014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(((J1089/60)/60)/24)+DATE(1970,1,1)</f>
        <v>41775.713969907411</v>
      </c>
      <c r="P1089" t="str">
        <f t="shared" si="64"/>
        <v>games</v>
      </c>
      <c r="Q1089" t="str">
        <f t="shared" si="65"/>
        <v>video games</v>
      </c>
      <c r="R1089">
        <f t="shared" si="66"/>
        <v>2014</v>
      </c>
      <c r="S1089">
        <f t="shared" si="67"/>
        <v>2014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(((J1090/60)/60)/24)+DATE(1970,1,1)</f>
        <v>41723.799386574072</v>
      </c>
      <c r="P1090" t="str">
        <f t="shared" ref="P1090:P1153" si="68">LEFT(N1090,SEARCH("/",N1090)-1)</f>
        <v>games</v>
      </c>
      <c r="Q1090" t="str">
        <f t="shared" ref="Q1090:Q1153" si="69">RIGHT(N1090,LEN(N1090)-SEARCH("/",N1090))</f>
        <v>video games</v>
      </c>
      <c r="R1090">
        <f t="shared" si="66"/>
        <v>2014</v>
      </c>
      <c r="S1090">
        <f t="shared" si="67"/>
        <v>2014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(((J1091/60)/60)/24)+DATE(1970,1,1)</f>
        <v>42151.189525462964</v>
      </c>
      <c r="P1091" t="str">
        <f t="shared" si="68"/>
        <v>games</v>
      </c>
      <c r="Q1091" t="str">
        <f t="shared" si="69"/>
        <v>video games</v>
      </c>
      <c r="R1091">
        <f t="shared" ref="R1091:R1154" si="70">YEAR(O1091)</f>
        <v>2015</v>
      </c>
      <c r="S1091">
        <f t="shared" ref="S1091:S1154" si="71">YEAR(O1091)</f>
        <v>2015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(((J1092/60)/60)/24)+DATE(1970,1,1)</f>
        <v>42123.185798611114</v>
      </c>
      <c r="P1092" t="str">
        <f t="shared" si="68"/>
        <v>games</v>
      </c>
      <c r="Q1092" t="str">
        <f t="shared" si="69"/>
        <v>video games</v>
      </c>
      <c r="R1092">
        <f t="shared" si="70"/>
        <v>2015</v>
      </c>
      <c r="S1092">
        <f t="shared" si="71"/>
        <v>2015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(((J1093/60)/60)/24)+DATE(1970,1,1)</f>
        <v>42440.820277777777</v>
      </c>
      <c r="P1093" t="str">
        <f t="shared" si="68"/>
        <v>games</v>
      </c>
      <c r="Q1093" t="str">
        <f t="shared" si="69"/>
        <v>video games</v>
      </c>
      <c r="R1093">
        <f t="shared" si="70"/>
        <v>2016</v>
      </c>
      <c r="S1093">
        <f t="shared" si="71"/>
        <v>2016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(((J1094/60)/60)/24)+DATE(1970,1,1)</f>
        <v>41250.025902777779</v>
      </c>
      <c r="P1094" t="str">
        <f t="shared" si="68"/>
        <v>games</v>
      </c>
      <c r="Q1094" t="str">
        <f t="shared" si="69"/>
        <v>video games</v>
      </c>
      <c r="R1094">
        <f t="shared" si="70"/>
        <v>2012</v>
      </c>
      <c r="S1094">
        <f t="shared" si="71"/>
        <v>2012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(((J1095/60)/60)/24)+DATE(1970,1,1)</f>
        <v>42396.973807870367</v>
      </c>
      <c r="P1095" t="str">
        <f t="shared" si="68"/>
        <v>games</v>
      </c>
      <c r="Q1095" t="str">
        <f t="shared" si="69"/>
        <v>video games</v>
      </c>
      <c r="R1095">
        <f t="shared" si="70"/>
        <v>2016</v>
      </c>
      <c r="S1095">
        <f t="shared" si="71"/>
        <v>2016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(((J1096/60)/60)/24)+DATE(1970,1,1)</f>
        <v>40795.713344907403</v>
      </c>
      <c r="P1096" t="str">
        <f t="shared" si="68"/>
        <v>games</v>
      </c>
      <c r="Q1096" t="str">
        <f t="shared" si="69"/>
        <v>video games</v>
      </c>
      <c r="R1096">
        <f t="shared" si="70"/>
        <v>2011</v>
      </c>
      <c r="S1096">
        <f t="shared" si="71"/>
        <v>2011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(((J1097/60)/60)/24)+DATE(1970,1,1)</f>
        <v>41486.537268518521</v>
      </c>
      <c r="P1097" t="str">
        <f t="shared" si="68"/>
        <v>games</v>
      </c>
      <c r="Q1097" t="str">
        <f t="shared" si="69"/>
        <v>video games</v>
      </c>
      <c r="R1097">
        <f t="shared" si="70"/>
        <v>2013</v>
      </c>
      <c r="S1097">
        <f t="shared" si="71"/>
        <v>2013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(((J1098/60)/60)/24)+DATE(1970,1,1)</f>
        <v>41885.51798611111</v>
      </c>
      <c r="P1098" t="str">
        <f t="shared" si="68"/>
        <v>games</v>
      </c>
      <c r="Q1098" t="str">
        <f t="shared" si="69"/>
        <v>video games</v>
      </c>
      <c r="R1098">
        <f t="shared" si="70"/>
        <v>2014</v>
      </c>
      <c r="S1098">
        <f t="shared" si="71"/>
        <v>2014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(((J1099/60)/60)/24)+DATE(1970,1,1)</f>
        <v>41660.792557870373</v>
      </c>
      <c r="P1099" t="str">
        <f t="shared" si="68"/>
        <v>games</v>
      </c>
      <c r="Q1099" t="str">
        <f t="shared" si="69"/>
        <v>video games</v>
      </c>
      <c r="R1099">
        <f t="shared" si="70"/>
        <v>2014</v>
      </c>
      <c r="S1099">
        <f t="shared" si="71"/>
        <v>2014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(((J1100/60)/60)/24)+DATE(1970,1,1)</f>
        <v>41712.762673611112</v>
      </c>
      <c r="P1100" t="str">
        <f t="shared" si="68"/>
        <v>games</v>
      </c>
      <c r="Q1100" t="str">
        <f t="shared" si="69"/>
        <v>video games</v>
      </c>
      <c r="R1100">
        <f t="shared" si="70"/>
        <v>2014</v>
      </c>
      <c r="S1100">
        <f t="shared" si="71"/>
        <v>2014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(((J1101/60)/60)/24)+DATE(1970,1,1)</f>
        <v>42107.836435185185</v>
      </c>
      <c r="P1101" t="str">
        <f t="shared" si="68"/>
        <v>games</v>
      </c>
      <c r="Q1101" t="str">
        <f t="shared" si="69"/>
        <v>video games</v>
      </c>
      <c r="R1101">
        <f t="shared" si="70"/>
        <v>2015</v>
      </c>
      <c r="S1101">
        <f t="shared" si="71"/>
        <v>2015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(((J1102/60)/60)/24)+DATE(1970,1,1)</f>
        <v>42384.110775462963</v>
      </c>
      <c r="P1102" t="str">
        <f t="shared" si="68"/>
        <v>games</v>
      </c>
      <c r="Q1102" t="str">
        <f t="shared" si="69"/>
        <v>video games</v>
      </c>
      <c r="R1102">
        <f t="shared" si="70"/>
        <v>2016</v>
      </c>
      <c r="S1102">
        <f t="shared" si="71"/>
        <v>2016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(((J1103/60)/60)/24)+DATE(1970,1,1)</f>
        <v>42538.77243055556</v>
      </c>
      <c r="P1103" t="str">
        <f t="shared" si="68"/>
        <v>games</v>
      </c>
      <c r="Q1103" t="str">
        <f t="shared" si="69"/>
        <v>video games</v>
      </c>
      <c r="R1103">
        <f t="shared" si="70"/>
        <v>2016</v>
      </c>
      <c r="S1103">
        <f t="shared" si="71"/>
        <v>2016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(((J1104/60)/60)/24)+DATE(1970,1,1)</f>
        <v>41577.045428240745</v>
      </c>
      <c r="P1104" t="str">
        <f t="shared" si="68"/>
        <v>games</v>
      </c>
      <c r="Q1104" t="str">
        <f t="shared" si="69"/>
        <v>video games</v>
      </c>
      <c r="R1104">
        <f t="shared" si="70"/>
        <v>2013</v>
      </c>
      <c r="S1104">
        <f t="shared" si="71"/>
        <v>2013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(((J1105/60)/60)/24)+DATE(1970,1,1)</f>
        <v>42479.22210648148</v>
      </c>
      <c r="P1105" t="str">
        <f t="shared" si="68"/>
        <v>games</v>
      </c>
      <c r="Q1105" t="str">
        <f t="shared" si="69"/>
        <v>video games</v>
      </c>
      <c r="R1105">
        <f t="shared" si="70"/>
        <v>2016</v>
      </c>
      <c r="S1105">
        <f t="shared" si="71"/>
        <v>2016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(((J1106/60)/60)/24)+DATE(1970,1,1)</f>
        <v>41771.40996527778</v>
      </c>
      <c r="P1106" t="str">
        <f t="shared" si="68"/>
        <v>games</v>
      </c>
      <c r="Q1106" t="str">
        <f t="shared" si="69"/>
        <v>video games</v>
      </c>
      <c r="R1106">
        <f t="shared" si="70"/>
        <v>2014</v>
      </c>
      <c r="S1106">
        <f t="shared" si="71"/>
        <v>2014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(((J1107/60)/60)/24)+DATE(1970,1,1)</f>
        <v>41692.135729166665</v>
      </c>
      <c r="P1107" t="str">
        <f t="shared" si="68"/>
        <v>games</v>
      </c>
      <c r="Q1107" t="str">
        <f t="shared" si="69"/>
        <v>video games</v>
      </c>
      <c r="R1107">
        <f t="shared" si="70"/>
        <v>2014</v>
      </c>
      <c r="S1107">
        <f t="shared" si="71"/>
        <v>2014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(((J1108/60)/60)/24)+DATE(1970,1,1)</f>
        <v>40973.740451388891</v>
      </c>
      <c r="P1108" t="str">
        <f t="shared" si="68"/>
        <v>games</v>
      </c>
      <c r="Q1108" t="str">
        <f t="shared" si="69"/>
        <v>video games</v>
      </c>
      <c r="R1108">
        <f t="shared" si="70"/>
        <v>2012</v>
      </c>
      <c r="S1108">
        <f t="shared" si="71"/>
        <v>2012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(((J1109/60)/60)/24)+DATE(1970,1,1)</f>
        <v>41813.861388888887</v>
      </c>
      <c r="P1109" t="str">
        <f t="shared" si="68"/>
        <v>games</v>
      </c>
      <c r="Q1109" t="str">
        <f t="shared" si="69"/>
        <v>video games</v>
      </c>
      <c r="R1109">
        <f t="shared" si="70"/>
        <v>2014</v>
      </c>
      <c r="S1109">
        <f t="shared" si="71"/>
        <v>2014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(((J1110/60)/60)/24)+DATE(1970,1,1)</f>
        <v>40952.636979166666</v>
      </c>
      <c r="P1110" t="str">
        <f t="shared" si="68"/>
        <v>games</v>
      </c>
      <c r="Q1110" t="str">
        <f t="shared" si="69"/>
        <v>video games</v>
      </c>
      <c r="R1110">
        <f t="shared" si="70"/>
        <v>2012</v>
      </c>
      <c r="S1110">
        <f t="shared" si="71"/>
        <v>2012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(((J1111/60)/60)/24)+DATE(1970,1,1)</f>
        <v>42662.752199074079</v>
      </c>
      <c r="P1111" t="str">
        <f t="shared" si="68"/>
        <v>games</v>
      </c>
      <c r="Q1111" t="str">
        <f t="shared" si="69"/>
        <v>video games</v>
      </c>
      <c r="R1111">
        <f t="shared" si="70"/>
        <v>2016</v>
      </c>
      <c r="S1111">
        <f t="shared" si="71"/>
        <v>2016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(((J1112/60)/60)/24)+DATE(1970,1,1)</f>
        <v>41220.933124999996</v>
      </c>
      <c r="P1112" t="str">
        <f t="shared" si="68"/>
        <v>games</v>
      </c>
      <c r="Q1112" t="str">
        <f t="shared" si="69"/>
        <v>video games</v>
      </c>
      <c r="R1112">
        <f t="shared" si="70"/>
        <v>2012</v>
      </c>
      <c r="S1112">
        <f t="shared" si="71"/>
        <v>2012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(((J1113/60)/60)/24)+DATE(1970,1,1)</f>
        <v>42347.203587962969</v>
      </c>
      <c r="P1113" t="str">
        <f t="shared" si="68"/>
        <v>games</v>
      </c>
      <c r="Q1113" t="str">
        <f t="shared" si="69"/>
        <v>video games</v>
      </c>
      <c r="R1113">
        <f t="shared" si="70"/>
        <v>2015</v>
      </c>
      <c r="S1113">
        <f t="shared" si="71"/>
        <v>2015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(((J1114/60)/60)/24)+DATE(1970,1,1)</f>
        <v>41963.759386574078</v>
      </c>
      <c r="P1114" t="str">
        <f t="shared" si="68"/>
        <v>games</v>
      </c>
      <c r="Q1114" t="str">
        <f t="shared" si="69"/>
        <v>video games</v>
      </c>
      <c r="R1114">
        <f t="shared" si="70"/>
        <v>2014</v>
      </c>
      <c r="S1114">
        <f t="shared" si="71"/>
        <v>2014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(((J1115/60)/60)/24)+DATE(1970,1,1)</f>
        <v>41835.977083333331</v>
      </c>
      <c r="P1115" t="str">
        <f t="shared" si="68"/>
        <v>games</v>
      </c>
      <c r="Q1115" t="str">
        <f t="shared" si="69"/>
        <v>video games</v>
      </c>
      <c r="R1115">
        <f t="shared" si="70"/>
        <v>2014</v>
      </c>
      <c r="S1115">
        <f t="shared" si="71"/>
        <v>2014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(((J1116/60)/60)/24)+DATE(1970,1,1)</f>
        <v>41526.345914351856</v>
      </c>
      <c r="P1116" t="str">
        <f t="shared" si="68"/>
        <v>games</v>
      </c>
      <c r="Q1116" t="str">
        <f t="shared" si="69"/>
        <v>video games</v>
      </c>
      <c r="R1116">
        <f t="shared" si="70"/>
        <v>2013</v>
      </c>
      <c r="S1116">
        <f t="shared" si="71"/>
        <v>2013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(((J1117/60)/60)/24)+DATE(1970,1,1)</f>
        <v>42429.695543981477</v>
      </c>
      <c r="P1117" t="str">
        <f t="shared" si="68"/>
        <v>games</v>
      </c>
      <c r="Q1117" t="str">
        <f t="shared" si="69"/>
        <v>video games</v>
      </c>
      <c r="R1117">
        <f t="shared" si="70"/>
        <v>2016</v>
      </c>
      <c r="S1117">
        <f t="shared" si="71"/>
        <v>2016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(((J1118/60)/60)/24)+DATE(1970,1,1)</f>
        <v>41009.847314814811</v>
      </c>
      <c r="P1118" t="str">
        <f t="shared" si="68"/>
        <v>games</v>
      </c>
      <c r="Q1118" t="str">
        <f t="shared" si="69"/>
        <v>video games</v>
      </c>
      <c r="R1118">
        <f t="shared" si="70"/>
        <v>2012</v>
      </c>
      <c r="S1118">
        <f t="shared" si="71"/>
        <v>2012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(((J1119/60)/60)/24)+DATE(1970,1,1)</f>
        <v>42333.598530092597</v>
      </c>
      <c r="P1119" t="str">
        <f t="shared" si="68"/>
        <v>games</v>
      </c>
      <c r="Q1119" t="str">
        <f t="shared" si="69"/>
        <v>video games</v>
      </c>
      <c r="R1119">
        <f t="shared" si="70"/>
        <v>2015</v>
      </c>
      <c r="S1119">
        <f t="shared" si="71"/>
        <v>2015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(((J1120/60)/60)/24)+DATE(1970,1,1)</f>
        <v>41704.16642361111</v>
      </c>
      <c r="P1120" t="str">
        <f t="shared" si="68"/>
        <v>games</v>
      </c>
      <c r="Q1120" t="str">
        <f t="shared" si="69"/>
        <v>video games</v>
      </c>
      <c r="R1120">
        <f t="shared" si="70"/>
        <v>2014</v>
      </c>
      <c r="S1120">
        <f t="shared" si="71"/>
        <v>2014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(((J1121/60)/60)/24)+DATE(1970,1,1)</f>
        <v>41722.792407407411</v>
      </c>
      <c r="P1121" t="str">
        <f t="shared" si="68"/>
        <v>games</v>
      </c>
      <c r="Q1121" t="str">
        <f t="shared" si="69"/>
        <v>video games</v>
      </c>
      <c r="R1121">
        <f t="shared" si="70"/>
        <v>2014</v>
      </c>
      <c r="S1121">
        <f t="shared" si="71"/>
        <v>2014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(((J1122/60)/60)/24)+DATE(1970,1,1)</f>
        <v>40799.872685185182</v>
      </c>
      <c r="P1122" t="str">
        <f t="shared" si="68"/>
        <v>games</v>
      </c>
      <c r="Q1122" t="str">
        <f t="shared" si="69"/>
        <v>video games</v>
      </c>
      <c r="R1122">
        <f t="shared" si="70"/>
        <v>2011</v>
      </c>
      <c r="S1122">
        <f t="shared" si="71"/>
        <v>2011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(((J1123/60)/60)/24)+DATE(1970,1,1)</f>
        <v>42412.934212962966</v>
      </c>
      <c r="P1123" t="str">
        <f t="shared" si="68"/>
        <v>games</v>
      </c>
      <c r="Q1123" t="str">
        <f t="shared" si="69"/>
        <v>video games</v>
      </c>
      <c r="R1123">
        <f t="shared" si="70"/>
        <v>2016</v>
      </c>
      <c r="S1123">
        <f t="shared" si="71"/>
        <v>2016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(((J1124/60)/60)/24)+DATE(1970,1,1)</f>
        <v>41410.703993055555</v>
      </c>
      <c r="P1124" t="str">
        <f t="shared" si="68"/>
        <v>games</v>
      </c>
      <c r="Q1124" t="str">
        <f t="shared" si="69"/>
        <v>video games</v>
      </c>
      <c r="R1124">
        <f t="shared" si="70"/>
        <v>2013</v>
      </c>
      <c r="S1124">
        <f t="shared" si="71"/>
        <v>2013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(((J1125/60)/60)/24)+DATE(1970,1,1)</f>
        <v>41718.5237037037</v>
      </c>
      <c r="P1125" t="str">
        <f t="shared" si="68"/>
        <v>games</v>
      </c>
      <c r="Q1125" t="str">
        <f t="shared" si="69"/>
        <v>video games</v>
      </c>
      <c r="R1125">
        <f t="shared" si="70"/>
        <v>2014</v>
      </c>
      <c r="S1125">
        <f t="shared" si="71"/>
        <v>2014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(((J1126/60)/60)/24)+DATE(1970,1,1)</f>
        <v>42094.667256944449</v>
      </c>
      <c r="P1126" t="str">
        <f t="shared" si="68"/>
        <v>games</v>
      </c>
      <c r="Q1126" t="str">
        <f t="shared" si="69"/>
        <v>mobile games</v>
      </c>
      <c r="R1126">
        <f t="shared" si="70"/>
        <v>2015</v>
      </c>
      <c r="S1126">
        <f t="shared" si="71"/>
        <v>2015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(((J1127/60)/60)/24)+DATE(1970,1,1)</f>
        <v>42212.624189814815</v>
      </c>
      <c r="P1127" t="str">
        <f t="shared" si="68"/>
        <v>games</v>
      </c>
      <c r="Q1127" t="str">
        <f t="shared" si="69"/>
        <v>mobile games</v>
      </c>
      <c r="R1127">
        <f t="shared" si="70"/>
        <v>2015</v>
      </c>
      <c r="S1127">
        <f t="shared" si="71"/>
        <v>2015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(((J1128/60)/60)/24)+DATE(1970,1,1)</f>
        <v>42535.327476851846</v>
      </c>
      <c r="P1128" t="str">
        <f t="shared" si="68"/>
        <v>games</v>
      </c>
      <c r="Q1128" t="str">
        <f t="shared" si="69"/>
        <v>mobile games</v>
      </c>
      <c r="R1128">
        <f t="shared" si="70"/>
        <v>2016</v>
      </c>
      <c r="S1128">
        <f t="shared" si="71"/>
        <v>2016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(((J1129/60)/60)/24)+DATE(1970,1,1)</f>
        <v>41926.854166666664</v>
      </c>
      <c r="P1129" t="str">
        <f t="shared" si="68"/>
        <v>games</v>
      </c>
      <c r="Q1129" t="str">
        <f t="shared" si="69"/>
        <v>mobile games</v>
      </c>
      <c r="R1129">
        <f t="shared" si="70"/>
        <v>2014</v>
      </c>
      <c r="S1129">
        <f t="shared" si="71"/>
        <v>2014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(((J1130/60)/60)/24)+DATE(1970,1,1)</f>
        <v>41828.649502314816</v>
      </c>
      <c r="P1130" t="str">
        <f t="shared" si="68"/>
        <v>games</v>
      </c>
      <c r="Q1130" t="str">
        <f t="shared" si="69"/>
        <v>mobile games</v>
      </c>
      <c r="R1130">
        <f t="shared" si="70"/>
        <v>2014</v>
      </c>
      <c r="S1130">
        <f t="shared" si="71"/>
        <v>2014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(((J1131/60)/60)/24)+DATE(1970,1,1)</f>
        <v>42496.264965277776</v>
      </c>
      <c r="P1131" t="str">
        <f t="shared" si="68"/>
        <v>games</v>
      </c>
      <c r="Q1131" t="str">
        <f t="shared" si="69"/>
        <v>mobile games</v>
      </c>
      <c r="R1131">
        <f t="shared" si="70"/>
        <v>2016</v>
      </c>
      <c r="S1131">
        <f t="shared" si="71"/>
        <v>2016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(((J1132/60)/60)/24)+DATE(1970,1,1)</f>
        <v>41908.996527777781</v>
      </c>
      <c r="P1132" t="str">
        <f t="shared" si="68"/>
        <v>games</v>
      </c>
      <c r="Q1132" t="str">
        <f t="shared" si="69"/>
        <v>mobile games</v>
      </c>
      <c r="R1132">
        <f t="shared" si="70"/>
        <v>2014</v>
      </c>
      <c r="S1132">
        <f t="shared" si="71"/>
        <v>2014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(((J1133/60)/60)/24)+DATE(1970,1,1)</f>
        <v>42332.908194444448</v>
      </c>
      <c r="P1133" t="str">
        <f t="shared" si="68"/>
        <v>games</v>
      </c>
      <c r="Q1133" t="str">
        <f t="shared" si="69"/>
        <v>mobile games</v>
      </c>
      <c r="R1133">
        <f t="shared" si="70"/>
        <v>2015</v>
      </c>
      <c r="S1133">
        <f t="shared" si="71"/>
        <v>2015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(((J1134/60)/60)/24)+DATE(1970,1,1)</f>
        <v>42706.115405092598</v>
      </c>
      <c r="P1134" t="str">
        <f t="shared" si="68"/>
        <v>games</v>
      </c>
      <c r="Q1134" t="str">
        <f t="shared" si="69"/>
        <v>mobile games</v>
      </c>
      <c r="R1134">
        <f t="shared" si="70"/>
        <v>2016</v>
      </c>
      <c r="S1134">
        <f t="shared" si="71"/>
        <v>2016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(((J1135/60)/60)/24)+DATE(1970,1,1)</f>
        <v>41821.407187500001</v>
      </c>
      <c r="P1135" t="str">
        <f t="shared" si="68"/>
        <v>games</v>
      </c>
      <c r="Q1135" t="str">
        <f t="shared" si="69"/>
        <v>mobile games</v>
      </c>
      <c r="R1135">
        <f t="shared" si="70"/>
        <v>2014</v>
      </c>
      <c r="S1135">
        <f t="shared" si="71"/>
        <v>2014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(((J1136/60)/60)/24)+DATE(1970,1,1)</f>
        <v>41958.285046296296</v>
      </c>
      <c r="P1136" t="str">
        <f t="shared" si="68"/>
        <v>games</v>
      </c>
      <c r="Q1136" t="str">
        <f t="shared" si="69"/>
        <v>mobile games</v>
      </c>
      <c r="R1136">
        <f t="shared" si="70"/>
        <v>2014</v>
      </c>
      <c r="S1136">
        <f t="shared" si="71"/>
        <v>2014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(((J1137/60)/60)/24)+DATE(1970,1,1)</f>
        <v>42558.989513888882</v>
      </c>
      <c r="P1137" t="str">
        <f t="shared" si="68"/>
        <v>games</v>
      </c>
      <c r="Q1137" t="str">
        <f t="shared" si="69"/>
        <v>mobile games</v>
      </c>
      <c r="R1137">
        <f t="shared" si="70"/>
        <v>2016</v>
      </c>
      <c r="S1137">
        <f t="shared" si="71"/>
        <v>2016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(((J1138/60)/60)/24)+DATE(1970,1,1)</f>
        <v>42327.671631944439</v>
      </c>
      <c r="P1138" t="str">
        <f t="shared" si="68"/>
        <v>games</v>
      </c>
      <c r="Q1138" t="str">
        <f t="shared" si="69"/>
        <v>mobile games</v>
      </c>
      <c r="R1138">
        <f t="shared" si="70"/>
        <v>2015</v>
      </c>
      <c r="S1138">
        <f t="shared" si="71"/>
        <v>2015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(((J1139/60)/60)/24)+DATE(1970,1,1)</f>
        <v>42453.819687499999</v>
      </c>
      <c r="P1139" t="str">
        <f t="shared" si="68"/>
        <v>games</v>
      </c>
      <c r="Q1139" t="str">
        <f t="shared" si="69"/>
        <v>mobile games</v>
      </c>
      <c r="R1139">
        <f t="shared" si="70"/>
        <v>2016</v>
      </c>
      <c r="S1139">
        <f t="shared" si="71"/>
        <v>2016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(((J1140/60)/60)/24)+DATE(1970,1,1)</f>
        <v>42736.9066087963</v>
      </c>
      <c r="P1140" t="str">
        <f t="shared" si="68"/>
        <v>games</v>
      </c>
      <c r="Q1140" t="str">
        <f t="shared" si="69"/>
        <v>mobile games</v>
      </c>
      <c r="R1140">
        <f t="shared" si="70"/>
        <v>2017</v>
      </c>
      <c r="S1140">
        <f t="shared" si="71"/>
        <v>2017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(((J1141/60)/60)/24)+DATE(1970,1,1)</f>
        <v>41975.347523148142</v>
      </c>
      <c r="P1141" t="str">
        <f t="shared" si="68"/>
        <v>games</v>
      </c>
      <c r="Q1141" t="str">
        <f t="shared" si="69"/>
        <v>mobile games</v>
      </c>
      <c r="R1141">
        <f t="shared" si="70"/>
        <v>2014</v>
      </c>
      <c r="S1141">
        <f t="shared" si="71"/>
        <v>2014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(((J1142/60)/60)/24)+DATE(1970,1,1)</f>
        <v>42192.462048611109</v>
      </c>
      <c r="P1142" t="str">
        <f t="shared" si="68"/>
        <v>games</v>
      </c>
      <c r="Q1142" t="str">
        <f t="shared" si="69"/>
        <v>mobile games</v>
      </c>
      <c r="R1142">
        <f t="shared" si="70"/>
        <v>2015</v>
      </c>
      <c r="S1142">
        <f t="shared" si="71"/>
        <v>2015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(((J1143/60)/60)/24)+DATE(1970,1,1)</f>
        <v>42164.699652777781</v>
      </c>
      <c r="P1143" t="str">
        <f t="shared" si="68"/>
        <v>games</v>
      </c>
      <c r="Q1143" t="str">
        <f t="shared" si="69"/>
        <v>mobile games</v>
      </c>
      <c r="R1143">
        <f t="shared" si="70"/>
        <v>2015</v>
      </c>
      <c r="S1143">
        <f t="shared" si="71"/>
        <v>2015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(((J1144/60)/60)/24)+DATE(1970,1,1)</f>
        <v>42022.006099537044</v>
      </c>
      <c r="P1144" t="str">
        <f t="shared" si="68"/>
        <v>games</v>
      </c>
      <c r="Q1144" t="str">
        <f t="shared" si="69"/>
        <v>mobile games</v>
      </c>
      <c r="R1144">
        <f t="shared" si="70"/>
        <v>2015</v>
      </c>
      <c r="S1144">
        <f t="shared" si="71"/>
        <v>2015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(((J1145/60)/60)/24)+DATE(1970,1,1)</f>
        <v>42325.19358796296</v>
      </c>
      <c r="P1145" t="str">
        <f t="shared" si="68"/>
        <v>games</v>
      </c>
      <c r="Q1145" t="str">
        <f t="shared" si="69"/>
        <v>mobile games</v>
      </c>
      <c r="R1145">
        <f t="shared" si="70"/>
        <v>2015</v>
      </c>
      <c r="S1145">
        <f t="shared" si="71"/>
        <v>2015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(((J1146/60)/60)/24)+DATE(1970,1,1)</f>
        <v>42093.181944444441</v>
      </c>
      <c r="P1146" t="str">
        <f t="shared" si="68"/>
        <v>food</v>
      </c>
      <c r="Q1146" t="str">
        <f t="shared" si="69"/>
        <v>food trucks</v>
      </c>
      <c r="R1146">
        <f t="shared" si="70"/>
        <v>2015</v>
      </c>
      <c r="S1146">
        <f t="shared" si="71"/>
        <v>2015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(((J1147/60)/60)/24)+DATE(1970,1,1)</f>
        <v>41854.747592592597</v>
      </c>
      <c r="P1147" t="str">
        <f t="shared" si="68"/>
        <v>food</v>
      </c>
      <c r="Q1147" t="str">
        <f t="shared" si="69"/>
        <v>food trucks</v>
      </c>
      <c r="R1147">
        <f t="shared" si="70"/>
        <v>2014</v>
      </c>
      <c r="S1147">
        <f t="shared" si="71"/>
        <v>2014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(((J1148/60)/60)/24)+DATE(1970,1,1)</f>
        <v>41723.9533912037</v>
      </c>
      <c r="P1148" t="str">
        <f t="shared" si="68"/>
        <v>food</v>
      </c>
      <c r="Q1148" t="str">
        <f t="shared" si="69"/>
        <v>food trucks</v>
      </c>
      <c r="R1148">
        <f t="shared" si="70"/>
        <v>2014</v>
      </c>
      <c r="S1148">
        <f t="shared" si="71"/>
        <v>2014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(((J1149/60)/60)/24)+DATE(1970,1,1)</f>
        <v>41871.972025462965</v>
      </c>
      <c r="P1149" t="str">
        <f t="shared" si="68"/>
        <v>food</v>
      </c>
      <c r="Q1149" t="str">
        <f t="shared" si="69"/>
        <v>food trucks</v>
      </c>
      <c r="R1149">
        <f t="shared" si="70"/>
        <v>2014</v>
      </c>
      <c r="S1149">
        <f t="shared" si="71"/>
        <v>2014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(((J1150/60)/60)/24)+DATE(1970,1,1)</f>
        <v>42675.171076388884</v>
      </c>
      <c r="P1150" t="str">
        <f t="shared" si="68"/>
        <v>food</v>
      </c>
      <c r="Q1150" t="str">
        <f t="shared" si="69"/>
        <v>food trucks</v>
      </c>
      <c r="R1150">
        <f t="shared" si="70"/>
        <v>2016</v>
      </c>
      <c r="S1150">
        <f t="shared" si="71"/>
        <v>2016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(((J1151/60)/60)/24)+DATE(1970,1,1)</f>
        <v>42507.71025462963</v>
      </c>
      <c r="P1151" t="str">
        <f t="shared" si="68"/>
        <v>food</v>
      </c>
      <c r="Q1151" t="str">
        <f t="shared" si="69"/>
        <v>food trucks</v>
      </c>
      <c r="R1151">
        <f t="shared" si="70"/>
        <v>2016</v>
      </c>
      <c r="S1151">
        <f t="shared" si="71"/>
        <v>2016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(((J1152/60)/60)/24)+DATE(1970,1,1)</f>
        <v>42317.954571759255</v>
      </c>
      <c r="P1152" t="str">
        <f t="shared" si="68"/>
        <v>food</v>
      </c>
      <c r="Q1152" t="str">
        <f t="shared" si="69"/>
        <v>food trucks</v>
      </c>
      <c r="R1152">
        <f t="shared" si="70"/>
        <v>2015</v>
      </c>
      <c r="S1152">
        <f t="shared" si="71"/>
        <v>2015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(((J1153/60)/60)/24)+DATE(1970,1,1)</f>
        <v>42224.102581018517</v>
      </c>
      <c r="P1153" t="str">
        <f t="shared" si="68"/>
        <v>food</v>
      </c>
      <c r="Q1153" t="str">
        <f t="shared" si="69"/>
        <v>food trucks</v>
      </c>
      <c r="R1153">
        <f t="shared" si="70"/>
        <v>2015</v>
      </c>
      <c r="S1153">
        <f t="shared" si="71"/>
        <v>2015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(((J1154/60)/60)/24)+DATE(1970,1,1)</f>
        <v>42109.709629629629</v>
      </c>
      <c r="P1154" t="str">
        <f t="shared" ref="P1154:P1217" si="72">LEFT(N1154,SEARCH("/",N1154)-1)</f>
        <v>food</v>
      </c>
      <c r="Q1154" t="str">
        <f t="shared" ref="Q1154:Q1217" si="73">RIGHT(N1154,LEN(N1154)-SEARCH("/",N1154))</f>
        <v>food trucks</v>
      </c>
      <c r="R1154">
        <f t="shared" si="70"/>
        <v>2015</v>
      </c>
      <c r="S1154">
        <f t="shared" si="71"/>
        <v>2015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(((J1155/60)/60)/24)+DATE(1970,1,1)</f>
        <v>42143.714178240742</v>
      </c>
      <c r="P1155" t="str">
        <f t="shared" si="72"/>
        <v>food</v>
      </c>
      <c r="Q1155" t="str">
        <f t="shared" si="73"/>
        <v>food trucks</v>
      </c>
      <c r="R1155">
        <f t="shared" ref="R1155:R1218" si="74">YEAR(O1155)</f>
        <v>2015</v>
      </c>
      <c r="S1155">
        <f t="shared" ref="S1155:S1218" si="75">YEAR(O1155)</f>
        <v>2015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(((J1156/60)/60)/24)+DATE(1970,1,1)</f>
        <v>42223.108865740738</v>
      </c>
      <c r="P1156" t="str">
        <f t="shared" si="72"/>
        <v>food</v>
      </c>
      <c r="Q1156" t="str">
        <f t="shared" si="73"/>
        <v>food trucks</v>
      </c>
      <c r="R1156">
        <f t="shared" si="74"/>
        <v>2015</v>
      </c>
      <c r="S1156">
        <f t="shared" si="75"/>
        <v>2015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(((J1157/60)/60)/24)+DATE(1970,1,1)</f>
        <v>41835.763981481483</v>
      </c>
      <c r="P1157" t="str">
        <f t="shared" si="72"/>
        <v>food</v>
      </c>
      <c r="Q1157" t="str">
        <f t="shared" si="73"/>
        <v>food trucks</v>
      </c>
      <c r="R1157">
        <f t="shared" si="74"/>
        <v>2014</v>
      </c>
      <c r="S1157">
        <f t="shared" si="75"/>
        <v>2014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(((J1158/60)/60)/24)+DATE(1970,1,1)</f>
        <v>42029.07131944444</v>
      </c>
      <c r="P1158" t="str">
        <f t="shared" si="72"/>
        <v>food</v>
      </c>
      <c r="Q1158" t="str">
        <f t="shared" si="73"/>
        <v>food trucks</v>
      </c>
      <c r="R1158">
        <f t="shared" si="74"/>
        <v>2015</v>
      </c>
      <c r="S1158">
        <f t="shared" si="75"/>
        <v>2015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(((J1159/60)/60)/24)+DATE(1970,1,1)</f>
        <v>41918.628240740742</v>
      </c>
      <c r="P1159" t="str">
        <f t="shared" si="72"/>
        <v>food</v>
      </c>
      <c r="Q1159" t="str">
        <f t="shared" si="73"/>
        <v>food trucks</v>
      </c>
      <c r="R1159">
        <f t="shared" si="74"/>
        <v>2014</v>
      </c>
      <c r="S1159">
        <f t="shared" si="75"/>
        <v>2014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(((J1160/60)/60)/24)+DATE(1970,1,1)</f>
        <v>41952.09175925926</v>
      </c>
      <c r="P1160" t="str">
        <f t="shared" si="72"/>
        <v>food</v>
      </c>
      <c r="Q1160" t="str">
        <f t="shared" si="73"/>
        <v>food trucks</v>
      </c>
      <c r="R1160">
        <f t="shared" si="74"/>
        <v>2014</v>
      </c>
      <c r="S1160">
        <f t="shared" si="75"/>
        <v>2014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(((J1161/60)/60)/24)+DATE(1970,1,1)</f>
        <v>42154.726446759261</v>
      </c>
      <c r="P1161" t="str">
        <f t="shared" si="72"/>
        <v>food</v>
      </c>
      <c r="Q1161" t="str">
        <f t="shared" si="73"/>
        <v>food trucks</v>
      </c>
      <c r="R1161">
        <f t="shared" si="74"/>
        <v>2015</v>
      </c>
      <c r="S1161">
        <f t="shared" si="75"/>
        <v>2015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(((J1162/60)/60)/24)+DATE(1970,1,1)</f>
        <v>42061.154930555553</v>
      </c>
      <c r="P1162" t="str">
        <f t="shared" si="72"/>
        <v>food</v>
      </c>
      <c r="Q1162" t="str">
        <f t="shared" si="73"/>
        <v>food trucks</v>
      </c>
      <c r="R1162">
        <f t="shared" si="74"/>
        <v>2015</v>
      </c>
      <c r="S1162">
        <f t="shared" si="75"/>
        <v>2015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(((J1163/60)/60)/24)+DATE(1970,1,1)</f>
        <v>42122.629502314812</v>
      </c>
      <c r="P1163" t="str">
        <f t="shared" si="72"/>
        <v>food</v>
      </c>
      <c r="Q1163" t="str">
        <f t="shared" si="73"/>
        <v>food trucks</v>
      </c>
      <c r="R1163">
        <f t="shared" si="74"/>
        <v>2015</v>
      </c>
      <c r="S1163">
        <f t="shared" si="75"/>
        <v>2015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(((J1164/60)/60)/24)+DATE(1970,1,1)</f>
        <v>41876.683611111112</v>
      </c>
      <c r="P1164" t="str">
        <f t="shared" si="72"/>
        <v>food</v>
      </c>
      <c r="Q1164" t="str">
        <f t="shared" si="73"/>
        <v>food trucks</v>
      </c>
      <c r="R1164">
        <f t="shared" si="74"/>
        <v>2014</v>
      </c>
      <c r="S1164">
        <f t="shared" si="75"/>
        <v>2014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(((J1165/60)/60)/24)+DATE(1970,1,1)</f>
        <v>41830.723611111112</v>
      </c>
      <c r="P1165" t="str">
        <f t="shared" si="72"/>
        <v>food</v>
      </c>
      <c r="Q1165" t="str">
        <f t="shared" si="73"/>
        <v>food trucks</v>
      </c>
      <c r="R1165">
        <f t="shared" si="74"/>
        <v>2014</v>
      </c>
      <c r="S1165">
        <f t="shared" si="75"/>
        <v>2014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(((J1166/60)/60)/24)+DATE(1970,1,1)</f>
        <v>42509.724328703705</v>
      </c>
      <c r="P1166" t="str">
        <f t="shared" si="72"/>
        <v>food</v>
      </c>
      <c r="Q1166" t="str">
        <f t="shared" si="73"/>
        <v>food trucks</v>
      </c>
      <c r="R1166">
        <f t="shared" si="74"/>
        <v>2016</v>
      </c>
      <c r="S1166">
        <f t="shared" si="75"/>
        <v>2016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(((J1167/60)/60)/24)+DATE(1970,1,1)</f>
        <v>41792.214467592588</v>
      </c>
      <c r="P1167" t="str">
        <f t="shared" si="72"/>
        <v>food</v>
      </c>
      <c r="Q1167" t="str">
        <f t="shared" si="73"/>
        <v>food trucks</v>
      </c>
      <c r="R1167">
        <f t="shared" si="74"/>
        <v>2014</v>
      </c>
      <c r="S1167">
        <f t="shared" si="75"/>
        <v>2014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(((J1168/60)/60)/24)+DATE(1970,1,1)</f>
        <v>42150.485439814816</v>
      </c>
      <c r="P1168" t="str">
        <f t="shared" si="72"/>
        <v>food</v>
      </c>
      <c r="Q1168" t="str">
        <f t="shared" si="73"/>
        <v>food trucks</v>
      </c>
      <c r="R1168">
        <f t="shared" si="74"/>
        <v>2015</v>
      </c>
      <c r="S1168">
        <f t="shared" si="75"/>
        <v>2015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(((J1169/60)/60)/24)+DATE(1970,1,1)</f>
        <v>41863.734895833331</v>
      </c>
      <c r="P1169" t="str">
        <f t="shared" si="72"/>
        <v>food</v>
      </c>
      <c r="Q1169" t="str">
        <f t="shared" si="73"/>
        <v>food trucks</v>
      </c>
      <c r="R1169">
        <f t="shared" si="74"/>
        <v>2014</v>
      </c>
      <c r="S1169">
        <f t="shared" si="75"/>
        <v>2014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(((J1170/60)/60)/24)+DATE(1970,1,1)</f>
        <v>42605.053993055553</v>
      </c>
      <c r="P1170" t="str">
        <f t="shared" si="72"/>
        <v>food</v>
      </c>
      <c r="Q1170" t="str">
        <f t="shared" si="73"/>
        <v>food trucks</v>
      </c>
      <c r="R1170">
        <f t="shared" si="74"/>
        <v>2016</v>
      </c>
      <c r="S1170">
        <f t="shared" si="75"/>
        <v>2016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(((J1171/60)/60)/24)+DATE(1970,1,1)</f>
        <v>42027.353738425925</v>
      </c>
      <c r="P1171" t="str">
        <f t="shared" si="72"/>
        <v>food</v>
      </c>
      <c r="Q1171" t="str">
        <f t="shared" si="73"/>
        <v>food trucks</v>
      </c>
      <c r="R1171">
        <f t="shared" si="74"/>
        <v>2015</v>
      </c>
      <c r="S1171">
        <f t="shared" si="75"/>
        <v>2015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(((J1172/60)/60)/24)+DATE(1970,1,1)</f>
        <v>42124.893182870372</v>
      </c>
      <c r="P1172" t="str">
        <f t="shared" si="72"/>
        <v>food</v>
      </c>
      <c r="Q1172" t="str">
        <f t="shared" si="73"/>
        <v>food trucks</v>
      </c>
      <c r="R1172">
        <f t="shared" si="74"/>
        <v>2015</v>
      </c>
      <c r="S1172">
        <f t="shared" si="75"/>
        <v>2015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(((J1173/60)/60)/24)+DATE(1970,1,1)</f>
        <v>41938.804710648146</v>
      </c>
      <c r="P1173" t="str">
        <f t="shared" si="72"/>
        <v>food</v>
      </c>
      <c r="Q1173" t="str">
        <f t="shared" si="73"/>
        <v>food trucks</v>
      </c>
      <c r="R1173">
        <f t="shared" si="74"/>
        <v>2014</v>
      </c>
      <c r="S1173">
        <f t="shared" si="75"/>
        <v>2014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(((J1174/60)/60)/24)+DATE(1970,1,1)</f>
        <v>41841.682314814818</v>
      </c>
      <c r="P1174" t="str">
        <f t="shared" si="72"/>
        <v>food</v>
      </c>
      <c r="Q1174" t="str">
        <f t="shared" si="73"/>
        <v>food trucks</v>
      </c>
      <c r="R1174">
        <f t="shared" si="74"/>
        <v>2014</v>
      </c>
      <c r="S1174">
        <f t="shared" si="75"/>
        <v>2014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(((J1175/60)/60)/24)+DATE(1970,1,1)</f>
        <v>42184.185844907406</v>
      </c>
      <c r="P1175" t="str">
        <f t="shared" si="72"/>
        <v>food</v>
      </c>
      <c r="Q1175" t="str">
        <f t="shared" si="73"/>
        <v>food trucks</v>
      </c>
      <c r="R1175">
        <f t="shared" si="74"/>
        <v>2015</v>
      </c>
      <c r="S1175">
        <f t="shared" si="75"/>
        <v>2015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(((J1176/60)/60)/24)+DATE(1970,1,1)</f>
        <v>42468.84174768519</v>
      </c>
      <c r="P1176" t="str">
        <f t="shared" si="72"/>
        <v>food</v>
      </c>
      <c r="Q1176" t="str">
        <f t="shared" si="73"/>
        <v>food trucks</v>
      </c>
      <c r="R1176">
        <f t="shared" si="74"/>
        <v>2016</v>
      </c>
      <c r="S1176">
        <f t="shared" si="75"/>
        <v>2016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(((J1177/60)/60)/24)+DATE(1970,1,1)</f>
        <v>42170.728460648148</v>
      </c>
      <c r="P1177" t="str">
        <f t="shared" si="72"/>
        <v>food</v>
      </c>
      <c r="Q1177" t="str">
        <f t="shared" si="73"/>
        <v>food trucks</v>
      </c>
      <c r="R1177">
        <f t="shared" si="74"/>
        <v>2015</v>
      </c>
      <c r="S1177">
        <f t="shared" si="75"/>
        <v>2015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(((J1178/60)/60)/24)+DATE(1970,1,1)</f>
        <v>42746.019652777773</v>
      </c>
      <c r="P1178" t="str">
        <f t="shared" si="72"/>
        <v>food</v>
      </c>
      <c r="Q1178" t="str">
        <f t="shared" si="73"/>
        <v>food trucks</v>
      </c>
      <c r="R1178">
        <f t="shared" si="74"/>
        <v>2017</v>
      </c>
      <c r="S1178">
        <f t="shared" si="75"/>
        <v>2017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(((J1179/60)/60)/24)+DATE(1970,1,1)</f>
        <v>41897.660833333335</v>
      </c>
      <c r="P1179" t="str">
        <f t="shared" si="72"/>
        <v>food</v>
      </c>
      <c r="Q1179" t="str">
        <f t="shared" si="73"/>
        <v>food trucks</v>
      </c>
      <c r="R1179">
        <f t="shared" si="74"/>
        <v>2014</v>
      </c>
      <c r="S1179">
        <f t="shared" si="75"/>
        <v>2014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(((J1180/60)/60)/24)+DATE(1970,1,1)</f>
        <v>41837.905694444446</v>
      </c>
      <c r="P1180" t="str">
        <f t="shared" si="72"/>
        <v>food</v>
      </c>
      <c r="Q1180" t="str">
        <f t="shared" si="73"/>
        <v>food trucks</v>
      </c>
      <c r="R1180">
        <f t="shared" si="74"/>
        <v>2014</v>
      </c>
      <c r="S1180">
        <f t="shared" si="75"/>
        <v>2014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(((J1181/60)/60)/24)+DATE(1970,1,1)</f>
        <v>42275.720219907409</v>
      </c>
      <c r="P1181" t="str">
        <f t="shared" si="72"/>
        <v>food</v>
      </c>
      <c r="Q1181" t="str">
        <f t="shared" si="73"/>
        <v>food trucks</v>
      </c>
      <c r="R1181">
        <f t="shared" si="74"/>
        <v>2015</v>
      </c>
      <c r="S1181">
        <f t="shared" si="75"/>
        <v>2015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(((J1182/60)/60)/24)+DATE(1970,1,1)</f>
        <v>41781.806875000002</v>
      </c>
      <c r="P1182" t="str">
        <f t="shared" si="72"/>
        <v>food</v>
      </c>
      <c r="Q1182" t="str">
        <f t="shared" si="73"/>
        <v>food trucks</v>
      </c>
      <c r="R1182">
        <f t="shared" si="74"/>
        <v>2014</v>
      </c>
      <c r="S1182">
        <f t="shared" si="75"/>
        <v>2014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(((J1183/60)/60)/24)+DATE(1970,1,1)</f>
        <v>42034.339363425926</v>
      </c>
      <c r="P1183" t="str">
        <f t="shared" si="72"/>
        <v>food</v>
      </c>
      <c r="Q1183" t="str">
        <f t="shared" si="73"/>
        <v>food trucks</v>
      </c>
      <c r="R1183">
        <f t="shared" si="74"/>
        <v>2015</v>
      </c>
      <c r="S1183">
        <f t="shared" si="75"/>
        <v>2015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(((J1184/60)/60)/24)+DATE(1970,1,1)</f>
        <v>42728.827407407407</v>
      </c>
      <c r="P1184" t="str">
        <f t="shared" si="72"/>
        <v>food</v>
      </c>
      <c r="Q1184" t="str">
        <f t="shared" si="73"/>
        <v>food trucks</v>
      </c>
      <c r="R1184">
        <f t="shared" si="74"/>
        <v>2016</v>
      </c>
      <c r="S1184">
        <f t="shared" si="75"/>
        <v>2016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(((J1185/60)/60)/24)+DATE(1970,1,1)</f>
        <v>42656.86137731481</v>
      </c>
      <c r="P1185" t="str">
        <f t="shared" si="72"/>
        <v>food</v>
      </c>
      <c r="Q1185" t="str">
        <f t="shared" si="73"/>
        <v>food trucks</v>
      </c>
      <c r="R1185">
        <f t="shared" si="74"/>
        <v>2016</v>
      </c>
      <c r="S1185">
        <f t="shared" si="75"/>
        <v>2016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(((J1186/60)/60)/24)+DATE(1970,1,1)</f>
        <v>42741.599664351852</v>
      </c>
      <c r="P1186" t="str">
        <f t="shared" si="72"/>
        <v>photography</v>
      </c>
      <c r="Q1186" t="str">
        <f t="shared" si="73"/>
        <v>photobooks</v>
      </c>
      <c r="R1186">
        <f t="shared" si="74"/>
        <v>2017</v>
      </c>
      <c r="S1186">
        <f t="shared" si="75"/>
        <v>2017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(((J1187/60)/60)/24)+DATE(1970,1,1)</f>
        <v>42130.865150462967</v>
      </c>
      <c r="P1187" t="str">
        <f t="shared" si="72"/>
        <v>photography</v>
      </c>
      <c r="Q1187" t="str">
        <f t="shared" si="73"/>
        <v>photobooks</v>
      </c>
      <c r="R1187">
        <f t="shared" si="74"/>
        <v>2015</v>
      </c>
      <c r="S1187">
        <f t="shared" si="75"/>
        <v>2015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(((J1188/60)/60)/24)+DATE(1970,1,1)</f>
        <v>42123.86336805555</v>
      </c>
      <c r="P1188" t="str">
        <f t="shared" si="72"/>
        <v>photography</v>
      </c>
      <c r="Q1188" t="str">
        <f t="shared" si="73"/>
        <v>photobooks</v>
      </c>
      <c r="R1188">
        <f t="shared" si="74"/>
        <v>2015</v>
      </c>
      <c r="S1188">
        <f t="shared" si="75"/>
        <v>2015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(((J1189/60)/60)/24)+DATE(1970,1,1)</f>
        <v>42109.894942129627</v>
      </c>
      <c r="P1189" t="str">
        <f t="shared" si="72"/>
        <v>photography</v>
      </c>
      <c r="Q1189" t="str">
        <f t="shared" si="73"/>
        <v>photobooks</v>
      </c>
      <c r="R1189">
        <f t="shared" si="74"/>
        <v>2015</v>
      </c>
      <c r="S1189">
        <f t="shared" si="75"/>
        <v>2015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(((J1190/60)/60)/24)+DATE(1970,1,1)</f>
        <v>42711.700694444444</v>
      </c>
      <c r="P1190" t="str">
        <f t="shared" si="72"/>
        <v>photography</v>
      </c>
      <c r="Q1190" t="str">
        <f t="shared" si="73"/>
        <v>photobooks</v>
      </c>
      <c r="R1190">
        <f t="shared" si="74"/>
        <v>2016</v>
      </c>
      <c r="S1190">
        <f t="shared" si="75"/>
        <v>2016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(((J1191/60)/60)/24)+DATE(1970,1,1)</f>
        <v>42529.979108796295</v>
      </c>
      <c r="P1191" t="str">
        <f t="shared" si="72"/>
        <v>photography</v>
      </c>
      <c r="Q1191" t="str">
        <f t="shared" si="73"/>
        <v>photobooks</v>
      </c>
      <c r="R1191">
        <f t="shared" si="74"/>
        <v>2016</v>
      </c>
      <c r="S1191">
        <f t="shared" si="75"/>
        <v>2016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(((J1192/60)/60)/24)+DATE(1970,1,1)</f>
        <v>41852.665798611109</v>
      </c>
      <c r="P1192" t="str">
        <f t="shared" si="72"/>
        <v>photography</v>
      </c>
      <c r="Q1192" t="str">
        <f t="shared" si="73"/>
        <v>photobooks</v>
      </c>
      <c r="R1192">
        <f t="shared" si="74"/>
        <v>2014</v>
      </c>
      <c r="S1192">
        <f t="shared" si="75"/>
        <v>2014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(((J1193/60)/60)/24)+DATE(1970,1,1)</f>
        <v>42419.603703703702</v>
      </c>
      <c r="P1193" t="str">
        <f t="shared" si="72"/>
        <v>photography</v>
      </c>
      <c r="Q1193" t="str">
        <f t="shared" si="73"/>
        <v>photobooks</v>
      </c>
      <c r="R1193">
        <f t="shared" si="74"/>
        <v>2016</v>
      </c>
      <c r="S1193">
        <f t="shared" si="75"/>
        <v>2016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(((J1194/60)/60)/24)+DATE(1970,1,1)</f>
        <v>42747.506689814814</v>
      </c>
      <c r="P1194" t="str">
        <f t="shared" si="72"/>
        <v>photography</v>
      </c>
      <c r="Q1194" t="str">
        <f t="shared" si="73"/>
        <v>photobooks</v>
      </c>
      <c r="R1194">
        <f t="shared" si="74"/>
        <v>2017</v>
      </c>
      <c r="S1194">
        <f t="shared" si="75"/>
        <v>2017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(((J1195/60)/60)/24)+DATE(1970,1,1)</f>
        <v>42409.776076388895</v>
      </c>
      <c r="P1195" t="str">
        <f t="shared" si="72"/>
        <v>photography</v>
      </c>
      <c r="Q1195" t="str">
        <f t="shared" si="73"/>
        <v>photobooks</v>
      </c>
      <c r="R1195">
        <f t="shared" si="74"/>
        <v>2016</v>
      </c>
      <c r="S1195">
        <f t="shared" si="75"/>
        <v>2016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(((J1196/60)/60)/24)+DATE(1970,1,1)</f>
        <v>42072.488182870366</v>
      </c>
      <c r="P1196" t="str">
        <f t="shared" si="72"/>
        <v>photography</v>
      </c>
      <c r="Q1196" t="str">
        <f t="shared" si="73"/>
        <v>photobooks</v>
      </c>
      <c r="R1196">
        <f t="shared" si="74"/>
        <v>2015</v>
      </c>
      <c r="S1196">
        <f t="shared" si="75"/>
        <v>2015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(((J1197/60)/60)/24)+DATE(1970,1,1)</f>
        <v>42298.34783564815</v>
      </c>
      <c r="P1197" t="str">
        <f t="shared" si="72"/>
        <v>photography</v>
      </c>
      <c r="Q1197" t="str">
        <f t="shared" si="73"/>
        <v>photobooks</v>
      </c>
      <c r="R1197">
        <f t="shared" si="74"/>
        <v>2015</v>
      </c>
      <c r="S1197">
        <f t="shared" si="75"/>
        <v>2015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(((J1198/60)/60)/24)+DATE(1970,1,1)</f>
        <v>42326.818738425922</v>
      </c>
      <c r="P1198" t="str">
        <f t="shared" si="72"/>
        <v>photography</v>
      </c>
      <c r="Q1198" t="str">
        <f t="shared" si="73"/>
        <v>photobooks</v>
      </c>
      <c r="R1198">
        <f t="shared" si="74"/>
        <v>2015</v>
      </c>
      <c r="S1198">
        <f t="shared" si="75"/>
        <v>2015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(((J1199/60)/60)/24)+DATE(1970,1,1)</f>
        <v>42503.66474537037</v>
      </c>
      <c r="P1199" t="str">
        <f t="shared" si="72"/>
        <v>photography</v>
      </c>
      <c r="Q1199" t="str">
        <f t="shared" si="73"/>
        <v>photobooks</v>
      </c>
      <c r="R1199">
        <f t="shared" si="74"/>
        <v>2016</v>
      </c>
      <c r="S1199">
        <f t="shared" si="75"/>
        <v>2016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(((J1200/60)/60)/24)+DATE(1970,1,1)</f>
        <v>42333.619050925925</v>
      </c>
      <c r="P1200" t="str">
        <f t="shared" si="72"/>
        <v>photography</v>
      </c>
      <c r="Q1200" t="str">
        <f t="shared" si="73"/>
        <v>photobooks</v>
      </c>
      <c r="R1200">
        <f t="shared" si="74"/>
        <v>2015</v>
      </c>
      <c r="S1200">
        <f t="shared" si="75"/>
        <v>2015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(((J1201/60)/60)/24)+DATE(1970,1,1)</f>
        <v>42161.770833333328</v>
      </c>
      <c r="P1201" t="str">
        <f t="shared" si="72"/>
        <v>photography</v>
      </c>
      <c r="Q1201" t="str">
        <f t="shared" si="73"/>
        <v>photobooks</v>
      </c>
      <c r="R1201">
        <f t="shared" si="74"/>
        <v>2015</v>
      </c>
      <c r="S1201">
        <f t="shared" si="75"/>
        <v>2015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(((J1202/60)/60)/24)+DATE(1970,1,1)</f>
        <v>42089.477500000001</v>
      </c>
      <c r="P1202" t="str">
        <f t="shared" si="72"/>
        <v>photography</v>
      </c>
      <c r="Q1202" t="str">
        <f t="shared" si="73"/>
        <v>photobooks</v>
      </c>
      <c r="R1202">
        <f t="shared" si="74"/>
        <v>2015</v>
      </c>
      <c r="S1202">
        <f t="shared" si="75"/>
        <v>2015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(((J1203/60)/60)/24)+DATE(1970,1,1)</f>
        <v>42536.60701388889</v>
      </c>
      <c r="P1203" t="str">
        <f t="shared" si="72"/>
        <v>photography</v>
      </c>
      <c r="Q1203" t="str">
        <f t="shared" si="73"/>
        <v>photobooks</v>
      </c>
      <c r="R1203">
        <f t="shared" si="74"/>
        <v>2016</v>
      </c>
      <c r="S1203">
        <f t="shared" si="75"/>
        <v>2016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(((J1204/60)/60)/24)+DATE(1970,1,1)</f>
        <v>42152.288819444439</v>
      </c>
      <c r="P1204" t="str">
        <f t="shared" si="72"/>
        <v>photography</v>
      </c>
      <c r="Q1204" t="str">
        <f t="shared" si="73"/>
        <v>photobooks</v>
      </c>
      <c r="R1204">
        <f t="shared" si="74"/>
        <v>2015</v>
      </c>
      <c r="S1204">
        <f t="shared" si="75"/>
        <v>2015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(((J1205/60)/60)/24)+DATE(1970,1,1)</f>
        <v>42125.614895833336</v>
      </c>
      <c r="P1205" t="str">
        <f t="shared" si="72"/>
        <v>photography</v>
      </c>
      <c r="Q1205" t="str">
        <f t="shared" si="73"/>
        <v>photobooks</v>
      </c>
      <c r="R1205">
        <f t="shared" si="74"/>
        <v>2015</v>
      </c>
      <c r="S1205">
        <f t="shared" si="75"/>
        <v>2015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(((J1206/60)/60)/24)+DATE(1970,1,1)</f>
        <v>42297.748067129629</v>
      </c>
      <c r="P1206" t="str">
        <f t="shared" si="72"/>
        <v>photography</v>
      </c>
      <c r="Q1206" t="str">
        <f t="shared" si="73"/>
        <v>photobooks</v>
      </c>
      <c r="R1206">
        <f t="shared" si="74"/>
        <v>2015</v>
      </c>
      <c r="S1206">
        <f t="shared" si="75"/>
        <v>2015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(((J1207/60)/60)/24)+DATE(1970,1,1)</f>
        <v>42138.506377314814</v>
      </c>
      <c r="P1207" t="str">
        <f t="shared" si="72"/>
        <v>photography</v>
      </c>
      <c r="Q1207" t="str">
        <f t="shared" si="73"/>
        <v>photobooks</v>
      </c>
      <c r="R1207">
        <f t="shared" si="74"/>
        <v>2015</v>
      </c>
      <c r="S1207">
        <f t="shared" si="75"/>
        <v>2015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(((J1208/60)/60)/24)+DATE(1970,1,1)</f>
        <v>42772.776076388895</v>
      </c>
      <c r="P1208" t="str">
        <f t="shared" si="72"/>
        <v>photography</v>
      </c>
      <c r="Q1208" t="str">
        <f t="shared" si="73"/>
        <v>photobooks</v>
      </c>
      <c r="R1208">
        <f t="shared" si="74"/>
        <v>2017</v>
      </c>
      <c r="S1208">
        <f t="shared" si="75"/>
        <v>2017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(((J1209/60)/60)/24)+DATE(1970,1,1)</f>
        <v>42430.430243055554</v>
      </c>
      <c r="P1209" t="str">
        <f t="shared" si="72"/>
        <v>photography</v>
      </c>
      <c r="Q1209" t="str">
        <f t="shared" si="73"/>
        <v>photobooks</v>
      </c>
      <c r="R1209">
        <f t="shared" si="74"/>
        <v>2016</v>
      </c>
      <c r="S1209">
        <f t="shared" si="75"/>
        <v>2016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(((J1210/60)/60)/24)+DATE(1970,1,1)</f>
        <v>42423.709074074075</v>
      </c>
      <c r="P1210" t="str">
        <f t="shared" si="72"/>
        <v>photography</v>
      </c>
      <c r="Q1210" t="str">
        <f t="shared" si="73"/>
        <v>photobooks</v>
      </c>
      <c r="R1210">
        <f t="shared" si="74"/>
        <v>2016</v>
      </c>
      <c r="S1210">
        <f t="shared" si="75"/>
        <v>2016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(((J1211/60)/60)/24)+DATE(1970,1,1)</f>
        <v>42761.846122685187</v>
      </c>
      <c r="P1211" t="str">
        <f t="shared" si="72"/>
        <v>photography</v>
      </c>
      <c r="Q1211" t="str">
        <f t="shared" si="73"/>
        <v>photobooks</v>
      </c>
      <c r="R1211">
        <f t="shared" si="74"/>
        <v>2017</v>
      </c>
      <c r="S1211">
        <f t="shared" si="75"/>
        <v>2017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(((J1212/60)/60)/24)+DATE(1970,1,1)</f>
        <v>42132.941805555558</v>
      </c>
      <c r="P1212" t="str">
        <f t="shared" si="72"/>
        <v>photography</v>
      </c>
      <c r="Q1212" t="str">
        <f t="shared" si="73"/>
        <v>photobooks</v>
      </c>
      <c r="R1212">
        <f t="shared" si="74"/>
        <v>2015</v>
      </c>
      <c r="S1212">
        <f t="shared" si="75"/>
        <v>2015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(((J1213/60)/60)/24)+DATE(1970,1,1)</f>
        <v>42515.866446759261</v>
      </c>
      <c r="P1213" t="str">
        <f t="shared" si="72"/>
        <v>photography</v>
      </c>
      <c r="Q1213" t="str">
        <f t="shared" si="73"/>
        <v>photobooks</v>
      </c>
      <c r="R1213">
        <f t="shared" si="74"/>
        <v>2016</v>
      </c>
      <c r="S1213">
        <f t="shared" si="75"/>
        <v>2016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(((J1214/60)/60)/24)+DATE(1970,1,1)</f>
        <v>42318.950173611112</v>
      </c>
      <c r="P1214" t="str">
        <f t="shared" si="72"/>
        <v>photography</v>
      </c>
      <c r="Q1214" t="str">
        <f t="shared" si="73"/>
        <v>photobooks</v>
      </c>
      <c r="R1214">
        <f t="shared" si="74"/>
        <v>2015</v>
      </c>
      <c r="S1214">
        <f t="shared" si="75"/>
        <v>2015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(((J1215/60)/60)/24)+DATE(1970,1,1)</f>
        <v>42731.755787037036</v>
      </c>
      <c r="P1215" t="str">
        <f t="shared" si="72"/>
        <v>photography</v>
      </c>
      <c r="Q1215" t="str">
        <f t="shared" si="73"/>
        <v>photobooks</v>
      </c>
      <c r="R1215">
        <f t="shared" si="74"/>
        <v>2016</v>
      </c>
      <c r="S1215">
        <f t="shared" si="75"/>
        <v>2016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(((J1216/60)/60)/24)+DATE(1970,1,1)</f>
        <v>42104.840335648143</v>
      </c>
      <c r="P1216" t="str">
        <f t="shared" si="72"/>
        <v>photography</v>
      </c>
      <c r="Q1216" t="str">
        <f t="shared" si="73"/>
        <v>photobooks</v>
      </c>
      <c r="R1216">
        <f t="shared" si="74"/>
        <v>2015</v>
      </c>
      <c r="S1216">
        <f t="shared" si="75"/>
        <v>2015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(((J1217/60)/60)/24)+DATE(1970,1,1)</f>
        <v>41759.923101851848</v>
      </c>
      <c r="P1217" t="str">
        <f t="shared" si="72"/>
        <v>photography</v>
      </c>
      <c r="Q1217" t="str">
        <f t="shared" si="73"/>
        <v>photobooks</v>
      </c>
      <c r="R1217">
        <f t="shared" si="74"/>
        <v>2014</v>
      </c>
      <c r="S1217">
        <f t="shared" si="75"/>
        <v>2014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(((J1218/60)/60)/24)+DATE(1970,1,1)</f>
        <v>42247.616400462968</v>
      </c>
      <c r="P1218" t="str">
        <f t="shared" ref="P1218:P1281" si="76">LEFT(N1218,SEARCH("/",N1218)-1)</f>
        <v>photography</v>
      </c>
      <c r="Q1218" t="str">
        <f t="shared" ref="Q1218:Q1281" si="77">RIGHT(N1218,LEN(N1218)-SEARCH("/",N1218))</f>
        <v>photobooks</v>
      </c>
      <c r="R1218">
        <f t="shared" si="74"/>
        <v>2015</v>
      </c>
      <c r="S1218">
        <f t="shared" si="75"/>
        <v>2015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(((J1219/60)/60)/24)+DATE(1970,1,1)</f>
        <v>42535.809490740736</v>
      </c>
      <c r="P1219" t="str">
        <f t="shared" si="76"/>
        <v>photography</v>
      </c>
      <c r="Q1219" t="str">
        <f t="shared" si="77"/>
        <v>photobooks</v>
      </c>
      <c r="R1219">
        <f t="shared" ref="R1219:R1282" si="78">YEAR(O1219)</f>
        <v>2016</v>
      </c>
      <c r="S1219">
        <f t="shared" ref="S1219:S1282" si="79">YEAR(O1219)</f>
        <v>2016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(((J1220/60)/60)/24)+DATE(1970,1,1)</f>
        <v>42278.662037037036</v>
      </c>
      <c r="P1220" t="str">
        <f t="shared" si="76"/>
        <v>photography</v>
      </c>
      <c r="Q1220" t="str">
        <f t="shared" si="77"/>
        <v>photobooks</v>
      </c>
      <c r="R1220">
        <f t="shared" si="78"/>
        <v>2015</v>
      </c>
      <c r="S1220">
        <f t="shared" si="79"/>
        <v>2015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(((J1221/60)/60)/24)+DATE(1970,1,1)</f>
        <v>42633.461956018517</v>
      </c>
      <c r="P1221" t="str">
        <f t="shared" si="76"/>
        <v>photography</v>
      </c>
      <c r="Q1221" t="str">
        <f t="shared" si="77"/>
        <v>photobooks</v>
      </c>
      <c r="R1221">
        <f t="shared" si="78"/>
        <v>2016</v>
      </c>
      <c r="S1221">
        <f t="shared" si="79"/>
        <v>2016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(((J1222/60)/60)/24)+DATE(1970,1,1)</f>
        <v>42211.628611111111</v>
      </c>
      <c r="P1222" t="str">
        <f t="shared" si="76"/>
        <v>photography</v>
      </c>
      <c r="Q1222" t="str">
        <f t="shared" si="77"/>
        <v>photobooks</v>
      </c>
      <c r="R1222">
        <f t="shared" si="78"/>
        <v>2015</v>
      </c>
      <c r="S1222">
        <f t="shared" si="79"/>
        <v>2015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(((J1223/60)/60)/24)+DATE(1970,1,1)</f>
        <v>42680.47555555556</v>
      </c>
      <c r="P1223" t="str">
        <f t="shared" si="76"/>
        <v>photography</v>
      </c>
      <c r="Q1223" t="str">
        <f t="shared" si="77"/>
        <v>photobooks</v>
      </c>
      <c r="R1223">
        <f t="shared" si="78"/>
        <v>2016</v>
      </c>
      <c r="S1223">
        <f t="shared" si="79"/>
        <v>2016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(((J1224/60)/60)/24)+DATE(1970,1,1)</f>
        <v>42430.720451388886</v>
      </c>
      <c r="P1224" t="str">
        <f t="shared" si="76"/>
        <v>photography</v>
      </c>
      <c r="Q1224" t="str">
        <f t="shared" si="77"/>
        <v>photobooks</v>
      </c>
      <c r="R1224">
        <f t="shared" si="78"/>
        <v>2016</v>
      </c>
      <c r="S1224">
        <f t="shared" si="79"/>
        <v>2016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(((J1225/60)/60)/24)+DATE(1970,1,1)</f>
        <v>42654.177187499998</v>
      </c>
      <c r="P1225" t="str">
        <f t="shared" si="76"/>
        <v>photography</v>
      </c>
      <c r="Q1225" t="str">
        <f t="shared" si="77"/>
        <v>photobooks</v>
      </c>
      <c r="R1225">
        <f t="shared" si="78"/>
        <v>2016</v>
      </c>
      <c r="S1225">
        <f t="shared" si="79"/>
        <v>2016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(((J1226/60)/60)/24)+DATE(1970,1,1)</f>
        <v>41736.549791666665</v>
      </c>
      <c r="P1226" t="str">
        <f t="shared" si="76"/>
        <v>music</v>
      </c>
      <c r="Q1226" t="str">
        <f t="shared" si="77"/>
        <v>world music</v>
      </c>
      <c r="R1226">
        <f t="shared" si="78"/>
        <v>2014</v>
      </c>
      <c r="S1226">
        <f t="shared" si="79"/>
        <v>2014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(((J1227/60)/60)/24)+DATE(1970,1,1)</f>
        <v>41509.905995370369</v>
      </c>
      <c r="P1227" t="str">
        <f t="shared" si="76"/>
        <v>music</v>
      </c>
      <c r="Q1227" t="str">
        <f t="shared" si="77"/>
        <v>world music</v>
      </c>
      <c r="R1227">
        <f t="shared" si="78"/>
        <v>2013</v>
      </c>
      <c r="S1227">
        <f t="shared" si="79"/>
        <v>2013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(((J1228/60)/60)/24)+DATE(1970,1,1)</f>
        <v>41715.874780092592</v>
      </c>
      <c r="P1228" t="str">
        <f t="shared" si="76"/>
        <v>music</v>
      </c>
      <c r="Q1228" t="str">
        <f t="shared" si="77"/>
        <v>world music</v>
      </c>
      <c r="R1228">
        <f t="shared" si="78"/>
        <v>2014</v>
      </c>
      <c r="S1228">
        <f t="shared" si="79"/>
        <v>2014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(((J1229/60)/60)/24)+DATE(1970,1,1)</f>
        <v>41827.919166666667</v>
      </c>
      <c r="P1229" t="str">
        <f t="shared" si="76"/>
        <v>music</v>
      </c>
      <c r="Q1229" t="str">
        <f t="shared" si="77"/>
        <v>world music</v>
      </c>
      <c r="R1229">
        <f t="shared" si="78"/>
        <v>2014</v>
      </c>
      <c r="S1229">
        <f t="shared" si="79"/>
        <v>2014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(((J1230/60)/60)/24)+DATE(1970,1,1)</f>
        <v>40754.729259259257</v>
      </c>
      <c r="P1230" t="str">
        <f t="shared" si="76"/>
        <v>music</v>
      </c>
      <c r="Q1230" t="str">
        <f t="shared" si="77"/>
        <v>world music</v>
      </c>
      <c r="R1230">
        <f t="shared" si="78"/>
        <v>2011</v>
      </c>
      <c r="S1230">
        <f t="shared" si="79"/>
        <v>2011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(((J1231/60)/60)/24)+DATE(1970,1,1)</f>
        <v>40985.459803240738</v>
      </c>
      <c r="P1231" t="str">
        <f t="shared" si="76"/>
        <v>music</v>
      </c>
      <c r="Q1231" t="str">
        <f t="shared" si="77"/>
        <v>world music</v>
      </c>
      <c r="R1231">
        <f t="shared" si="78"/>
        <v>2012</v>
      </c>
      <c r="S1231">
        <f t="shared" si="79"/>
        <v>2012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(((J1232/60)/60)/24)+DATE(1970,1,1)</f>
        <v>40568.972569444442</v>
      </c>
      <c r="P1232" t="str">
        <f t="shared" si="76"/>
        <v>music</v>
      </c>
      <c r="Q1232" t="str">
        <f t="shared" si="77"/>
        <v>world music</v>
      </c>
      <c r="R1232">
        <f t="shared" si="78"/>
        <v>2011</v>
      </c>
      <c r="S1232">
        <f t="shared" si="79"/>
        <v>2011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(((J1233/60)/60)/24)+DATE(1970,1,1)</f>
        <v>42193.941759259258</v>
      </c>
      <c r="P1233" t="str">
        <f t="shared" si="76"/>
        <v>music</v>
      </c>
      <c r="Q1233" t="str">
        <f t="shared" si="77"/>
        <v>world music</v>
      </c>
      <c r="R1233">
        <f t="shared" si="78"/>
        <v>2015</v>
      </c>
      <c r="S1233">
        <f t="shared" si="79"/>
        <v>2015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(((J1234/60)/60)/24)+DATE(1970,1,1)</f>
        <v>41506.848032407412</v>
      </c>
      <c r="P1234" t="str">
        <f t="shared" si="76"/>
        <v>music</v>
      </c>
      <c r="Q1234" t="str">
        <f t="shared" si="77"/>
        <v>world music</v>
      </c>
      <c r="R1234">
        <f t="shared" si="78"/>
        <v>2013</v>
      </c>
      <c r="S1234">
        <f t="shared" si="79"/>
        <v>2013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(((J1235/60)/60)/24)+DATE(1970,1,1)</f>
        <v>40939.948773148149</v>
      </c>
      <c r="P1235" t="str">
        <f t="shared" si="76"/>
        <v>music</v>
      </c>
      <c r="Q1235" t="str">
        <f t="shared" si="77"/>
        <v>world music</v>
      </c>
      <c r="R1235">
        <f t="shared" si="78"/>
        <v>2012</v>
      </c>
      <c r="S1235">
        <f t="shared" si="79"/>
        <v>2012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(((J1236/60)/60)/24)+DATE(1970,1,1)</f>
        <v>42007.788680555561</v>
      </c>
      <c r="P1236" t="str">
        <f t="shared" si="76"/>
        <v>music</v>
      </c>
      <c r="Q1236" t="str">
        <f t="shared" si="77"/>
        <v>world music</v>
      </c>
      <c r="R1236">
        <f t="shared" si="78"/>
        <v>2015</v>
      </c>
      <c r="S1236">
        <f t="shared" si="79"/>
        <v>2015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(((J1237/60)/60)/24)+DATE(1970,1,1)</f>
        <v>41583.135405092595</v>
      </c>
      <c r="P1237" t="str">
        <f t="shared" si="76"/>
        <v>music</v>
      </c>
      <c r="Q1237" t="str">
        <f t="shared" si="77"/>
        <v>world music</v>
      </c>
      <c r="R1237">
        <f t="shared" si="78"/>
        <v>2013</v>
      </c>
      <c r="S1237">
        <f t="shared" si="79"/>
        <v>2013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(((J1238/60)/60)/24)+DATE(1970,1,1)</f>
        <v>41110.680138888885</v>
      </c>
      <c r="P1238" t="str">
        <f t="shared" si="76"/>
        <v>music</v>
      </c>
      <c r="Q1238" t="str">
        <f t="shared" si="77"/>
        <v>world music</v>
      </c>
      <c r="R1238">
        <f t="shared" si="78"/>
        <v>2012</v>
      </c>
      <c r="S1238">
        <f t="shared" si="79"/>
        <v>2012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(((J1239/60)/60)/24)+DATE(1970,1,1)</f>
        <v>41125.283159722225</v>
      </c>
      <c r="P1239" t="str">
        <f t="shared" si="76"/>
        <v>music</v>
      </c>
      <c r="Q1239" t="str">
        <f t="shared" si="77"/>
        <v>world music</v>
      </c>
      <c r="R1239">
        <f t="shared" si="78"/>
        <v>2012</v>
      </c>
      <c r="S1239">
        <f t="shared" si="79"/>
        <v>2012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(((J1240/60)/60)/24)+DATE(1970,1,1)</f>
        <v>40731.61037037037</v>
      </c>
      <c r="P1240" t="str">
        <f t="shared" si="76"/>
        <v>music</v>
      </c>
      <c r="Q1240" t="str">
        <f t="shared" si="77"/>
        <v>world music</v>
      </c>
      <c r="R1240">
        <f t="shared" si="78"/>
        <v>2011</v>
      </c>
      <c r="S1240">
        <f t="shared" si="79"/>
        <v>2011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(((J1241/60)/60)/24)+DATE(1970,1,1)</f>
        <v>40883.962581018517</v>
      </c>
      <c r="P1241" t="str">
        <f t="shared" si="76"/>
        <v>music</v>
      </c>
      <c r="Q1241" t="str">
        <f t="shared" si="77"/>
        <v>world music</v>
      </c>
      <c r="R1241">
        <f t="shared" si="78"/>
        <v>2011</v>
      </c>
      <c r="S1241">
        <f t="shared" si="79"/>
        <v>2011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(((J1242/60)/60)/24)+DATE(1970,1,1)</f>
        <v>41409.040011574078</v>
      </c>
      <c r="P1242" t="str">
        <f t="shared" si="76"/>
        <v>music</v>
      </c>
      <c r="Q1242" t="str">
        <f t="shared" si="77"/>
        <v>world music</v>
      </c>
      <c r="R1242">
        <f t="shared" si="78"/>
        <v>2013</v>
      </c>
      <c r="S1242">
        <f t="shared" si="79"/>
        <v>2013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(((J1243/60)/60)/24)+DATE(1970,1,1)</f>
        <v>41923.837731481479</v>
      </c>
      <c r="P1243" t="str">
        <f t="shared" si="76"/>
        <v>music</v>
      </c>
      <c r="Q1243" t="str">
        <f t="shared" si="77"/>
        <v>world music</v>
      </c>
      <c r="R1243">
        <f t="shared" si="78"/>
        <v>2014</v>
      </c>
      <c r="S1243">
        <f t="shared" si="79"/>
        <v>2014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(((J1244/60)/60)/24)+DATE(1970,1,1)</f>
        <v>40782.165532407409</v>
      </c>
      <c r="P1244" t="str">
        <f t="shared" si="76"/>
        <v>music</v>
      </c>
      <c r="Q1244" t="str">
        <f t="shared" si="77"/>
        <v>world music</v>
      </c>
      <c r="R1244">
        <f t="shared" si="78"/>
        <v>2011</v>
      </c>
      <c r="S1244">
        <f t="shared" si="79"/>
        <v>2011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(((J1245/60)/60)/24)+DATE(1970,1,1)</f>
        <v>40671.879293981481</v>
      </c>
      <c r="P1245" t="str">
        <f t="shared" si="76"/>
        <v>music</v>
      </c>
      <c r="Q1245" t="str">
        <f t="shared" si="77"/>
        <v>world music</v>
      </c>
      <c r="R1245">
        <f t="shared" si="78"/>
        <v>2011</v>
      </c>
      <c r="S1245">
        <f t="shared" si="79"/>
        <v>2011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(((J1246/60)/60)/24)+DATE(1970,1,1)</f>
        <v>41355.825497685182</v>
      </c>
      <c r="P1246" t="str">
        <f t="shared" si="76"/>
        <v>music</v>
      </c>
      <c r="Q1246" t="str">
        <f t="shared" si="77"/>
        <v>rock</v>
      </c>
      <c r="R1246">
        <f t="shared" si="78"/>
        <v>2013</v>
      </c>
      <c r="S1246">
        <f t="shared" si="79"/>
        <v>2013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(((J1247/60)/60)/24)+DATE(1970,1,1)</f>
        <v>41774.599930555552</v>
      </c>
      <c r="P1247" t="str">
        <f t="shared" si="76"/>
        <v>music</v>
      </c>
      <c r="Q1247" t="str">
        <f t="shared" si="77"/>
        <v>rock</v>
      </c>
      <c r="R1247">
        <f t="shared" si="78"/>
        <v>2014</v>
      </c>
      <c r="S1247">
        <f t="shared" si="79"/>
        <v>2014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(((J1248/60)/60)/24)+DATE(1970,1,1)</f>
        <v>40838.043391203704</v>
      </c>
      <c r="P1248" t="str">
        <f t="shared" si="76"/>
        <v>music</v>
      </c>
      <c r="Q1248" t="str">
        <f t="shared" si="77"/>
        <v>rock</v>
      </c>
      <c r="R1248">
        <f t="shared" si="78"/>
        <v>2011</v>
      </c>
      <c r="S1248">
        <f t="shared" si="79"/>
        <v>2011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(((J1249/60)/60)/24)+DATE(1970,1,1)</f>
        <v>41370.292303240742</v>
      </c>
      <c r="P1249" t="str">
        <f t="shared" si="76"/>
        <v>music</v>
      </c>
      <c r="Q1249" t="str">
        <f t="shared" si="77"/>
        <v>rock</v>
      </c>
      <c r="R1249">
        <f t="shared" si="78"/>
        <v>2013</v>
      </c>
      <c r="S1249">
        <f t="shared" si="79"/>
        <v>2013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(((J1250/60)/60)/24)+DATE(1970,1,1)</f>
        <v>41767.656863425924</v>
      </c>
      <c r="P1250" t="str">
        <f t="shared" si="76"/>
        <v>music</v>
      </c>
      <c r="Q1250" t="str">
        <f t="shared" si="77"/>
        <v>rock</v>
      </c>
      <c r="R1250">
        <f t="shared" si="78"/>
        <v>2014</v>
      </c>
      <c r="S1250">
        <f t="shared" si="79"/>
        <v>2014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(((J1251/60)/60)/24)+DATE(1970,1,1)</f>
        <v>41067.74086805556</v>
      </c>
      <c r="P1251" t="str">
        <f t="shared" si="76"/>
        <v>music</v>
      </c>
      <c r="Q1251" t="str">
        <f t="shared" si="77"/>
        <v>rock</v>
      </c>
      <c r="R1251">
        <f t="shared" si="78"/>
        <v>2012</v>
      </c>
      <c r="S1251">
        <f t="shared" si="79"/>
        <v>2012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(((J1252/60)/60)/24)+DATE(1970,1,1)</f>
        <v>41843.64271990741</v>
      </c>
      <c r="P1252" t="str">
        <f t="shared" si="76"/>
        <v>music</v>
      </c>
      <c r="Q1252" t="str">
        <f t="shared" si="77"/>
        <v>rock</v>
      </c>
      <c r="R1252">
        <f t="shared" si="78"/>
        <v>2014</v>
      </c>
      <c r="S1252">
        <f t="shared" si="79"/>
        <v>2014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(((J1253/60)/60)/24)+DATE(1970,1,1)</f>
        <v>40751.814432870371</v>
      </c>
      <c r="P1253" t="str">
        <f t="shared" si="76"/>
        <v>music</v>
      </c>
      <c r="Q1253" t="str">
        <f t="shared" si="77"/>
        <v>rock</v>
      </c>
      <c r="R1253">
        <f t="shared" si="78"/>
        <v>2011</v>
      </c>
      <c r="S1253">
        <f t="shared" si="79"/>
        <v>2011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(((J1254/60)/60)/24)+DATE(1970,1,1)</f>
        <v>41543.988067129627</v>
      </c>
      <c r="P1254" t="str">
        <f t="shared" si="76"/>
        <v>music</v>
      </c>
      <c r="Q1254" t="str">
        <f t="shared" si="77"/>
        <v>rock</v>
      </c>
      <c r="R1254">
        <f t="shared" si="78"/>
        <v>2013</v>
      </c>
      <c r="S1254">
        <f t="shared" si="79"/>
        <v>2013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(((J1255/60)/60)/24)+DATE(1970,1,1)</f>
        <v>41855.783645833333</v>
      </c>
      <c r="P1255" t="str">
        <f t="shared" si="76"/>
        <v>music</v>
      </c>
      <c r="Q1255" t="str">
        <f t="shared" si="77"/>
        <v>rock</v>
      </c>
      <c r="R1255">
        <f t="shared" si="78"/>
        <v>2014</v>
      </c>
      <c r="S1255">
        <f t="shared" si="79"/>
        <v>2014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(((J1256/60)/60)/24)+DATE(1970,1,1)</f>
        <v>40487.621365740742</v>
      </c>
      <c r="P1256" t="str">
        <f t="shared" si="76"/>
        <v>music</v>
      </c>
      <c r="Q1256" t="str">
        <f t="shared" si="77"/>
        <v>rock</v>
      </c>
      <c r="R1256">
        <f t="shared" si="78"/>
        <v>2010</v>
      </c>
      <c r="S1256">
        <f t="shared" si="79"/>
        <v>2010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(((J1257/60)/60)/24)+DATE(1970,1,1)</f>
        <v>41579.845509259263</v>
      </c>
      <c r="P1257" t="str">
        <f t="shared" si="76"/>
        <v>music</v>
      </c>
      <c r="Q1257" t="str">
        <f t="shared" si="77"/>
        <v>rock</v>
      </c>
      <c r="R1257">
        <f t="shared" si="78"/>
        <v>2013</v>
      </c>
      <c r="S1257">
        <f t="shared" si="79"/>
        <v>2013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(((J1258/60)/60)/24)+DATE(1970,1,1)</f>
        <v>40921.919340277782</v>
      </c>
      <c r="P1258" t="str">
        <f t="shared" si="76"/>
        <v>music</v>
      </c>
      <c r="Q1258" t="str">
        <f t="shared" si="77"/>
        <v>rock</v>
      </c>
      <c r="R1258">
        <f t="shared" si="78"/>
        <v>2012</v>
      </c>
      <c r="S1258">
        <f t="shared" si="79"/>
        <v>2012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(((J1259/60)/60)/24)+DATE(1970,1,1)</f>
        <v>40587.085532407407</v>
      </c>
      <c r="P1259" t="str">
        <f t="shared" si="76"/>
        <v>music</v>
      </c>
      <c r="Q1259" t="str">
        <f t="shared" si="77"/>
        <v>rock</v>
      </c>
      <c r="R1259">
        <f t="shared" si="78"/>
        <v>2011</v>
      </c>
      <c r="S1259">
        <f t="shared" si="79"/>
        <v>2011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(((J1260/60)/60)/24)+DATE(1970,1,1)</f>
        <v>41487.611250000002</v>
      </c>
      <c r="P1260" t="str">
        <f t="shared" si="76"/>
        <v>music</v>
      </c>
      <c r="Q1260" t="str">
        <f t="shared" si="77"/>
        <v>rock</v>
      </c>
      <c r="R1260">
        <f t="shared" si="78"/>
        <v>2013</v>
      </c>
      <c r="S1260">
        <f t="shared" si="79"/>
        <v>2013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(((J1261/60)/60)/24)+DATE(1970,1,1)</f>
        <v>41766.970648148148</v>
      </c>
      <c r="P1261" t="str">
        <f t="shared" si="76"/>
        <v>music</v>
      </c>
      <c r="Q1261" t="str">
        <f t="shared" si="77"/>
        <v>rock</v>
      </c>
      <c r="R1261">
        <f t="shared" si="78"/>
        <v>2014</v>
      </c>
      <c r="S1261">
        <f t="shared" si="79"/>
        <v>2014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(((J1262/60)/60)/24)+DATE(1970,1,1)</f>
        <v>41666.842824074076</v>
      </c>
      <c r="P1262" t="str">
        <f t="shared" si="76"/>
        <v>music</v>
      </c>
      <c r="Q1262" t="str">
        <f t="shared" si="77"/>
        <v>rock</v>
      </c>
      <c r="R1262">
        <f t="shared" si="78"/>
        <v>2014</v>
      </c>
      <c r="S1262">
        <f t="shared" si="79"/>
        <v>2014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(((J1263/60)/60)/24)+DATE(1970,1,1)</f>
        <v>41638.342905092592</v>
      </c>
      <c r="P1263" t="str">
        <f t="shared" si="76"/>
        <v>music</v>
      </c>
      <c r="Q1263" t="str">
        <f t="shared" si="77"/>
        <v>rock</v>
      </c>
      <c r="R1263">
        <f t="shared" si="78"/>
        <v>2013</v>
      </c>
      <c r="S1263">
        <f t="shared" si="79"/>
        <v>2013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(((J1264/60)/60)/24)+DATE(1970,1,1)</f>
        <v>41656.762638888889</v>
      </c>
      <c r="P1264" t="str">
        <f t="shared" si="76"/>
        <v>music</v>
      </c>
      <c r="Q1264" t="str">
        <f t="shared" si="77"/>
        <v>rock</v>
      </c>
      <c r="R1264">
        <f t="shared" si="78"/>
        <v>2014</v>
      </c>
      <c r="S1264">
        <f t="shared" si="79"/>
        <v>2014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(((J1265/60)/60)/24)+DATE(1970,1,1)</f>
        <v>41692.084143518521</v>
      </c>
      <c r="P1265" t="str">
        <f t="shared" si="76"/>
        <v>music</v>
      </c>
      <c r="Q1265" t="str">
        <f t="shared" si="77"/>
        <v>rock</v>
      </c>
      <c r="R1265">
        <f t="shared" si="78"/>
        <v>2014</v>
      </c>
      <c r="S1265">
        <f t="shared" si="79"/>
        <v>2014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(((J1266/60)/60)/24)+DATE(1970,1,1)</f>
        <v>41547.662997685184</v>
      </c>
      <c r="P1266" t="str">
        <f t="shared" si="76"/>
        <v>music</v>
      </c>
      <c r="Q1266" t="str">
        <f t="shared" si="77"/>
        <v>rock</v>
      </c>
      <c r="R1266">
        <f t="shared" si="78"/>
        <v>2013</v>
      </c>
      <c r="S1266">
        <f t="shared" si="79"/>
        <v>2013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(((J1267/60)/60)/24)+DATE(1970,1,1)</f>
        <v>40465.655266203699</v>
      </c>
      <c r="P1267" t="str">
        <f t="shared" si="76"/>
        <v>music</v>
      </c>
      <c r="Q1267" t="str">
        <f t="shared" si="77"/>
        <v>rock</v>
      </c>
      <c r="R1267">
        <f t="shared" si="78"/>
        <v>2010</v>
      </c>
      <c r="S1267">
        <f t="shared" si="79"/>
        <v>2010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(((J1268/60)/60)/24)+DATE(1970,1,1)</f>
        <v>41620.87667824074</v>
      </c>
      <c r="P1268" t="str">
        <f t="shared" si="76"/>
        <v>music</v>
      </c>
      <c r="Q1268" t="str">
        <f t="shared" si="77"/>
        <v>rock</v>
      </c>
      <c r="R1268">
        <f t="shared" si="78"/>
        <v>2013</v>
      </c>
      <c r="S1268">
        <f t="shared" si="79"/>
        <v>2013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(((J1269/60)/60)/24)+DATE(1970,1,1)</f>
        <v>41449.585162037038</v>
      </c>
      <c r="P1269" t="str">
        <f t="shared" si="76"/>
        <v>music</v>
      </c>
      <c r="Q1269" t="str">
        <f t="shared" si="77"/>
        <v>rock</v>
      </c>
      <c r="R1269">
        <f t="shared" si="78"/>
        <v>2013</v>
      </c>
      <c r="S1269">
        <f t="shared" si="79"/>
        <v>2013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(((J1270/60)/60)/24)+DATE(1970,1,1)</f>
        <v>41507.845451388886</v>
      </c>
      <c r="P1270" t="str">
        <f t="shared" si="76"/>
        <v>music</v>
      </c>
      <c r="Q1270" t="str">
        <f t="shared" si="77"/>
        <v>rock</v>
      </c>
      <c r="R1270">
        <f t="shared" si="78"/>
        <v>2013</v>
      </c>
      <c r="S1270">
        <f t="shared" si="79"/>
        <v>2013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(((J1271/60)/60)/24)+DATE(1970,1,1)</f>
        <v>42445.823055555549</v>
      </c>
      <c r="P1271" t="str">
        <f t="shared" si="76"/>
        <v>music</v>
      </c>
      <c r="Q1271" t="str">
        <f t="shared" si="77"/>
        <v>rock</v>
      </c>
      <c r="R1271">
        <f t="shared" si="78"/>
        <v>2016</v>
      </c>
      <c r="S1271">
        <f t="shared" si="79"/>
        <v>2016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(((J1272/60)/60)/24)+DATE(1970,1,1)</f>
        <v>40933.856967592597</v>
      </c>
      <c r="P1272" t="str">
        <f t="shared" si="76"/>
        <v>music</v>
      </c>
      <c r="Q1272" t="str">
        <f t="shared" si="77"/>
        <v>rock</v>
      </c>
      <c r="R1272">
        <f t="shared" si="78"/>
        <v>2012</v>
      </c>
      <c r="S1272">
        <f t="shared" si="79"/>
        <v>2012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(((J1273/60)/60)/24)+DATE(1970,1,1)</f>
        <v>41561.683553240742</v>
      </c>
      <c r="P1273" t="str">
        <f t="shared" si="76"/>
        <v>music</v>
      </c>
      <c r="Q1273" t="str">
        <f t="shared" si="77"/>
        <v>rock</v>
      </c>
      <c r="R1273">
        <f t="shared" si="78"/>
        <v>2013</v>
      </c>
      <c r="S1273">
        <f t="shared" si="79"/>
        <v>2013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(((J1274/60)/60)/24)+DATE(1970,1,1)</f>
        <v>40274.745127314818</v>
      </c>
      <c r="P1274" t="str">
        <f t="shared" si="76"/>
        <v>music</v>
      </c>
      <c r="Q1274" t="str">
        <f t="shared" si="77"/>
        <v>rock</v>
      </c>
      <c r="R1274">
        <f t="shared" si="78"/>
        <v>2010</v>
      </c>
      <c r="S1274">
        <f t="shared" si="79"/>
        <v>2010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(((J1275/60)/60)/24)+DATE(1970,1,1)</f>
        <v>41852.730219907404</v>
      </c>
      <c r="P1275" t="str">
        <f t="shared" si="76"/>
        <v>music</v>
      </c>
      <c r="Q1275" t="str">
        <f t="shared" si="77"/>
        <v>rock</v>
      </c>
      <c r="R1275">
        <f t="shared" si="78"/>
        <v>2014</v>
      </c>
      <c r="S1275">
        <f t="shared" si="79"/>
        <v>2014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(((J1276/60)/60)/24)+DATE(1970,1,1)</f>
        <v>41116.690104166664</v>
      </c>
      <c r="P1276" t="str">
        <f t="shared" si="76"/>
        <v>music</v>
      </c>
      <c r="Q1276" t="str">
        <f t="shared" si="77"/>
        <v>rock</v>
      </c>
      <c r="R1276">
        <f t="shared" si="78"/>
        <v>2012</v>
      </c>
      <c r="S1276">
        <f t="shared" si="79"/>
        <v>2012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(((J1277/60)/60)/24)+DATE(1970,1,1)</f>
        <v>41458.867905092593</v>
      </c>
      <c r="P1277" t="str">
        <f t="shared" si="76"/>
        <v>music</v>
      </c>
      <c r="Q1277" t="str">
        <f t="shared" si="77"/>
        <v>rock</v>
      </c>
      <c r="R1277">
        <f t="shared" si="78"/>
        <v>2013</v>
      </c>
      <c r="S1277">
        <f t="shared" si="79"/>
        <v>2013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(((J1278/60)/60)/24)+DATE(1970,1,1)</f>
        <v>40007.704247685186</v>
      </c>
      <c r="P1278" t="str">
        <f t="shared" si="76"/>
        <v>music</v>
      </c>
      <c r="Q1278" t="str">
        <f t="shared" si="77"/>
        <v>rock</v>
      </c>
      <c r="R1278">
        <f t="shared" si="78"/>
        <v>2009</v>
      </c>
      <c r="S1278">
        <f t="shared" si="79"/>
        <v>2009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(((J1279/60)/60)/24)+DATE(1970,1,1)</f>
        <v>41121.561886574076</v>
      </c>
      <c r="P1279" t="str">
        <f t="shared" si="76"/>
        <v>music</v>
      </c>
      <c r="Q1279" t="str">
        <f t="shared" si="77"/>
        <v>rock</v>
      </c>
      <c r="R1279">
        <f t="shared" si="78"/>
        <v>2012</v>
      </c>
      <c r="S1279">
        <f t="shared" si="79"/>
        <v>2012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(((J1280/60)/60)/24)+DATE(1970,1,1)</f>
        <v>41786.555162037039</v>
      </c>
      <c r="P1280" t="str">
        <f t="shared" si="76"/>
        <v>music</v>
      </c>
      <c r="Q1280" t="str">
        <f t="shared" si="77"/>
        <v>rock</v>
      </c>
      <c r="R1280">
        <f t="shared" si="78"/>
        <v>2014</v>
      </c>
      <c r="S1280">
        <f t="shared" si="79"/>
        <v>2014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(((J1281/60)/60)/24)+DATE(1970,1,1)</f>
        <v>41682.099189814813</v>
      </c>
      <c r="P1281" t="str">
        <f t="shared" si="76"/>
        <v>music</v>
      </c>
      <c r="Q1281" t="str">
        <f t="shared" si="77"/>
        <v>rock</v>
      </c>
      <c r="R1281">
        <f t="shared" si="78"/>
        <v>2014</v>
      </c>
      <c r="S1281">
        <f t="shared" si="79"/>
        <v>2014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(((J1282/60)/60)/24)+DATE(1970,1,1)</f>
        <v>40513.757569444446</v>
      </c>
      <c r="P1282" t="str">
        <f t="shared" ref="P1282:P1345" si="80">LEFT(N1282,SEARCH("/",N1282)-1)</f>
        <v>music</v>
      </c>
      <c r="Q1282" t="str">
        <f t="shared" ref="Q1282:Q1345" si="81">RIGHT(N1282,LEN(N1282)-SEARCH("/",N1282))</f>
        <v>rock</v>
      </c>
      <c r="R1282">
        <f t="shared" si="78"/>
        <v>2010</v>
      </c>
      <c r="S1282">
        <f t="shared" si="79"/>
        <v>2010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(((J1283/60)/60)/24)+DATE(1970,1,1)</f>
        <v>41463.743472222224</v>
      </c>
      <c r="P1283" t="str">
        <f t="shared" si="80"/>
        <v>music</v>
      </c>
      <c r="Q1283" t="str">
        <f t="shared" si="81"/>
        <v>rock</v>
      </c>
      <c r="R1283">
        <f t="shared" ref="R1283:R1346" si="82">YEAR(O1283)</f>
        <v>2013</v>
      </c>
      <c r="S1283">
        <f t="shared" ref="S1283:S1346" si="83">YEAR(O1283)</f>
        <v>2013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(((J1284/60)/60)/24)+DATE(1970,1,1)</f>
        <v>41586.475173611114</v>
      </c>
      <c r="P1284" t="str">
        <f t="shared" si="80"/>
        <v>music</v>
      </c>
      <c r="Q1284" t="str">
        <f t="shared" si="81"/>
        <v>rock</v>
      </c>
      <c r="R1284">
        <f t="shared" si="82"/>
        <v>2013</v>
      </c>
      <c r="S1284">
        <f t="shared" si="83"/>
        <v>2013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(((J1285/60)/60)/24)+DATE(1970,1,1)</f>
        <v>41320.717465277776</v>
      </c>
      <c r="P1285" t="str">
        <f t="shared" si="80"/>
        <v>music</v>
      </c>
      <c r="Q1285" t="str">
        <f t="shared" si="81"/>
        <v>rock</v>
      </c>
      <c r="R1285">
        <f t="shared" si="82"/>
        <v>2013</v>
      </c>
      <c r="S1285">
        <f t="shared" si="83"/>
        <v>2013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(((J1286/60)/60)/24)+DATE(1970,1,1)</f>
        <v>42712.23474537037</v>
      </c>
      <c r="P1286" t="str">
        <f t="shared" si="80"/>
        <v>theater</v>
      </c>
      <c r="Q1286" t="str">
        <f t="shared" si="81"/>
        <v>plays</v>
      </c>
      <c r="R1286">
        <f t="shared" si="82"/>
        <v>2016</v>
      </c>
      <c r="S1286">
        <f t="shared" si="83"/>
        <v>2016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(((J1287/60)/60)/24)+DATE(1970,1,1)</f>
        <v>42160.583043981482</v>
      </c>
      <c r="P1287" t="str">
        <f t="shared" si="80"/>
        <v>theater</v>
      </c>
      <c r="Q1287" t="str">
        <f t="shared" si="81"/>
        <v>plays</v>
      </c>
      <c r="R1287">
        <f t="shared" si="82"/>
        <v>2015</v>
      </c>
      <c r="S1287">
        <f t="shared" si="83"/>
        <v>2015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(((J1288/60)/60)/24)+DATE(1970,1,1)</f>
        <v>42039.384571759263</v>
      </c>
      <c r="P1288" t="str">
        <f t="shared" si="80"/>
        <v>theater</v>
      </c>
      <c r="Q1288" t="str">
        <f t="shared" si="81"/>
        <v>plays</v>
      </c>
      <c r="R1288">
        <f t="shared" si="82"/>
        <v>2015</v>
      </c>
      <c r="S1288">
        <f t="shared" si="83"/>
        <v>2015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(((J1289/60)/60)/24)+DATE(1970,1,1)</f>
        <v>42107.621018518519</v>
      </c>
      <c r="P1289" t="str">
        <f t="shared" si="80"/>
        <v>theater</v>
      </c>
      <c r="Q1289" t="str">
        <f t="shared" si="81"/>
        <v>plays</v>
      </c>
      <c r="R1289">
        <f t="shared" si="82"/>
        <v>2015</v>
      </c>
      <c r="S1289">
        <f t="shared" si="83"/>
        <v>2015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(((J1290/60)/60)/24)+DATE(1970,1,1)</f>
        <v>42561.154664351852</v>
      </c>
      <c r="P1290" t="str">
        <f t="shared" si="80"/>
        <v>theater</v>
      </c>
      <c r="Q1290" t="str">
        <f t="shared" si="81"/>
        <v>plays</v>
      </c>
      <c r="R1290">
        <f t="shared" si="82"/>
        <v>2016</v>
      </c>
      <c r="S1290">
        <f t="shared" si="83"/>
        <v>2016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(((J1291/60)/60)/24)+DATE(1970,1,1)</f>
        <v>42709.134780092587</v>
      </c>
      <c r="P1291" t="str">
        <f t="shared" si="80"/>
        <v>theater</v>
      </c>
      <c r="Q1291" t="str">
        <f t="shared" si="81"/>
        <v>plays</v>
      </c>
      <c r="R1291">
        <f t="shared" si="82"/>
        <v>2016</v>
      </c>
      <c r="S1291">
        <f t="shared" si="83"/>
        <v>2016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(((J1292/60)/60)/24)+DATE(1970,1,1)</f>
        <v>42086.614942129629</v>
      </c>
      <c r="P1292" t="str">
        <f t="shared" si="80"/>
        <v>theater</v>
      </c>
      <c r="Q1292" t="str">
        <f t="shared" si="81"/>
        <v>plays</v>
      </c>
      <c r="R1292">
        <f t="shared" si="82"/>
        <v>2015</v>
      </c>
      <c r="S1292">
        <f t="shared" si="83"/>
        <v>2015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(((J1293/60)/60)/24)+DATE(1970,1,1)</f>
        <v>42064.652673611112</v>
      </c>
      <c r="P1293" t="str">
        <f t="shared" si="80"/>
        <v>theater</v>
      </c>
      <c r="Q1293" t="str">
        <f t="shared" si="81"/>
        <v>plays</v>
      </c>
      <c r="R1293">
        <f t="shared" si="82"/>
        <v>2015</v>
      </c>
      <c r="S1293">
        <f t="shared" si="83"/>
        <v>2015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(((J1294/60)/60)/24)+DATE(1970,1,1)</f>
        <v>42256.764212962968</v>
      </c>
      <c r="P1294" t="str">
        <f t="shared" si="80"/>
        <v>theater</v>
      </c>
      <c r="Q1294" t="str">
        <f t="shared" si="81"/>
        <v>plays</v>
      </c>
      <c r="R1294">
        <f t="shared" si="82"/>
        <v>2015</v>
      </c>
      <c r="S1294">
        <f t="shared" si="83"/>
        <v>2015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(((J1295/60)/60)/24)+DATE(1970,1,1)</f>
        <v>42292.701053240744</v>
      </c>
      <c r="P1295" t="str">
        <f t="shared" si="80"/>
        <v>theater</v>
      </c>
      <c r="Q1295" t="str">
        <f t="shared" si="81"/>
        <v>plays</v>
      </c>
      <c r="R1295">
        <f t="shared" si="82"/>
        <v>2015</v>
      </c>
      <c r="S1295">
        <f t="shared" si="83"/>
        <v>2015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(((J1296/60)/60)/24)+DATE(1970,1,1)</f>
        <v>42278.453668981485</v>
      </c>
      <c r="P1296" t="str">
        <f t="shared" si="80"/>
        <v>theater</v>
      </c>
      <c r="Q1296" t="str">
        <f t="shared" si="81"/>
        <v>plays</v>
      </c>
      <c r="R1296">
        <f t="shared" si="82"/>
        <v>2015</v>
      </c>
      <c r="S1296">
        <f t="shared" si="83"/>
        <v>2015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(((J1297/60)/60)/24)+DATE(1970,1,1)</f>
        <v>42184.572881944448</v>
      </c>
      <c r="P1297" t="str">
        <f t="shared" si="80"/>
        <v>theater</v>
      </c>
      <c r="Q1297" t="str">
        <f t="shared" si="81"/>
        <v>plays</v>
      </c>
      <c r="R1297">
        <f t="shared" si="82"/>
        <v>2015</v>
      </c>
      <c r="S1297">
        <f t="shared" si="83"/>
        <v>2015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(((J1298/60)/60)/24)+DATE(1970,1,1)</f>
        <v>42423.050613425927</v>
      </c>
      <c r="P1298" t="str">
        <f t="shared" si="80"/>
        <v>theater</v>
      </c>
      <c r="Q1298" t="str">
        <f t="shared" si="81"/>
        <v>plays</v>
      </c>
      <c r="R1298">
        <f t="shared" si="82"/>
        <v>2016</v>
      </c>
      <c r="S1298">
        <f t="shared" si="83"/>
        <v>2016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(((J1299/60)/60)/24)+DATE(1970,1,1)</f>
        <v>42461.747199074074</v>
      </c>
      <c r="P1299" t="str">
        <f t="shared" si="80"/>
        <v>theater</v>
      </c>
      <c r="Q1299" t="str">
        <f t="shared" si="81"/>
        <v>plays</v>
      </c>
      <c r="R1299">
        <f t="shared" si="82"/>
        <v>2016</v>
      </c>
      <c r="S1299">
        <f t="shared" si="83"/>
        <v>2016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(((J1300/60)/60)/24)+DATE(1970,1,1)</f>
        <v>42458.680925925932</v>
      </c>
      <c r="P1300" t="str">
        <f t="shared" si="80"/>
        <v>theater</v>
      </c>
      <c r="Q1300" t="str">
        <f t="shared" si="81"/>
        <v>plays</v>
      </c>
      <c r="R1300">
        <f t="shared" si="82"/>
        <v>2016</v>
      </c>
      <c r="S1300">
        <f t="shared" si="83"/>
        <v>2016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(((J1301/60)/60)/24)+DATE(1970,1,1)</f>
        <v>42169.814340277779</v>
      </c>
      <c r="P1301" t="str">
        <f t="shared" si="80"/>
        <v>theater</v>
      </c>
      <c r="Q1301" t="str">
        <f t="shared" si="81"/>
        <v>plays</v>
      </c>
      <c r="R1301">
        <f t="shared" si="82"/>
        <v>2015</v>
      </c>
      <c r="S1301">
        <f t="shared" si="83"/>
        <v>2015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(((J1302/60)/60)/24)+DATE(1970,1,1)</f>
        <v>42483.675208333334</v>
      </c>
      <c r="P1302" t="str">
        <f t="shared" si="80"/>
        <v>theater</v>
      </c>
      <c r="Q1302" t="str">
        <f t="shared" si="81"/>
        <v>plays</v>
      </c>
      <c r="R1302">
        <f t="shared" si="82"/>
        <v>2016</v>
      </c>
      <c r="S1302">
        <f t="shared" si="83"/>
        <v>2016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(((J1303/60)/60)/24)+DATE(1970,1,1)</f>
        <v>42195.749745370369</v>
      </c>
      <c r="P1303" t="str">
        <f t="shared" si="80"/>
        <v>theater</v>
      </c>
      <c r="Q1303" t="str">
        <f t="shared" si="81"/>
        <v>plays</v>
      </c>
      <c r="R1303">
        <f t="shared" si="82"/>
        <v>2015</v>
      </c>
      <c r="S1303">
        <f t="shared" si="83"/>
        <v>2015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(((J1304/60)/60)/24)+DATE(1970,1,1)</f>
        <v>42675.057997685188</v>
      </c>
      <c r="P1304" t="str">
        <f t="shared" si="80"/>
        <v>theater</v>
      </c>
      <c r="Q1304" t="str">
        <f t="shared" si="81"/>
        <v>plays</v>
      </c>
      <c r="R1304">
        <f t="shared" si="82"/>
        <v>2016</v>
      </c>
      <c r="S1304">
        <f t="shared" si="83"/>
        <v>2016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(((J1305/60)/60)/24)+DATE(1970,1,1)</f>
        <v>42566.441203703704</v>
      </c>
      <c r="P1305" t="str">
        <f t="shared" si="80"/>
        <v>theater</v>
      </c>
      <c r="Q1305" t="str">
        <f t="shared" si="81"/>
        <v>plays</v>
      </c>
      <c r="R1305">
        <f t="shared" si="82"/>
        <v>2016</v>
      </c>
      <c r="S1305">
        <f t="shared" si="83"/>
        <v>2016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(((J1306/60)/60)/24)+DATE(1970,1,1)</f>
        <v>42747.194502314815</v>
      </c>
      <c r="P1306" t="str">
        <f t="shared" si="80"/>
        <v>technology</v>
      </c>
      <c r="Q1306" t="str">
        <f t="shared" si="81"/>
        <v>wearables</v>
      </c>
      <c r="R1306">
        <f t="shared" si="82"/>
        <v>2017</v>
      </c>
      <c r="S1306">
        <f t="shared" si="83"/>
        <v>2017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(((J1307/60)/60)/24)+DATE(1970,1,1)</f>
        <v>42543.665601851855</v>
      </c>
      <c r="P1307" t="str">
        <f t="shared" si="80"/>
        <v>technology</v>
      </c>
      <c r="Q1307" t="str">
        <f t="shared" si="81"/>
        <v>wearables</v>
      </c>
      <c r="R1307">
        <f t="shared" si="82"/>
        <v>2016</v>
      </c>
      <c r="S1307">
        <f t="shared" si="83"/>
        <v>2016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(((J1308/60)/60)/24)+DATE(1970,1,1)</f>
        <v>41947.457569444443</v>
      </c>
      <c r="P1308" t="str">
        <f t="shared" si="80"/>
        <v>technology</v>
      </c>
      <c r="Q1308" t="str">
        <f t="shared" si="81"/>
        <v>wearables</v>
      </c>
      <c r="R1308">
        <f t="shared" si="82"/>
        <v>2014</v>
      </c>
      <c r="S1308">
        <f t="shared" si="83"/>
        <v>2014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(((J1309/60)/60)/24)+DATE(1970,1,1)</f>
        <v>42387.503229166665</v>
      </c>
      <c r="P1309" t="str">
        <f t="shared" si="80"/>
        <v>technology</v>
      </c>
      <c r="Q1309" t="str">
        <f t="shared" si="81"/>
        <v>wearables</v>
      </c>
      <c r="R1309">
        <f t="shared" si="82"/>
        <v>2016</v>
      </c>
      <c r="S1309">
        <f t="shared" si="83"/>
        <v>2016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(((J1310/60)/60)/24)+DATE(1970,1,1)</f>
        <v>42611.613564814819</v>
      </c>
      <c r="P1310" t="str">
        <f t="shared" si="80"/>
        <v>technology</v>
      </c>
      <c r="Q1310" t="str">
        <f t="shared" si="81"/>
        <v>wearables</v>
      </c>
      <c r="R1310">
        <f t="shared" si="82"/>
        <v>2016</v>
      </c>
      <c r="S1310">
        <f t="shared" si="83"/>
        <v>2016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(((J1311/60)/60)/24)+DATE(1970,1,1)</f>
        <v>42257.882731481484</v>
      </c>
      <c r="P1311" t="str">
        <f t="shared" si="80"/>
        <v>technology</v>
      </c>
      <c r="Q1311" t="str">
        <f t="shared" si="81"/>
        <v>wearables</v>
      </c>
      <c r="R1311">
        <f t="shared" si="82"/>
        <v>2015</v>
      </c>
      <c r="S1311">
        <f t="shared" si="83"/>
        <v>2015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(((J1312/60)/60)/24)+DATE(1970,1,1)</f>
        <v>42556.667245370365</v>
      </c>
      <c r="P1312" t="str">
        <f t="shared" si="80"/>
        <v>technology</v>
      </c>
      <c r="Q1312" t="str">
        <f t="shared" si="81"/>
        <v>wearables</v>
      </c>
      <c r="R1312">
        <f t="shared" si="82"/>
        <v>2016</v>
      </c>
      <c r="S1312">
        <f t="shared" si="83"/>
        <v>2016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(((J1313/60)/60)/24)+DATE(1970,1,1)</f>
        <v>42669.802303240736</v>
      </c>
      <c r="P1313" t="str">
        <f t="shared" si="80"/>
        <v>technology</v>
      </c>
      <c r="Q1313" t="str">
        <f t="shared" si="81"/>
        <v>wearables</v>
      </c>
      <c r="R1313">
        <f t="shared" si="82"/>
        <v>2016</v>
      </c>
      <c r="S1313">
        <f t="shared" si="83"/>
        <v>2016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(((J1314/60)/60)/24)+DATE(1970,1,1)</f>
        <v>42082.702800925923</v>
      </c>
      <c r="P1314" t="str">
        <f t="shared" si="80"/>
        <v>technology</v>
      </c>
      <c r="Q1314" t="str">
        <f t="shared" si="81"/>
        <v>wearables</v>
      </c>
      <c r="R1314">
        <f t="shared" si="82"/>
        <v>2015</v>
      </c>
      <c r="S1314">
        <f t="shared" si="83"/>
        <v>2015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(((J1315/60)/60)/24)+DATE(1970,1,1)</f>
        <v>42402.709652777776</v>
      </c>
      <c r="P1315" t="str">
        <f t="shared" si="80"/>
        <v>technology</v>
      </c>
      <c r="Q1315" t="str">
        <f t="shared" si="81"/>
        <v>wearables</v>
      </c>
      <c r="R1315">
        <f t="shared" si="82"/>
        <v>2016</v>
      </c>
      <c r="S1315">
        <f t="shared" si="83"/>
        <v>2016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(((J1316/60)/60)/24)+DATE(1970,1,1)</f>
        <v>42604.669675925921</v>
      </c>
      <c r="P1316" t="str">
        <f t="shared" si="80"/>
        <v>technology</v>
      </c>
      <c r="Q1316" t="str">
        <f t="shared" si="81"/>
        <v>wearables</v>
      </c>
      <c r="R1316">
        <f t="shared" si="82"/>
        <v>2016</v>
      </c>
      <c r="S1316">
        <f t="shared" si="83"/>
        <v>2016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(((J1317/60)/60)/24)+DATE(1970,1,1)</f>
        <v>42278.498240740737</v>
      </c>
      <c r="P1317" t="str">
        <f t="shared" si="80"/>
        <v>technology</v>
      </c>
      <c r="Q1317" t="str">
        <f t="shared" si="81"/>
        <v>wearables</v>
      </c>
      <c r="R1317">
        <f t="shared" si="82"/>
        <v>2015</v>
      </c>
      <c r="S1317">
        <f t="shared" si="83"/>
        <v>2015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(((J1318/60)/60)/24)+DATE(1970,1,1)</f>
        <v>42393.961909722217</v>
      </c>
      <c r="P1318" t="str">
        <f t="shared" si="80"/>
        <v>technology</v>
      </c>
      <c r="Q1318" t="str">
        <f t="shared" si="81"/>
        <v>wearables</v>
      </c>
      <c r="R1318">
        <f t="shared" si="82"/>
        <v>2016</v>
      </c>
      <c r="S1318">
        <f t="shared" si="83"/>
        <v>2016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(((J1319/60)/60)/24)+DATE(1970,1,1)</f>
        <v>42520.235486111109</v>
      </c>
      <c r="P1319" t="str">
        <f t="shared" si="80"/>
        <v>technology</v>
      </c>
      <c r="Q1319" t="str">
        <f t="shared" si="81"/>
        <v>wearables</v>
      </c>
      <c r="R1319">
        <f t="shared" si="82"/>
        <v>2016</v>
      </c>
      <c r="S1319">
        <f t="shared" si="83"/>
        <v>2016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(((J1320/60)/60)/24)+DATE(1970,1,1)</f>
        <v>41985.043657407412</v>
      </c>
      <c r="P1320" t="str">
        <f t="shared" si="80"/>
        <v>technology</v>
      </c>
      <c r="Q1320" t="str">
        <f t="shared" si="81"/>
        <v>wearables</v>
      </c>
      <c r="R1320">
        <f t="shared" si="82"/>
        <v>2014</v>
      </c>
      <c r="S1320">
        <f t="shared" si="83"/>
        <v>2014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(((J1321/60)/60)/24)+DATE(1970,1,1)</f>
        <v>41816.812094907407</v>
      </c>
      <c r="P1321" t="str">
        <f t="shared" si="80"/>
        <v>technology</v>
      </c>
      <c r="Q1321" t="str">
        <f t="shared" si="81"/>
        <v>wearables</v>
      </c>
      <c r="R1321">
        <f t="shared" si="82"/>
        <v>2014</v>
      </c>
      <c r="S1321">
        <f t="shared" si="83"/>
        <v>2014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(((J1322/60)/60)/24)+DATE(1970,1,1)</f>
        <v>42705.690347222218</v>
      </c>
      <c r="P1322" t="str">
        <f t="shared" si="80"/>
        <v>technology</v>
      </c>
      <c r="Q1322" t="str">
        <f t="shared" si="81"/>
        <v>wearables</v>
      </c>
      <c r="R1322">
        <f t="shared" si="82"/>
        <v>2016</v>
      </c>
      <c r="S1322">
        <f t="shared" si="83"/>
        <v>2016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(((J1323/60)/60)/24)+DATE(1970,1,1)</f>
        <v>42697.74927083333</v>
      </c>
      <c r="P1323" t="str">
        <f t="shared" si="80"/>
        <v>technology</v>
      </c>
      <c r="Q1323" t="str">
        <f t="shared" si="81"/>
        <v>wearables</v>
      </c>
      <c r="R1323">
        <f t="shared" si="82"/>
        <v>2016</v>
      </c>
      <c r="S1323">
        <f t="shared" si="83"/>
        <v>2016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(((J1324/60)/60)/24)+DATE(1970,1,1)</f>
        <v>42115.656539351854</v>
      </c>
      <c r="P1324" t="str">
        <f t="shared" si="80"/>
        <v>technology</v>
      </c>
      <c r="Q1324" t="str">
        <f t="shared" si="81"/>
        <v>wearables</v>
      </c>
      <c r="R1324">
        <f t="shared" si="82"/>
        <v>2015</v>
      </c>
      <c r="S1324">
        <f t="shared" si="83"/>
        <v>2015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(((J1325/60)/60)/24)+DATE(1970,1,1)</f>
        <v>42451.698449074072</v>
      </c>
      <c r="P1325" t="str">
        <f t="shared" si="80"/>
        <v>technology</v>
      </c>
      <c r="Q1325" t="str">
        <f t="shared" si="81"/>
        <v>wearables</v>
      </c>
      <c r="R1325">
        <f t="shared" si="82"/>
        <v>2016</v>
      </c>
      <c r="S1325">
        <f t="shared" si="83"/>
        <v>2016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(((J1326/60)/60)/24)+DATE(1970,1,1)</f>
        <v>42626.633703703701</v>
      </c>
      <c r="P1326" t="str">
        <f t="shared" si="80"/>
        <v>technology</v>
      </c>
      <c r="Q1326" t="str">
        <f t="shared" si="81"/>
        <v>wearables</v>
      </c>
      <c r="R1326">
        <f t="shared" si="82"/>
        <v>2016</v>
      </c>
      <c r="S1326">
        <f t="shared" si="83"/>
        <v>2016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(((J1327/60)/60)/24)+DATE(1970,1,1)</f>
        <v>42704.086053240739</v>
      </c>
      <c r="P1327" t="str">
        <f t="shared" si="80"/>
        <v>technology</v>
      </c>
      <c r="Q1327" t="str">
        <f t="shared" si="81"/>
        <v>wearables</v>
      </c>
      <c r="R1327">
        <f t="shared" si="82"/>
        <v>2016</v>
      </c>
      <c r="S1327">
        <f t="shared" si="83"/>
        <v>2016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(((J1328/60)/60)/24)+DATE(1970,1,1)</f>
        <v>41974.791990740734</v>
      </c>
      <c r="P1328" t="str">
        <f t="shared" si="80"/>
        <v>technology</v>
      </c>
      <c r="Q1328" t="str">
        <f t="shared" si="81"/>
        <v>wearables</v>
      </c>
      <c r="R1328">
        <f t="shared" si="82"/>
        <v>2014</v>
      </c>
      <c r="S1328">
        <f t="shared" si="83"/>
        <v>2014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(((J1329/60)/60)/24)+DATE(1970,1,1)</f>
        <v>42123.678645833337</v>
      </c>
      <c r="P1329" t="str">
        <f t="shared" si="80"/>
        <v>technology</v>
      </c>
      <c r="Q1329" t="str">
        <f t="shared" si="81"/>
        <v>wearables</v>
      </c>
      <c r="R1329">
        <f t="shared" si="82"/>
        <v>2015</v>
      </c>
      <c r="S1329">
        <f t="shared" si="83"/>
        <v>2015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(((J1330/60)/60)/24)+DATE(1970,1,1)</f>
        <v>42612.642754629633</v>
      </c>
      <c r="P1330" t="str">
        <f t="shared" si="80"/>
        <v>technology</v>
      </c>
      <c r="Q1330" t="str">
        <f t="shared" si="81"/>
        <v>wearables</v>
      </c>
      <c r="R1330">
        <f t="shared" si="82"/>
        <v>2016</v>
      </c>
      <c r="S1330">
        <f t="shared" si="83"/>
        <v>2016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(((J1331/60)/60)/24)+DATE(1970,1,1)</f>
        <v>41935.221585648149</v>
      </c>
      <c r="P1331" t="str">
        <f t="shared" si="80"/>
        <v>technology</v>
      </c>
      <c r="Q1331" t="str">
        <f t="shared" si="81"/>
        <v>wearables</v>
      </c>
      <c r="R1331">
        <f t="shared" si="82"/>
        <v>2014</v>
      </c>
      <c r="S1331">
        <f t="shared" si="83"/>
        <v>2014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(((J1332/60)/60)/24)+DATE(1970,1,1)</f>
        <v>42522.276724537034</v>
      </c>
      <c r="P1332" t="str">
        <f t="shared" si="80"/>
        <v>technology</v>
      </c>
      <c r="Q1332" t="str">
        <f t="shared" si="81"/>
        <v>wearables</v>
      </c>
      <c r="R1332">
        <f t="shared" si="82"/>
        <v>2016</v>
      </c>
      <c r="S1332">
        <f t="shared" si="83"/>
        <v>2016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(((J1333/60)/60)/24)+DATE(1970,1,1)</f>
        <v>42569.50409722222</v>
      </c>
      <c r="P1333" t="str">
        <f t="shared" si="80"/>
        <v>technology</v>
      </c>
      <c r="Q1333" t="str">
        <f t="shared" si="81"/>
        <v>wearables</v>
      </c>
      <c r="R1333">
        <f t="shared" si="82"/>
        <v>2016</v>
      </c>
      <c r="S1333">
        <f t="shared" si="83"/>
        <v>2016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(((J1334/60)/60)/24)+DATE(1970,1,1)</f>
        <v>42732.060277777782</v>
      </c>
      <c r="P1334" t="str">
        <f t="shared" si="80"/>
        <v>technology</v>
      </c>
      <c r="Q1334" t="str">
        <f t="shared" si="81"/>
        <v>wearables</v>
      </c>
      <c r="R1334">
        <f t="shared" si="82"/>
        <v>2016</v>
      </c>
      <c r="S1334">
        <f t="shared" si="83"/>
        <v>2016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(((J1335/60)/60)/24)+DATE(1970,1,1)</f>
        <v>41806.106770833336</v>
      </c>
      <c r="P1335" t="str">
        <f t="shared" si="80"/>
        <v>technology</v>
      </c>
      <c r="Q1335" t="str">
        <f t="shared" si="81"/>
        <v>wearables</v>
      </c>
      <c r="R1335">
        <f t="shared" si="82"/>
        <v>2014</v>
      </c>
      <c r="S1335">
        <f t="shared" si="83"/>
        <v>2014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(((J1336/60)/60)/24)+DATE(1970,1,1)</f>
        <v>42410.774155092593</v>
      </c>
      <c r="P1336" t="str">
        <f t="shared" si="80"/>
        <v>technology</v>
      </c>
      <c r="Q1336" t="str">
        <f t="shared" si="81"/>
        <v>wearables</v>
      </c>
      <c r="R1336">
        <f t="shared" si="82"/>
        <v>2016</v>
      </c>
      <c r="S1336">
        <f t="shared" si="83"/>
        <v>2016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(((J1337/60)/60)/24)+DATE(1970,1,1)</f>
        <v>42313.936365740738</v>
      </c>
      <c r="P1337" t="str">
        <f t="shared" si="80"/>
        <v>technology</v>
      </c>
      <c r="Q1337" t="str">
        <f t="shared" si="81"/>
        <v>wearables</v>
      </c>
      <c r="R1337">
        <f t="shared" si="82"/>
        <v>2015</v>
      </c>
      <c r="S1337">
        <f t="shared" si="83"/>
        <v>2015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(((J1338/60)/60)/24)+DATE(1970,1,1)</f>
        <v>41955.863750000004</v>
      </c>
      <c r="P1338" t="str">
        <f t="shared" si="80"/>
        <v>technology</v>
      </c>
      <c r="Q1338" t="str">
        <f t="shared" si="81"/>
        <v>wearables</v>
      </c>
      <c r="R1338">
        <f t="shared" si="82"/>
        <v>2014</v>
      </c>
      <c r="S1338">
        <f t="shared" si="83"/>
        <v>2014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(((J1339/60)/60)/24)+DATE(1970,1,1)</f>
        <v>42767.577303240745</v>
      </c>
      <c r="P1339" t="str">
        <f t="shared" si="80"/>
        <v>technology</v>
      </c>
      <c r="Q1339" t="str">
        <f t="shared" si="81"/>
        <v>wearables</v>
      </c>
      <c r="R1339">
        <f t="shared" si="82"/>
        <v>2017</v>
      </c>
      <c r="S1339">
        <f t="shared" si="83"/>
        <v>2017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(((J1340/60)/60)/24)+DATE(1970,1,1)</f>
        <v>42188.803622685184</v>
      </c>
      <c r="P1340" t="str">
        <f t="shared" si="80"/>
        <v>technology</v>
      </c>
      <c r="Q1340" t="str">
        <f t="shared" si="81"/>
        <v>wearables</v>
      </c>
      <c r="R1340">
        <f t="shared" si="82"/>
        <v>2015</v>
      </c>
      <c r="S1340">
        <f t="shared" si="83"/>
        <v>2015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(((J1341/60)/60)/24)+DATE(1970,1,1)</f>
        <v>41936.647164351853</v>
      </c>
      <c r="P1341" t="str">
        <f t="shared" si="80"/>
        <v>technology</v>
      </c>
      <c r="Q1341" t="str">
        <f t="shared" si="81"/>
        <v>wearables</v>
      </c>
      <c r="R1341">
        <f t="shared" si="82"/>
        <v>2014</v>
      </c>
      <c r="S1341">
        <f t="shared" si="83"/>
        <v>2014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(((J1342/60)/60)/24)+DATE(1970,1,1)</f>
        <v>41836.595520833333</v>
      </c>
      <c r="P1342" t="str">
        <f t="shared" si="80"/>
        <v>technology</v>
      </c>
      <c r="Q1342" t="str">
        <f t="shared" si="81"/>
        <v>wearables</v>
      </c>
      <c r="R1342">
        <f t="shared" si="82"/>
        <v>2014</v>
      </c>
      <c r="S1342">
        <f t="shared" si="83"/>
        <v>2014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(((J1343/60)/60)/24)+DATE(1970,1,1)</f>
        <v>42612.624039351853</v>
      </c>
      <c r="P1343" t="str">
        <f t="shared" si="80"/>
        <v>technology</v>
      </c>
      <c r="Q1343" t="str">
        <f t="shared" si="81"/>
        <v>wearables</v>
      </c>
      <c r="R1343">
        <f t="shared" si="82"/>
        <v>2016</v>
      </c>
      <c r="S1343">
        <f t="shared" si="83"/>
        <v>2016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(((J1344/60)/60)/24)+DATE(1970,1,1)</f>
        <v>42172.816423611104</v>
      </c>
      <c r="P1344" t="str">
        <f t="shared" si="80"/>
        <v>technology</v>
      </c>
      <c r="Q1344" t="str">
        <f t="shared" si="81"/>
        <v>wearables</v>
      </c>
      <c r="R1344">
        <f t="shared" si="82"/>
        <v>2015</v>
      </c>
      <c r="S1344">
        <f t="shared" si="83"/>
        <v>2015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(((J1345/60)/60)/24)+DATE(1970,1,1)</f>
        <v>42542.526423611111</v>
      </c>
      <c r="P1345" t="str">
        <f t="shared" si="80"/>
        <v>technology</v>
      </c>
      <c r="Q1345" t="str">
        <f t="shared" si="81"/>
        <v>wearables</v>
      </c>
      <c r="R1345">
        <f t="shared" si="82"/>
        <v>2016</v>
      </c>
      <c r="S1345">
        <f t="shared" si="83"/>
        <v>2016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(((J1346/60)/60)/24)+DATE(1970,1,1)</f>
        <v>42522.789803240739</v>
      </c>
      <c r="P1346" t="str">
        <f t="shared" ref="P1346:P1409" si="84">LEFT(N1346,SEARCH("/",N1346)-1)</f>
        <v>publishing</v>
      </c>
      <c r="Q1346" t="str">
        <f t="shared" ref="Q1346:Q1409" si="85">RIGHT(N1346,LEN(N1346)-SEARCH("/",N1346))</f>
        <v>nonfiction</v>
      </c>
      <c r="R1346">
        <f t="shared" si="82"/>
        <v>2016</v>
      </c>
      <c r="S1346">
        <f t="shared" si="83"/>
        <v>2016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(((J1347/60)/60)/24)+DATE(1970,1,1)</f>
        <v>41799.814340277779</v>
      </c>
      <c r="P1347" t="str">
        <f t="shared" si="84"/>
        <v>publishing</v>
      </c>
      <c r="Q1347" t="str">
        <f t="shared" si="85"/>
        <v>nonfiction</v>
      </c>
      <c r="R1347">
        <f t="shared" ref="R1347:R1410" si="86">YEAR(O1347)</f>
        <v>2014</v>
      </c>
      <c r="S1347">
        <f t="shared" ref="S1347:S1410" si="87">YEAR(O1347)</f>
        <v>2014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(((J1348/60)/60)/24)+DATE(1970,1,1)</f>
        <v>41422.075821759259</v>
      </c>
      <c r="P1348" t="str">
        <f t="shared" si="84"/>
        <v>publishing</v>
      </c>
      <c r="Q1348" t="str">
        <f t="shared" si="85"/>
        <v>nonfiction</v>
      </c>
      <c r="R1348">
        <f t="shared" si="86"/>
        <v>2013</v>
      </c>
      <c r="S1348">
        <f t="shared" si="87"/>
        <v>2013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(((J1349/60)/60)/24)+DATE(1970,1,1)</f>
        <v>42040.638020833328</v>
      </c>
      <c r="P1349" t="str">
        <f t="shared" si="84"/>
        <v>publishing</v>
      </c>
      <c r="Q1349" t="str">
        <f t="shared" si="85"/>
        <v>nonfiction</v>
      </c>
      <c r="R1349">
        <f t="shared" si="86"/>
        <v>2015</v>
      </c>
      <c r="S1349">
        <f t="shared" si="87"/>
        <v>2015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(((J1350/60)/60)/24)+DATE(1970,1,1)</f>
        <v>41963.506168981476</v>
      </c>
      <c r="P1350" t="str">
        <f t="shared" si="84"/>
        <v>publishing</v>
      </c>
      <c r="Q1350" t="str">
        <f t="shared" si="85"/>
        <v>nonfiction</v>
      </c>
      <c r="R1350">
        <f t="shared" si="86"/>
        <v>2014</v>
      </c>
      <c r="S1350">
        <f t="shared" si="87"/>
        <v>2014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(((J1351/60)/60)/24)+DATE(1970,1,1)</f>
        <v>42317.33258101852</v>
      </c>
      <c r="P1351" t="str">
        <f t="shared" si="84"/>
        <v>publishing</v>
      </c>
      <c r="Q1351" t="str">
        <f t="shared" si="85"/>
        <v>nonfiction</v>
      </c>
      <c r="R1351">
        <f t="shared" si="86"/>
        <v>2015</v>
      </c>
      <c r="S1351">
        <f t="shared" si="87"/>
        <v>2015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(((J1352/60)/60)/24)+DATE(1970,1,1)</f>
        <v>42334.013124999998</v>
      </c>
      <c r="P1352" t="str">
        <f t="shared" si="84"/>
        <v>publishing</v>
      </c>
      <c r="Q1352" t="str">
        <f t="shared" si="85"/>
        <v>nonfiction</v>
      </c>
      <c r="R1352">
        <f t="shared" si="86"/>
        <v>2015</v>
      </c>
      <c r="S1352">
        <f t="shared" si="87"/>
        <v>2015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(((J1353/60)/60)/24)+DATE(1970,1,1)</f>
        <v>42382.74009259259</v>
      </c>
      <c r="P1353" t="str">
        <f t="shared" si="84"/>
        <v>publishing</v>
      </c>
      <c r="Q1353" t="str">
        <f t="shared" si="85"/>
        <v>nonfiction</v>
      </c>
      <c r="R1353">
        <f t="shared" si="86"/>
        <v>2016</v>
      </c>
      <c r="S1353">
        <f t="shared" si="87"/>
        <v>2016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(((J1354/60)/60)/24)+DATE(1970,1,1)</f>
        <v>42200.578310185185</v>
      </c>
      <c r="P1354" t="str">
        <f t="shared" si="84"/>
        <v>publishing</v>
      </c>
      <c r="Q1354" t="str">
        <f t="shared" si="85"/>
        <v>nonfiction</v>
      </c>
      <c r="R1354">
        <f t="shared" si="86"/>
        <v>2015</v>
      </c>
      <c r="S1354">
        <f t="shared" si="87"/>
        <v>2015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(((J1355/60)/60)/24)+DATE(1970,1,1)</f>
        <v>41309.11791666667</v>
      </c>
      <c r="P1355" t="str">
        <f t="shared" si="84"/>
        <v>publishing</v>
      </c>
      <c r="Q1355" t="str">
        <f t="shared" si="85"/>
        <v>nonfiction</v>
      </c>
      <c r="R1355">
        <f t="shared" si="86"/>
        <v>2013</v>
      </c>
      <c r="S1355">
        <f t="shared" si="87"/>
        <v>2013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(((J1356/60)/60)/24)+DATE(1970,1,1)</f>
        <v>42502.807627314818</v>
      </c>
      <c r="P1356" t="str">
        <f t="shared" si="84"/>
        <v>publishing</v>
      </c>
      <c r="Q1356" t="str">
        <f t="shared" si="85"/>
        <v>nonfiction</v>
      </c>
      <c r="R1356">
        <f t="shared" si="86"/>
        <v>2016</v>
      </c>
      <c r="S1356">
        <f t="shared" si="87"/>
        <v>2016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(((J1357/60)/60)/24)+DATE(1970,1,1)</f>
        <v>41213.254687499997</v>
      </c>
      <c r="P1357" t="str">
        <f t="shared" si="84"/>
        <v>publishing</v>
      </c>
      <c r="Q1357" t="str">
        <f t="shared" si="85"/>
        <v>nonfiction</v>
      </c>
      <c r="R1357">
        <f t="shared" si="86"/>
        <v>2012</v>
      </c>
      <c r="S1357">
        <f t="shared" si="87"/>
        <v>2012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(((J1358/60)/60)/24)+DATE(1970,1,1)</f>
        <v>41430.038888888892</v>
      </c>
      <c r="P1358" t="str">
        <f t="shared" si="84"/>
        <v>publishing</v>
      </c>
      <c r="Q1358" t="str">
        <f t="shared" si="85"/>
        <v>nonfiction</v>
      </c>
      <c r="R1358">
        <f t="shared" si="86"/>
        <v>2013</v>
      </c>
      <c r="S1358">
        <f t="shared" si="87"/>
        <v>2013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(((J1359/60)/60)/24)+DATE(1970,1,1)</f>
        <v>41304.962233796294</v>
      </c>
      <c r="P1359" t="str">
        <f t="shared" si="84"/>
        <v>publishing</v>
      </c>
      <c r="Q1359" t="str">
        <f t="shared" si="85"/>
        <v>nonfiction</v>
      </c>
      <c r="R1359">
        <f t="shared" si="86"/>
        <v>2013</v>
      </c>
      <c r="S1359">
        <f t="shared" si="87"/>
        <v>2013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(((J1360/60)/60)/24)+DATE(1970,1,1)</f>
        <v>40689.570868055554</v>
      </c>
      <c r="P1360" t="str">
        <f t="shared" si="84"/>
        <v>publishing</v>
      </c>
      <c r="Q1360" t="str">
        <f t="shared" si="85"/>
        <v>nonfiction</v>
      </c>
      <c r="R1360">
        <f t="shared" si="86"/>
        <v>2011</v>
      </c>
      <c r="S1360">
        <f t="shared" si="87"/>
        <v>2011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(((J1361/60)/60)/24)+DATE(1970,1,1)</f>
        <v>40668.814699074072</v>
      </c>
      <c r="P1361" t="str">
        <f t="shared" si="84"/>
        <v>publishing</v>
      </c>
      <c r="Q1361" t="str">
        <f t="shared" si="85"/>
        <v>nonfiction</v>
      </c>
      <c r="R1361">
        <f t="shared" si="86"/>
        <v>2011</v>
      </c>
      <c r="S1361">
        <f t="shared" si="87"/>
        <v>2011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(((J1362/60)/60)/24)+DATE(1970,1,1)</f>
        <v>41095.900694444441</v>
      </c>
      <c r="P1362" t="str">
        <f t="shared" si="84"/>
        <v>publishing</v>
      </c>
      <c r="Q1362" t="str">
        <f t="shared" si="85"/>
        <v>nonfiction</v>
      </c>
      <c r="R1362">
        <f t="shared" si="86"/>
        <v>2012</v>
      </c>
      <c r="S1362">
        <f t="shared" si="87"/>
        <v>2012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(((J1363/60)/60)/24)+DATE(1970,1,1)</f>
        <v>41781.717268518521</v>
      </c>
      <c r="P1363" t="str">
        <f t="shared" si="84"/>
        <v>publishing</v>
      </c>
      <c r="Q1363" t="str">
        <f t="shared" si="85"/>
        <v>nonfiction</v>
      </c>
      <c r="R1363">
        <f t="shared" si="86"/>
        <v>2014</v>
      </c>
      <c r="S1363">
        <f t="shared" si="87"/>
        <v>2014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(((J1364/60)/60)/24)+DATE(1970,1,1)</f>
        <v>41464.934386574074</v>
      </c>
      <c r="P1364" t="str">
        <f t="shared" si="84"/>
        <v>publishing</v>
      </c>
      <c r="Q1364" t="str">
        <f t="shared" si="85"/>
        <v>nonfiction</v>
      </c>
      <c r="R1364">
        <f t="shared" si="86"/>
        <v>2013</v>
      </c>
      <c r="S1364">
        <f t="shared" si="87"/>
        <v>2013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(((J1365/60)/60)/24)+DATE(1970,1,1)</f>
        <v>42396.8440625</v>
      </c>
      <c r="P1365" t="str">
        <f t="shared" si="84"/>
        <v>publishing</v>
      </c>
      <c r="Q1365" t="str">
        <f t="shared" si="85"/>
        <v>nonfiction</v>
      </c>
      <c r="R1365">
        <f t="shared" si="86"/>
        <v>2016</v>
      </c>
      <c r="S1365">
        <f t="shared" si="87"/>
        <v>2016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(((J1366/60)/60)/24)+DATE(1970,1,1)</f>
        <v>41951.695671296293</v>
      </c>
      <c r="P1366" t="str">
        <f t="shared" si="84"/>
        <v>music</v>
      </c>
      <c r="Q1366" t="str">
        <f t="shared" si="85"/>
        <v>rock</v>
      </c>
      <c r="R1366">
        <f t="shared" si="86"/>
        <v>2014</v>
      </c>
      <c r="S1366">
        <f t="shared" si="87"/>
        <v>2014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(((J1367/60)/60)/24)+DATE(1970,1,1)</f>
        <v>42049.733240740738</v>
      </c>
      <c r="P1367" t="str">
        <f t="shared" si="84"/>
        <v>music</v>
      </c>
      <c r="Q1367" t="str">
        <f t="shared" si="85"/>
        <v>rock</v>
      </c>
      <c r="R1367">
        <f t="shared" si="86"/>
        <v>2015</v>
      </c>
      <c r="S1367">
        <f t="shared" si="87"/>
        <v>2015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(((J1368/60)/60)/24)+DATE(1970,1,1)</f>
        <v>41924.996099537035</v>
      </c>
      <c r="P1368" t="str">
        <f t="shared" si="84"/>
        <v>music</v>
      </c>
      <c r="Q1368" t="str">
        <f t="shared" si="85"/>
        <v>rock</v>
      </c>
      <c r="R1368">
        <f t="shared" si="86"/>
        <v>2014</v>
      </c>
      <c r="S1368">
        <f t="shared" si="87"/>
        <v>2014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(((J1369/60)/60)/24)+DATE(1970,1,1)</f>
        <v>42292.002893518518</v>
      </c>
      <c r="P1369" t="str">
        <f t="shared" si="84"/>
        <v>music</v>
      </c>
      <c r="Q1369" t="str">
        <f t="shared" si="85"/>
        <v>rock</v>
      </c>
      <c r="R1369">
        <f t="shared" si="86"/>
        <v>2015</v>
      </c>
      <c r="S1369">
        <f t="shared" si="87"/>
        <v>2015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(((J1370/60)/60)/24)+DATE(1970,1,1)</f>
        <v>42146.190902777773</v>
      </c>
      <c r="P1370" t="str">
        <f t="shared" si="84"/>
        <v>music</v>
      </c>
      <c r="Q1370" t="str">
        <f t="shared" si="85"/>
        <v>rock</v>
      </c>
      <c r="R1370">
        <f t="shared" si="86"/>
        <v>2015</v>
      </c>
      <c r="S1370">
        <f t="shared" si="87"/>
        <v>2015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(((J1371/60)/60)/24)+DATE(1970,1,1)</f>
        <v>41710.594282407408</v>
      </c>
      <c r="P1371" t="str">
        <f t="shared" si="84"/>
        <v>music</v>
      </c>
      <c r="Q1371" t="str">
        <f t="shared" si="85"/>
        <v>rock</v>
      </c>
      <c r="R1371">
        <f t="shared" si="86"/>
        <v>2014</v>
      </c>
      <c r="S1371">
        <f t="shared" si="87"/>
        <v>2014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(((J1372/60)/60)/24)+DATE(1970,1,1)</f>
        <v>41548.00335648148</v>
      </c>
      <c r="P1372" t="str">
        <f t="shared" si="84"/>
        <v>music</v>
      </c>
      <c r="Q1372" t="str">
        <f t="shared" si="85"/>
        <v>rock</v>
      </c>
      <c r="R1372">
        <f t="shared" si="86"/>
        <v>2013</v>
      </c>
      <c r="S1372">
        <f t="shared" si="87"/>
        <v>2013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(((J1373/60)/60)/24)+DATE(1970,1,1)</f>
        <v>42101.758587962962</v>
      </c>
      <c r="P1373" t="str">
        <f t="shared" si="84"/>
        <v>music</v>
      </c>
      <c r="Q1373" t="str">
        <f t="shared" si="85"/>
        <v>rock</v>
      </c>
      <c r="R1373">
        <f t="shared" si="86"/>
        <v>2015</v>
      </c>
      <c r="S1373">
        <f t="shared" si="87"/>
        <v>2015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(((J1374/60)/60)/24)+DATE(1970,1,1)</f>
        <v>41072.739953703705</v>
      </c>
      <c r="P1374" t="str">
        <f t="shared" si="84"/>
        <v>music</v>
      </c>
      <c r="Q1374" t="str">
        <f t="shared" si="85"/>
        <v>rock</v>
      </c>
      <c r="R1374">
        <f t="shared" si="86"/>
        <v>2012</v>
      </c>
      <c r="S1374">
        <f t="shared" si="87"/>
        <v>2012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(((J1375/60)/60)/24)+DATE(1970,1,1)</f>
        <v>42704.95177083333</v>
      </c>
      <c r="P1375" t="str">
        <f t="shared" si="84"/>
        <v>music</v>
      </c>
      <c r="Q1375" t="str">
        <f t="shared" si="85"/>
        <v>rock</v>
      </c>
      <c r="R1375">
        <f t="shared" si="86"/>
        <v>2016</v>
      </c>
      <c r="S1375">
        <f t="shared" si="87"/>
        <v>2016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(((J1376/60)/60)/24)+DATE(1970,1,1)</f>
        <v>42424.161898148144</v>
      </c>
      <c r="P1376" t="str">
        <f t="shared" si="84"/>
        <v>music</v>
      </c>
      <c r="Q1376" t="str">
        <f t="shared" si="85"/>
        <v>rock</v>
      </c>
      <c r="R1376">
        <f t="shared" si="86"/>
        <v>2016</v>
      </c>
      <c r="S1376">
        <f t="shared" si="87"/>
        <v>2016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(((J1377/60)/60)/24)+DATE(1970,1,1)</f>
        <v>42720.066192129627</v>
      </c>
      <c r="P1377" t="str">
        <f t="shared" si="84"/>
        <v>music</v>
      </c>
      <c r="Q1377" t="str">
        <f t="shared" si="85"/>
        <v>rock</v>
      </c>
      <c r="R1377">
        <f t="shared" si="86"/>
        <v>2016</v>
      </c>
      <c r="S1377">
        <f t="shared" si="87"/>
        <v>2016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(((J1378/60)/60)/24)+DATE(1970,1,1)</f>
        <v>42677.669050925921</v>
      </c>
      <c r="P1378" t="str">
        <f t="shared" si="84"/>
        <v>music</v>
      </c>
      <c r="Q1378" t="str">
        <f t="shared" si="85"/>
        <v>rock</v>
      </c>
      <c r="R1378">
        <f t="shared" si="86"/>
        <v>2016</v>
      </c>
      <c r="S1378">
        <f t="shared" si="87"/>
        <v>2016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(((J1379/60)/60)/24)+DATE(1970,1,1)</f>
        <v>42747.219560185185</v>
      </c>
      <c r="P1379" t="str">
        <f t="shared" si="84"/>
        <v>music</v>
      </c>
      <c r="Q1379" t="str">
        <f t="shared" si="85"/>
        <v>rock</v>
      </c>
      <c r="R1379">
        <f t="shared" si="86"/>
        <v>2017</v>
      </c>
      <c r="S1379">
        <f t="shared" si="87"/>
        <v>2017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(((J1380/60)/60)/24)+DATE(1970,1,1)</f>
        <v>42568.759374999994</v>
      </c>
      <c r="P1380" t="str">
        <f t="shared" si="84"/>
        <v>music</v>
      </c>
      <c r="Q1380" t="str">
        <f t="shared" si="85"/>
        <v>rock</v>
      </c>
      <c r="R1380">
        <f t="shared" si="86"/>
        <v>2016</v>
      </c>
      <c r="S1380">
        <f t="shared" si="87"/>
        <v>2016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(((J1381/60)/60)/24)+DATE(1970,1,1)</f>
        <v>42130.491620370376</v>
      </c>
      <c r="P1381" t="str">
        <f t="shared" si="84"/>
        <v>music</v>
      </c>
      <c r="Q1381" t="str">
        <f t="shared" si="85"/>
        <v>rock</v>
      </c>
      <c r="R1381">
        <f t="shared" si="86"/>
        <v>2015</v>
      </c>
      <c r="S1381">
        <f t="shared" si="87"/>
        <v>2015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(((J1382/60)/60)/24)+DATE(1970,1,1)</f>
        <v>42141.762800925921</v>
      </c>
      <c r="P1382" t="str">
        <f t="shared" si="84"/>
        <v>music</v>
      </c>
      <c r="Q1382" t="str">
        <f t="shared" si="85"/>
        <v>rock</v>
      </c>
      <c r="R1382">
        <f t="shared" si="86"/>
        <v>2015</v>
      </c>
      <c r="S1382">
        <f t="shared" si="87"/>
        <v>2015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(((J1383/60)/60)/24)+DATE(1970,1,1)</f>
        <v>42703.214409722219</v>
      </c>
      <c r="P1383" t="str">
        <f t="shared" si="84"/>
        <v>music</v>
      </c>
      <c r="Q1383" t="str">
        <f t="shared" si="85"/>
        <v>rock</v>
      </c>
      <c r="R1383">
        <f t="shared" si="86"/>
        <v>2016</v>
      </c>
      <c r="S1383">
        <f t="shared" si="87"/>
        <v>2016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(((J1384/60)/60)/24)+DATE(1970,1,1)</f>
        <v>41370.800185185188</v>
      </c>
      <c r="P1384" t="str">
        <f t="shared" si="84"/>
        <v>music</v>
      </c>
      <c r="Q1384" t="str">
        <f t="shared" si="85"/>
        <v>rock</v>
      </c>
      <c r="R1384">
        <f t="shared" si="86"/>
        <v>2013</v>
      </c>
      <c r="S1384">
        <f t="shared" si="87"/>
        <v>2013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(((J1385/60)/60)/24)+DATE(1970,1,1)</f>
        <v>42707.074976851851</v>
      </c>
      <c r="P1385" t="str">
        <f t="shared" si="84"/>
        <v>music</v>
      </c>
      <c r="Q1385" t="str">
        <f t="shared" si="85"/>
        <v>rock</v>
      </c>
      <c r="R1385">
        <f t="shared" si="86"/>
        <v>2016</v>
      </c>
      <c r="S1385">
        <f t="shared" si="87"/>
        <v>2016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(((J1386/60)/60)/24)+DATE(1970,1,1)</f>
        <v>42160.735208333332</v>
      </c>
      <c r="P1386" t="str">
        <f t="shared" si="84"/>
        <v>music</v>
      </c>
      <c r="Q1386" t="str">
        <f t="shared" si="85"/>
        <v>rock</v>
      </c>
      <c r="R1386">
        <f t="shared" si="86"/>
        <v>2015</v>
      </c>
      <c r="S1386">
        <f t="shared" si="87"/>
        <v>2015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(((J1387/60)/60)/24)+DATE(1970,1,1)</f>
        <v>42433.688900462963</v>
      </c>
      <c r="P1387" t="str">
        <f t="shared" si="84"/>
        <v>music</v>
      </c>
      <c r="Q1387" t="str">
        <f t="shared" si="85"/>
        <v>rock</v>
      </c>
      <c r="R1387">
        <f t="shared" si="86"/>
        <v>2016</v>
      </c>
      <c r="S1387">
        <f t="shared" si="87"/>
        <v>2016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(((J1388/60)/60)/24)+DATE(1970,1,1)</f>
        <v>42184.646863425922</v>
      </c>
      <c r="P1388" t="str">
        <f t="shared" si="84"/>
        <v>music</v>
      </c>
      <c r="Q1388" t="str">
        <f t="shared" si="85"/>
        <v>rock</v>
      </c>
      <c r="R1388">
        <f t="shared" si="86"/>
        <v>2015</v>
      </c>
      <c r="S1388">
        <f t="shared" si="87"/>
        <v>2015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(((J1389/60)/60)/24)+DATE(1970,1,1)</f>
        <v>42126.92123842593</v>
      </c>
      <c r="P1389" t="str">
        <f t="shared" si="84"/>
        <v>music</v>
      </c>
      <c r="Q1389" t="str">
        <f t="shared" si="85"/>
        <v>rock</v>
      </c>
      <c r="R1389">
        <f t="shared" si="86"/>
        <v>2015</v>
      </c>
      <c r="S1389">
        <f t="shared" si="87"/>
        <v>2015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(((J1390/60)/60)/24)+DATE(1970,1,1)</f>
        <v>42634.614780092597</v>
      </c>
      <c r="P1390" t="str">
        <f t="shared" si="84"/>
        <v>music</v>
      </c>
      <c r="Q1390" t="str">
        <f t="shared" si="85"/>
        <v>rock</v>
      </c>
      <c r="R1390">
        <f t="shared" si="86"/>
        <v>2016</v>
      </c>
      <c r="S1390">
        <f t="shared" si="87"/>
        <v>2016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(((J1391/60)/60)/24)+DATE(1970,1,1)</f>
        <v>42565.480983796297</v>
      </c>
      <c r="P1391" t="str">
        <f t="shared" si="84"/>
        <v>music</v>
      </c>
      <c r="Q1391" t="str">
        <f t="shared" si="85"/>
        <v>rock</v>
      </c>
      <c r="R1391">
        <f t="shared" si="86"/>
        <v>2016</v>
      </c>
      <c r="S1391">
        <f t="shared" si="87"/>
        <v>2016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(((J1392/60)/60)/24)+DATE(1970,1,1)</f>
        <v>42087.803310185183</v>
      </c>
      <c r="P1392" t="str">
        <f t="shared" si="84"/>
        <v>music</v>
      </c>
      <c r="Q1392" t="str">
        <f t="shared" si="85"/>
        <v>rock</v>
      </c>
      <c r="R1392">
        <f t="shared" si="86"/>
        <v>2015</v>
      </c>
      <c r="S1392">
        <f t="shared" si="87"/>
        <v>2015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(((J1393/60)/60)/24)+DATE(1970,1,1)</f>
        <v>42193.650671296295</v>
      </c>
      <c r="P1393" t="str">
        <f t="shared" si="84"/>
        <v>music</v>
      </c>
      <c r="Q1393" t="str">
        <f t="shared" si="85"/>
        <v>rock</v>
      </c>
      <c r="R1393">
        <f t="shared" si="86"/>
        <v>2015</v>
      </c>
      <c r="S1393">
        <f t="shared" si="87"/>
        <v>2015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(((J1394/60)/60)/24)+DATE(1970,1,1)</f>
        <v>42401.154930555553</v>
      </c>
      <c r="P1394" t="str">
        <f t="shared" si="84"/>
        <v>music</v>
      </c>
      <c r="Q1394" t="str">
        <f t="shared" si="85"/>
        <v>rock</v>
      </c>
      <c r="R1394">
        <f t="shared" si="86"/>
        <v>2016</v>
      </c>
      <c r="S1394">
        <f t="shared" si="87"/>
        <v>2016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(((J1395/60)/60)/24)+DATE(1970,1,1)</f>
        <v>42553.681979166664</v>
      </c>
      <c r="P1395" t="str">
        <f t="shared" si="84"/>
        <v>music</v>
      </c>
      <c r="Q1395" t="str">
        <f t="shared" si="85"/>
        <v>rock</v>
      </c>
      <c r="R1395">
        <f t="shared" si="86"/>
        <v>2016</v>
      </c>
      <c r="S1395">
        <f t="shared" si="87"/>
        <v>2016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(((J1396/60)/60)/24)+DATE(1970,1,1)</f>
        <v>42752.144976851851</v>
      </c>
      <c r="P1396" t="str">
        <f t="shared" si="84"/>
        <v>music</v>
      </c>
      <c r="Q1396" t="str">
        <f t="shared" si="85"/>
        <v>rock</v>
      </c>
      <c r="R1396">
        <f t="shared" si="86"/>
        <v>2017</v>
      </c>
      <c r="S1396">
        <f t="shared" si="87"/>
        <v>2017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(((J1397/60)/60)/24)+DATE(1970,1,1)</f>
        <v>42719.90834490741</v>
      </c>
      <c r="P1397" t="str">
        <f t="shared" si="84"/>
        <v>music</v>
      </c>
      <c r="Q1397" t="str">
        <f t="shared" si="85"/>
        <v>rock</v>
      </c>
      <c r="R1397">
        <f t="shared" si="86"/>
        <v>2016</v>
      </c>
      <c r="S1397">
        <f t="shared" si="87"/>
        <v>2016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(((J1398/60)/60)/24)+DATE(1970,1,1)</f>
        <v>42018.99863425926</v>
      </c>
      <c r="P1398" t="str">
        <f t="shared" si="84"/>
        <v>music</v>
      </c>
      <c r="Q1398" t="str">
        <f t="shared" si="85"/>
        <v>rock</v>
      </c>
      <c r="R1398">
        <f t="shared" si="86"/>
        <v>2015</v>
      </c>
      <c r="S1398">
        <f t="shared" si="87"/>
        <v>2015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(((J1399/60)/60)/24)+DATE(1970,1,1)</f>
        <v>42640.917939814812</v>
      </c>
      <c r="P1399" t="str">
        <f t="shared" si="84"/>
        <v>music</v>
      </c>
      <c r="Q1399" t="str">
        <f t="shared" si="85"/>
        <v>rock</v>
      </c>
      <c r="R1399">
        <f t="shared" si="86"/>
        <v>2016</v>
      </c>
      <c r="S1399">
        <f t="shared" si="87"/>
        <v>2016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(((J1400/60)/60)/24)+DATE(1970,1,1)</f>
        <v>42526.874236111107</v>
      </c>
      <c r="P1400" t="str">
        <f t="shared" si="84"/>
        <v>music</v>
      </c>
      <c r="Q1400" t="str">
        <f t="shared" si="85"/>
        <v>rock</v>
      </c>
      <c r="R1400">
        <f t="shared" si="86"/>
        <v>2016</v>
      </c>
      <c r="S1400">
        <f t="shared" si="87"/>
        <v>2016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(((J1401/60)/60)/24)+DATE(1970,1,1)</f>
        <v>41889.004317129627</v>
      </c>
      <c r="P1401" t="str">
        <f t="shared" si="84"/>
        <v>music</v>
      </c>
      <c r="Q1401" t="str">
        <f t="shared" si="85"/>
        <v>rock</v>
      </c>
      <c r="R1401">
        <f t="shared" si="86"/>
        <v>2014</v>
      </c>
      <c r="S1401">
        <f t="shared" si="87"/>
        <v>2014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(((J1402/60)/60)/24)+DATE(1970,1,1)</f>
        <v>42498.341122685189</v>
      </c>
      <c r="P1402" t="str">
        <f t="shared" si="84"/>
        <v>music</v>
      </c>
      <c r="Q1402" t="str">
        <f t="shared" si="85"/>
        <v>rock</v>
      </c>
      <c r="R1402">
        <f t="shared" si="86"/>
        <v>2016</v>
      </c>
      <c r="S1402">
        <f t="shared" si="87"/>
        <v>2016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(((J1403/60)/60)/24)+DATE(1970,1,1)</f>
        <v>41399.99622685185</v>
      </c>
      <c r="P1403" t="str">
        <f t="shared" si="84"/>
        <v>music</v>
      </c>
      <c r="Q1403" t="str">
        <f t="shared" si="85"/>
        <v>rock</v>
      </c>
      <c r="R1403">
        <f t="shared" si="86"/>
        <v>2013</v>
      </c>
      <c r="S1403">
        <f t="shared" si="87"/>
        <v>2013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(((J1404/60)/60)/24)+DATE(1970,1,1)</f>
        <v>42065.053368055553</v>
      </c>
      <c r="P1404" t="str">
        <f t="shared" si="84"/>
        <v>music</v>
      </c>
      <c r="Q1404" t="str">
        <f t="shared" si="85"/>
        <v>rock</v>
      </c>
      <c r="R1404">
        <f t="shared" si="86"/>
        <v>2015</v>
      </c>
      <c r="S1404">
        <f t="shared" si="87"/>
        <v>2015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(((J1405/60)/60)/24)+DATE(1970,1,1)</f>
        <v>41451.062905092593</v>
      </c>
      <c r="P1405" t="str">
        <f t="shared" si="84"/>
        <v>music</v>
      </c>
      <c r="Q1405" t="str">
        <f t="shared" si="85"/>
        <v>rock</v>
      </c>
      <c r="R1405">
        <f t="shared" si="86"/>
        <v>2013</v>
      </c>
      <c r="S1405">
        <f t="shared" si="87"/>
        <v>2013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(((J1406/60)/60)/24)+DATE(1970,1,1)</f>
        <v>42032.510243055556</v>
      </c>
      <c r="P1406" t="str">
        <f t="shared" si="84"/>
        <v>publishing</v>
      </c>
      <c r="Q1406" t="str">
        <f t="shared" si="85"/>
        <v>translations</v>
      </c>
      <c r="R1406">
        <f t="shared" si="86"/>
        <v>2015</v>
      </c>
      <c r="S1406">
        <f t="shared" si="87"/>
        <v>2015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(((J1407/60)/60)/24)+DATE(1970,1,1)</f>
        <v>41941.680567129632</v>
      </c>
      <c r="P1407" t="str">
        <f t="shared" si="84"/>
        <v>publishing</v>
      </c>
      <c r="Q1407" t="str">
        <f t="shared" si="85"/>
        <v>translations</v>
      </c>
      <c r="R1407">
        <f t="shared" si="86"/>
        <v>2014</v>
      </c>
      <c r="S1407">
        <f t="shared" si="87"/>
        <v>2014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(((J1408/60)/60)/24)+DATE(1970,1,1)</f>
        <v>42297.432951388888</v>
      </c>
      <c r="P1408" t="str">
        <f t="shared" si="84"/>
        <v>publishing</v>
      </c>
      <c r="Q1408" t="str">
        <f t="shared" si="85"/>
        <v>translations</v>
      </c>
      <c r="R1408">
        <f t="shared" si="86"/>
        <v>2015</v>
      </c>
      <c r="S1408">
        <f t="shared" si="87"/>
        <v>2015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(((J1409/60)/60)/24)+DATE(1970,1,1)</f>
        <v>41838.536782407406</v>
      </c>
      <c r="P1409" t="str">
        <f t="shared" si="84"/>
        <v>publishing</v>
      </c>
      <c r="Q1409" t="str">
        <f t="shared" si="85"/>
        <v>translations</v>
      </c>
      <c r="R1409">
        <f t="shared" si="86"/>
        <v>2014</v>
      </c>
      <c r="S1409">
        <f t="shared" si="87"/>
        <v>2014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(((J1410/60)/60)/24)+DATE(1970,1,1)</f>
        <v>42291.872175925921</v>
      </c>
      <c r="P1410" t="str">
        <f t="shared" ref="P1410:P1473" si="88">LEFT(N1410,SEARCH("/",N1410)-1)</f>
        <v>publishing</v>
      </c>
      <c r="Q1410" t="str">
        <f t="shared" ref="Q1410:Q1473" si="89">RIGHT(N1410,LEN(N1410)-SEARCH("/",N1410))</f>
        <v>translations</v>
      </c>
      <c r="R1410">
        <f t="shared" si="86"/>
        <v>2015</v>
      </c>
      <c r="S1410">
        <f t="shared" si="87"/>
        <v>2015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(((J1411/60)/60)/24)+DATE(1970,1,1)</f>
        <v>41945.133506944447</v>
      </c>
      <c r="P1411" t="str">
        <f t="shared" si="88"/>
        <v>publishing</v>
      </c>
      <c r="Q1411" t="str">
        <f t="shared" si="89"/>
        <v>translations</v>
      </c>
      <c r="R1411">
        <f t="shared" ref="R1411:R1474" si="90">YEAR(O1411)</f>
        <v>2014</v>
      </c>
      <c r="S1411">
        <f t="shared" ref="S1411:S1474" si="91">YEAR(O1411)</f>
        <v>2014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(((J1412/60)/60)/24)+DATE(1970,1,1)</f>
        <v>42479.318518518514</v>
      </c>
      <c r="P1412" t="str">
        <f t="shared" si="88"/>
        <v>publishing</v>
      </c>
      <c r="Q1412" t="str">
        <f t="shared" si="89"/>
        <v>translations</v>
      </c>
      <c r="R1412">
        <f t="shared" si="90"/>
        <v>2016</v>
      </c>
      <c r="S1412">
        <f t="shared" si="91"/>
        <v>2016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(((J1413/60)/60)/24)+DATE(1970,1,1)</f>
        <v>42013.059027777781</v>
      </c>
      <c r="P1413" t="str">
        <f t="shared" si="88"/>
        <v>publishing</v>
      </c>
      <c r="Q1413" t="str">
        <f t="shared" si="89"/>
        <v>translations</v>
      </c>
      <c r="R1413">
        <f t="shared" si="90"/>
        <v>2015</v>
      </c>
      <c r="S1413">
        <f t="shared" si="91"/>
        <v>2015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(((J1414/60)/60)/24)+DATE(1970,1,1)</f>
        <v>41947.063645833332</v>
      </c>
      <c r="P1414" t="str">
        <f t="shared" si="88"/>
        <v>publishing</v>
      </c>
      <c r="Q1414" t="str">
        <f t="shared" si="89"/>
        <v>translations</v>
      </c>
      <c r="R1414">
        <f t="shared" si="90"/>
        <v>2014</v>
      </c>
      <c r="S1414">
        <f t="shared" si="91"/>
        <v>2014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(((J1415/60)/60)/24)+DATE(1970,1,1)</f>
        <v>42360.437152777777</v>
      </c>
      <c r="P1415" t="str">
        <f t="shared" si="88"/>
        <v>publishing</v>
      </c>
      <c r="Q1415" t="str">
        <f t="shared" si="89"/>
        <v>translations</v>
      </c>
      <c r="R1415">
        <f t="shared" si="90"/>
        <v>2015</v>
      </c>
      <c r="S1415">
        <f t="shared" si="91"/>
        <v>2015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(((J1416/60)/60)/24)+DATE(1970,1,1)</f>
        <v>42708.25309027778</v>
      </c>
      <c r="P1416" t="str">
        <f t="shared" si="88"/>
        <v>publishing</v>
      </c>
      <c r="Q1416" t="str">
        <f t="shared" si="89"/>
        <v>translations</v>
      </c>
      <c r="R1416">
        <f t="shared" si="90"/>
        <v>2016</v>
      </c>
      <c r="S1416">
        <f t="shared" si="91"/>
        <v>2016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(((J1417/60)/60)/24)+DATE(1970,1,1)</f>
        <v>42192.675821759258</v>
      </c>
      <c r="P1417" t="str">
        <f t="shared" si="88"/>
        <v>publishing</v>
      </c>
      <c r="Q1417" t="str">
        <f t="shared" si="89"/>
        <v>translations</v>
      </c>
      <c r="R1417">
        <f t="shared" si="90"/>
        <v>2015</v>
      </c>
      <c r="S1417">
        <f t="shared" si="91"/>
        <v>2015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(((J1418/60)/60)/24)+DATE(1970,1,1)</f>
        <v>42299.926145833335</v>
      </c>
      <c r="P1418" t="str">
        <f t="shared" si="88"/>
        <v>publishing</v>
      </c>
      <c r="Q1418" t="str">
        <f t="shared" si="89"/>
        <v>translations</v>
      </c>
      <c r="R1418">
        <f t="shared" si="90"/>
        <v>2015</v>
      </c>
      <c r="S1418">
        <f t="shared" si="91"/>
        <v>2015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(((J1419/60)/60)/24)+DATE(1970,1,1)</f>
        <v>42232.15016203704</v>
      </c>
      <c r="P1419" t="str">
        <f t="shared" si="88"/>
        <v>publishing</v>
      </c>
      <c r="Q1419" t="str">
        <f t="shared" si="89"/>
        <v>translations</v>
      </c>
      <c r="R1419">
        <f t="shared" si="90"/>
        <v>2015</v>
      </c>
      <c r="S1419">
        <f t="shared" si="91"/>
        <v>2015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(((J1420/60)/60)/24)+DATE(1970,1,1)</f>
        <v>42395.456412037034</v>
      </c>
      <c r="P1420" t="str">
        <f t="shared" si="88"/>
        <v>publishing</v>
      </c>
      <c r="Q1420" t="str">
        <f t="shared" si="89"/>
        <v>translations</v>
      </c>
      <c r="R1420">
        <f t="shared" si="90"/>
        <v>2016</v>
      </c>
      <c r="S1420">
        <f t="shared" si="91"/>
        <v>2016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(((J1421/60)/60)/24)+DATE(1970,1,1)</f>
        <v>42622.456238425926</v>
      </c>
      <c r="P1421" t="str">
        <f t="shared" si="88"/>
        <v>publishing</v>
      </c>
      <c r="Q1421" t="str">
        <f t="shared" si="89"/>
        <v>translations</v>
      </c>
      <c r="R1421">
        <f t="shared" si="90"/>
        <v>2016</v>
      </c>
      <c r="S1421">
        <f t="shared" si="91"/>
        <v>2016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(((J1422/60)/60)/24)+DATE(1970,1,1)</f>
        <v>42524.667662037042</v>
      </c>
      <c r="P1422" t="str">
        <f t="shared" si="88"/>
        <v>publishing</v>
      </c>
      <c r="Q1422" t="str">
        <f t="shared" si="89"/>
        <v>translations</v>
      </c>
      <c r="R1422">
        <f t="shared" si="90"/>
        <v>2016</v>
      </c>
      <c r="S1422">
        <f t="shared" si="91"/>
        <v>2016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(((J1423/60)/60)/24)+DATE(1970,1,1)</f>
        <v>42013.915613425925</v>
      </c>
      <c r="P1423" t="str">
        <f t="shared" si="88"/>
        <v>publishing</v>
      </c>
      <c r="Q1423" t="str">
        <f t="shared" si="89"/>
        <v>translations</v>
      </c>
      <c r="R1423">
        <f t="shared" si="90"/>
        <v>2015</v>
      </c>
      <c r="S1423">
        <f t="shared" si="91"/>
        <v>2015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(((J1424/60)/60)/24)+DATE(1970,1,1)</f>
        <v>42604.239629629628</v>
      </c>
      <c r="P1424" t="str">
        <f t="shared" si="88"/>
        <v>publishing</v>
      </c>
      <c r="Q1424" t="str">
        <f t="shared" si="89"/>
        <v>translations</v>
      </c>
      <c r="R1424">
        <f t="shared" si="90"/>
        <v>2016</v>
      </c>
      <c r="S1424">
        <f t="shared" si="91"/>
        <v>2016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(((J1425/60)/60)/24)+DATE(1970,1,1)</f>
        <v>42340.360312500001</v>
      </c>
      <c r="P1425" t="str">
        <f t="shared" si="88"/>
        <v>publishing</v>
      </c>
      <c r="Q1425" t="str">
        <f t="shared" si="89"/>
        <v>translations</v>
      </c>
      <c r="R1425">
        <f t="shared" si="90"/>
        <v>2015</v>
      </c>
      <c r="S1425">
        <f t="shared" si="91"/>
        <v>2015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(((J1426/60)/60)/24)+DATE(1970,1,1)</f>
        <v>42676.717615740738</v>
      </c>
      <c r="P1426" t="str">
        <f t="shared" si="88"/>
        <v>publishing</v>
      </c>
      <c r="Q1426" t="str">
        <f t="shared" si="89"/>
        <v>translations</v>
      </c>
      <c r="R1426">
        <f t="shared" si="90"/>
        <v>2016</v>
      </c>
      <c r="S1426">
        <f t="shared" si="91"/>
        <v>2016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(((J1427/60)/60)/24)+DATE(1970,1,1)</f>
        <v>42093.131469907406</v>
      </c>
      <c r="P1427" t="str">
        <f t="shared" si="88"/>
        <v>publishing</v>
      </c>
      <c r="Q1427" t="str">
        <f t="shared" si="89"/>
        <v>translations</v>
      </c>
      <c r="R1427">
        <f t="shared" si="90"/>
        <v>2015</v>
      </c>
      <c r="S1427">
        <f t="shared" si="91"/>
        <v>2015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(((J1428/60)/60)/24)+DATE(1970,1,1)</f>
        <v>42180.390277777777</v>
      </c>
      <c r="P1428" t="str">
        <f t="shared" si="88"/>
        <v>publishing</v>
      </c>
      <c r="Q1428" t="str">
        <f t="shared" si="89"/>
        <v>translations</v>
      </c>
      <c r="R1428">
        <f t="shared" si="90"/>
        <v>2015</v>
      </c>
      <c r="S1428">
        <f t="shared" si="91"/>
        <v>2015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(((J1429/60)/60)/24)+DATE(1970,1,1)</f>
        <v>42601.851678240739</v>
      </c>
      <c r="P1429" t="str">
        <f t="shared" si="88"/>
        <v>publishing</v>
      </c>
      <c r="Q1429" t="str">
        <f t="shared" si="89"/>
        <v>translations</v>
      </c>
      <c r="R1429">
        <f t="shared" si="90"/>
        <v>2016</v>
      </c>
      <c r="S1429">
        <f t="shared" si="91"/>
        <v>2016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(((J1430/60)/60)/24)+DATE(1970,1,1)</f>
        <v>42432.379826388889</v>
      </c>
      <c r="P1430" t="str">
        <f t="shared" si="88"/>
        <v>publishing</v>
      </c>
      <c r="Q1430" t="str">
        <f t="shared" si="89"/>
        <v>translations</v>
      </c>
      <c r="R1430">
        <f t="shared" si="90"/>
        <v>2016</v>
      </c>
      <c r="S1430">
        <f t="shared" si="91"/>
        <v>2016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(((J1431/60)/60)/24)+DATE(1970,1,1)</f>
        <v>42074.060671296291</v>
      </c>
      <c r="P1431" t="str">
        <f t="shared" si="88"/>
        <v>publishing</v>
      </c>
      <c r="Q1431" t="str">
        <f t="shared" si="89"/>
        <v>translations</v>
      </c>
      <c r="R1431">
        <f t="shared" si="90"/>
        <v>2015</v>
      </c>
      <c r="S1431">
        <f t="shared" si="91"/>
        <v>2015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(((J1432/60)/60)/24)+DATE(1970,1,1)</f>
        <v>41961.813518518517</v>
      </c>
      <c r="P1432" t="str">
        <f t="shared" si="88"/>
        <v>publishing</v>
      </c>
      <c r="Q1432" t="str">
        <f t="shared" si="89"/>
        <v>translations</v>
      </c>
      <c r="R1432">
        <f t="shared" si="90"/>
        <v>2014</v>
      </c>
      <c r="S1432">
        <f t="shared" si="91"/>
        <v>2014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(((J1433/60)/60)/24)+DATE(1970,1,1)</f>
        <v>42304.210833333331</v>
      </c>
      <c r="P1433" t="str">
        <f t="shared" si="88"/>
        <v>publishing</v>
      </c>
      <c r="Q1433" t="str">
        <f t="shared" si="89"/>
        <v>translations</v>
      </c>
      <c r="R1433">
        <f t="shared" si="90"/>
        <v>2015</v>
      </c>
      <c r="S1433">
        <f t="shared" si="91"/>
        <v>2015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(((J1434/60)/60)/24)+DATE(1970,1,1)</f>
        <v>42175.780416666668</v>
      </c>
      <c r="P1434" t="str">
        <f t="shared" si="88"/>
        <v>publishing</v>
      </c>
      <c r="Q1434" t="str">
        <f t="shared" si="89"/>
        <v>translations</v>
      </c>
      <c r="R1434">
        <f t="shared" si="90"/>
        <v>2015</v>
      </c>
      <c r="S1434">
        <f t="shared" si="91"/>
        <v>2015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(((J1435/60)/60)/24)+DATE(1970,1,1)</f>
        <v>42673.625868055555</v>
      </c>
      <c r="P1435" t="str">
        <f t="shared" si="88"/>
        <v>publishing</v>
      </c>
      <c r="Q1435" t="str">
        <f t="shared" si="89"/>
        <v>translations</v>
      </c>
      <c r="R1435">
        <f t="shared" si="90"/>
        <v>2016</v>
      </c>
      <c r="S1435">
        <f t="shared" si="91"/>
        <v>2016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(((J1436/60)/60)/24)+DATE(1970,1,1)</f>
        <v>42142.767106481479</v>
      </c>
      <c r="P1436" t="str">
        <f t="shared" si="88"/>
        <v>publishing</v>
      </c>
      <c r="Q1436" t="str">
        <f t="shared" si="89"/>
        <v>translations</v>
      </c>
      <c r="R1436">
        <f t="shared" si="90"/>
        <v>2015</v>
      </c>
      <c r="S1436">
        <f t="shared" si="91"/>
        <v>2015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(((J1437/60)/60)/24)+DATE(1970,1,1)</f>
        <v>42258.780324074076</v>
      </c>
      <c r="P1437" t="str">
        <f t="shared" si="88"/>
        <v>publishing</v>
      </c>
      <c r="Q1437" t="str">
        <f t="shared" si="89"/>
        <v>translations</v>
      </c>
      <c r="R1437">
        <f t="shared" si="90"/>
        <v>2015</v>
      </c>
      <c r="S1437">
        <f t="shared" si="91"/>
        <v>2015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(((J1438/60)/60)/24)+DATE(1970,1,1)</f>
        <v>42391.35019675926</v>
      </c>
      <c r="P1438" t="str">
        <f t="shared" si="88"/>
        <v>publishing</v>
      </c>
      <c r="Q1438" t="str">
        <f t="shared" si="89"/>
        <v>translations</v>
      </c>
      <c r="R1438">
        <f t="shared" si="90"/>
        <v>2016</v>
      </c>
      <c r="S1438">
        <f t="shared" si="91"/>
        <v>2016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(((J1439/60)/60)/24)+DATE(1970,1,1)</f>
        <v>41796.531701388885</v>
      </c>
      <c r="P1439" t="str">
        <f t="shared" si="88"/>
        <v>publishing</v>
      </c>
      <c r="Q1439" t="str">
        <f t="shared" si="89"/>
        <v>translations</v>
      </c>
      <c r="R1439">
        <f t="shared" si="90"/>
        <v>2014</v>
      </c>
      <c r="S1439">
        <f t="shared" si="91"/>
        <v>2014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(((J1440/60)/60)/24)+DATE(1970,1,1)</f>
        <v>42457.871516203704</v>
      </c>
      <c r="P1440" t="str">
        <f t="shared" si="88"/>
        <v>publishing</v>
      </c>
      <c r="Q1440" t="str">
        <f t="shared" si="89"/>
        <v>translations</v>
      </c>
      <c r="R1440">
        <f t="shared" si="90"/>
        <v>2016</v>
      </c>
      <c r="S1440">
        <f t="shared" si="91"/>
        <v>2016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(((J1441/60)/60)/24)+DATE(1970,1,1)</f>
        <v>42040.829872685179</v>
      </c>
      <c r="P1441" t="str">
        <f t="shared" si="88"/>
        <v>publishing</v>
      </c>
      <c r="Q1441" t="str">
        <f t="shared" si="89"/>
        <v>translations</v>
      </c>
      <c r="R1441">
        <f t="shared" si="90"/>
        <v>2015</v>
      </c>
      <c r="S1441">
        <f t="shared" si="91"/>
        <v>2015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(((J1442/60)/60)/24)+DATE(1970,1,1)</f>
        <v>42486.748414351852</v>
      </c>
      <c r="P1442" t="str">
        <f t="shared" si="88"/>
        <v>publishing</v>
      </c>
      <c r="Q1442" t="str">
        <f t="shared" si="89"/>
        <v>translations</v>
      </c>
      <c r="R1442">
        <f t="shared" si="90"/>
        <v>2016</v>
      </c>
      <c r="S1442">
        <f t="shared" si="91"/>
        <v>2016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(((J1443/60)/60)/24)+DATE(1970,1,1)</f>
        <v>42198.765844907408</v>
      </c>
      <c r="P1443" t="str">
        <f t="shared" si="88"/>
        <v>publishing</v>
      </c>
      <c r="Q1443" t="str">
        <f t="shared" si="89"/>
        <v>translations</v>
      </c>
      <c r="R1443">
        <f t="shared" si="90"/>
        <v>2015</v>
      </c>
      <c r="S1443">
        <f t="shared" si="91"/>
        <v>2015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(((J1444/60)/60)/24)+DATE(1970,1,1)</f>
        <v>42485.64534722222</v>
      </c>
      <c r="P1444" t="str">
        <f t="shared" si="88"/>
        <v>publishing</v>
      </c>
      <c r="Q1444" t="str">
        <f t="shared" si="89"/>
        <v>translations</v>
      </c>
      <c r="R1444">
        <f t="shared" si="90"/>
        <v>2016</v>
      </c>
      <c r="S1444">
        <f t="shared" si="91"/>
        <v>2016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(((J1445/60)/60)/24)+DATE(1970,1,1)</f>
        <v>42707.926030092596</v>
      </c>
      <c r="P1445" t="str">
        <f t="shared" si="88"/>
        <v>publishing</v>
      </c>
      <c r="Q1445" t="str">
        <f t="shared" si="89"/>
        <v>translations</v>
      </c>
      <c r="R1445">
        <f t="shared" si="90"/>
        <v>2016</v>
      </c>
      <c r="S1445">
        <f t="shared" si="91"/>
        <v>2016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(((J1446/60)/60)/24)+DATE(1970,1,1)</f>
        <v>42199.873402777783</v>
      </c>
      <c r="P1446" t="str">
        <f t="shared" si="88"/>
        <v>publishing</v>
      </c>
      <c r="Q1446" t="str">
        <f t="shared" si="89"/>
        <v>translations</v>
      </c>
      <c r="R1446">
        <f t="shared" si="90"/>
        <v>2015</v>
      </c>
      <c r="S1446">
        <f t="shared" si="91"/>
        <v>2015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(((J1447/60)/60)/24)+DATE(1970,1,1)</f>
        <v>42139.542303240742</v>
      </c>
      <c r="P1447" t="str">
        <f t="shared" si="88"/>
        <v>publishing</v>
      </c>
      <c r="Q1447" t="str">
        <f t="shared" si="89"/>
        <v>translations</v>
      </c>
      <c r="R1447">
        <f t="shared" si="90"/>
        <v>2015</v>
      </c>
      <c r="S1447">
        <f t="shared" si="91"/>
        <v>2015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(((J1448/60)/60)/24)+DATE(1970,1,1)</f>
        <v>42461.447662037041</v>
      </c>
      <c r="P1448" t="str">
        <f t="shared" si="88"/>
        <v>publishing</v>
      </c>
      <c r="Q1448" t="str">
        <f t="shared" si="89"/>
        <v>translations</v>
      </c>
      <c r="R1448">
        <f t="shared" si="90"/>
        <v>2016</v>
      </c>
      <c r="S1448">
        <f t="shared" si="91"/>
        <v>2016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(((J1449/60)/60)/24)+DATE(1970,1,1)</f>
        <v>42529.730717592596</v>
      </c>
      <c r="P1449" t="str">
        <f t="shared" si="88"/>
        <v>publishing</v>
      </c>
      <c r="Q1449" t="str">
        <f t="shared" si="89"/>
        <v>translations</v>
      </c>
      <c r="R1449">
        <f t="shared" si="90"/>
        <v>2016</v>
      </c>
      <c r="S1449">
        <f t="shared" si="91"/>
        <v>2016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(((J1450/60)/60)/24)+DATE(1970,1,1)</f>
        <v>42115.936550925922</v>
      </c>
      <c r="P1450" t="str">
        <f t="shared" si="88"/>
        <v>publishing</v>
      </c>
      <c r="Q1450" t="str">
        <f t="shared" si="89"/>
        <v>translations</v>
      </c>
      <c r="R1450">
        <f t="shared" si="90"/>
        <v>2015</v>
      </c>
      <c r="S1450">
        <f t="shared" si="91"/>
        <v>2015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(((J1451/60)/60)/24)+DATE(1970,1,1)</f>
        <v>42086.811400462961</v>
      </c>
      <c r="P1451" t="str">
        <f t="shared" si="88"/>
        <v>publishing</v>
      </c>
      <c r="Q1451" t="str">
        <f t="shared" si="89"/>
        <v>translations</v>
      </c>
      <c r="R1451">
        <f t="shared" si="90"/>
        <v>2015</v>
      </c>
      <c r="S1451">
        <f t="shared" si="91"/>
        <v>2015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(((J1452/60)/60)/24)+DATE(1970,1,1)</f>
        <v>42390.171261574069</v>
      </c>
      <c r="P1452" t="str">
        <f t="shared" si="88"/>
        <v>publishing</v>
      </c>
      <c r="Q1452" t="str">
        <f t="shared" si="89"/>
        <v>translations</v>
      </c>
      <c r="R1452">
        <f t="shared" si="90"/>
        <v>2016</v>
      </c>
      <c r="S1452">
        <f t="shared" si="91"/>
        <v>2016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(((J1453/60)/60)/24)+DATE(1970,1,1)</f>
        <v>41931.959016203706</v>
      </c>
      <c r="P1453" t="str">
        <f t="shared" si="88"/>
        <v>publishing</v>
      </c>
      <c r="Q1453" t="str">
        <f t="shared" si="89"/>
        <v>translations</v>
      </c>
      <c r="R1453">
        <f t="shared" si="90"/>
        <v>2014</v>
      </c>
      <c r="S1453">
        <f t="shared" si="91"/>
        <v>2014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(((J1454/60)/60)/24)+DATE(1970,1,1)</f>
        <v>41818.703275462962</v>
      </c>
      <c r="P1454" t="str">
        <f t="shared" si="88"/>
        <v>publishing</v>
      </c>
      <c r="Q1454" t="str">
        <f t="shared" si="89"/>
        <v>translations</v>
      </c>
      <c r="R1454">
        <f t="shared" si="90"/>
        <v>2014</v>
      </c>
      <c r="S1454">
        <f t="shared" si="91"/>
        <v>2014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(((J1455/60)/60)/24)+DATE(1970,1,1)</f>
        <v>42795.696145833332</v>
      </c>
      <c r="P1455" t="str">
        <f t="shared" si="88"/>
        <v>publishing</v>
      </c>
      <c r="Q1455" t="str">
        <f t="shared" si="89"/>
        <v>translations</v>
      </c>
      <c r="R1455">
        <f t="shared" si="90"/>
        <v>2017</v>
      </c>
      <c r="S1455">
        <f t="shared" si="91"/>
        <v>2017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(((J1456/60)/60)/24)+DATE(1970,1,1)</f>
        <v>42463.866666666669</v>
      </c>
      <c r="P1456" t="str">
        <f t="shared" si="88"/>
        <v>publishing</v>
      </c>
      <c r="Q1456" t="str">
        <f t="shared" si="89"/>
        <v>translations</v>
      </c>
      <c r="R1456">
        <f t="shared" si="90"/>
        <v>2016</v>
      </c>
      <c r="S1456">
        <f t="shared" si="91"/>
        <v>2016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(((J1457/60)/60)/24)+DATE(1970,1,1)</f>
        <v>41832.672685185185</v>
      </c>
      <c r="P1457" t="str">
        <f t="shared" si="88"/>
        <v>publishing</v>
      </c>
      <c r="Q1457" t="str">
        <f t="shared" si="89"/>
        <v>translations</v>
      </c>
      <c r="R1457">
        <f t="shared" si="90"/>
        <v>2014</v>
      </c>
      <c r="S1457">
        <f t="shared" si="91"/>
        <v>2014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(((J1458/60)/60)/24)+DATE(1970,1,1)</f>
        <v>42708.668576388889</v>
      </c>
      <c r="P1458" t="str">
        <f t="shared" si="88"/>
        <v>publishing</v>
      </c>
      <c r="Q1458" t="str">
        <f t="shared" si="89"/>
        <v>translations</v>
      </c>
      <c r="R1458">
        <f t="shared" si="90"/>
        <v>2016</v>
      </c>
      <c r="S1458">
        <f t="shared" si="91"/>
        <v>2016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(((J1459/60)/60)/24)+DATE(1970,1,1)</f>
        <v>42289.89634259259</v>
      </c>
      <c r="P1459" t="str">
        <f t="shared" si="88"/>
        <v>publishing</v>
      </c>
      <c r="Q1459" t="str">
        <f t="shared" si="89"/>
        <v>translations</v>
      </c>
      <c r="R1459">
        <f t="shared" si="90"/>
        <v>2015</v>
      </c>
      <c r="S1459">
        <f t="shared" si="91"/>
        <v>2015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(((J1460/60)/60)/24)+DATE(1970,1,1)</f>
        <v>41831.705555555556</v>
      </c>
      <c r="P1460" t="str">
        <f t="shared" si="88"/>
        <v>publishing</v>
      </c>
      <c r="Q1460" t="str">
        <f t="shared" si="89"/>
        <v>translations</v>
      </c>
      <c r="R1460">
        <f t="shared" si="90"/>
        <v>2014</v>
      </c>
      <c r="S1460">
        <f t="shared" si="91"/>
        <v>2014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(((J1461/60)/60)/24)+DATE(1970,1,1)</f>
        <v>42312.204814814817</v>
      </c>
      <c r="P1461" t="str">
        <f t="shared" si="88"/>
        <v>publishing</v>
      </c>
      <c r="Q1461" t="str">
        <f t="shared" si="89"/>
        <v>translations</v>
      </c>
      <c r="R1461">
        <f t="shared" si="90"/>
        <v>2015</v>
      </c>
      <c r="S1461">
        <f t="shared" si="91"/>
        <v>2015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(((J1462/60)/60)/24)+DATE(1970,1,1)</f>
        <v>41915.896967592591</v>
      </c>
      <c r="P1462" t="str">
        <f t="shared" si="88"/>
        <v>publishing</v>
      </c>
      <c r="Q1462" t="str">
        <f t="shared" si="89"/>
        <v>translations</v>
      </c>
      <c r="R1462">
        <f t="shared" si="90"/>
        <v>2014</v>
      </c>
      <c r="S1462">
        <f t="shared" si="91"/>
        <v>2014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(((J1463/60)/60)/24)+DATE(1970,1,1)</f>
        <v>41899.645300925928</v>
      </c>
      <c r="P1463" t="str">
        <f t="shared" si="88"/>
        <v>publishing</v>
      </c>
      <c r="Q1463" t="str">
        <f t="shared" si="89"/>
        <v>radio &amp; podcasts</v>
      </c>
      <c r="R1463">
        <f t="shared" si="90"/>
        <v>2014</v>
      </c>
      <c r="S1463">
        <f t="shared" si="91"/>
        <v>2014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(((J1464/60)/60)/24)+DATE(1970,1,1)</f>
        <v>41344.662858796299</v>
      </c>
      <c r="P1464" t="str">
        <f t="shared" si="88"/>
        <v>publishing</v>
      </c>
      <c r="Q1464" t="str">
        <f t="shared" si="89"/>
        <v>radio &amp; podcasts</v>
      </c>
      <c r="R1464">
        <f t="shared" si="90"/>
        <v>2013</v>
      </c>
      <c r="S1464">
        <f t="shared" si="91"/>
        <v>2013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(((J1465/60)/60)/24)+DATE(1970,1,1)</f>
        <v>41326.911319444444</v>
      </c>
      <c r="P1465" t="str">
        <f t="shared" si="88"/>
        <v>publishing</v>
      </c>
      <c r="Q1465" t="str">
        <f t="shared" si="89"/>
        <v>radio &amp; podcasts</v>
      </c>
      <c r="R1465">
        <f t="shared" si="90"/>
        <v>2013</v>
      </c>
      <c r="S1465">
        <f t="shared" si="91"/>
        <v>2013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(((J1466/60)/60)/24)+DATE(1970,1,1)</f>
        <v>41291.661550925928</v>
      </c>
      <c r="P1466" t="str">
        <f t="shared" si="88"/>
        <v>publishing</v>
      </c>
      <c r="Q1466" t="str">
        <f t="shared" si="89"/>
        <v>radio &amp; podcasts</v>
      </c>
      <c r="R1466">
        <f t="shared" si="90"/>
        <v>2013</v>
      </c>
      <c r="S1466">
        <f t="shared" si="91"/>
        <v>2013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(((J1467/60)/60)/24)+DATE(1970,1,1)</f>
        <v>40959.734398148146</v>
      </c>
      <c r="P1467" t="str">
        <f t="shared" si="88"/>
        <v>publishing</v>
      </c>
      <c r="Q1467" t="str">
        <f t="shared" si="89"/>
        <v>radio &amp; podcasts</v>
      </c>
      <c r="R1467">
        <f t="shared" si="90"/>
        <v>2012</v>
      </c>
      <c r="S1467">
        <f t="shared" si="91"/>
        <v>2012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(((J1468/60)/60)/24)+DATE(1970,1,1)</f>
        <v>42340.172060185185</v>
      </c>
      <c r="P1468" t="str">
        <f t="shared" si="88"/>
        <v>publishing</v>
      </c>
      <c r="Q1468" t="str">
        <f t="shared" si="89"/>
        <v>radio &amp; podcasts</v>
      </c>
      <c r="R1468">
        <f t="shared" si="90"/>
        <v>2015</v>
      </c>
      <c r="S1468">
        <f t="shared" si="91"/>
        <v>2015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(((J1469/60)/60)/24)+DATE(1970,1,1)</f>
        <v>40933.80190972222</v>
      </c>
      <c r="P1469" t="str">
        <f t="shared" si="88"/>
        <v>publishing</v>
      </c>
      <c r="Q1469" t="str">
        <f t="shared" si="89"/>
        <v>radio &amp; podcasts</v>
      </c>
      <c r="R1469">
        <f t="shared" si="90"/>
        <v>2012</v>
      </c>
      <c r="S1469">
        <f t="shared" si="91"/>
        <v>2012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(((J1470/60)/60)/24)+DATE(1970,1,1)</f>
        <v>40646.014456018522</v>
      </c>
      <c r="P1470" t="str">
        <f t="shared" si="88"/>
        <v>publishing</v>
      </c>
      <c r="Q1470" t="str">
        <f t="shared" si="89"/>
        <v>radio &amp; podcasts</v>
      </c>
      <c r="R1470">
        <f t="shared" si="90"/>
        <v>2011</v>
      </c>
      <c r="S1470">
        <f t="shared" si="91"/>
        <v>2011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(((J1471/60)/60)/24)+DATE(1970,1,1)</f>
        <v>41290.598483796297</v>
      </c>
      <c r="P1471" t="str">
        <f t="shared" si="88"/>
        <v>publishing</v>
      </c>
      <c r="Q1471" t="str">
        <f t="shared" si="89"/>
        <v>radio &amp; podcasts</v>
      </c>
      <c r="R1471">
        <f t="shared" si="90"/>
        <v>2013</v>
      </c>
      <c r="S1471">
        <f t="shared" si="91"/>
        <v>2013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(((J1472/60)/60)/24)+DATE(1970,1,1)</f>
        <v>41250.827118055553</v>
      </c>
      <c r="P1472" t="str">
        <f t="shared" si="88"/>
        <v>publishing</v>
      </c>
      <c r="Q1472" t="str">
        <f t="shared" si="89"/>
        <v>radio &amp; podcasts</v>
      </c>
      <c r="R1472">
        <f t="shared" si="90"/>
        <v>2012</v>
      </c>
      <c r="S1472">
        <f t="shared" si="91"/>
        <v>2012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(((J1473/60)/60)/24)+DATE(1970,1,1)</f>
        <v>42073.957569444443</v>
      </c>
      <c r="P1473" t="str">
        <f t="shared" si="88"/>
        <v>publishing</v>
      </c>
      <c r="Q1473" t="str">
        <f t="shared" si="89"/>
        <v>radio &amp; podcasts</v>
      </c>
      <c r="R1473">
        <f t="shared" si="90"/>
        <v>2015</v>
      </c>
      <c r="S1473">
        <f t="shared" si="91"/>
        <v>2015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(((J1474/60)/60)/24)+DATE(1970,1,1)</f>
        <v>41533.542858796296</v>
      </c>
      <c r="P1474" t="str">
        <f t="shared" ref="P1474:P1537" si="92">LEFT(N1474,SEARCH("/",N1474)-1)</f>
        <v>publishing</v>
      </c>
      <c r="Q1474" t="str">
        <f t="shared" ref="Q1474:Q1537" si="93">RIGHT(N1474,LEN(N1474)-SEARCH("/",N1474))</f>
        <v>radio &amp; podcasts</v>
      </c>
      <c r="R1474">
        <f t="shared" si="90"/>
        <v>2013</v>
      </c>
      <c r="S1474">
        <f t="shared" si="91"/>
        <v>2013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(((J1475/60)/60)/24)+DATE(1970,1,1)</f>
        <v>40939.979618055557</v>
      </c>
      <c r="P1475" t="str">
        <f t="shared" si="92"/>
        <v>publishing</v>
      </c>
      <c r="Q1475" t="str">
        <f t="shared" si="93"/>
        <v>radio &amp; podcasts</v>
      </c>
      <c r="R1475">
        <f t="shared" ref="R1475:R1538" si="94">YEAR(O1475)</f>
        <v>2012</v>
      </c>
      <c r="S1475">
        <f t="shared" ref="S1475:S1538" si="95">YEAR(O1475)</f>
        <v>2012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(((J1476/60)/60)/24)+DATE(1970,1,1)</f>
        <v>41500.727916666663</v>
      </c>
      <c r="P1476" t="str">
        <f t="shared" si="92"/>
        <v>publishing</v>
      </c>
      <c r="Q1476" t="str">
        <f t="shared" si="93"/>
        <v>radio &amp; podcasts</v>
      </c>
      <c r="R1476">
        <f t="shared" si="94"/>
        <v>2013</v>
      </c>
      <c r="S1476">
        <f t="shared" si="95"/>
        <v>2013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(((J1477/60)/60)/24)+DATE(1970,1,1)</f>
        <v>41960.722951388889</v>
      </c>
      <c r="P1477" t="str">
        <f t="shared" si="92"/>
        <v>publishing</v>
      </c>
      <c r="Q1477" t="str">
        <f t="shared" si="93"/>
        <v>radio &amp; podcasts</v>
      </c>
      <c r="R1477">
        <f t="shared" si="94"/>
        <v>2014</v>
      </c>
      <c r="S1477">
        <f t="shared" si="95"/>
        <v>2014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(((J1478/60)/60)/24)+DATE(1970,1,1)</f>
        <v>40766.041921296295</v>
      </c>
      <c r="P1478" t="str">
        <f t="shared" si="92"/>
        <v>publishing</v>
      </c>
      <c r="Q1478" t="str">
        <f t="shared" si="93"/>
        <v>radio &amp; podcasts</v>
      </c>
      <c r="R1478">
        <f t="shared" si="94"/>
        <v>2011</v>
      </c>
      <c r="S1478">
        <f t="shared" si="95"/>
        <v>2011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(((J1479/60)/60)/24)+DATE(1970,1,1)</f>
        <v>40840.615787037037</v>
      </c>
      <c r="P1479" t="str">
        <f t="shared" si="92"/>
        <v>publishing</v>
      </c>
      <c r="Q1479" t="str">
        <f t="shared" si="93"/>
        <v>radio &amp; podcasts</v>
      </c>
      <c r="R1479">
        <f t="shared" si="94"/>
        <v>2011</v>
      </c>
      <c r="S1479">
        <f t="shared" si="95"/>
        <v>2011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(((J1480/60)/60)/24)+DATE(1970,1,1)</f>
        <v>41394.871678240743</v>
      </c>
      <c r="P1480" t="str">
        <f t="shared" si="92"/>
        <v>publishing</v>
      </c>
      <c r="Q1480" t="str">
        <f t="shared" si="93"/>
        <v>radio &amp; podcasts</v>
      </c>
      <c r="R1480">
        <f t="shared" si="94"/>
        <v>2013</v>
      </c>
      <c r="S1480">
        <f t="shared" si="95"/>
        <v>2013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(((J1481/60)/60)/24)+DATE(1970,1,1)</f>
        <v>41754.745243055557</v>
      </c>
      <c r="P1481" t="str">
        <f t="shared" si="92"/>
        <v>publishing</v>
      </c>
      <c r="Q1481" t="str">
        <f t="shared" si="93"/>
        <v>radio &amp; podcasts</v>
      </c>
      <c r="R1481">
        <f t="shared" si="94"/>
        <v>2014</v>
      </c>
      <c r="S1481">
        <f t="shared" si="95"/>
        <v>2014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(((J1482/60)/60)/24)+DATE(1970,1,1)</f>
        <v>41464.934016203704</v>
      </c>
      <c r="P1482" t="str">
        <f t="shared" si="92"/>
        <v>publishing</v>
      </c>
      <c r="Q1482" t="str">
        <f t="shared" si="93"/>
        <v>radio &amp; podcasts</v>
      </c>
      <c r="R1482">
        <f t="shared" si="94"/>
        <v>2013</v>
      </c>
      <c r="S1482">
        <f t="shared" si="95"/>
        <v>2013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(((J1483/60)/60)/24)+DATE(1970,1,1)</f>
        <v>41550.922974537039</v>
      </c>
      <c r="P1483" t="str">
        <f t="shared" si="92"/>
        <v>publishing</v>
      </c>
      <c r="Q1483" t="str">
        <f t="shared" si="93"/>
        <v>fiction</v>
      </c>
      <c r="R1483">
        <f t="shared" si="94"/>
        <v>2013</v>
      </c>
      <c r="S1483">
        <f t="shared" si="95"/>
        <v>2013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(((J1484/60)/60)/24)+DATE(1970,1,1)</f>
        <v>41136.85805555556</v>
      </c>
      <c r="P1484" t="str">
        <f t="shared" si="92"/>
        <v>publishing</v>
      </c>
      <c r="Q1484" t="str">
        <f t="shared" si="93"/>
        <v>fiction</v>
      </c>
      <c r="R1484">
        <f t="shared" si="94"/>
        <v>2012</v>
      </c>
      <c r="S1484">
        <f t="shared" si="95"/>
        <v>2012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(((J1485/60)/60)/24)+DATE(1970,1,1)</f>
        <v>42548.192997685182</v>
      </c>
      <c r="P1485" t="str">
        <f t="shared" si="92"/>
        <v>publishing</v>
      </c>
      <c r="Q1485" t="str">
        <f t="shared" si="93"/>
        <v>fiction</v>
      </c>
      <c r="R1485">
        <f t="shared" si="94"/>
        <v>2016</v>
      </c>
      <c r="S1485">
        <f t="shared" si="95"/>
        <v>2016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(((J1486/60)/60)/24)+DATE(1970,1,1)</f>
        <v>41053.200960648144</v>
      </c>
      <c r="P1486" t="str">
        <f t="shared" si="92"/>
        <v>publishing</v>
      </c>
      <c r="Q1486" t="str">
        <f t="shared" si="93"/>
        <v>fiction</v>
      </c>
      <c r="R1486">
        <f t="shared" si="94"/>
        <v>2012</v>
      </c>
      <c r="S1486">
        <f t="shared" si="95"/>
        <v>2012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(((J1487/60)/60)/24)+DATE(1970,1,1)</f>
        <v>42130.795983796299</v>
      </c>
      <c r="P1487" t="str">
        <f t="shared" si="92"/>
        <v>publishing</v>
      </c>
      <c r="Q1487" t="str">
        <f t="shared" si="93"/>
        <v>fiction</v>
      </c>
      <c r="R1487">
        <f t="shared" si="94"/>
        <v>2015</v>
      </c>
      <c r="S1487">
        <f t="shared" si="95"/>
        <v>2015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(((J1488/60)/60)/24)+DATE(1970,1,1)</f>
        <v>42032.168530092589</v>
      </c>
      <c r="P1488" t="str">
        <f t="shared" si="92"/>
        <v>publishing</v>
      </c>
      <c r="Q1488" t="str">
        <f t="shared" si="93"/>
        <v>fiction</v>
      </c>
      <c r="R1488">
        <f t="shared" si="94"/>
        <v>2015</v>
      </c>
      <c r="S1488">
        <f t="shared" si="95"/>
        <v>2015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(((J1489/60)/60)/24)+DATE(1970,1,1)</f>
        <v>42554.917488425926</v>
      </c>
      <c r="P1489" t="str">
        <f t="shared" si="92"/>
        <v>publishing</v>
      </c>
      <c r="Q1489" t="str">
        <f t="shared" si="93"/>
        <v>fiction</v>
      </c>
      <c r="R1489">
        <f t="shared" si="94"/>
        <v>2016</v>
      </c>
      <c r="S1489">
        <f t="shared" si="95"/>
        <v>2016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(((J1490/60)/60)/24)+DATE(1970,1,1)</f>
        <v>41614.563194444447</v>
      </c>
      <c r="P1490" t="str">
        <f t="shared" si="92"/>
        <v>publishing</v>
      </c>
      <c r="Q1490" t="str">
        <f t="shared" si="93"/>
        <v>fiction</v>
      </c>
      <c r="R1490">
        <f t="shared" si="94"/>
        <v>2013</v>
      </c>
      <c r="S1490">
        <f t="shared" si="95"/>
        <v>2013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(((J1491/60)/60)/24)+DATE(1970,1,1)</f>
        <v>41198.611712962964</v>
      </c>
      <c r="P1491" t="str">
        <f t="shared" si="92"/>
        <v>publishing</v>
      </c>
      <c r="Q1491" t="str">
        <f t="shared" si="93"/>
        <v>fiction</v>
      </c>
      <c r="R1491">
        <f t="shared" si="94"/>
        <v>2012</v>
      </c>
      <c r="S1491">
        <f t="shared" si="95"/>
        <v>2012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(((J1492/60)/60)/24)+DATE(1970,1,1)</f>
        <v>41520.561041666668</v>
      </c>
      <c r="P1492" t="str">
        <f t="shared" si="92"/>
        <v>publishing</v>
      </c>
      <c r="Q1492" t="str">
        <f t="shared" si="93"/>
        <v>fiction</v>
      </c>
      <c r="R1492">
        <f t="shared" si="94"/>
        <v>2013</v>
      </c>
      <c r="S1492">
        <f t="shared" si="95"/>
        <v>2013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(((J1493/60)/60)/24)+DATE(1970,1,1)</f>
        <v>41991.713460648149</v>
      </c>
      <c r="P1493" t="str">
        <f t="shared" si="92"/>
        <v>publishing</v>
      </c>
      <c r="Q1493" t="str">
        <f t="shared" si="93"/>
        <v>fiction</v>
      </c>
      <c r="R1493">
        <f t="shared" si="94"/>
        <v>2014</v>
      </c>
      <c r="S1493">
        <f t="shared" si="95"/>
        <v>2014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(((J1494/60)/60)/24)+DATE(1970,1,1)</f>
        <v>40682.884791666671</v>
      </c>
      <c r="P1494" t="str">
        <f t="shared" si="92"/>
        <v>publishing</v>
      </c>
      <c r="Q1494" t="str">
        <f t="shared" si="93"/>
        <v>fiction</v>
      </c>
      <c r="R1494">
        <f t="shared" si="94"/>
        <v>2011</v>
      </c>
      <c r="S1494">
        <f t="shared" si="95"/>
        <v>2011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(((J1495/60)/60)/24)+DATE(1970,1,1)</f>
        <v>41411.866608796299</v>
      </c>
      <c r="P1495" t="str">
        <f t="shared" si="92"/>
        <v>publishing</v>
      </c>
      <c r="Q1495" t="str">
        <f t="shared" si="93"/>
        <v>fiction</v>
      </c>
      <c r="R1495">
        <f t="shared" si="94"/>
        <v>2013</v>
      </c>
      <c r="S1495">
        <f t="shared" si="95"/>
        <v>2013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(((J1496/60)/60)/24)+DATE(1970,1,1)</f>
        <v>42067.722372685181</v>
      </c>
      <c r="P1496" t="str">
        <f t="shared" si="92"/>
        <v>publishing</v>
      </c>
      <c r="Q1496" t="str">
        <f t="shared" si="93"/>
        <v>fiction</v>
      </c>
      <c r="R1496">
        <f t="shared" si="94"/>
        <v>2015</v>
      </c>
      <c r="S1496">
        <f t="shared" si="95"/>
        <v>2015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(((J1497/60)/60)/24)+DATE(1970,1,1)</f>
        <v>40752.789710648147</v>
      </c>
      <c r="P1497" t="str">
        <f t="shared" si="92"/>
        <v>publishing</v>
      </c>
      <c r="Q1497" t="str">
        <f t="shared" si="93"/>
        <v>fiction</v>
      </c>
      <c r="R1497">
        <f t="shared" si="94"/>
        <v>2011</v>
      </c>
      <c r="S1497">
        <f t="shared" si="95"/>
        <v>2011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(((J1498/60)/60)/24)+DATE(1970,1,1)</f>
        <v>41838.475219907406</v>
      </c>
      <c r="P1498" t="str">
        <f t="shared" si="92"/>
        <v>publishing</v>
      </c>
      <c r="Q1498" t="str">
        <f t="shared" si="93"/>
        <v>fiction</v>
      </c>
      <c r="R1498">
        <f t="shared" si="94"/>
        <v>2014</v>
      </c>
      <c r="S1498">
        <f t="shared" si="95"/>
        <v>2014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(((J1499/60)/60)/24)+DATE(1970,1,1)</f>
        <v>41444.64261574074</v>
      </c>
      <c r="P1499" t="str">
        <f t="shared" si="92"/>
        <v>publishing</v>
      </c>
      <c r="Q1499" t="str">
        <f t="shared" si="93"/>
        <v>fiction</v>
      </c>
      <c r="R1499">
        <f t="shared" si="94"/>
        <v>2013</v>
      </c>
      <c r="S1499">
        <f t="shared" si="95"/>
        <v>2013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(((J1500/60)/60)/24)+DATE(1970,1,1)</f>
        <v>41840.983541666668</v>
      </c>
      <c r="P1500" t="str">
        <f t="shared" si="92"/>
        <v>publishing</v>
      </c>
      <c r="Q1500" t="str">
        <f t="shared" si="93"/>
        <v>fiction</v>
      </c>
      <c r="R1500">
        <f t="shared" si="94"/>
        <v>2014</v>
      </c>
      <c r="S1500">
        <f t="shared" si="95"/>
        <v>2014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(((J1501/60)/60)/24)+DATE(1970,1,1)</f>
        <v>42527.007326388892</v>
      </c>
      <c r="P1501" t="str">
        <f t="shared" si="92"/>
        <v>publishing</v>
      </c>
      <c r="Q1501" t="str">
        <f t="shared" si="93"/>
        <v>fiction</v>
      </c>
      <c r="R1501">
        <f t="shared" si="94"/>
        <v>2016</v>
      </c>
      <c r="S1501">
        <f t="shared" si="95"/>
        <v>2016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(((J1502/60)/60)/24)+DATE(1970,1,1)</f>
        <v>41365.904594907406</v>
      </c>
      <c r="P1502" t="str">
        <f t="shared" si="92"/>
        <v>publishing</v>
      </c>
      <c r="Q1502" t="str">
        <f t="shared" si="93"/>
        <v>fiction</v>
      </c>
      <c r="R1502">
        <f t="shared" si="94"/>
        <v>2013</v>
      </c>
      <c r="S1502">
        <f t="shared" si="95"/>
        <v>2013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(((J1503/60)/60)/24)+DATE(1970,1,1)</f>
        <v>42163.583599537036</v>
      </c>
      <c r="P1503" t="str">
        <f t="shared" si="92"/>
        <v>photography</v>
      </c>
      <c r="Q1503" t="str">
        <f t="shared" si="93"/>
        <v>photobooks</v>
      </c>
      <c r="R1503">
        <f t="shared" si="94"/>
        <v>2015</v>
      </c>
      <c r="S1503">
        <f t="shared" si="95"/>
        <v>2015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(((J1504/60)/60)/24)+DATE(1970,1,1)</f>
        <v>42426.542592592596</v>
      </c>
      <c r="P1504" t="str">
        <f t="shared" si="92"/>
        <v>photography</v>
      </c>
      <c r="Q1504" t="str">
        <f t="shared" si="93"/>
        <v>photobooks</v>
      </c>
      <c r="R1504">
        <f t="shared" si="94"/>
        <v>2016</v>
      </c>
      <c r="S1504">
        <f t="shared" si="95"/>
        <v>2016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(((J1505/60)/60)/24)+DATE(1970,1,1)</f>
        <v>42606.347233796296</v>
      </c>
      <c r="P1505" t="str">
        <f t="shared" si="92"/>
        <v>photography</v>
      </c>
      <c r="Q1505" t="str">
        <f t="shared" si="93"/>
        <v>photobooks</v>
      </c>
      <c r="R1505">
        <f t="shared" si="94"/>
        <v>2016</v>
      </c>
      <c r="S1505">
        <f t="shared" si="95"/>
        <v>2016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(((J1506/60)/60)/24)+DATE(1970,1,1)</f>
        <v>41772.657685185186</v>
      </c>
      <c r="P1506" t="str">
        <f t="shared" si="92"/>
        <v>photography</v>
      </c>
      <c r="Q1506" t="str">
        <f t="shared" si="93"/>
        <v>photobooks</v>
      </c>
      <c r="R1506">
        <f t="shared" si="94"/>
        <v>2014</v>
      </c>
      <c r="S1506">
        <f t="shared" si="95"/>
        <v>2014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(((J1507/60)/60)/24)+DATE(1970,1,1)</f>
        <v>42414.44332175926</v>
      </c>
      <c r="P1507" t="str">
        <f t="shared" si="92"/>
        <v>photography</v>
      </c>
      <c r="Q1507" t="str">
        <f t="shared" si="93"/>
        <v>photobooks</v>
      </c>
      <c r="R1507">
        <f t="shared" si="94"/>
        <v>2016</v>
      </c>
      <c r="S1507">
        <f t="shared" si="95"/>
        <v>2016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(((J1508/60)/60)/24)+DATE(1970,1,1)</f>
        <v>41814.785925925928</v>
      </c>
      <c r="P1508" t="str">
        <f t="shared" si="92"/>
        <v>photography</v>
      </c>
      <c r="Q1508" t="str">
        <f t="shared" si="93"/>
        <v>photobooks</v>
      </c>
      <c r="R1508">
        <f t="shared" si="94"/>
        <v>2014</v>
      </c>
      <c r="S1508">
        <f t="shared" si="95"/>
        <v>2014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(((J1509/60)/60)/24)+DATE(1970,1,1)</f>
        <v>40254.450335648151</v>
      </c>
      <c r="P1509" t="str">
        <f t="shared" si="92"/>
        <v>photography</v>
      </c>
      <c r="Q1509" t="str">
        <f t="shared" si="93"/>
        <v>photobooks</v>
      </c>
      <c r="R1509">
        <f t="shared" si="94"/>
        <v>2010</v>
      </c>
      <c r="S1509">
        <f t="shared" si="95"/>
        <v>2010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(((J1510/60)/60)/24)+DATE(1970,1,1)</f>
        <v>41786.614363425928</v>
      </c>
      <c r="P1510" t="str">
        <f t="shared" si="92"/>
        <v>photography</v>
      </c>
      <c r="Q1510" t="str">
        <f t="shared" si="93"/>
        <v>photobooks</v>
      </c>
      <c r="R1510">
        <f t="shared" si="94"/>
        <v>2014</v>
      </c>
      <c r="S1510">
        <f t="shared" si="95"/>
        <v>2014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(((J1511/60)/60)/24)+DATE(1970,1,1)</f>
        <v>42751.533391203702</v>
      </c>
      <c r="P1511" t="str">
        <f t="shared" si="92"/>
        <v>photography</v>
      </c>
      <c r="Q1511" t="str">
        <f t="shared" si="93"/>
        <v>photobooks</v>
      </c>
      <c r="R1511">
        <f t="shared" si="94"/>
        <v>2017</v>
      </c>
      <c r="S1511">
        <f t="shared" si="95"/>
        <v>2017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(((J1512/60)/60)/24)+DATE(1970,1,1)</f>
        <v>41809.385162037033</v>
      </c>
      <c r="P1512" t="str">
        <f t="shared" si="92"/>
        <v>photography</v>
      </c>
      <c r="Q1512" t="str">
        <f t="shared" si="93"/>
        <v>photobooks</v>
      </c>
      <c r="R1512">
        <f t="shared" si="94"/>
        <v>2014</v>
      </c>
      <c r="S1512">
        <f t="shared" si="95"/>
        <v>2014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(((J1513/60)/60)/24)+DATE(1970,1,1)</f>
        <v>42296.583379629628</v>
      </c>
      <c r="P1513" t="str">
        <f t="shared" si="92"/>
        <v>photography</v>
      </c>
      <c r="Q1513" t="str">
        <f t="shared" si="93"/>
        <v>photobooks</v>
      </c>
      <c r="R1513">
        <f t="shared" si="94"/>
        <v>2015</v>
      </c>
      <c r="S1513">
        <f t="shared" si="95"/>
        <v>2015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(((J1514/60)/60)/24)+DATE(1970,1,1)</f>
        <v>42741.684479166666</v>
      </c>
      <c r="P1514" t="str">
        <f t="shared" si="92"/>
        <v>photography</v>
      </c>
      <c r="Q1514" t="str">
        <f t="shared" si="93"/>
        <v>photobooks</v>
      </c>
      <c r="R1514">
        <f t="shared" si="94"/>
        <v>2017</v>
      </c>
      <c r="S1514">
        <f t="shared" si="95"/>
        <v>2017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(((J1515/60)/60)/24)+DATE(1970,1,1)</f>
        <v>41806.637337962966</v>
      </c>
      <c r="P1515" t="str">
        <f t="shared" si="92"/>
        <v>photography</v>
      </c>
      <c r="Q1515" t="str">
        <f t="shared" si="93"/>
        <v>photobooks</v>
      </c>
      <c r="R1515">
        <f t="shared" si="94"/>
        <v>2014</v>
      </c>
      <c r="S1515">
        <f t="shared" si="95"/>
        <v>2014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(((J1516/60)/60)/24)+DATE(1970,1,1)</f>
        <v>42234.597685185188</v>
      </c>
      <c r="P1516" t="str">
        <f t="shared" si="92"/>
        <v>photography</v>
      </c>
      <c r="Q1516" t="str">
        <f t="shared" si="93"/>
        <v>photobooks</v>
      </c>
      <c r="R1516">
        <f t="shared" si="94"/>
        <v>2015</v>
      </c>
      <c r="S1516">
        <f t="shared" si="95"/>
        <v>2015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(((J1517/60)/60)/24)+DATE(1970,1,1)</f>
        <v>42415.253437499996</v>
      </c>
      <c r="P1517" t="str">
        <f t="shared" si="92"/>
        <v>photography</v>
      </c>
      <c r="Q1517" t="str">
        <f t="shared" si="93"/>
        <v>photobooks</v>
      </c>
      <c r="R1517">
        <f t="shared" si="94"/>
        <v>2016</v>
      </c>
      <c r="S1517">
        <f t="shared" si="95"/>
        <v>2016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(((J1518/60)/60)/24)+DATE(1970,1,1)</f>
        <v>42619.466342592597</v>
      </c>
      <c r="P1518" t="str">
        <f t="shared" si="92"/>
        <v>photography</v>
      </c>
      <c r="Q1518" t="str">
        <f t="shared" si="93"/>
        <v>photobooks</v>
      </c>
      <c r="R1518">
        <f t="shared" si="94"/>
        <v>2016</v>
      </c>
      <c r="S1518">
        <f t="shared" si="95"/>
        <v>2016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(((J1519/60)/60)/24)+DATE(1970,1,1)</f>
        <v>41948.56658564815</v>
      </c>
      <c r="P1519" t="str">
        <f t="shared" si="92"/>
        <v>photography</v>
      </c>
      <c r="Q1519" t="str">
        <f t="shared" si="93"/>
        <v>photobooks</v>
      </c>
      <c r="R1519">
        <f t="shared" si="94"/>
        <v>2014</v>
      </c>
      <c r="S1519">
        <f t="shared" si="95"/>
        <v>2014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(((J1520/60)/60)/24)+DATE(1970,1,1)</f>
        <v>41760.8200462963</v>
      </c>
      <c r="P1520" t="str">
        <f t="shared" si="92"/>
        <v>photography</v>
      </c>
      <c r="Q1520" t="str">
        <f t="shared" si="93"/>
        <v>photobooks</v>
      </c>
      <c r="R1520">
        <f t="shared" si="94"/>
        <v>2014</v>
      </c>
      <c r="S1520">
        <f t="shared" si="95"/>
        <v>2014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(((J1521/60)/60)/24)+DATE(1970,1,1)</f>
        <v>41782.741701388892</v>
      </c>
      <c r="P1521" t="str">
        <f t="shared" si="92"/>
        <v>photography</v>
      </c>
      <c r="Q1521" t="str">
        <f t="shared" si="93"/>
        <v>photobooks</v>
      </c>
      <c r="R1521">
        <f t="shared" si="94"/>
        <v>2014</v>
      </c>
      <c r="S1521">
        <f t="shared" si="95"/>
        <v>2014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(((J1522/60)/60)/24)+DATE(1970,1,1)</f>
        <v>41955.857789351852</v>
      </c>
      <c r="P1522" t="str">
        <f t="shared" si="92"/>
        <v>photography</v>
      </c>
      <c r="Q1522" t="str">
        <f t="shared" si="93"/>
        <v>photobooks</v>
      </c>
      <c r="R1522">
        <f t="shared" si="94"/>
        <v>2014</v>
      </c>
      <c r="S1522">
        <f t="shared" si="95"/>
        <v>2014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(((J1523/60)/60)/24)+DATE(1970,1,1)</f>
        <v>42493.167719907404</v>
      </c>
      <c r="P1523" t="str">
        <f t="shared" si="92"/>
        <v>photography</v>
      </c>
      <c r="Q1523" t="str">
        <f t="shared" si="93"/>
        <v>photobooks</v>
      </c>
      <c r="R1523">
        <f t="shared" si="94"/>
        <v>2016</v>
      </c>
      <c r="S1523">
        <f t="shared" si="95"/>
        <v>2016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(((J1524/60)/60)/24)+DATE(1970,1,1)</f>
        <v>41899.830312500002</v>
      </c>
      <c r="P1524" t="str">
        <f t="shared" si="92"/>
        <v>photography</v>
      </c>
      <c r="Q1524" t="str">
        <f t="shared" si="93"/>
        <v>photobooks</v>
      </c>
      <c r="R1524">
        <f t="shared" si="94"/>
        <v>2014</v>
      </c>
      <c r="S1524">
        <f t="shared" si="95"/>
        <v>2014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(((J1525/60)/60)/24)+DATE(1970,1,1)</f>
        <v>41964.751342592594</v>
      </c>
      <c r="P1525" t="str">
        <f t="shared" si="92"/>
        <v>photography</v>
      </c>
      <c r="Q1525" t="str">
        <f t="shared" si="93"/>
        <v>photobooks</v>
      </c>
      <c r="R1525">
        <f t="shared" si="94"/>
        <v>2014</v>
      </c>
      <c r="S1525">
        <f t="shared" si="95"/>
        <v>2014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(((J1526/60)/60)/24)+DATE(1970,1,1)</f>
        <v>42756.501041666663</v>
      </c>
      <c r="P1526" t="str">
        <f t="shared" si="92"/>
        <v>photography</v>
      </c>
      <c r="Q1526" t="str">
        <f t="shared" si="93"/>
        <v>photobooks</v>
      </c>
      <c r="R1526">
        <f t="shared" si="94"/>
        <v>2017</v>
      </c>
      <c r="S1526">
        <f t="shared" si="95"/>
        <v>2017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(((J1527/60)/60)/24)+DATE(1970,1,1)</f>
        <v>42570.702986111108</v>
      </c>
      <c r="P1527" t="str">
        <f t="shared" si="92"/>
        <v>photography</v>
      </c>
      <c r="Q1527" t="str">
        <f t="shared" si="93"/>
        <v>photobooks</v>
      </c>
      <c r="R1527">
        <f t="shared" si="94"/>
        <v>2016</v>
      </c>
      <c r="S1527">
        <f t="shared" si="95"/>
        <v>2016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(((J1528/60)/60)/24)+DATE(1970,1,1)</f>
        <v>42339.276006944448</v>
      </c>
      <c r="P1528" t="str">
        <f t="shared" si="92"/>
        <v>photography</v>
      </c>
      <c r="Q1528" t="str">
        <f t="shared" si="93"/>
        <v>photobooks</v>
      </c>
      <c r="R1528">
        <f t="shared" si="94"/>
        <v>2015</v>
      </c>
      <c r="S1528">
        <f t="shared" si="95"/>
        <v>2015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(((J1529/60)/60)/24)+DATE(1970,1,1)</f>
        <v>42780.600532407407</v>
      </c>
      <c r="P1529" t="str">
        <f t="shared" si="92"/>
        <v>photography</v>
      </c>
      <c r="Q1529" t="str">
        <f t="shared" si="93"/>
        <v>photobooks</v>
      </c>
      <c r="R1529">
        <f t="shared" si="94"/>
        <v>2017</v>
      </c>
      <c r="S1529">
        <f t="shared" si="95"/>
        <v>2017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(((J1530/60)/60)/24)+DATE(1970,1,1)</f>
        <v>42736.732893518521</v>
      </c>
      <c r="P1530" t="str">
        <f t="shared" si="92"/>
        <v>photography</v>
      </c>
      <c r="Q1530" t="str">
        <f t="shared" si="93"/>
        <v>photobooks</v>
      </c>
      <c r="R1530">
        <f t="shared" si="94"/>
        <v>2017</v>
      </c>
      <c r="S1530">
        <f t="shared" si="95"/>
        <v>2017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(((J1531/60)/60)/24)+DATE(1970,1,1)</f>
        <v>42052.628703703704</v>
      </c>
      <c r="P1531" t="str">
        <f t="shared" si="92"/>
        <v>photography</v>
      </c>
      <c r="Q1531" t="str">
        <f t="shared" si="93"/>
        <v>photobooks</v>
      </c>
      <c r="R1531">
        <f t="shared" si="94"/>
        <v>2015</v>
      </c>
      <c r="S1531">
        <f t="shared" si="95"/>
        <v>2015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(((J1532/60)/60)/24)+DATE(1970,1,1)</f>
        <v>42275.767303240747</v>
      </c>
      <c r="P1532" t="str">
        <f t="shared" si="92"/>
        <v>photography</v>
      </c>
      <c r="Q1532" t="str">
        <f t="shared" si="93"/>
        <v>photobooks</v>
      </c>
      <c r="R1532">
        <f t="shared" si="94"/>
        <v>2015</v>
      </c>
      <c r="S1532">
        <f t="shared" si="95"/>
        <v>2015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(((J1533/60)/60)/24)+DATE(1970,1,1)</f>
        <v>41941.802384259259</v>
      </c>
      <c r="P1533" t="str">
        <f t="shared" si="92"/>
        <v>photography</v>
      </c>
      <c r="Q1533" t="str">
        <f t="shared" si="93"/>
        <v>photobooks</v>
      </c>
      <c r="R1533">
        <f t="shared" si="94"/>
        <v>2014</v>
      </c>
      <c r="S1533">
        <f t="shared" si="95"/>
        <v>2014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(((J1534/60)/60)/24)+DATE(1970,1,1)</f>
        <v>42391.475289351853</v>
      </c>
      <c r="P1534" t="str">
        <f t="shared" si="92"/>
        <v>photography</v>
      </c>
      <c r="Q1534" t="str">
        <f t="shared" si="93"/>
        <v>photobooks</v>
      </c>
      <c r="R1534">
        <f t="shared" si="94"/>
        <v>2016</v>
      </c>
      <c r="S1534">
        <f t="shared" si="95"/>
        <v>2016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(((J1535/60)/60)/24)+DATE(1970,1,1)</f>
        <v>42443.00204861111</v>
      </c>
      <c r="P1535" t="str">
        <f t="shared" si="92"/>
        <v>photography</v>
      </c>
      <c r="Q1535" t="str">
        <f t="shared" si="93"/>
        <v>photobooks</v>
      </c>
      <c r="R1535">
        <f t="shared" si="94"/>
        <v>2016</v>
      </c>
      <c r="S1535">
        <f t="shared" si="95"/>
        <v>2016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(((J1536/60)/60)/24)+DATE(1970,1,1)</f>
        <v>42221.67432870371</v>
      </c>
      <c r="P1536" t="str">
        <f t="shared" si="92"/>
        <v>photography</v>
      </c>
      <c r="Q1536" t="str">
        <f t="shared" si="93"/>
        <v>photobooks</v>
      </c>
      <c r="R1536">
        <f t="shared" si="94"/>
        <v>2015</v>
      </c>
      <c r="S1536">
        <f t="shared" si="95"/>
        <v>2015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(((J1537/60)/60)/24)+DATE(1970,1,1)</f>
        <v>42484.829062500001</v>
      </c>
      <c r="P1537" t="str">
        <f t="shared" si="92"/>
        <v>photography</v>
      </c>
      <c r="Q1537" t="str">
        <f t="shared" si="93"/>
        <v>photobooks</v>
      </c>
      <c r="R1537">
        <f t="shared" si="94"/>
        <v>2016</v>
      </c>
      <c r="S1537">
        <f t="shared" si="95"/>
        <v>2016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(((J1538/60)/60)/24)+DATE(1970,1,1)</f>
        <v>42213.802199074074</v>
      </c>
      <c r="P1538" t="str">
        <f t="shared" ref="P1538:P1601" si="96">LEFT(N1538,SEARCH("/",N1538)-1)</f>
        <v>photography</v>
      </c>
      <c r="Q1538" t="str">
        <f t="shared" ref="Q1538:Q1601" si="97">RIGHT(N1538,LEN(N1538)-SEARCH("/",N1538))</f>
        <v>photobooks</v>
      </c>
      <c r="R1538">
        <f t="shared" si="94"/>
        <v>2015</v>
      </c>
      <c r="S1538">
        <f t="shared" si="95"/>
        <v>2015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(((J1539/60)/60)/24)+DATE(1970,1,1)</f>
        <v>42552.315127314811</v>
      </c>
      <c r="P1539" t="str">
        <f t="shared" si="96"/>
        <v>photography</v>
      </c>
      <c r="Q1539" t="str">
        <f t="shared" si="97"/>
        <v>photobooks</v>
      </c>
      <c r="R1539">
        <f t="shared" ref="R1539:R1602" si="98">YEAR(O1539)</f>
        <v>2016</v>
      </c>
      <c r="S1539">
        <f t="shared" ref="S1539:S1602" si="99">YEAR(O1539)</f>
        <v>2016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(((J1540/60)/60)/24)+DATE(1970,1,1)</f>
        <v>41981.782060185185</v>
      </c>
      <c r="P1540" t="str">
        <f t="shared" si="96"/>
        <v>photography</v>
      </c>
      <c r="Q1540" t="str">
        <f t="shared" si="97"/>
        <v>photobooks</v>
      </c>
      <c r="R1540">
        <f t="shared" si="98"/>
        <v>2014</v>
      </c>
      <c r="S1540">
        <f t="shared" si="99"/>
        <v>2014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(((J1541/60)/60)/24)+DATE(1970,1,1)</f>
        <v>42705.919201388882</v>
      </c>
      <c r="P1541" t="str">
        <f t="shared" si="96"/>
        <v>photography</v>
      </c>
      <c r="Q1541" t="str">
        <f t="shared" si="97"/>
        <v>photobooks</v>
      </c>
      <c r="R1541">
        <f t="shared" si="98"/>
        <v>2016</v>
      </c>
      <c r="S1541">
        <f t="shared" si="99"/>
        <v>2016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(((J1542/60)/60)/24)+DATE(1970,1,1)</f>
        <v>41939.00712962963</v>
      </c>
      <c r="P1542" t="str">
        <f t="shared" si="96"/>
        <v>photography</v>
      </c>
      <c r="Q1542" t="str">
        <f t="shared" si="97"/>
        <v>photobooks</v>
      </c>
      <c r="R1542">
        <f t="shared" si="98"/>
        <v>2014</v>
      </c>
      <c r="S1542">
        <f t="shared" si="99"/>
        <v>2014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(((J1543/60)/60)/24)+DATE(1970,1,1)</f>
        <v>41974.712245370371</v>
      </c>
      <c r="P1543" t="str">
        <f t="shared" si="96"/>
        <v>photography</v>
      </c>
      <c r="Q1543" t="str">
        <f t="shared" si="97"/>
        <v>nature</v>
      </c>
      <c r="R1543">
        <f t="shared" si="98"/>
        <v>2014</v>
      </c>
      <c r="S1543">
        <f t="shared" si="99"/>
        <v>2014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(((J1544/60)/60)/24)+DATE(1970,1,1)</f>
        <v>42170.996527777781</v>
      </c>
      <c r="P1544" t="str">
        <f t="shared" si="96"/>
        <v>photography</v>
      </c>
      <c r="Q1544" t="str">
        <f t="shared" si="97"/>
        <v>nature</v>
      </c>
      <c r="R1544">
        <f t="shared" si="98"/>
        <v>2015</v>
      </c>
      <c r="S1544">
        <f t="shared" si="99"/>
        <v>2015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(((J1545/60)/60)/24)+DATE(1970,1,1)</f>
        <v>41935.509652777779</v>
      </c>
      <c r="P1545" t="str">
        <f t="shared" si="96"/>
        <v>photography</v>
      </c>
      <c r="Q1545" t="str">
        <f t="shared" si="97"/>
        <v>nature</v>
      </c>
      <c r="R1545">
        <f t="shared" si="98"/>
        <v>2014</v>
      </c>
      <c r="S1545">
        <f t="shared" si="99"/>
        <v>2014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(((J1546/60)/60)/24)+DATE(1970,1,1)</f>
        <v>42053.051203703704</v>
      </c>
      <c r="P1546" t="str">
        <f t="shared" si="96"/>
        <v>photography</v>
      </c>
      <c r="Q1546" t="str">
        <f t="shared" si="97"/>
        <v>nature</v>
      </c>
      <c r="R1546">
        <f t="shared" si="98"/>
        <v>2015</v>
      </c>
      <c r="S1546">
        <f t="shared" si="99"/>
        <v>2015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(((J1547/60)/60)/24)+DATE(1970,1,1)</f>
        <v>42031.884652777779</v>
      </c>
      <c r="P1547" t="str">
        <f t="shared" si="96"/>
        <v>photography</v>
      </c>
      <c r="Q1547" t="str">
        <f t="shared" si="97"/>
        <v>nature</v>
      </c>
      <c r="R1547">
        <f t="shared" si="98"/>
        <v>2015</v>
      </c>
      <c r="S1547">
        <f t="shared" si="99"/>
        <v>2015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(((J1548/60)/60)/24)+DATE(1970,1,1)</f>
        <v>41839.212951388887</v>
      </c>
      <c r="P1548" t="str">
        <f t="shared" si="96"/>
        <v>photography</v>
      </c>
      <c r="Q1548" t="str">
        <f t="shared" si="97"/>
        <v>nature</v>
      </c>
      <c r="R1548">
        <f t="shared" si="98"/>
        <v>2014</v>
      </c>
      <c r="S1548">
        <f t="shared" si="99"/>
        <v>2014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(((J1549/60)/60)/24)+DATE(1970,1,1)</f>
        <v>42782.426875000005</v>
      </c>
      <c r="P1549" t="str">
        <f t="shared" si="96"/>
        <v>photography</v>
      </c>
      <c r="Q1549" t="str">
        <f t="shared" si="97"/>
        <v>nature</v>
      </c>
      <c r="R1549">
        <f t="shared" si="98"/>
        <v>2017</v>
      </c>
      <c r="S1549">
        <f t="shared" si="99"/>
        <v>2017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(((J1550/60)/60)/24)+DATE(1970,1,1)</f>
        <v>42286.88217592593</v>
      </c>
      <c r="P1550" t="str">
        <f t="shared" si="96"/>
        <v>photography</v>
      </c>
      <c r="Q1550" t="str">
        <f t="shared" si="97"/>
        <v>nature</v>
      </c>
      <c r="R1550">
        <f t="shared" si="98"/>
        <v>2015</v>
      </c>
      <c r="S1550">
        <f t="shared" si="99"/>
        <v>2015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(((J1551/60)/60)/24)+DATE(1970,1,1)</f>
        <v>42281.136099537034</v>
      </c>
      <c r="P1551" t="str">
        <f t="shared" si="96"/>
        <v>photography</v>
      </c>
      <c r="Q1551" t="str">
        <f t="shared" si="97"/>
        <v>nature</v>
      </c>
      <c r="R1551">
        <f t="shared" si="98"/>
        <v>2015</v>
      </c>
      <c r="S1551">
        <f t="shared" si="99"/>
        <v>2015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(((J1552/60)/60)/24)+DATE(1970,1,1)</f>
        <v>42472.449467592596</v>
      </c>
      <c r="P1552" t="str">
        <f t="shared" si="96"/>
        <v>photography</v>
      </c>
      <c r="Q1552" t="str">
        <f t="shared" si="97"/>
        <v>nature</v>
      </c>
      <c r="R1552">
        <f t="shared" si="98"/>
        <v>2016</v>
      </c>
      <c r="S1552">
        <f t="shared" si="99"/>
        <v>2016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(((J1553/60)/60)/24)+DATE(1970,1,1)</f>
        <v>42121.824525462958</v>
      </c>
      <c r="P1553" t="str">
        <f t="shared" si="96"/>
        <v>photography</v>
      </c>
      <c r="Q1553" t="str">
        <f t="shared" si="97"/>
        <v>nature</v>
      </c>
      <c r="R1553">
        <f t="shared" si="98"/>
        <v>2015</v>
      </c>
      <c r="S1553">
        <f t="shared" si="99"/>
        <v>2015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(((J1554/60)/60)/24)+DATE(1970,1,1)</f>
        <v>41892.688750000001</v>
      </c>
      <c r="P1554" t="str">
        <f t="shared" si="96"/>
        <v>photography</v>
      </c>
      <c r="Q1554" t="str">
        <f t="shared" si="97"/>
        <v>nature</v>
      </c>
      <c r="R1554">
        <f t="shared" si="98"/>
        <v>2014</v>
      </c>
      <c r="S1554">
        <f t="shared" si="99"/>
        <v>2014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(((J1555/60)/60)/24)+DATE(1970,1,1)</f>
        <v>42219.282951388886</v>
      </c>
      <c r="P1555" t="str">
        <f t="shared" si="96"/>
        <v>photography</v>
      </c>
      <c r="Q1555" t="str">
        <f t="shared" si="97"/>
        <v>nature</v>
      </c>
      <c r="R1555">
        <f t="shared" si="98"/>
        <v>2015</v>
      </c>
      <c r="S1555">
        <f t="shared" si="99"/>
        <v>2015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(((J1556/60)/60)/24)+DATE(1970,1,1)</f>
        <v>42188.252199074079</v>
      </c>
      <c r="P1556" t="str">
        <f t="shared" si="96"/>
        <v>photography</v>
      </c>
      <c r="Q1556" t="str">
        <f t="shared" si="97"/>
        <v>nature</v>
      </c>
      <c r="R1556">
        <f t="shared" si="98"/>
        <v>2015</v>
      </c>
      <c r="S1556">
        <f t="shared" si="99"/>
        <v>2015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(((J1557/60)/60)/24)+DATE(1970,1,1)</f>
        <v>42241.613796296297</v>
      </c>
      <c r="P1557" t="str">
        <f t="shared" si="96"/>
        <v>photography</v>
      </c>
      <c r="Q1557" t="str">
        <f t="shared" si="97"/>
        <v>nature</v>
      </c>
      <c r="R1557">
        <f t="shared" si="98"/>
        <v>2015</v>
      </c>
      <c r="S1557">
        <f t="shared" si="99"/>
        <v>2015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(((J1558/60)/60)/24)+DATE(1970,1,1)</f>
        <v>42525.153055555551</v>
      </c>
      <c r="P1558" t="str">
        <f t="shared" si="96"/>
        <v>photography</v>
      </c>
      <c r="Q1558" t="str">
        <f t="shared" si="97"/>
        <v>nature</v>
      </c>
      <c r="R1558">
        <f t="shared" si="98"/>
        <v>2016</v>
      </c>
      <c r="S1558">
        <f t="shared" si="99"/>
        <v>2016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(((J1559/60)/60)/24)+DATE(1970,1,1)</f>
        <v>41871.65315972222</v>
      </c>
      <c r="P1559" t="str">
        <f t="shared" si="96"/>
        <v>photography</v>
      </c>
      <c r="Q1559" t="str">
        <f t="shared" si="97"/>
        <v>nature</v>
      </c>
      <c r="R1559">
        <f t="shared" si="98"/>
        <v>2014</v>
      </c>
      <c r="S1559">
        <f t="shared" si="99"/>
        <v>2014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(((J1560/60)/60)/24)+DATE(1970,1,1)</f>
        <v>42185.397673611107</v>
      </c>
      <c r="P1560" t="str">
        <f t="shared" si="96"/>
        <v>photography</v>
      </c>
      <c r="Q1560" t="str">
        <f t="shared" si="97"/>
        <v>nature</v>
      </c>
      <c r="R1560">
        <f t="shared" si="98"/>
        <v>2015</v>
      </c>
      <c r="S1560">
        <f t="shared" si="99"/>
        <v>2015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(((J1561/60)/60)/24)+DATE(1970,1,1)</f>
        <v>42108.05322916666</v>
      </c>
      <c r="P1561" t="str">
        <f t="shared" si="96"/>
        <v>photography</v>
      </c>
      <c r="Q1561" t="str">
        <f t="shared" si="97"/>
        <v>nature</v>
      </c>
      <c r="R1561">
        <f t="shared" si="98"/>
        <v>2015</v>
      </c>
      <c r="S1561">
        <f t="shared" si="99"/>
        <v>2015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(((J1562/60)/60)/24)+DATE(1970,1,1)</f>
        <v>41936.020752314813</v>
      </c>
      <c r="P1562" t="str">
        <f t="shared" si="96"/>
        <v>photography</v>
      </c>
      <c r="Q1562" t="str">
        <f t="shared" si="97"/>
        <v>nature</v>
      </c>
      <c r="R1562">
        <f t="shared" si="98"/>
        <v>2014</v>
      </c>
      <c r="S1562">
        <f t="shared" si="99"/>
        <v>2014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(((J1563/60)/60)/24)+DATE(1970,1,1)</f>
        <v>41555.041701388887</v>
      </c>
      <c r="P1563" t="str">
        <f t="shared" si="96"/>
        <v>publishing</v>
      </c>
      <c r="Q1563" t="str">
        <f t="shared" si="97"/>
        <v>art books</v>
      </c>
      <c r="R1563">
        <f t="shared" si="98"/>
        <v>2013</v>
      </c>
      <c r="S1563">
        <f t="shared" si="99"/>
        <v>2013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(((J1564/60)/60)/24)+DATE(1970,1,1)</f>
        <v>40079.566157407404</v>
      </c>
      <c r="P1564" t="str">
        <f t="shared" si="96"/>
        <v>publishing</v>
      </c>
      <c r="Q1564" t="str">
        <f t="shared" si="97"/>
        <v>art books</v>
      </c>
      <c r="R1564">
        <f t="shared" si="98"/>
        <v>2009</v>
      </c>
      <c r="S1564">
        <f t="shared" si="99"/>
        <v>2009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(((J1565/60)/60)/24)+DATE(1970,1,1)</f>
        <v>41652.742488425924</v>
      </c>
      <c r="P1565" t="str">
        <f t="shared" si="96"/>
        <v>publishing</v>
      </c>
      <c r="Q1565" t="str">
        <f t="shared" si="97"/>
        <v>art books</v>
      </c>
      <c r="R1565">
        <f t="shared" si="98"/>
        <v>2014</v>
      </c>
      <c r="S1565">
        <f t="shared" si="99"/>
        <v>2014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(((J1566/60)/60)/24)+DATE(1970,1,1)</f>
        <v>42121.367002314815</v>
      </c>
      <c r="P1566" t="str">
        <f t="shared" si="96"/>
        <v>publishing</v>
      </c>
      <c r="Q1566" t="str">
        <f t="shared" si="97"/>
        <v>art books</v>
      </c>
      <c r="R1566">
        <f t="shared" si="98"/>
        <v>2015</v>
      </c>
      <c r="S1566">
        <f t="shared" si="99"/>
        <v>2015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(((J1567/60)/60)/24)+DATE(1970,1,1)</f>
        <v>40672.729872685188</v>
      </c>
      <c r="P1567" t="str">
        <f t="shared" si="96"/>
        <v>publishing</v>
      </c>
      <c r="Q1567" t="str">
        <f t="shared" si="97"/>
        <v>art books</v>
      </c>
      <c r="R1567">
        <f t="shared" si="98"/>
        <v>2011</v>
      </c>
      <c r="S1567">
        <f t="shared" si="99"/>
        <v>2011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(((J1568/60)/60)/24)+DATE(1970,1,1)</f>
        <v>42549.916712962964</v>
      </c>
      <c r="P1568" t="str">
        <f t="shared" si="96"/>
        <v>publishing</v>
      </c>
      <c r="Q1568" t="str">
        <f t="shared" si="97"/>
        <v>art books</v>
      </c>
      <c r="R1568">
        <f t="shared" si="98"/>
        <v>2016</v>
      </c>
      <c r="S1568">
        <f t="shared" si="99"/>
        <v>2016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(((J1569/60)/60)/24)+DATE(1970,1,1)</f>
        <v>41671.936863425923</v>
      </c>
      <c r="P1569" t="str">
        <f t="shared" si="96"/>
        <v>publishing</v>
      </c>
      <c r="Q1569" t="str">
        <f t="shared" si="97"/>
        <v>art books</v>
      </c>
      <c r="R1569">
        <f t="shared" si="98"/>
        <v>2014</v>
      </c>
      <c r="S1569">
        <f t="shared" si="99"/>
        <v>2014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(((J1570/60)/60)/24)+DATE(1970,1,1)</f>
        <v>41962.062326388885</v>
      </c>
      <c r="P1570" t="str">
        <f t="shared" si="96"/>
        <v>publishing</v>
      </c>
      <c r="Q1570" t="str">
        <f t="shared" si="97"/>
        <v>art books</v>
      </c>
      <c r="R1570">
        <f t="shared" si="98"/>
        <v>2014</v>
      </c>
      <c r="S1570">
        <f t="shared" si="99"/>
        <v>2014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(((J1571/60)/60)/24)+DATE(1970,1,1)</f>
        <v>41389.679560185185</v>
      </c>
      <c r="P1571" t="str">
        <f t="shared" si="96"/>
        <v>publishing</v>
      </c>
      <c r="Q1571" t="str">
        <f t="shared" si="97"/>
        <v>art books</v>
      </c>
      <c r="R1571">
        <f t="shared" si="98"/>
        <v>2013</v>
      </c>
      <c r="S1571">
        <f t="shared" si="99"/>
        <v>2013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(((J1572/60)/60)/24)+DATE(1970,1,1)</f>
        <v>42438.813449074078</v>
      </c>
      <c r="P1572" t="str">
        <f t="shared" si="96"/>
        <v>publishing</v>
      </c>
      <c r="Q1572" t="str">
        <f t="shared" si="97"/>
        <v>art books</v>
      </c>
      <c r="R1572">
        <f t="shared" si="98"/>
        <v>2016</v>
      </c>
      <c r="S1572">
        <f t="shared" si="99"/>
        <v>2016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(((J1573/60)/60)/24)+DATE(1970,1,1)</f>
        <v>42144.769479166673</v>
      </c>
      <c r="P1573" t="str">
        <f t="shared" si="96"/>
        <v>publishing</v>
      </c>
      <c r="Q1573" t="str">
        <f t="shared" si="97"/>
        <v>art books</v>
      </c>
      <c r="R1573">
        <f t="shared" si="98"/>
        <v>2015</v>
      </c>
      <c r="S1573">
        <f t="shared" si="99"/>
        <v>2015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(((J1574/60)/60)/24)+DATE(1970,1,1)</f>
        <v>42404.033090277779</v>
      </c>
      <c r="P1574" t="str">
        <f t="shared" si="96"/>
        <v>publishing</v>
      </c>
      <c r="Q1574" t="str">
        <f t="shared" si="97"/>
        <v>art books</v>
      </c>
      <c r="R1574">
        <f t="shared" si="98"/>
        <v>2016</v>
      </c>
      <c r="S1574">
        <f t="shared" si="99"/>
        <v>2016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(((J1575/60)/60)/24)+DATE(1970,1,1)</f>
        <v>42786.000023148154</v>
      </c>
      <c r="P1575" t="str">
        <f t="shared" si="96"/>
        <v>publishing</v>
      </c>
      <c r="Q1575" t="str">
        <f t="shared" si="97"/>
        <v>art books</v>
      </c>
      <c r="R1575">
        <f t="shared" si="98"/>
        <v>2017</v>
      </c>
      <c r="S1575">
        <f t="shared" si="99"/>
        <v>2017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(((J1576/60)/60)/24)+DATE(1970,1,1)</f>
        <v>42017.927418981482</v>
      </c>
      <c r="P1576" t="str">
        <f t="shared" si="96"/>
        <v>publishing</v>
      </c>
      <c r="Q1576" t="str">
        <f t="shared" si="97"/>
        <v>art books</v>
      </c>
      <c r="R1576">
        <f t="shared" si="98"/>
        <v>2015</v>
      </c>
      <c r="S1576">
        <f t="shared" si="99"/>
        <v>2015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(((J1577/60)/60)/24)+DATE(1970,1,1)</f>
        <v>41799.524259259262</v>
      </c>
      <c r="P1577" t="str">
        <f t="shared" si="96"/>
        <v>publishing</v>
      </c>
      <c r="Q1577" t="str">
        <f t="shared" si="97"/>
        <v>art books</v>
      </c>
      <c r="R1577">
        <f t="shared" si="98"/>
        <v>2014</v>
      </c>
      <c r="S1577">
        <f t="shared" si="99"/>
        <v>2014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(((J1578/60)/60)/24)+DATE(1970,1,1)</f>
        <v>42140.879259259258</v>
      </c>
      <c r="P1578" t="str">
        <f t="shared" si="96"/>
        <v>publishing</v>
      </c>
      <c r="Q1578" t="str">
        <f t="shared" si="97"/>
        <v>art books</v>
      </c>
      <c r="R1578">
        <f t="shared" si="98"/>
        <v>2015</v>
      </c>
      <c r="S1578">
        <f t="shared" si="99"/>
        <v>2015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(((J1579/60)/60)/24)+DATE(1970,1,1)</f>
        <v>41054.847777777781</v>
      </c>
      <c r="P1579" t="str">
        <f t="shared" si="96"/>
        <v>publishing</v>
      </c>
      <c r="Q1579" t="str">
        <f t="shared" si="97"/>
        <v>art books</v>
      </c>
      <c r="R1579">
        <f t="shared" si="98"/>
        <v>2012</v>
      </c>
      <c r="S1579">
        <f t="shared" si="99"/>
        <v>2012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(((J1580/60)/60)/24)+DATE(1970,1,1)</f>
        <v>40399.065868055557</v>
      </c>
      <c r="P1580" t="str">
        <f t="shared" si="96"/>
        <v>publishing</v>
      </c>
      <c r="Q1580" t="str">
        <f t="shared" si="97"/>
        <v>art books</v>
      </c>
      <c r="R1580">
        <f t="shared" si="98"/>
        <v>2010</v>
      </c>
      <c r="S1580">
        <f t="shared" si="99"/>
        <v>2010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(((J1581/60)/60)/24)+DATE(1970,1,1)</f>
        <v>41481.996423611112</v>
      </c>
      <c r="P1581" t="str">
        <f t="shared" si="96"/>
        <v>publishing</v>
      </c>
      <c r="Q1581" t="str">
        <f t="shared" si="97"/>
        <v>art books</v>
      </c>
      <c r="R1581">
        <f t="shared" si="98"/>
        <v>2013</v>
      </c>
      <c r="S1581">
        <f t="shared" si="99"/>
        <v>2013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(((J1582/60)/60)/24)+DATE(1970,1,1)</f>
        <v>40990.050069444449</v>
      </c>
      <c r="P1582" t="str">
        <f t="shared" si="96"/>
        <v>publishing</v>
      </c>
      <c r="Q1582" t="str">
        <f t="shared" si="97"/>
        <v>art books</v>
      </c>
      <c r="R1582">
        <f t="shared" si="98"/>
        <v>2012</v>
      </c>
      <c r="S1582">
        <f t="shared" si="99"/>
        <v>2012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(((J1583/60)/60)/24)+DATE(1970,1,1)</f>
        <v>42325.448958333334</v>
      </c>
      <c r="P1583" t="str">
        <f t="shared" si="96"/>
        <v>photography</v>
      </c>
      <c r="Q1583" t="str">
        <f t="shared" si="97"/>
        <v>places</v>
      </c>
      <c r="R1583">
        <f t="shared" si="98"/>
        <v>2015</v>
      </c>
      <c r="S1583">
        <f t="shared" si="99"/>
        <v>2015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(((J1584/60)/60)/24)+DATE(1970,1,1)</f>
        <v>42246.789965277778</v>
      </c>
      <c r="P1584" t="str">
        <f t="shared" si="96"/>
        <v>photography</v>
      </c>
      <c r="Q1584" t="str">
        <f t="shared" si="97"/>
        <v>places</v>
      </c>
      <c r="R1584">
        <f t="shared" si="98"/>
        <v>2015</v>
      </c>
      <c r="S1584">
        <f t="shared" si="99"/>
        <v>2015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(((J1585/60)/60)/24)+DATE(1970,1,1)</f>
        <v>41877.904988425929</v>
      </c>
      <c r="P1585" t="str">
        <f t="shared" si="96"/>
        <v>photography</v>
      </c>
      <c r="Q1585" t="str">
        <f t="shared" si="97"/>
        <v>places</v>
      </c>
      <c r="R1585">
        <f t="shared" si="98"/>
        <v>2014</v>
      </c>
      <c r="S1585">
        <f t="shared" si="99"/>
        <v>2014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(((J1586/60)/60)/24)+DATE(1970,1,1)</f>
        <v>41779.649317129632</v>
      </c>
      <c r="P1586" t="str">
        <f t="shared" si="96"/>
        <v>photography</v>
      </c>
      <c r="Q1586" t="str">
        <f t="shared" si="97"/>
        <v>places</v>
      </c>
      <c r="R1586">
        <f t="shared" si="98"/>
        <v>2014</v>
      </c>
      <c r="S1586">
        <f t="shared" si="99"/>
        <v>2014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(((J1587/60)/60)/24)+DATE(1970,1,1)</f>
        <v>42707.895462962959</v>
      </c>
      <c r="P1587" t="str">
        <f t="shared" si="96"/>
        <v>photography</v>
      </c>
      <c r="Q1587" t="str">
        <f t="shared" si="97"/>
        <v>places</v>
      </c>
      <c r="R1587">
        <f t="shared" si="98"/>
        <v>2016</v>
      </c>
      <c r="S1587">
        <f t="shared" si="99"/>
        <v>2016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(((J1588/60)/60)/24)+DATE(1970,1,1)</f>
        <v>42069.104421296302</v>
      </c>
      <c r="P1588" t="str">
        <f t="shared" si="96"/>
        <v>photography</v>
      </c>
      <c r="Q1588" t="str">
        <f t="shared" si="97"/>
        <v>places</v>
      </c>
      <c r="R1588">
        <f t="shared" si="98"/>
        <v>2015</v>
      </c>
      <c r="S1588">
        <f t="shared" si="99"/>
        <v>2015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(((J1589/60)/60)/24)+DATE(1970,1,1)</f>
        <v>41956.950983796298</v>
      </c>
      <c r="P1589" t="str">
        <f t="shared" si="96"/>
        <v>photography</v>
      </c>
      <c r="Q1589" t="str">
        <f t="shared" si="97"/>
        <v>places</v>
      </c>
      <c r="R1589">
        <f t="shared" si="98"/>
        <v>2014</v>
      </c>
      <c r="S1589">
        <f t="shared" si="99"/>
        <v>2014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(((J1590/60)/60)/24)+DATE(1970,1,1)</f>
        <v>42005.24998842593</v>
      </c>
      <c r="P1590" t="str">
        <f t="shared" si="96"/>
        <v>photography</v>
      </c>
      <c r="Q1590" t="str">
        <f t="shared" si="97"/>
        <v>places</v>
      </c>
      <c r="R1590">
        <f t="shared" si="98"/>
        <v>2015</v>
      </c>
      <c r="S1590">
        <f t="shared" si="99"/>
        <v>2015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(((J1591/60)/60)/24)+DATE(1970,1,1)</f>
        <v>42256.984791666662</v>
      </c>
      <c r="P1591" t="str">
        <f t="shared" si="96"/>
        <v>photography</v>
      </c>
      <c r="Q1591" t="str">
        <f t="shared" si="97"/>
        <v>places</v>
      </c>
      <c r="R1591">
        <f t="shared" si="98"/>
        <v>2015</v>
      </c>
      <c r="S1591">
        <f t="shared" si="99"/>
        <v>2015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(((J1592/60)/60)/24)+DATE(1970,1,1)</f>
        <v>42240.857222222221</v>
      </c>
      <c r="P1592" t="str">
        <f t="shared" si="96"/>
        <v>photography</v>
      </c>
      <c r="Q1592" t="str">
        <f t="shared" si="97"/>
        <v>places</v>
      </c>
      <c r="R1592">
        <f t="shared" si="98"/>
        <v>2015</v>
      </c>
      <c r="S1592">
        <f t="shared" si="99"/>
        <v>2015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(((J1593/60)/60)/24)+DATE(1970,1,1)</f>
        <v>42433.726168981477</v>
      </c>
      <c r="P1593" t="str">
        <f t="shared" si="96"/>
        <v>photography</v>
      </c>
      <c r="Q1593" t="str">
        <f t="shared" si="97"/>
        <v>places</v>
      </c>
      <c r="R1593">
        <f t="shared" si="98"/>
        <v>2016</v>
      </c>
      <c r="S1593">
        <f t="shared" si="99"/>
        <v>2016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(((J1594/60)/60)/24)+DATE(1970,1,1)</f>
        <v>42046.072743055556</v>
      </c>
      <c r="P1594" t="str">
        <f t="shared" si="96"/>
        <v>photography</v>
      </c>
      <c r="Q1594" t="str">
        <f t="shared" si="97"/>
        <v>places</v>
      </c>
      <c r="R1594">
        <f t="shared" si="98"/>
        <v>2015</v>
      </c>
      <c r="S1594">
        <f t="shared" si="99"/>
        <v>2015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(((J1595/60)/60)/24)+DATE(1970,1,1)</f>
        <v>42033.845543981486</v>
      </c>
      <c r="P1595" t="str">
        <f t="shared" si="96"/>
        <v>photography</v>
      </c>
      <c r="Q1595" t="str">
        <f t="shared" si="97"/>
        <v>places</v>
      </c>
      <c r="R1595">
        <f t="shared" si="98"/>
        <v>2015</v>
      </c>
      <c r="S1595">
        <f t="shared" si="99"/>
        <v>2015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(((J1596/60)/60)/24)+DATE(1970,1,1)</f>
        <v>42445.712754629625</v>
      </c>
      <c r="P1596" t="str">
        <f t="shared" si="96"/>
        <v>photography</v>
      </c>
      <c r="Q1596" t="str">
        <f t="shared" si="97"/>
        <v>places</v>
      </c>
      <c r="R1596">
        <f t="shared" si="98"/>
        <v>2016</v>
      </c>
      <c r="S1596">
        <f t="shared" si="99"/>
        <v>2016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(((J1597/60)/60)/24)+DATE(1970,1,1)</f>
        <v>41780.050092592595</v>
      </c>
      <c r="P1597" t="str">
        <f t="shared" si="96"/>
        <v>photography</v>
      </c>
      <c r="Q1597" t="str">
        <f t="shared" si="97"/>
        <v>places</v>
      </c>
      <c r="R1597">
        <f t="shared" si="98"/>
        <v>2014</v>
      </c>
      <c r="S1597">
        <f t="shared" si="99"/>
        <v>2014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(((J1598/60)/60)/24)+DATE(1970,1,1)</f>
        <v>41941.430196759262</v>
      </c>
      <c r="P1598" t="str">
        <f t="shared" si="96"/>
        <v>photography</v>
      </c>
      <c r="Q1598" t="str">
        <f t="shared" si="97"/>
        <v>places</v>
      </c>
      <c r="R1598">
        <f t="shared" si="98"/>
        <v>2014</v>
      </c>
      <c r="S1598">
        <f t="shared" si="99"/>
        <v>2014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(((J1599/60)/60)/24)+DATE(1970,1,1)</f>
        <v>42603.354131944448</v>
      </c>
      <c r="P1599" t="str">
        <f t="shared" si="96"/>
        <v>photography</v>
      </c>
      <c r="Q1599" t="str">
        <f t="shared" si="97"/>
        <v>places</v>
      </c>
      <c r="R1599">
        <f t="shared" si="98"/>
        <v>2016</v>
      </c>
      <c r="S1599">
        <f t="shared" si="99"/>
        <v>2016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(((J1600/60)/60)/24)+DATE(1970,1,1)</f>
        <v>42151.667337962965</v>
      </c>
      <c r="P1600" t="str">
        <f t="shared" si="96"/>
        <v>photography</v>
      </c>
      <c r="Q1600" t="str">
        <f t="shared" si="97"/>
        <v>places</v>
      </c>
      <c r="R1600">
        <f t="shared" si="98"/>
        <v>2015</v>
      </c>
      <c r="S1600">
        <f t="shared" si="99"/>
        <v>2015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(((J1601/60)/60)/24)+DATE(1970,1,1)</f>
        <v>42438.53907407407</v>
      </c>
      <c r="P1601" t="str">
        <f t="shared" si="96"/>
        <v>photography</v>
      </c>
      <c r="Q1601" t="str">
        <f t="shared" si="97"/>
        <v>places</v>
      </c>
      <c r="R1601">
        <f t="shared" si="98"/>
        <v>2016</v>
      </c>
      <c r="S1601">
        <f t="shared" si="99"/>
        <v>2016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(((J1602/60)/60)/24)+DATE(1970,1,1)</f>
        <v>41791.057314814818</v>
      </c>
      <c r="P1602" t="str">
        <f t="shared" ref="P1602:P1665" si="100">LEFT(N1602,SEARCH("/",N1602)-1)</f>
        <v>photography</v>
      </c>
      <c r="Q1602" t="str">
        <f t="shared" ref="Q1602:Q1665" si="101">RIGHT(N1602,LEN(N1602)-SEARCH("/",N1602))</f>
        <v>places</v>
      </c>
      <c r="R1602">
        <f t="shared" si="98"/>
        <v>2014</v>
      </c>
      <c r="S1602">
        <f t="shared" si="99"/>
        <v>2014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(((J1603/60)/60)/24)+DATE(1970,1,1)</f>
        <v>40638.092974537038</v>
      </c>
      <c r="P1603" t="str">
        <f t="shared" si="100"/>
        <v>music</v>
      </c>
      <c r="Q1603" t="str">
        <f t="shared" si="101"/>
        <v>rock</v>
      </c>
      <c r="R1603">
        <f t="shared" ref="R1603:R1666" si="102">YEAR(O1603)</f>
        <v>2011</v>
      </c>
      <c r="S1603">
        <f t="shared" ref="S1603:S1666" si="103">YEAR(O1603)</f>
        <v>2011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(((J1604/60)/60)/24)+DATE(1970,1,1)</f>
        <v>40788.297650462962</v>
      </c>
      <c r="P1604" t="str">
        <f t="shared" si="100"/>
        <v>music</v>
      </c>
      <c r="Q1604" t="str">
        <f t="shared" si="101"/>
        <v>rock</v>
      </c>
      <c r="R1604">
        <f t="shared" si="102"/>
        <v>2011</v>
      </c>
      <c r="S1604">
        <f t="shared" si="103"/>
        <v>2011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(((J1605/60)/60)/24)+DATE(1970,1,1)</f>
        <v>40876.169664351852</v>
      </c>
      <c r="P1605" t="str">
        <f t="shared" si="100"/>
        <v>music</v>
      </c>
      <c r="Q1605" t="str">
        <f t="shared" si="101"/>
        <v>rock</v>
      </c>
      <c r="R1605">
        <f t="shared" si="102"/>
        <v>2011</v>
      </c>
      <c r="S1605">
        <f t="shared" si="103"/>
        <v>2011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(((J1606/60)/60)/24)+DATE(1970,1,1)</f>
        <v>40945.845312500001</v>
      </c>
      <c r="P1606" t="str">
        <f t="shared" si="100"/>
        <v>music</v>
      </c>
      <c r="Q1606" t="str">
        <f t="shared" si="101"/>
        <v>rock</v>
      </c>
      <c r="R1606">
        <f t="shared" si="102"/>
        <v>2012</v>
      </c>
      <c r="S1606">
        <f t="shared" si="103"/>
        <v>2012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(((J1607/60)/60)/24)+DATE(1970,1,1)</f>
        <v>40747.012881944444</v>
      </c>
      <c r="P1607" t="str">
        <f t="shared" si="100"/>
        <v>music</v>
      </c>
      <c r="Q1607" t="str">
        <f t="shared" si="101"/>
        <v>rock</v>
      </c>
      <c r="R1607">
        <f t="shared" si="102"/>
        <v>2011</v>
      </c>
      <c r="S1607">
        <f t="shared" si="103"/>
        <v>2011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(((J1608/60)/60)/24)+DATE(1970,1,1)</f>
        <v>40536.111550925925</v>
      </c>
      <c r="P1608" t="str">
        <f t="shared" si="100"/>
        <v>music</v>
      </c>
      <c r="Q1608" t="str">
        <f t="shared" si="101"/>
        <v>rock</v>
      </c>
      <c r="R1608">
        <f t="shared" si="102"/>
        <v>2010</v>
      </c>
      <c r="S1608">
        <f t="shared" si="103"/>
        <v>2010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(((J1609/60)/60)/24)+DATE(1970,1,1)</f>
        <v>41053.80846064815</v>
      </c>
      <c r="P1609" t="str">
        <f t="shared" si="100"/>
        <v>music</v>
      </c>
      <c r="Q1609" t="str">
        <f t="shared" si="101"/>
        <v>rock</v>
      </c>
      <c r="R1609">
        <f t="shared" si="102"/>
        <v>2012</v>
      </c>
      <c r="S1609">
        <f t="shared" si="103"/>
        <v>2012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(((J1610/60)/60)/24)+DATE(1970,1,1)</f>
        <v>41607.83085648148</v>
      </c>
      <c r="P1610" t="str">
        <f t="shared" si="100"/>
        <v>music</v>
      </c>
      <c r="Q1610" t="str">
        <f t="shared" si="101"/>
        <v>rock</v>
      </c>
      <c r="R1610">
        <f t="shared" si="102"/>
        <v>2013</v>
      </c>
      <c r="S1610">
        <f t="shared" si="103"/>
        <v>2013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(((J1611/60)/60)/24)+DATE(1970,1,1)</f>
        <v>40796.001261574071</v>
      </c>
      <c r="P1611" t="str">
        <f t="shared" si="100"/>
        <v>music</v>
      </c>
      <c r="Q1611" t="str">
        <f t="shared" si="101"/>
        <v>rock</v>
      </c>
      <c r="R1611">
        <f t="shared" si="102"/>
        <v>2011</v>
      </c>
      <c r="S1611">
        <f t="shared" si="103"/>
        <v>2011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(((J1612/60)/60)/24)+DATE(1970,1,1)</f>
        <v>41228.924884259257</v>
      </c>
      <c r="P1612" t="str">
        <f t="shared" si="100"/>
        <v>music</v>
      </c>
      <c r="Q1612" t="str">
        <f t="shared" si="101"/>
        <v>rock</v>
      </c>
      <c r="R1612">
        <f t="shared" si="102"/>
        <v>2012</v>
      </c>
      <c r="S1612">
        <f t="shared" si="103"/>
        <v>2012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(((J1613/60)/60)/24)+DATE(1970,1,1)</f>
        <v>41409.00037037037</v>
      </c>
      <c r="P1613" t="str">
        <f t="shared" si="100"/>
        <v>music</v>
      </c>
      <c r="Q1613" t="str">
        <f t="shared" si="101"/>
        <v>rock</v>
      </c>
      <c r="R1613">
        <f t="shared" si="102"/>
        <v>2013</v>
      </c>
      <c r="S1613">
        <f t="shared" si="103"/>
        <v>2013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(((J1614/60)/60)/24)+DATE(1970,1,1)</f>
        <v>41246.874814814815</v>
      </c>
      <c r="P1614" t="str">
        <f t="shared" si="100"/>
        <v>music</v>
      </c>
      <c r="Q1614" t="str">
        <f t="shared" si="101"/>
        <v>rock</v>
      </c>
      <c r="R1614">
        <f t="shared" si="102"/>
        <v>2012</v>
      </c>
      <c r="S1614">
        <f t="shared" si="103"/>
        <v>2012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(((J1615/60)/60)/24)+DATE(1970,1,1)</f>
        <v>41082.069467592592</v>
      </c>
      <c r="P1615" t="str">
        <f t="shared" si="100"/>
        <v>music</v>
      </c>
      <c r="Q1615" t="str">
        <f t="shared" si="101"/>
        <v>rock</v>
      </c>
      <c r="R1615">
        <f t="shared" si="102"/>
        <v>2012</v>
      </c>
      <c r="S1615">
        <f t="shared" si="103"/>
        <v>2012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(((J1616/60)/60)/24)+DATE(1970,1,1)</f>
        <v>41794.981122685182</v>
      </c>
      <c r="P1616" t="str">
        <f t="shared" si="100"/>
        <v>music</v>
      </c>
      <c r="Q1616" t="str">
        <f t="shared" si="101"/>
        <v>rock</v>
      </c>
      <c r="R1616">
        <f t="shared" si="102"/>
        <v>2014</v>
      </c>
      <c r="S1616">
        <f t="shared" si="103"/>
        <v>2014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(((J1617/60)/60)/24)+DATE(1970,1,1)</f>
        <v>40845.050879629627</v>
      </c>
      <c r="P1617" t="str">
        <f t="shared" si="100"/>
        <v>music</v>
      </c>
      <c r="Q1617" t="str">
        <f t="shared" si="101"/>
        <v>rock</v>
      </c>
      <c r="R1617">
        <f t="shared" si="102"/>
        <v>2011</v>
      </c>
      <c r="S1617">
        <f t="shared" si="103"/>
        <v>2011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(((J1618/60)/60)/24)+DATE(1970,1,1)</f>
        <v>41194.715520833335</v>
      </c>
      <c r="P1618" t="str">
        <f t="shared" si="100"/>
        <v>music</v>
      </c>
      <c r="Q1618" t="str">
        <f t="shared" si="101"/>
        <v>rock</v>
      </c>
      <c r="R1618">
        <f t="shared" si="102"/>
        <v>2012</v>
      </c>
      <c r="S1618">
        <f t="shared" si="103"/>
        <v>2012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(((J1619/60)/60)/24)+DATE(1970,1,1)</f>
        <v>41546.664212962962</v>
      </c>
      <c r="P1619" t="str">
        <f t="shared" si="100"/>
        <v>music</v>
      </c>
      <c r="Q1619" t="str">
        <f t="shared" si="101"/>
        <v>rock</v>
      </c>
      <c r="R1619">
        <f t="shared" si="102"/>
        <v>2013</v>
      </c>
      <c r="S1619">
        <f t="shared" si="103"/>
        <v>2013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(((J1620/60)/60)/24)+DATE(1970,1,1)</f>
        <v>41301.654340277775</v>
      </c>
      <c r="P1620" t="str">
        <f t="shared" si="100"/>
        <v>music</v>
      </c>
      <c r="Q1620" t="str">
        <f t="shared" si="101"/>
        <v>rock</v>
      </c>
      <c r="R1620">
        <f t="shared" si="102"/>
        <v>2013</v>
      </c>
      <c r="S1620">
        <f t="shared" si="103"/>
        <v>2013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(((J1621/60)/60)/24)+DATE(1970,1,1)</f>
        <v>41876.18618055556</v>
      </c>
      <c r="P1621" t="str">
        <f t="shared" si="100"/>
        <v>music</v>
      </c>
      <c r="Q1621" t="str">
        <f t="shared" si="101"/>
        <v>rock</v>
      </c>
      <c r="R1621">
        <f t="shared" si="102"/>
        <v>2014</v>
      </c>
      <c r="S1621">
        <f t="shared" si="103"/>
        <v>2014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(((J1622/60)/60)/24)+DATE(1970,1,1)</f>
        <v>41321.339583333334</v>
      </c>
      <c r="P1622" t="str">
        <f t="shared" si="100"/>
        <v>music</v>
      </c>
      <c r="Q1622" t="str">
        <f t="shared" si="101"/>
        <v>rock</v>
      </c>
      <c r="R1622">
        <f t="shared" si="102"/>
        <v>2013</v>
      </c>
      <c r="S1622">
        <f t="shared" si="103"/>
        <v>2013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(((J1623/60)/60)/24)+DATE(1970,1,1)</f>
        <v>41003.60665509259</v>
      </c>
      <c r="P1623" t="str">
        <f t="shared" si="100"/>
        <v>music</v>
      </c>
      <c r="Q1623" t="str">
        <f t="shared" si="101"/>
        <v>rock</v>
      </c>
      <c r="R1623">
        <f t="shared" si="102"/>
        <v>2012</v>
      </c>
      <c r="S1623">
        <f t="shared" si="103"/>
        <v>2012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(((J1624/60)/60)/24)+DATE(1970,1,1)</f>
        <v>41950.29483796296</v>
      </c>
      <c r="P1624" t="str">
        <f t="shared" si="100"/>
        <v>music</v>
      </c>
      <c r="Q1624" t="str">
        <f t="shared" si="101"/>
        <v>rock</v>
      </c>
      <c r="R1624">
        <f t="shared" si="102"/>
        <v>2014</v>
      </c>
      <c r="S1624">
        <f t="shared" si="103"/>
        <v>2014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(((J1625/60)/60)/24)+DATE(1970,1,1)</f>
        <v>41453.688530092593</v>
      </c>
      <c r="P1625" t="str">
        <f t="shared" si="100"/>
        <v>music</v>
      </c>
      <c r="Q1625" t="str">
        <f t="shared" si="101"/>
        <v>rock</v>
      </c>
      <c r="R1625">
        <f t="shared" si="102"/>
        <v>2013</v>
      </c>
      <c r="S1625">
        <f t="shared" si="103"/>
        <v>2013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(((J1626/60)/60)/24)+DATE(1970,1,1)</f>
        <v>41243.367303240739</v>
      </c>
      <c r="P1626" t="str">
        <f t="shared" si="100"/>
        <v>music</v>
      </c>
      <c r="Q1626" t="str">
        <f t="shared" si="101"/>
        <v>rock</v>
      </c>
      <c r="R1626">
        <f t="shared" si="102"/>
        <v>2012</v>
      </c>
      <c r="S1626">
        <f t="shared" si="103"/>
        <v>2012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(((J1627/60)/60)/24)+DATE(1970,1,1)</f>
        <v>41135.699687500004</v>
      </c>
      <c r="P1627" t="str">
        <f t="shared" si="100"/>
        <v>music</v>
      </c>
      <c r="Q1627" t="str">
        <f t="shared" si="101"/>
        <v>rock</v>
      </c>
      <c r="R1627">
        <f t="shared" si="102"/>
        <v>2012</v>
      </c>
      <c r="S1627">
        <f t="shared" si="103"/>
        <v>2012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(((J1628/60)/60)/24)+DATE(1970,1,1)</f>
        <v>41579.847997685189</v>
      </c>
      <c r="P1628" t="str">
        <f t="shared" si="100"/>
        <v>music</v>
      </c>
      <c r="Q1628" t="str">
        <f t="shared" si="101"/>
        <v>rock</v>
      </c>
      <c r="R1628">
        <f t="shared" si="102"/>
        <v>2013</v>
      </c>
      <c r="S1628">
        <f t="shared" si="103"/>
        <v>2013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(((J1629/60)/60)/24)+DATE(1970,1,1)</f>
        <v>41205.707048611112</v>
      </c>
      <c r="P1629" t="str">
        <f t="shared" si="100"/>
        <v>music</v>
      </c>
      <c r="Q1629" t="str">
        <f t="shared" si="101"/>
        <v>rock</v>
      </c>
      <c r="R1629">
        <f t="shared" si="102"/>
        <v>2012</v>
      </c>
      <c r="S1629">
        <f t="shared" si="103"/>
        <v>2012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(((J1630/60)/60)/24)+DATE(1970,1,1)</f>
        <v>41774.737060185187</v>
      </c>
      <c r="P1630" t="str">
        <f t="shared" si="100"/>
        <v>music</v>
      </c>
      <c r="Q1630" t="str">
        <f t="shared" si="101"/>
        <v>rock</v>
      </c>
      <c r="R1630">
        <f t="shared" si="102"/>
        <v>2014</v>
      </c>
      <c r="S1630">
        <f t="shared" si="103"/>
        <v>2014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(((J1631/60)/60)/24)+DATE(1970,1,1)</f>
        <v>41645.867280092592</v>
      </c>
      <c r="P1631" t="str">
        <f t="shared" si="100"/>
        <v>music</v>
      </c>
      <c r="Q1631" t="str">
        <f t="shared" si="101"/>
        <v>rock</v>
      </c>
      <c r="R1631">
        <f t="shared" si="102"/>
        <v>2014</v>
      </c>
      <c r="S1631">
        <f t="shared" si="103"/>
        <v>2014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(((J1632/60)/60)/24)+DATE(1970,1,1)</f>
        <v>40939.837673611109</v>
      </c>
      <c r="P1632" t="str">
        <f t="shared" si="100"/>
        <v>music</v>
      </c>
      <c r="Q1632" t="str">
        <f t="shared" si="101"/>
        <v>rock</v>
      </c>
      <c r="R1632">
        <f t="shared" si="102"/>
        <v>2012</v>
      </c>
      <c r="S1632">
        <f t="shared" si="103"/>
        <v>2012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(((J1633/60)/60)/24)+DATE(1970,1,1)</f>
        <v>41164.859502314815</v>
      </c>
      <c r="P1633" t="str">
        <f t="shared" si="100"/>
        <v>music</v>
      </c>
      <c r="Q1633" t="str">
        <f t="shared" si="101"/>
        <v>rock</v>
      </c>
      <c r="R1633">
        <f t="shared" si="102"/>
        <v>2012</v>
      </c>
      <c r="S1633">
        <f t="shared" si="103"/>
        <v>2012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(((J1634/60)/60)/24)+DATE(1970,1,1)</f>
        <v>40750.340902777774</v>
      </c>
      <c r="P1634" t="str">
        <f t="shared" si="100"/>
        <v>music</v>
      </c>
      <c r="Q1634" t="str">
        <f t="shared" si="101"/>
        <v>rock</v>
      </c>
      <c r="R1634">
        <f t="shared" si="102"/>
        <v>2011</v>
      </c>
      <c r="S1634">
        <f t="shared" si="103"/>
        <v>2011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(((J1635/60)/60)/24)+DATE(1970,1,1)</f>
        <v>40896.883750000001</v>
      </c>
      <c r="P1635" t="str">
        <f t="shared" si="100"/>
        <v>music</v>
      </c>
      <c r="Q1635" t="str">
        <f t="shared" si="101"/>
        <v>rock</v>
      </c>
      <c r="R1635">
        <f t="shared" si="102"/>
        <v>2011</v>
      </c>
      <c r="S1635">
        <f t="shared" si="103"/>
        <v>2011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(((J1636/60)/60)/24)+DATE(1970,1,1)</f>
        <v>40658.189826388887</v>
      </c>
      <c r="P1636" t="str">
        <f t="shared" si="100"/>
        <v>music</v>
      </c>
      <c r="Q1636" t="str">
        <f t="shared" si="101"/>
        <v>rock</v>
      </c>
      <c r="R1636">
        <f t="shared" si="102"/>
        <v>2011</v>
      </c>
      <c r="S1636">
        <f t="shared" si="103"/>
        <v>2011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(((J1637/60)/60)/24)+DATE(1970,1,1)</f>
        <v>42502.868761574078</v>
      </c>
      <c r="P1637" t="str">
        <f t="shared" si="100"/>
        <v>music</v>
      </c>
      <c r="Q1637" t="str">
        <f t="shared" si="101"/>
        <v>rock</v>
      </c>
      <c r="R1637">
        <f t="shared" si="102"/>
        <v>2016</v>
      </c>
      <c r="S1637">
        <f t="shared" si="103"/>
        <v>2016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(((J1638/60)/60)/24)+DATE(1970,1,1)</f>
        <v>40663.08666666667</v>
      </c>
      <c r="P1638" t="str">
        <f t="shared" si="100"/>
        <v>music</v>
      </c>
      <c r="Q1638" t="str">
        <f t="shared" si="101"/>
        <v>rock</v>
      </c>
      <c r="R1638">
        <f t="shared" si="102"/>
        <v>2011</v>
      </c>
      <c r="S1638">
        <f t="shared" si="103"/>
        <v>2011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(((J1639/60)/60)/24)+DATE(1970,1,1)</f>
        <v>40122.751620370371</v>
      </c>
      <c r="P1639" t="str">
        <f t="shared" si="100"/>
        <v>music</v>
      </c>
      <c r="Q1639" t="str">
        <f t="shared" si="101"/>
        <v>rock</v>
      </c>
      <c r="R1639">
        <f t="shared" si="102"/>
        <v>2009</v>
      </c>
      <c r="S1639">
        <f t="shared" si="103"/>
        <v>2009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(((J1640/60)/60)/24)+DATE(1970,1,1)</f>
        <v>41288.68712962963</v>
      </c>
      <c r="P1640" t="str">
        <f t="shared" si="100"/>
        <v>music</v>
      </c>
      <c r="Q1640" t="str">
        <f t="shared" si="101"/>
        <v>rock</v>
      </c>
      <c r="R1640">
        <f t="shared" si="102"/>
        <v>2013</v>
      </c>
      <c r="S1640">
        <f t="shared" si="103"/>
        <v>2013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(((J1641/60)/60)/24)+DATE(1970,1,1)</f>
        <v>40941.652372685188</v>
      </c>
      <c r="P1641" t="str">
        <f t="shared" si="100"/>
        <v>music</v>
      </c>
      <c r="Q1641" t="str">
        <f t="shared" si="101"/>
        <v>rock</v>
      </c>
      <c r="R1641">
        <f t="shared" si="102"/>
        <v>2012</v>
      </c>
      <c r="S1641">
        <f t="shared" si="103"/>
        <v>2012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(((J1642/60)/60)/24)+DATE(1970,1,1)</f>
        <v>40379.23096064815</v>
      </c>
      <c r="P1642" t="str">
        <f t="shared" si="100"/>
        <v>music</v>
      </c>
      <c r="Q1642" t="str">
        <f t="shared" si="101"/>
        <v>rock</v>
      </c>
      <c r="R1642">
        <f t="shared" si="102"/>
        <v>2010</v>
      </c>
      <c r="S1642">
        <f t="shared" si="103"/>
        <v>2010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(((J1643/60)/60)/24)+DATE(1970,1,1)</f>
        <v>41962.596574074079</v>
      </c>
      <c r="P1643" t="str">
        <f t="shared" si="100"/>
        <v>music</v>
      </c>
      <c r="Q1643" t="str">
        <f t="shared" si="101"/>
        <v>pop</v>
      </c>
      <c r="R1643">
        <f t="shared" si="102"/>
        <v>2014</v>
      </c>
      <c r="S1643">
        <f t="shared" si="103"/>
        <v>2014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(((J1644/60)/60)/24)+DATE(1970,1,1)</f>
        <v>40688.024618055555</v>
      </c>
      <c r="P1644" t="str">
        <f t="shared" si="100"/>
        <v>music</v>
      </c>
      <c r="Q1644" t="str">
        <f t="shared" si="101"/>
        <v>pop</v>
      </c>
      <c r="R1644">
        <f t="shared" si="102"/>
        <v>2011</v>
      </c>
      <c r="S1644">
        <f t="shared" si="103"/>
        <v>2011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(((J1645/60)/60)/24)+DATE(1970,1,1)</f>
        <v>41146.824212962965</v>
      </c>
      <c r="P1645" t="str">
        <f t="shared" si="100"/>
        <v>music</v>
      </c>
      <c r="Q1645" t="str">
        <f t="shared" si="101"/>
        <v>pop</v>
      </c>
      <c r="R1645">
        <f t="shared" si="102"/>
        <v>2012</v>
      </c>
      <c r="S1645">
        <f t="shared" si="103"/>
        <v>2012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(((J1646/60)/60)/24)+DATE(1970,1,1)</f>
        <v>41175.05972222222</v>
      </c>
      <c r="P1646" t="str">
        <f t="shared" si="100"/>
        <v>music</v>
      </c>
      <c r="Q1646" t="str">
        <f t="shared" si="101"/>
        <v>pop</v>
      </c>
      <c r="R1646">
        <f t="shared" si="102"/>
        <v>2012</v>
      </c>
      <c r="S1646">
        <f t="shared" si="103"/>
        <v>2012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(((J1647/60)/60)/24)+DATE(1970,1,1)</f>
        <v>41521.617361111108</v>
      </c>
      <c r="P1647" t="str">
        <f t="shared" si="100"/>
        <v>music</v>
      </c>
      <c r="Q1647" t="str">
        <f t="shared" si="101"/>
        <v>pop</v>
      </c>
      <c r="R1647">
        <f t="shared" si="102"/>
        <v>2013</v>
      </c>
      <c r="S1647">
        <f t="shared" si="103"/>
        <v>2013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(((J1648/60)/60)/24)+DATE(1970,1,1)</f>
        <v>41833.450266203705</v>
      </c>
      <c r="P1648" t="str">
        <f t="shared" si="100"/>
        <v>music</v>
      </c>
      <c r="Q1648" t="str">
        <f t="shared" si="101"/>
        <v>pop</v>
      </c>
      <c r="R1648">
        <f t="shared" si="102"/>
        <v>2014</v>
      </c>
      <c r="S1648">
        <f t="shared" si="103"/>
        <v>2014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(((J1649/60)/60)/24)+DATE(1970,1,1)</f>
        <v>41039.409456018519</v>
      </c>
      <c r="P1649" t="str">
        <f t="shared" si="100"/>
        <v>music</v>
      </c>
      <c r="Q1649" t="str">
        <f t="shared" si="101"/>
        <v>pop</v>
      </c>
      <c r="R1649">
        <f t="shared" si="102"/>
        <v>2012</v>
      </c>
      <c r="S1649">
        <f t="shared" si="103"/>
        <v>2012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(((J1650/60)/60)/24)+DATE(1970,1,1)</f>
        <v>40592.704652777778</v>
      </c>
      <c r="P1650" t="str">
        <f t="shared" si="100"/>
        <v>music</v>
      </c>
      <c r="Q1650" t="str">
        <f t="shared" si="101"/>
        <v>pop</v>
      </c>
      <c r="R1650">
        <f t="shared" si="102"/>
        <v>2011</v>
      </c>
      <c r="S1650">
        <f t="shared" si="103"/>
        <v>2011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(((J1651/60)/60)/24)+DATE(1970,1,1)</f>
        <v>41737.684664351851</v>
      </c>
      <c r="P1651" t="str">
        <f t="shared" si="100"/>
        <v>music</v>
      </c>
      <c r="Q1651" t="str">
        <f t="shared" si="101"/>
        <v>pop</v>
      </c>
      <c r="R1651">
        <f t="shared" si="102"/>
        <v>2014</v>
      </c>
      <c r="S1651">
        <f t="shared" si="103"/>
        <v>2014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(((J1652/60)/60)/24)+DATE(1970,1,1)</f>
        <v>41526.435613425929</v>
      </c>
      <c r="P1652" t="str">
        <f t="shared" si="100"/>
        <v>music</v>
      </c>
      <c r="Q1652" t="str">
        <f t="shared" si="101"/>
        <v>pop</v>
      </c>
      <c r="R1652">
        <f t="shared" si="102"/>
        <v>2013</v>
      </c>
      <c r="S1652">
        <f t="shared" si="103"/>
        <v>2013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(((J1653/60)/60)/24)+DATE(1970,1,1)</f>
        <v>40625.900694444441</v>
      </c>
      <c r="P1653" t="str">
        <f t="shared" si="100"/>
        <v>music</v>
      </c>
      <c r="Q1653" t="str">
        <f t="shared" si="101"/>
        <v>pop</v>
      </c>
      <c r="R1653">
        <f t="shared" si="102"/>
        <v>2011</v>
      </c>
      <c r="S1653">
        <f t="shared" si="103"/>
        <v>2011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(((J1654/60)/60)/24)+DATE(1970,1,1)</f>
        <v>41572.492974537039</v>
      </c>
      <c r="P1654" t="str">
        <f t="shared" si="100"/>
        <v>music</v>
      </c>
      <c r="Q1654" t="str">
        <f t="shared" si="101"/>
        <v>pop</v>
      </c>
      <c r="R1654">
        <f t="shared" si="102"/>
        <v>2013</v>
      </c>
      <c r="S1654">
        <f t="shared" si="103"/>
        <v>2013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(((J1655/60)/60)/24)+DATE(1970,1,1)</f>
        <v>40626.834444444445</v>
      </c>
      <c r="P1655" t="str">
        <f t="shared" si="100"/>
        <v>music</v>
      </c>
      <c r="Q1655" t="str">
        <f t="shared" si="101"/>
        <v>pop</v>
      </c>
      <c r="R1655">
        <f t="shared" si="102"/>
        <v>2011</v>
      </c>
      <c r="S1655">
        <f t="shared" si="103"/>
        <v>2011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(((J1656/60)/60)/24)+DATE(1970,1,1)</f>
        <v>40987.890740740739</v>
      </c>
      <c r="P1656" t="str">
        <f t="shared" si="100"/>
        <v>music</v>
      </c>
      <c r="Q1656" t="str">
        <f t="shared" si="101"/>
        <v>pop</v>
      </c>
      <c r="R1656">
        <f t="shared" si="102"/>
        <v>2012</v>
      </c>
      <c r="S1656">
        <f t="shared" si="103"/>
        <v>2012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(((J1657/60)/60)/24)+DATE(1970,1,1)</f>
        <v>40974.791898148149</v>
      </c>
      <c r="P1657" t="str">
        <f t="shared" si="100"/>
        <v>music</v>
      </c>
      <c r="Q1657" t="str">
        <f t="shared" si="101"/>
        <v>pop</v>
      </c>
      <c r="R1657">
        <f t="shared" si="102"/>
        <v>2012</v>
      </c>
      <c r="S1657">
        <f t="shared" si="103"/>
        <v>2012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(((J1658/60)/60)/24)+DATE(1970,1,1)</f>
        <v>41226.928842592592</v>
      </c>
      <c r="P1658" t="str">
        <f t="shared" si="100"/>
        <v>music</v>
      </c>
      <c r="Q1658" t="str">
        <f t="shared" si="101"/>
        <v>pop</v>
      </c>
      <c r="R1658">
        <f t="shared" si="102"/>
        <v>2012</v>
      </c>
      <c r="S1658">
        <f t="shared" si="103"/>
        <v>2012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(((J1659/60)/60)/24)+DATE(1970,1,1)</f>
        <v>41023.782037037039</v>
      </c>
      <c r="P1659" t="str">
        <f t="shared" si="100"/>
        <v>music</v>
      </c>
      <c r="Q1659" t="str">
        <f t="shared" si="101"/>
        <v>pop</v>
      </c>
      <c r="R1659">
        <f t="shared" si="102"/>
        <v>2012</v>
      </c>
      <c r="S1659">
        <f t="shared" si="103"/>
        <v>2012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(((J1660/60)/60)/24)+DATE(1970,1,1)</f>
        <v>41223.22184027778</v>
      </c>
      <c r="P1660" t="str">
        <f t="shared" si="100"/>
        <v>music</v>
      </c>
      <c r="Q1660" t="str">
        <f t="shared" si="101"/>
        <v>pop</v>
      </c>
      <c r="R1660">
        <f t="shared" si="102"/>
        <v>2012</v>
      </c>
      <c r="S1660">
        <f t="shared" si="103"/>
        <v>2012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(((J1661/60)/60)/24)+DATE(1970,1,1)</f>
        <v>41596.913437499999</v>
      </c>
      <c r="P1661" t="str">
        <f t="shared" si="100"/>
        <v>music</v>
      </c>
      <c r="Q1661" t="str">
        <f t="shared" si="101"/>
        <v>pop</v>
      </c>
      <c r="R1661">
        <f t="shared" si="102"/>
        <v>2013</v>
      </c>
      <c r="S1661">
        <f t="shared" si="103"/>
        <v>2013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(((J1662/60)/60)/24)+DATE(1970,1,1)</f>
        <v>42459.693865740745</v>
      </c>
      <c r="P1662" t="str">
        <f t="shared" si="100"/>
        <v>music</v>
      </c>
      <c r="Q1662" t="str">
        <f t="shared" si="101"/>
        <v>pop</v>
      </c>
      <c r="R1662">
        <f t="shared" si="102"/>
        <v>2016</v>
      </c>
      <c r="S1662">
        <f t="shared" si="103"/>
        <v>2016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(((J1663/60)/60)/24)+DATE(1970,1,1)</f>
        <v>42343.998043981483</v>
      </c>
      <c r="P1663" t="str">
        <f t="shared" si="100"/>
        <v>music</v>
      </c>
      <c r="Q1663" t="str">
        <f t="shared" si="101"/>
        <v>pop</v>
      </c>
      <c r="R1663">
        <f t="shared" si="102"/>
        <v>2015</v>
      </c>
      <c r="S1663">
        <f t="shared" si="103"/>
        <v>2015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(((J1664/60)/60)/24)+DATE(1970,1,1)</f>
        <v>40848.198333333334</v>
      </c>
      <c r="P1664" t="str">
        <f t="shared" si="100"/>
        <v>music</v>
      </c>
      <c r="Q1664" t="str">
        <f t="shared" si="101"/>
        <v>pop</v>
      </c>
      <c r="R1664">
        <f t="shared" si="102"/>
        <v>2011</v>
      </c>
      <c r="S1664">
        <f t="shared" si="103"/>
        <v>2011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(((J1665/60)/60)/24)+DATE(1970,1,1)</f>
        <v>42006.02207175926</v>
      </c>
      <c r="P1665" t="str">
        <f t="shared" si="100"/>
        <v>music</v>
      </c>
      <c r="Q1665" t="str">
        <f t="shared" si="101"/>
        <v>pop</v>
      </c>
      <c r="R1665">
        <f t="shared" si="102"/>
        <v>2015</v>
      </c>
      <c r="S1665">
        <f t="shared" si="103"/>
        <v>2015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(((J1666/60)/60)/24)+DATE(1970,1,1)</f>
        <v>40939.761782407404</v>
      </c>
      <c r="P1666" t="str">
        <f t="shared" ref="P1666:P1729" si="104">LEFT(N1666,SEARCH("/",N1666)-1)</f>
        <v>music</v>
      </c>
      <c r="Q1666" t="str">
        <f t="shared" ref="Q1666:Q1729" si="105">RIGHT(N1666,LEN(N1666)-SEARCH("/",N1666))</f>
        <v>pop</v>
      </c>
      <c r="R1666">
        <f t="shared" si="102"/>
        <v>2012</v>
      </c>
      <c r="S1666">
        <f t="shared" si="103"/>
        <v>2012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(((J1667/60)/60)/24)+DATE(1970,1,1)</f>
        <v>40564.649456018517</v>
      </c>
      <c r="P1667" t="str">
        <f t="shared" si="104"/>
        <v>music</v>
      </c>
      <c r="Q1667" t="str">
        <f t="shared" si="105"/>
        <v>pop</v>
      </c>
      <c r="R1667">
        <f t="shared" ref="R1667:R1730" si="106">YEAR(O1667)</f>
        <v>2011</v>
      </c>
      <c r="S1667">
        <f t="shared" ref="S1667:S1730" si="107">YEAR(O1667)</f>
        <v>2011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(((J1668/60)/60)/24)+DATE(1970,1,1)</f>
        <v>41331.253159722226</v>
      </c>
      <c r="P1668" t="str">
        <f t="shared" si="104"/>
        <v>music</v>
      </c>
      <c r="Q1668" t="str">
        <f t="shared" si="105"/>
        <v>pop</v>
      </c>
      <c r="R1668">
        <f t="shared" si="106"/>
        <v>2013</v>
      </c>
      <c r="S1668">
        <f t="shared" si="107"/>
        <v>2013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(((J1669/60)/60)/24)+DATE(1970,1,1)</f>
        <v>41682.0705787037</v>
      </c>
      <c r="P1669" t="str">
        <f t="shared" si="104"/>
        <v>music</v>
      </c>
      <c r="Q1669" t="str">
        <f t="shared" si="105"/>
        <v>pop</v>
      </c>
      <c r="R1669">
        <f t="shared" si="106"/>
        <v>2014</v>
      </c>
      <c r="S1669">
        <f t="shared" si="107"/>
        <v>2014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(((J1670/60)/60)/24)+DATE(1970,1,1)</f>
        <v>40845.14975694444</v>
      </c>
      <c r="P1670" t="str">
        <f t="shared" si="104"/>
        <v>music</v>
      </c>
      <c r="Q1670" t="str">
        <f t="shared" si="105"/>
        <v>pop</v>
      </c>
      <c r="R1670">
        <f t="shared" si="106"/>
        <v>2011</v>
      </c>
      <c r="S1670">
        <f t="shared" si="107"/>
        <v>2011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(((J1671/60)/60)/24)+DATE(1970,1,1)</f>
        <v>42461.885138888887</v>
      </c>
      <c r="P1671" t="str">
        <f t="shared" si="104"/>
        <v>music</v>
      </c>
      <c r="Q1671" t="str">
        <f t="shared" si="105"/>
        <v>pop</v>
      </c>
      <c r="R1671">
        <f t="shared" si="106"/>
        <v>2016</v>
      </c>
      <c r="S1671">
        <f t="shared" si="107"/>
        <v>2016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(((J1672/60)/60)/24)+DATE(1970,1,1)</f>
        <v>40313.930543981485</v>
      </c>
      <c r="P1672" t="str">
        <f t="shared" si="104"/>
        <v>music</v>
      </c>
      <c r="Q1672" t="str">
        <f t="shared" si="105"/>
        <v>pop</v>
      </c>
      <c r="R1672">
        <f t="shared" si="106"/>
        <v>2010</v>
      </c>
      <c r="S1672">
        <f t="shared" si="107"/>
        <v>2010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(((J1673/60)/60)/24)+DATE(1970,1,1)</f>
        <v>42553.54414351852</v>
      </c>
      <c r="P1673" t="str">
        <f t="shared" si="104"/>
        <v>music</v>
      </c>
      <c r="Q1673" t="str">
        <f t="shared" si="105"/>
        <v>pop</v>
      </c>
      <c r="R1673">
        <f t="shared" si="106"/>
        <v>2016</v>
      </c>
      <c r="S1673">
        <f t="shared" si="107"/>
        <v>2016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(((J1674/60)/60)/24)+DATE(1970,1,1)</f>
        <v>41034.656597222223</v>
      </c>
      <c r="P1674" t="str">
        <f t="shared" si="104"/>
        <v>music</v>
      </c>
      <c r="Q1674" t="str">
        <f t="shared" si="105"/>
        <v>pop</v>
      </c>
      <c r="R1674">
        <f t="shared" si="106"/>
        <v>2012</v>
      </c>
      <c r="S1674">
        <f t="shared" si="107"/>
        <v>2012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(((J1675/60)/60)/24)+DATE(1970,1,1)</f>
        <v>42039.878379629634</v>
      </c>
      <c r="P1675" t="str">
        <f t="shared" si="104"/>
        <v>music</v>
      </c>
      <c r="Q1675" t="str">
        <f t="shared" si="105"/>
        <v>pop</v>
      </c>
      <c r="R1675">
        <f t="shared" si="106"/>
        <v>2015</v>
      </c>
      <c r="S1675">
        <f t="shared" si="107"/>
        <v>2015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(((J1676/60)/60)/24)+DATE(1970,1,1)</f>
        <v>42569.605393518519</v>
      </c>
      <c r="P1676" t="str">
        <f t="shared" si="104"/>
        <v>music</v>
      </c>
      <c r="Q1676" t="str">
        <f t="shared" si="105"/>
        <v>pop</v>
      </c>
      <c r="R1676">
        <f t="shared" si="106"/>
        <v>2016</v>
      </c>
      <c r="S1676">
        <f t="shared" si="107"/>
        <v>2016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(((J1677/60)/60)/24)+DATE(1970,1,1)</f>
        <v>40802.733101851853</v>
      </c>
      <c r="P1677" t="str">
        <f t="shared" si="104"/>
        <v>music</v>
      </c>
      <c r="Q1677" t="str">
        <f t="shared" si="105"/>
        <v>pop</v>
      </c>
      <c r="R1677">
        <f t="shared" si="106"/>
        <v>2011</v>
      </c>
      <c r="S1677">
        <f t="shared" si="107"/>
        <v>2011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(((J1678/60)/60)/24)+DATE(1970,1,1)</f>
        <v>40973.72623842593</v>
      </c>
      <c r="P1678" t="str">
        <f t="shared" si="104"/>
        <v>music</v>
      </c>
      <c r="Q1678" t="str">
        <f t="shared" si="105"/>
        <v>pop</v>
      </c>
      <c r="R1678">
        <f t="shared" si="106"/>
        <v>2012</v>
      </c>
      <c r="S1678">
        <f t="shared" si="107"/>
        <v>2012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(((J1679/60)/60)/24)+DATE(1970,1,1)</f>
        <v>42416.407129629632</v>
      </c>
      <c r="P1679" t="str">
        <f t="shared" si="104"/>
        <v>music</v>
      </c>
      <c r="Q1679" t="str">
        <f t="shared" si="105"/>
        <v>pop</v>
      </c>
      <c r="R1679">
        <f t="shared" si="106"/>
        <v>2016</v>
      </c>
      <c r="S1679">
        <f t="shared" si="107"/>
        <v>2016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(((J1680/60)/60)/24)+DATE(1970,1,1)</f>
        <v>41662.854988425926</v>
      </c>
      <c r="P1680" t="str">
        <f t="shared" si="104"/>
        <v>music</v>
      </c>
      <c r="Q1680" t="str">
        <f t="shared" si="105"/>
        <v>pop</v>
      </c>
      <c r="R1680">
        <f t="shared" si="106"/>
        <v>2014</v>
      </c>
      <c r="S1680">
        <f t="shared" si="107"/>
        <v>2014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(((J1681/60)/60)/24)+DATE(1970,1,1)</f>
        <v>40723.068807870368</v>
      </c>
      <c r="P1681" t="str">
        <f t="shared" si="104"/>
        <v>music</v>
      </c>
      <c r="Q1681" t="str">
        <f t="shared" si="105"/>
        <v>pop</v>
      </c>
      <c r="R1681">
        <f t="shared" si="106"/>
        <v>2011</v>
      </c>
      <c r="S1681">
        <f t="shared" si="107"/>
        <v>2011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(((J1682/60)/60)/24)+DATE(1970,1,1)</f>
        <v>41802.757719907408</v>
      </c>
      <c r="P1682" t="str">
        <f t="shared" si="104"/>
        <v>music</v>
      </c>
      <c r="Q1682" t="str">
        <f t="shared" si="105"/>
        <v>pop</v>
      </c>
      <c r="R1682">
        <f t="shared" si="106"/>
        <v>2014</v>
      </c>
      <c r="S1682">
        <f t="shared" si="107"/>
        <v>2014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(((J1683/60)/60)/24)+DATE(1970,1,1)</f>
        <v>42774.121342592596</v>
      </c>
      <c r="P1683" t="str">
        <f t="shared" si="104"/>
        <v>music</v>
      </c>
      <c r="Q1683" t="str">
        <f t="shared" si="105"/>
        <v>faith</v>
      </c>
      <c r="R1683">
        <f t="shared" si="106"/>
        <v>2017</v>
      </c>
      <c r="S1683">
        <f t="shared" si="107"/>
        <v>2017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(((J1684/60)/60)/24)+DATE(1970,1,1)</f>
        <v>42779.21365740741</v>
      </c>
      <c r="P1684" t="str">
        <f t="shared" si="104"/>
        <v>music</v>
      </c>
      <c r="Q1684" t="str">
        <f t="shared" si="105"/>
        <v>faith</v>
      </c>
      <c r="R1684">
        <f t="shared" si="106"/>
        <v>2017</v>
      </c>
      <c r="S1684">
        <f t="shared" si="107"/>
        <v>2017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(((J1685/60)/60)/24)+DATE(1970,1,1)</f>
        <v>42808.781689814816</v>
      </c>
      <c r="P1685" t="str">
        <f t="shared" si="104"/>
        <v>music</v>
      </c>
      <c r="Q1685" t="str">
        <f t="shared" si="105"/>
        <v>faith</v>
      </c>
      <c r="R1685">
        <f t="shared" si="106"/>
        <v>2017</v>
      </c>
      <c r="S1685">
        <f t="shared" si="107"/>
        <v>2017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(((J1686/60)/60)/24)+DATE(1970,1,1)</f>
        <v>42783.815289351856</v>
      </c>
      <c r="P1686" t="str">
        <f t="shared" si="104"/>
        <v>music</v>
      </c>
      <c r="Q1686" t="str">
        <f t="shared" si="105"/>
        <v>faith</v>
      </c>
      <c r="R1686">
        <f t="shared" si="106"/>
        <v>2017</v>
      </c>
      <c r="S1686">
        <f t="shared" si="107"/>
        <v>2017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(((J1687/60)/60)/24)+DATE(1970,1,1)</f>
        <v>42788.2502662037</v>
      </c>
      <c r="P1687" t="str">
        <f t="shared" si="104"/>
        <v>music</v>
      </c>
      <c r="Q1687" t="str">
        <f t="shared" si="105"/>
        <v>faith</v>
      </c>
      <c r="R1687">
        <f t="shared" si="106"/>
        <v>2017</v>
      </c>
      <c r="S1687">
        <f t="shared" si="107"/>
        <v>2017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(((J1688/60)/60)/24)+DATE(1970,1,1)</f>
        <v>42792.843969907408</v>
      </c>
      <c r="P1688" t="str">
        <f t="shared" si="104"/>
        <v>music</v>
      </c>
      <c r="Q1688" t="str">
        <f t="shared" si="105"/>
        <v>faith</v>
      </c>
      <c r="R1688">
        <f t="shared" si="106"/>
        <v>2017</v>
      </c>
      <c r="S1688">
        <f t="shared" si="107"/>
        <v>2017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(((J1689/60)/60)/24)+DATE(1970,1,1)</f>
        <v>42802.046817129631</v>
      </c>
      <c r="P1689" t="str">
        <f t="shared" si="104"/>
        <v>music</v>
      </c>
      <c r="Q1689" t="str">
        <f t="shared" si="105"/>
        <v>faith</v>
      </c>
      <c r="R1689">
        <f t="shared" si="106"/>
        <v>2017</v>
      </c>
      <c r="S1689">
        <f t="shared" si="107"/>
        <v>2017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(((J1690/60)/60)/24)+DATE(1970,1,1)</f>
        <v>42804.534652777773</v>
      </c>
      <c r="P1690" t="str">
        <f t="shared" si="104"/>
        <v>music</v>
      </c>
      <c r="Q1690" t="str">
        <f t="shared" si="105"/>
        <v>faith</v>
      </c>
      <c r="R1690">
        <f t="shared" si="106"/>
        <v>2017</v>
      </c>
      <c r="S1690">
        <f t="shared" si="107"/>
        <v>2017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(((J1691/60)/60)/24)+DATE(1970,1,1)</f>
        <v>42780.942476851851</v>
      </c>
      <c r="P1691" t="str">
        <f t="shared" si="104"/>
        <v>music</v>
      </c>
      <c r="Q1691" t="str">
        <f t="shared" si="105"/>
        <v>faith</v>
      </c>
      <c r="R1691">
        <f t="shared" si="106"/>
        <v>2017</v>
      </c>
      <c r="S1691">
        <f t="shared" si="107"/>
        <v>2017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(((J1692/60)/60)/24)+DATE(1970,1,1)</f>
        <v>42801.43104166667</v>
      </c>
      <c r="P1692" t="str">
        <f t="shared" si="104"/>
        <v>music</v>
      </c>
      <c r="Q1692" t="str">
        <f t="shared" si="105"/>
        <v>faith</v>
      </c>
      <c r="R1692">
        <f t="shared" si="106"/>
        <v>2017</v>
      </c>
      <c r="S1692">
        <f t="shared" si="107"/>
        <v>2017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(((J1693/60)/60)/24)+DATE(1970,1,1)</f>
        <v>42795.701481481476</v>
      </c>
      <c r="P1693" t="str">
        <f t="shared" si="104"/>
        <v>music</v>
      </c>
      <c r="Q1693" t="str">
        <f t="shared" si="105"/>
        <v>faith</v>
      </c>
      <c r="R1693">
        <f t="shared" si="106"/>
        <v>2017</v>
      </c>
      <c r="S1693">
        <f t="shared" si="107"/>
        <v>2017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(((J1694/60)/60)/24)+DATE(1970,1,1)</f>
        <v>42788.151238425926</v>
      </c>
      <c r="P1694" t="str">
        <f t="shared" si="104"/>
        <v>music</v>
      </c>
      <c r="Q1694" t="str">
        <f t="shared" si="105"/>
        <v>faith</v>
      </c>
      <c r="R1694">
        <f t="shared" si="106"/>
        <v>2017</v>
      </c>
      <c r="S1694">
        <f t="shared" si="107"/>
        <v>2017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(((J1695/60)/60)/24)+DATE(1970,1,1)</f>
        <v>42803.920277777783</v>
      </c>
      <c r="P1695" t="str">
        <f t="shared" si="104"/>
        <v>music</v>
      </c>
      <c r="Q1695" t="str">
        <f t="shared" si="105"/>
        <v>faith</v>
      </c>
      <c r="R1695">
        <f t="shared" si="106"/>
        <v>2017</v>
      </c>
      <c r="S1695">
        <f t="shared" si="107"/>
        <v>2017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(((J1696/60)/60)/24)+DATE(1970,1,1)</f>
        <v>42791.669837962967</v>
      </c>
      <c r="P1696" t="str">
        <f t="shared" si="104"/>
        <v>music</v>
      </c>
      <c r="Q1696" t="str">
        <f t="shared" si="105"/>
        <v>faith</v>
      </c>
      <c r="R1696">
        <f t="shared" si="106"/>
        <v>2017</v>
      </c>
      <c r="S1696">
        <f t="shared" si="107"/>
        <v>2017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(((J1697/60)/60)/24)+DATE(1970,1,1)</f>
        <v>42801.031412037039</v>
      </c>
      <c r="P1697" t="str">
        <f t="shared" si="104"/>
        <v>music</v>
      </c>
      <c r="Q1697" t="str">
        <f t="shared" si="105"/>
        <v>faith</v>
      </c>
      <c r="R1697">
        <f t="shared" si="106"/>
        <v>2017</v>
      </c>
      <c r="S1697">
        <f t="shared" si="107"/>
        <v>2017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(((J1698/60)/60)/24)+DATE(1970,1,1)</f>
        <v>42796.069571759261</v>
      </c>
      <c r="P1698" t="str">
        <f t="shared" si="104"/>
        <v>music</v>
      </c>
      <c r="Q1698" t="str">
        <f t="shared" si="105"/>
        <v>faith</v>
      </c>
      <c r="R1698">
        <f t="shared" si="106"/>
        <v>2017</v>
      </c>
      <c r="S1698">
        <f t="shared" si="107"/>
        <v>2017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(((J1699/60)/60)/24)+DATE(1970,1,1)</f>
        <v>42805.032962962956</v>
      </c>
      <c r="P1699" t="str">
        <f t="shared" si="104"/>
        <v>music</v>
      </c>
      <c r="Q1699" t="str">
        <f t="shared" si="105"/>
        <v>faith</v>
      </c>
      <c r="R1699">
        <f t="shared" si="106"/>
        <v>2017</v>
      </c>
      <c r="S1699">
        <f t="shared" si="107"/>
        <v>2017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(((J1700/60)/60)/24)+DATE(1970,1,1)</f>
        <v>42796.207870370374</v>
      </c>
      <c r="P1700" t="str">
        <f t="shared" si="104"/>
        <v>music</v>
      </c>
      <c r="Q1700" t="str">
        <f t="shared" si="105"/>
        <v>faith</v>
      </c>
      <c r="R1700">
        <f t="shared" si="106"/>
        <v>2017</v>
      </c>
      <c r="S1700">
        <f t="shared" si="107"/>
        <v>2017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(((J1701/60)/60)/24)+DATE(1970,1,1)</f>
        <v>42806.863946759258</v>
      </c>
      <c r="P1701" t="str">
        <f t="shared" si="104"/>
        <v>music</v>
      </c>
      <c r="Q1701" t="str">
        <f t="shared" si="105"/>
        <v>faith</v>
      </c>
      <c r="R1701">
        <f t="shared" si="106"/>
        <v>2017</v>
      </c>
      <c r="S1701">
        <f t="shared" si="107"/>
        <v>2017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(((J1702/60)/60)/24)+DATE(1970,1,1)</f>
        <v>42796.071643518517</v>
      </c>
      <c r="P1702" t="str">
        <f t="shared" si="104"/>
        <v>music</v>
      </c>
      <c r="Q1702" t="str">
        <f t="shared" si="105"/>
        <v>faith</v>
      </c>
      <c r="R1702">
        <f t="shared" si="106"/>
        <v>2017</v>
      </c>
      <c r="S1702">
        <f t="shared" si="107"/>
        <v>2017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(((J1703/60)/60)/24)+DATE(1970,1,1)</f>
        <v>41989.664409722223</v>
      </c>
      <c r="P1703" t="str">
        <f t="shared" si="104"/>
        <v>music</v>
      </c>
      <c r="Q1703" t="str">
        <f t="shared" si="105"/>
        <v>faith</v>
      </c>
      <c r="R1703">
        <f t="shared" si="106"/>
        <v>2014</v>
      </c>
      <c r="S1703">
        <f t="shared" si="107"/>
        <v>2014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(((J1704/60)/60)/24)+DATE(1970,1,1)</f>
        <v>42063.869791666672</v>
      </c>
      <c r="P1704" t="str">
        <f t="shared" si="104"/>
        <v>music</v>
      </c>
      <c r="Q1704" t="str">
        <f t="shared" si="105"/>
        <v>faith</v>
      </c>
      <c r="R1704">
        <f t="shared" si="106"/>
        <v>2015</v>
      </c>
      <c r="S1704">
        <f t="shared" si="107"/>
        <v>2015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(((J1705/60)/60)/24)+DATE(1970,1,1)</f>
        <v>42187.281678240746</v>
      </c>
      <c r="P1705" t="str">
        <f t="shared" si="104"/>
        <v>music</v>
      </c>
      <c r="Q1705" t="str">
        <f t="shared" si="105"/>
        <v>faith</v>
      </c>
      <c r="R1705">
        <f t="shared" si="106"/>
        <v>2015</v>
      </c>
      <c r="S1705">
        <f t="shared" si="107"/>
        <v>2015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(((J1706/60)/60)/24)+DATE(1970,1,1)</f>
        <v>42021.139733796299</v>
      </c>
      <c r="P1706" t="str">
        <f t="shared" si="104"/>
        <v>music</v>
      </c>
      <c r="Q1706" t="str">
        <f t="shared" si="105"/>
        <v>faith</v>
      </c>
      <c r="R1706">
        <f t="shared" si="106"/>
        <v>2015</v>
      </c>
      <c r="S1706">
        <f t="shared" si="107"/>
        <v>2015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(((J1707/60)/60)/24)+DATE(1970,1,1)</f>
        <v>42245.016736111109</v>
      </c>
      <c r="P1707" t="str">
        <f t="shared" si="104"/>
        <v>music</v>
      </c>
      <c r="Q1707" t="str">
        <f t="shared" si="105"/>
        <v>faith</v>
      </c>
      <c r="R1707">
        <f t="shared" si="106"/>
        <v>2015</v>
      </c>
      <c r="S1707">
        <f t="shared" si="107"/>
        <v>2015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(((J1708/60)/60)/24)+DATE(1970,1,1)</f>
        <v>42179.306388888886</v>
      </c>
      <c r="P1708" t="str">
        <f t="shared" si="104"/>
        <v>music</v>
      </c>
      <c r="Q1708" t="str">
        <f t="shared" si="105"/>
        <v>faith</v>
      </c>
      <c r="R1708">
        <f t="shared" si="106"/>
        <v>2015</v>
      </c>
      <c r="S1708">
        <f t="shared" si="107"/>
        <v>2015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(((J1709/60)/60)/24)+DATE(1970,1,1)</f>
        <v>42427.721006944441</v>
      </c>
      <c r="P1709" t="str">
        <f t="shared" si="104"/>
        <v>music</v>
      </c>
      <c r="Q1709" t="str">
        <f t="shared" si="105"/>
        <v>faith</v>
      </c>
      <c r="R1709">
        <f t="shared" si="106"/>
        <v>2016</v>
      </c>
      <c r="S1709">
        <f t="shared" si="107"/>
        <v>2016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(((J1710/60)/60)/24)+DATE(1970,1,1)</f>
        <v>42451.866967592592</v>
      </c>
      <c r="P1710" t="str">
        <f t="shared" si="104"/>
        <v>music</v>
      </c>
      <c r="Q1710" t="str">
        <f t="shared" si="105"/>
        <v>faith</v>
      </c>
      <c r="R1710">
        <f t="shared" si="106"/>
        <v>2016</v>
      </c>
      <c r="S1710">
        <f t="shared" si="107"/>
        <v>2016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(((J1711/60)/60)/24)+DATE(1970,1,1)</f>
        <v>41841.56381944444</v>
      </c>
      <c r="P1711" t="str">
        <f t="shared" si="104"/>
        <v>music</v>
      </c>
      <c r="Q1711" t="str">
        <f t="shared" si="105"/>
        <v>faith</v>
      </c>
      <c r="R1711">
        <f t="shared" si="106"/>
        <v>2014</v>
      </c>
      <c r="S1711">
        <f t="shared" si="107"/>
        <v>2014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(((J1712/60)/60)/24)+DATE(1970,1,1)</f>
        <v>42341.59129629629</v>
      </c>
      <c r="P1712" t="str">
        <f t="shared" si="104"/>
        <v>music</v>
      </c>
      <c r="Q1712" t="str">
        <f t="shared" si="105"/>
        <v>faith</v>
      </c>
      <c r="R1712">
        <f t="shared" si="106"/>
        <v>2015</v>
      </c>
      <c r="S1712">
        <f t="shared" si="107"/>
        <v>2015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(((J1713/60)/60)/24)+DATE(1970,1,1)</f>
        <v>41852.646226851852</v>
      </c>
      <c r="P1713" t="str">
        <f t="shared" si="104"/>
        <v>music</v>
      </c>
      <c r="Q1713" t="str">
        <f t="shared" si="105"/>
        <v>faith</v>
      </c>
      <c r="R1713">
        <f t="shared" si="106"/>
        <v>2014</v>
      </c>
      <c r="S1713">
        <f t="shared" si="107"/>
        <v>2014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(((J1714/60)/60)/24)+DATE(1970,1,1)</f>
        <v>42125.913807870369</v>
      </c>
      <c r="P1714" t="str">
        <f t="shared" si="104"/>
        <v>music</v>
      </c>
      <c r="Q1714" t="str">
        <f t="shared" si="105"/>
        <v>faith</v>
      </c>
      <c r="R1714">
        <f t="shared" si="106"/>
        <v>2015</v>
      </c>
      <c r="S1714">
        <f t="shared" si="107"/>
        <v>2015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(((J1715/60)/60)/24)+DATE(1970,1,1)</f>
        <v>41887.801064814819</v>
      </c>
      <c r="P1715" t="str">
        <f t="shared" si="104"/>
        <v>music</v>
      </c>
      <c r="Q1715" t="str">
        <f t="shared" si="105"/>
        <v>faith</v>
      </c>
      <c r="R1715">
        <f t="shared" si="106"/>
        <v>2014</v>
      </c>
      <c r="S1715">
        <f t="shared" si="107"/>
        <v>2014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(((J1716/60)/60)/24)+DATE(1970,1,1)</f>
        <v>42095.918530092589</v>
      </c>
      <c r="P1716" t="str">
        <f t="shared" si="104"/>
        <v>music</v>
      </c>
      <c r="Q1716" t="str">
        <f t="shared" si="105"/>
        <v>faith</v>
      </c>
      <c r="R1716">
        <f t="shared" si="106"/>
        <v>2015</v>
      </c>
      <c r="S1716">
        <f t="shared" si="107"/>
        <v>2015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(((J1717/60)/60)/24)+DATE(1970,1,1)</f>
        <v>42064.217418981483</v>
      </c>
      <c r="P1717" t="str">
        <f t="shared" si="104"/>
        <v>music</v>
      </c>
      <c r="Q1717" t="str">
        <f t="shared" si="105"/>
        <v>faith</v>
      </c>
      <c r="R1717">
        <f t="shared" si="106"/>
        <v>2015</v>
      </c>
      <c r="S1717">
        <f t="shared" si="107"/>
        <v>2015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(((J1718/60)/60)/24)+DATE(1970,1,1)</f>
        <v>42673.577534722222</v>
      </c>
      <c r="P1718" t="str">
        <f t="shared" si="104"/>
        <v>music</v>
      </c>
      <c r="Q1718" t="str">
        <f t="shared" si="105"/>
        <v>faith</v>
      </c>
      <c r="R1718">
        <f t="shared" si="106"/>
        <v>2016</v>
      </c>
      <c r="S1718">
        <f t="shared" si="107"/>
        <v>2016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(((J1719/60)/60)/24)+DATE(1970,1,1)</f>
        <v>42460.98192129629</v>
      </c>
      <c r="P1719" t="str">
        <f t="shared" si="104"/>
        <v>music</v>
      </c>
      <c r="Q1719" t="str">
        <f t="shared" si="105"/>
        <v>faith</v>
      </c>
      <c r="R1719">
        <f t="shared" si="106"/>
        <v>2016</v>
      </c>
      <c r="S1719">
        <f t="shared" si="107"/>
        <v>2016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(((J1720/60)/60)/24)+DATE(1970,1,1)</f>
        <v>42460.610520833332</v>
      </c>
      <c r="P1720" t="str">
        <f t="shared" si="104"/>
        <v>music</v>
      </c>
      <c r="Q1720" t="str">
        <f t="shared" si="105"/>
        <v>faith</v>
      </c>
      <c r="R1720">
        <f t="shared" si="106"/>
        <v>2016</v>
      </c>
      <c r="S1720">
        <f t="shared" si="107"/>
        <v>2016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(((J1721/60)/60)/24)+DATE(1970,1,1)</f>
        <v>41869.534618055557</v>
      </c>
      <c r="P1721" t="str">
        <f t="shared" si="104"/>
        <v>music</v>
      </c>
      <c r="Q1721" t="str">
        <f t="shared" si="105"/>
        <v>faith</v>
      </c>
      <c r="R1721">
        <f t="shared" si="106"/>
        <v>2014</v>
      </c>
      <c r="S1721">
        <f t="shared" si="107"/>
        <v>2014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(((J1722/60)/60)/24)+DATE(1970,1,1)</f>
        <v>41922.783229166671</v>
      </c>
      <c r="P1722" t="str">
        <f t="shared" si="104"/>
        <v>music</v>
      </c>
      <c r="Q1722" t="str">
        <f t="shared" si="105"/>
        <v>faith</v>
      </c>
      <c r="R1722">
        <f t="shared" si="106"/>
        <v>2014</v>
      </c>
      <c r="S1722">
        <f t="shared" si="107"/>
        <v>2014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(((J1723/60)/60)/24)+DATE(1970,1,1)</f>
        <v>42319.461377314816</v>
      </c>
      <c r="P1723" t="str">
        <f t="shared" si="104"/>
        <v>music</v>
      </c>
      <c r="Q1723" t="str">
        <f t="shared" si="105"/>
        <v>faith</v>
      </c>
      <c r="R1723">
        <f t="shared" si="106"/>
        <v>2015</v>
      </c>
      <c r="S1723">
        <f t="shared" si="107"/>
        <v>2015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(((J1724/60)/60)/24)+DATE(1970,1,1)</f>
        <v>42425.960983796293</v>
      </c>
      <c r="P1724" t="str">
        <f t="shared" si="104"/>
        <v>music</v>
      </c>
      <c r="Q1724" t="str">
        <f t="shared" si="105"/>
        <v>faith</v>
      </c>
      <c r="R1724">
        <f t="shared" si="106"/>
        <v>2016</v>
      </c>
      <c r="S1724">
        <f t="shared" si="107"/>
        <v>2016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(((J1725/60)/60)/24)+DATE(1970,1,1)</f>
        <v>42129.82540509259</v>
      </c>
      <c r="P1725" t="str">
        <f t="shared" si="104"/>
        <v>music</v>
      </c>
      <c r="Q1725" t="str">
        <f t="shared" si="105"/>
        <v>faith</v>
      </c>
      <c r="R1725">
        <f t="shared" si="106"/>
        <v>2015</v>
      </c>
      <c r="S1725">
        <f t="shared" si="107"/>
        <v>2015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(((J1726/60)/60)/24)+DATE(1970,1,1)</f>
        <v>41912.932430555556</v>
      </c>
      <c r="P1726" t="str">
        <f t="shared" si="104"/>
        <v>music</v>
      </c>
      <c r="Q1726" t="str">
        <f t="shared" si="105"/>
        <v>faith</v>
      </c>
      <c r="R1726">
        <f t="shared" si="106"/>
        <v>2014</v>
      </c>
      <c r="S1726">
        <f t="shared" si="107"/>
        <v>2014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(((J1727/60)/60)/24)+DATE(1970,1,1)</f>
        <v>41845.968159722222</v>
      </c>
      <c r="P1727" t="str">
        <f t="shared" si="104"/>
        <v>music</v>
      </c>
      <c r="Q1727" t="str">
        <f t="shared" si="105"/>
        <v>faith</v>
      </c>
      <c r="R1727">
        <f t="shared" si="106"/>
        <v>2014</v>
      </c>
      <c r="S1727">
        <f t="shared" si="107"/>
        <v>2014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(((J1728/60)/60)/24)+DATE(1970,1,1)</f>
        <v>41788.919722222221</v>
      </c>
      <c r="P1728" t="str">
        <f t="shared" si="104"/>
        <v>music</v>
      </c>
      <c r="Q1728" t="str">
        <f t="shared" si="105"/>
        <v>faith</v>
      </c>
      <c r="R1728">
        <f t="shared" si="106"/>
        <v>2014</v>
      </c>
      <c r="S1728">
        <f t="shared" si="107"/>
        <v>2014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(((J1729/60)/60)/24)+DATE(1970,1,1)</f>
        <v>42044.927974537044</v>
      </c>
      <c r="P1729" t="str">
        <f t="shared" si="104"/>
        <v>music</v>
      </c>
      <c r="Q1729" t="str">
        <f t="shared" si="105"/>
        <v>faith</v>
      </c>
      <c r="R1729">
        <f t="shared" si="106"/>
        <v>2015</v>
      </c>
      <c r="S1729">
        <f t="shared" si="107"/>
        <v>2015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(((J1730/60)/60)/24)+DATE(1970,1,1)</f>
        <v>42268.625856481478</v>
      </c>
      <c r="P1730" t="str">
        <f t="shared" ref="P1730:P1793" si="108">LEFT(N1730,SEARCH("/",N1730)-1)</f>
        <v>music</v>
      </c>
      <c r="Q1730" t="str">
        <f t="shared" ref="Q1730:Q1793" si="109">RIGHT(N1730,LEN(N1730)-SEARCH("/",N1730))</f>
        <v>faith</v>
      </c>
      <c r="R1730">
        <f t="shared" si="106"/>
        <v>2015</v>
      </c>
      <c r="S1730">
        <f t="shared" si="107"/>
        <v>2015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(((J1731/60)/60)/24)+DATE(1970,1,1)</f>
        <v>42471.052152777775</v>
      </c>
      <c r="P1731" t="str">
        <f t="shared" si="108"/>
        <v>music</v>
      </c>
      <c r="Q1731" t="str">
        <f t="shared" si="109"/>
        <v>faith</v>
      </c>
      <c r="R1731">
        <f t="shared" ref="R1731:R1794" si="110">YEAR(O1731)</f>
        <v>2016</v>
      </c>
      <c r="S1731">
        <f t="shared" ref="S1731:S1794" si="111">YEAR(O1731)</f>
        <v>2016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(((J1732/60)/60)/24)+DATE(1970,1,1)</f>
        <v>42272.087766203709</v>
      </c>
      <c r="P1732" t="str">
        <f t="shared" si="108"/>
        <v>music</v>
      </c>
      <c r="Q1732" t="str">
        <f t="shared" si="109"/>
        <v>faith</v>
      </c>
      <c r="R1732">
        <f t="shared" si="110"/>
        <v>2015</v>
      </c>
      <c r="S1732">
        <f t="shared" si="111"/>
        <v>2015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(((J1733/60)/60)/24)+DATE(1970,1,1)</f>
        <v>42152.906851851847</v>
      </c>
      <c r="P1733" t="str">
        <f t="shared" si="108"/>
        <v>music</v>
      </c>
      <c r="Q1733" t="str">
        <f t="shared" si="109"/>
        <v>faith</v>
      </c>
      <c r="R1733">
        <f t="shared" si="110"/>
        <v>2015</v>
      </c>
      <c r="S1733">
        <f t="shared" si="111"/>
        <v>2015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(((J1734/60)/60)/24)+DATE(1970,1,1)</f>
        <v>42325.683807870373</v>
      </c>
      <c r="P1734" t="str">
        <f t="shared" si="108"/>
        <v>music</v>
      </c>
      <c r="Q1734" t="str">
        <f t="shared" si="109"/>
        <v>faith</v>
      </c>
      <c r="R1734">
        <f t="shared" si="110"/>
        <v>2015</v>
      </c>
      <c r="S1734">
        <f t="shared" si="111"/>
        <v>2015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(((J1735/60)/60)/24)+DATE(1970,1,1)</f>
        <v>42614.675625000003</v>
      </c>
      <c r="P1735" t="str">
        <f t="shared" si="108"/>
        <v>music</v>
      </c>
      <c r="Q1735" t="str">
        <f t="shared" si="109"/>
        <v>faith</v>
      </c>
      <c r="R1735">
        <f t="shared" si="110"/>
        <v>2016</v>
      </c>
      <c r="S1735">
        <f t="shared" si="111"/>
        <v>2016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(((J1736/60)/60)/24)+DATE(1970,1,1)</f>
        <v>42102.036527777775</v>
      </c>
      <c r="P1736" t="str">
        <f t="shared" si="108"/>
        <v>music</v>
      </c>
      <c r="Q1736" t="str">
        <f t="shared" si="109"/>
        <v>faith</v>
      </c>
      <c r="R1736">
        <f t="shared" si="110"/>
        <v>2015</v>
      </c>
      <c r="S1736">
        <f t="shared" si="111"/>
        <v>2015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(((J1737/60)/60)/24)+DATE(1970,1,1)</f>
        <v>42559.814178240747</v>
      </c>
      <c r="P1737" t="str">
        <f t="shared" si="108"/>
        <v>music</v>
      </c>
      <c r="Q1737" t="str">
        <f t="shared" si="109"/>
        <v>faith</v>
      </c>
      <c r="R1737">
        <f t="shared" si="110"/>
        <v>2016</v>
      </c>
      <c r="S1737">
        <f t="shared" si="111"/>
        <v>2016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(((J1738/60)/60)/24)+DATE(1970,1,1)</f>
        <v>42286.861493055556</v>
      </c>
      <c r="P1738" t="str">
        <f t="shared" si="108"/>
        <v>music</v>
      </c>
      <c r="Q1738" t="str">
        <f t="shared" si="109"/>
        <v>faith</v>
      </c>
      <c r="R1738">
        <f t="shared" si="110"/>
        <v>2015</v>
      </c>
      <c r="S1738">
        <f t="shared" si="111"/>
        <v>2015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(((J1739/60)/60)/24)+DATE(1970,1,1)</f>
        <v>42175.948981481488</v>
      </c>
      <c r="P1739" t="str">
        <f t="shared" si="108"/>
        <v>music</v>
      </c>
      <c r="Q1739" t="str">
        <f t="shared" si="109"/>
        <v>faith</v>
      </c>
      <c r="R1739">
        <f t="shared" si="110"/>
        <v>2015</v>
      </c>
      <c r="S1739">
        <f t="shared" si="111"/>
        <v>2015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(((J1740/60)/60)/24)+DATE(1970,1,1)</f>
        <v>41884.874328703707</v>
      </c>
      <c r="P1740" t="str">
        <f t="shared" si="108"/>
        <v>music</v>
      </c>
      <c r="Q1740" t="str">
        <f t="shared" si="109"/>
        <v>faith</v>
      </c>
      <c r="R1740">
        <f t="shared" si="110"/>
        <v>2014</v>
      </c>
      <c r="S1740">
        <f t="shared" si="111"/>
        <v>2014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(((J1741/60)/60)/24)+DATE(1970,1,1)</f>
        <v>42435.874212962968</v>
      </c>
      <c r="P1741" t="str">
        <f t="shared" si="108"/>
        <v>music</v>
      </c>
      <c r="Q1741" t="str">
        <f t="shared" si="109"/>
        <v>faith</v>
      </c>
      <c r="R1741">
        <f t="shared" si="110"/>
        <v>2016</v>
      </c>
      <c r="S1741">
        <f t="shared" si="111"/>
        <v>2016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(((J1742/60)/60)/24)+DATE(1970,1,1)</f>
        <v>42171.817384259266</v>
      </c>
      <c r="P1742" t="str">
        <f t="shared" si="108"/>
        <v>music</v>
      </c>
      <c r="Q1742" t="str">
        <f t="shared" si="109"/>
        <v>faith</v>
      </c>
      <c r="R1742">
        <f t="shared" si="110"/>
        <v>2015</v>
      </c>
      <c r="S1742">
        <f t="shared" si="111"/>
        <v>2015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(((J1743/60)/60)/24)+DATE(1970,1,1)</f>
        <v>42120.628136574072</v>
      </c>
      <c r="P1743" t="str">
        <f t="shared" si="108"/>
        <v>photography</v>
      </c>
      <c r="Q1743" t="str">
        <f t="shared" si="109"/>
        <v>photobooks</v>
      </c>
      <c r="R1743">
        <f t="shared" si="110"/>
        <v>2015</v>
      </c>
      <c r="S1743">
        <f t="shared" si="111"/>
        <v>2015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(((J1744/60)/60)/24)+DATE(1970,1,1)</f>
        <v>42710.876967592587</v>
      </c>
      <c r="P1744" t="str">
        <f t="shared" si="108"/>
        <v>photography</v>
      </c>
      <c r="Q1744" t="str">
        <f t="shared" si="109"/>
        <v>photobooks</v>
      </c>
      <c r="R1744">
        <f t="shared" si="110"/>
        <v>2016</v>
      </c>
      <c r="S1744">
        <f t="shared" si="111"/>
        <v>2016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(((J1745/60)/60)/24)+DATE(1970,1,1)</f>
        <v>42586.925636574073</v>
      </c>
      <c r="P1745" t="str">
        <f t="shared" si="108"/>
        <v>photography</v>
      </c>
      <c r="Q1745" t="str">
        <f t="shared" si="109"/>
        <v>photobooks</v>
      </c>
      <c r="R1745">
        <f t="shared" si="110"/>
        <v>2016</v>
      </c>
      <c r="S1745">
        <f t="shared" si="111"/>
        <v>2016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(((J1746/60)/60)/24)+DATE(1970,1,1)</f>
        <v>42026.605057870373</v>
      </c>
      <c r="P1746" t="str">
        <f t="shared" si="108"/>
        <v>photography</v>
      </c>
      <c r="Q1746" t="str">
        <f t="shared" si="109"/>
        <v>photobooks</v>
      </c>
      <c r="R1746">
        <f t="shared" si="110"/>
        <v>2015</v>
      </c>
      <c r="S1746">
        <f t="shared" si="111"/>
        <v>2015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(((J1747/60)/60)/24)+DATE(1970,1,1)</f>
        <v>42690.259699074071</v>
      </c>
      <c r="P1747" t="str">
        <f t="shared" si="108"/>
        <v>photography</v>
      </c>
      <c r="Q1747" t="str">
        <f t="shared" si="109"/>
        <v>photobooks</v>
      </c>
      <c r="R1747">
        <f t="shared" si="110"/>
        <v>2016</v>
      </c>
      <c r="S1747">
        <f t="shared" si="111"/>
        <v>2016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(((J1748/60)/60)/24)+DATE(1970,1,1)</f>
        <v>42668.176701388889</v>
      </c>
      <c r="P1748" t="str">
        <f t="shared" si="108"/>
        <v>photography</v>
      </c>
      <c r="Q1748" t="str">
        <f t="shared" si="109"/>
        <v>photobooks</v>
      </c>
      <c r="R1748">
        <f t="shared" si="110"/>
        <v>2016</v>
      </c>
      <c r="S1748">
        <f t="shared" si="111"/>
        <v>2016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(((J1749/60)/60)/24)+DATE(1970,1,1)</f>
        <v>42292.435532407413</v>
      </c>
      <c r="P1749" t="str">
        <f t="shared" si="108"/>
        <v>photography</v>
      </c>
      <c r="Q1749" t="str">
        <f t="shared" si="109"/>
        <v>photobooks</v>
      </c>
      <c r="R1749">
        <f t="shared" si="110"/>
        <v>2015</v>
      </c>
      <c r="S1749">
        <f t="shared" si="111"/>
        <v>2015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(((J1750/60)/60)/24)+DATE(1970,1,1)</f>
        <v>42219.950729166667</v>
      </c>
      <c r="P1750" t="str">
        <f t="shared" si="108"/>
        <v>photography</v>
      </c>
      <c r="Q1750" t="str">
        <f t="shared" si="109"/>
        <v>photobooks</v>
      </c>
      <c r="R1750">
        <f t="shared" si="110"/>
        <v>2015</v>
      </c>
      <c r="S1750">
        <f t="shared" si="111"/>
        <v>2015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(((J1751/60)/60)/24)+DATE(1970,1,1)</f>
        <v>42758.975937499999</v>
      </c>
      <c r="P1751" t="str">
        <f t="shared" si="108"/>
        <v>photography</v>
      </c>
      <c r="Q1751" t="str">
        <f t="shared" si="109"/>
        <v>photobooks</v>
      </c>
      <c r="R1751">
        <f t="shared" si="110"/>
        <v>2017</v>
      </c>
      <c r="S1751">
        <f t="shared" si="111"/>
        <v>2017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(((J1752/60)/60)/24)+DATE(1970,1,1)</f>
        <v>42454.836851851855</v>
      </c>
      <c r="P1752" t="str">
        <f t="shared" si="108"/>
        <v>photography</v>
      </c>
      <c r="Q1752" t="str">
        <f t="shared" si="109"/>
        <v>photobooks</v>
      </c>
      <c r="R1752">
        <f t="shared" si="110"/>
        <v>2016</v>
      </c>
      <c r="S1752">
        <f t="shared" si="111"/>
        <v>2016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(((J1753/60)/60)/24)+DATE(1970,1,1)</f>
        <v>42052.7815162037</v>
      </c>
      <c r="P1753" t="str">
        <f t="shared" si="108"/>
        <v>photography</v>
      </c>
      <c r="Q1753" t="str">
        <f t="shared" si="109"/>
        <v>photobooks</v>
      </c>
      <c r="R1753">
        <f t="shared" si="110"/>
        <v>2015</v>
      </c>
      <c r="S1753">
        <f t="shared" si="111"/>
        <v>2015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(((J1754/60)/60)/24)+DATE(1970,1,1)</f>
        <v>42627.253263888888</v>
      </c>
      <c r="P1754" t="str">
        <f t="shared" si="108"/>
        <v>photography</v>
      </c>
      <c r="Q1754" t="str">
        <f t="shared" si="109"/>
        <v>photobooks</v>
      </c>
      <c r="R1754">
        <f t="shared" si="110"/>
        <v>2016</v>
      </c>
      <c r="S1754">
        <f t="shared" si="111"/>
        <v>2016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(((J1755/60)/60)/24)+DATE(1970,1,1)</f>
        <v>42420.74962962963</v>
      </c>
      <c r="P1755" t="str">
        <f t="shared" si="108"/>
        <v>photography</v>
      </c>
      <c r="Q1755" t="str">
        <f t="shared" si="109"/>
        <v>photobooks</v>
      </c>
      <c r="R1755">
        <f t="shared" si="110"/>
        <v>2016</v>
      </c>
      <c r="S1755">
        <f t="shared" si="111"/>
        <v>2016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(((J1756/60)/60)/24)+DATE(1970,1,1)</f>
        <v>42067.876770833333</v>
      </c>
      <c r="P1756" t="str">
        <f t="shared" si="108"/>
        <v>photography</v>
      </c>
      <c r="Q1756" t="str">
        <f t="shared" si="109"/>
        <v>photobooks</v>
      </c>
      <c r="R1756">
        <f t="shared" si="110"/>
        <v>2015</v>
      </c>
      <c r="S1756">
        <f t="shared" si="111"/>
        <v>2015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(((J1757/60)/60)/24)+DATE(1970,1,1)</f>
        <v>42252.788900462961</v>
      </c>
      <c r="P1757" t="str">
        <f t="shared" si="108"/>
        <v>photography</v>
      </c>
      <c r="Q1757" t="str">
        <f t="shared" si="109"/>
        <v>photobooks</v>
      </c>
      <c r="R1757">
        <f t="shared" si="110"/>
        <v>2015</v>
      </c>
      <c r="S1757">
        <f t="shared" si="111"/>
        <v>2015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(((J1758/60)/60)/24)+DATE(1970,1,1)</f>
        <v>42571.167465277773</v>
      </c>
      <c r="P1758" t="str">
        <f t="shared" si="108"/>
        <v>photography</v>
      </c>
      <c r="Q1758" t="str">
        <f t="shared" si="109"/>
        <v>photobooks</v>
      </c>
      <c r="R1758">
        <f t="shared" si="110"/>
        <v>2016</v>
      </c>
      <c r="S1758">
        <f t="shared" si="111"/>
        <v>2016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(((J1759/60)/60)/24)+DATE(1970,1,1)</f>
        <v>42733.827349537038</v>
      </c>
      <c r="P1759" t="str">
        <f t="shared" si="108"/>
        <v>photography</v>
      </c>
      <c r="Q1759" t="str">
        <f t="shared" si="109"/>
        <v>photobooks</v>
      </c>
      <c r="R1759">
        <f t="shared" si="110"/>
        <v>2016</v>
      </c>
      <c r="S1759">
        <f t="shared" si="111"/>
        <v>2016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(((J1760/60)/60)/24)+DATE(1970,1,1)</f>
        <v>42505.955925925926</v>
      </c>
      <c r="P1760" t="str">
        <f t="shared" si="108"/>
        <v>photography</v>
      </c>
      <c r="Q1760" t="str">
        <f t="shared" si="109"/>
        <v>photobooks</v>
      </c>
      <c r="R1760">
        <f t="shared" si="110"/>
        <v>2016</v>
      </c>
      <c r="S1760">
        <f t="shared" si="111"/>
        <v>2016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(((J1761/60)/60)/24)+DATE(1970,1,1)</f>
        <v>42068.829039351855</v>
      </c>
      <c r="P1761" t="str">
        <f t="shared" si="108"/>
        <v>photography</v>
      </c>
      <c r="Q1761" t="str">
        <f t="shared" si="109"/>
        <v>photobooks</v>
      </c>
      <c r="R1761">
        <f t="shared" si="110"/>
        <v>2015</v>
      </c>
      <c r="S1761">
        <f t="shared" si="111"/>
        <v>2015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(((J1762/60)/60)/24)+DATE(1970,1,1)</f>
        <v>42405.67260416667</v>
      </c>
      <c r="P1762" t="str">
        <f t="shared" si="108"/>
        <v>photography</v>
      </c>
      <c r="Q1762" t="str">
        <f t="shared" si="109"/>
        <v>photobooks</v>
      </c>
      <c r="R1762">
        <f t="shared" si="110"/>
        <v>2016</v>
      </c>
      <c r="S1762">
        <f t="shared" si="111"/>
        <v>2016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(((J1763/60)/60)/24)+DATE(1970,1,1)</f>
        <v>42209.567824074074</v>
      </c>
      <c r="P1763" t="str">
        <f t="shared" si="108"/>
        <v>photography</v>
      </c>
      <c r="Q1763" t="str">
        <f t="shared" si="109"/>
        <v>photobooks</v>
      </c>
      <c r="R1763">
        <f t="shared" si="110"/>
        <v>2015</v>
      </c>
      <c r="S1763">
        <f t="shared" si="111"/>
        <v>2015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(((J1764/60)/60)/24)+DATE(1970,1,1)</f>
        <v>42410.982002314813</v>
      </c>
      <c r="P1764" t="str">
        <f t="shared" si="108"/>
        <v>photography</v>
      </c>
      <c r="Q1764" t="str">
        <f t="shared" si="109"/>
        <v>photobooks</v>
      </c>
      <c r="R1764">
        <f t="shared" si="110"/>
        <v>2016</v>
      </c>
      <c r="S1764">
        <f t="shared" si="111"/>
        <v>2016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(((J1765/60)/60)/24)+DATE(1970,1,1)</f>
        <v>42636.868518518517</v>
      </c>
      <c r="P1765" t="str">
        <f t="shared" si="108"/>
        <v>photography</v>
      </c>
      <c r="Q1765" t="str">
        <f t="shared" si="109"/>
        <v>photobooks</v>
      </c>
      <c r="R1765">
        <f t="shared" si="110"/>
        <v>2016</v>
      </c>
      <c r="S1765">
        <f t="shared" si="111"/>
        <v>2016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(((J1766/60)/60)/24)+DATE(1970,1,1)</f>
        <v>41825.485868055555</v>
      </c>
      <c r="P1766" t="str">
        <f t="shared" si="108"/>
        <v>photography</v>
      </c>
      <c r="Q1766" t="str">
        <f t="shared" si="109"/>
        <v>photobooks</v>
      </c>
      <c r="R1766">
        <f t="shared" si="110"/>
        <v>2014</v>
      </c>
      <c r="S1766">
        <f t="shared" si="111"/>
        <v>2014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(((J1767/60)/60)/24)+DATE(1970,1,1)</f>
        <v>41834.980462962965</v>
      </c>
      <c r="P1767" t="str">
        <f t="shared" si="108"/>
        <v>photography</v>
      </c>
      <c r="Q1767" t="str">
        <f t="shared" si="109"/>
        <v>photobooks</v>
      </c>
      <c r="R1767">
        <f t="shared" si="110"/>
        <v>2014</v>
      </c>
      <c r="S1767">
        <f t="shared" si="111"/>
        <v>2014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(((J1768/60)/60)/24)+DATE(1970,1,1)</f>
        <v>41855.859814814816</v>
      </c>
      <c r="P1768" t="str">
        <f t="shared" si="108"/>
        <v>photography</v>
      </c>
      <c r="Q1768" t="str">
        <f t="shared" si="109"/>
        <v>photobooks</v>
      </c>
      <c r="R1768">
        <f t="shared" si="110"/>
        <v>2014</v>
      </c>
      <c r="S1768">
        <f t="shared" si="111"/>
        <v>2014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(((J1769/60)/60)/24)+DATE(1970,1,1)</f>
        <v>41824.658379629633</v>
      </c>
      <c r="P1769" t="str">
        <f t="shared" si="108"/>
        <v>photography</v>
      </c>
      <c r="Q1769" t="str">
        <f t="shared" si="109"/>
        <v>photobooks</v>
      </c>
      <c r="R1769">
        <f t="shared" si="110"/>
        <v>2014</v>
      </c>
      <c r="S1769">
        <f t="shared" si="111"/>
        <v>2014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(((J1770/60)/60)/24)+DATE(1970,1,1)</f>
        <v>41849.560694444444</v>
      </c>
      <c r="P1770" t="str">
        <f t="shared" si="108"/>
        <v>photography</v>
      </c>
      <c r="Q1770" t="str">
        <f t="shared" si="109"/>
        <v>photobooks</v>
      </c>
      <c r="R1770">
        <f t="shared" si="110"/>
        <v>2014</v>
      </c>
      <c r="S1770">
        <f t="shared" si="111"/>
        <v>2014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(((J1771/60)/60)/24)+DATE(1970,1,1)</f>
        <v>41987.818969907406</v>
      </c>
      <c r="P1771" t="str">
        <f t="shared" si="108"/>
        <v>photography</v>
      </c>
      <c r="Q1771" t="str">
        <f t="shared" si="109"/>
        <v>photobooks</v>
      </c>
      <c r="R1771">
        <f t="shared" si="110"/>
        <v>2014</v>
      </c>
      <c r="S1771">
        <f t="shared" si="111"/>
        <v>2014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(((J1772/60)/60)/24)+DATE(1970,1,1)</f>
        <v>41891.780023148152</v>
      </c>
      <c r="P1772" t="str">
        <f t="shared" si="108"/>
        <v>photography</v>
      </c>
      <c r="Q1772" t="str">
        <f t="shared" si="109"/>
        <v>photobooks</v>
      </c>
      <c r="R1772">
        <f t="shared" si="110"/>
        <v>2014</v>
      </c>
      <c r="S1772">
        <f t="shared" si="111"/>
        <v>2014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(((J1773/60)/60)/24)+DATE(1970,1,1)</f>
        <v>41905.979629629634</v>
      </c>
      <c r="P1773" t="str">
        <f t="shared" si="108"/>
        <v>photography</v>
      </c>
      <c r="Q1773" t="str">
        <f t="shared" si="109"/>
        <v>photobooks</v>
      </c>
      <c r="R1773">
        <f t="shared" si="110"/>
        <v>2014</v>
      </c>
      <c r="S1773">
        <f t="shared" si="111"/>
        <v>2014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(((J1774/60)/60)/24)+DATE(1970,1,1)</f>
        <v>41766.718009259261</v>
      </c>
      <c r="P1774" t="str">
        <f t="shared" si="108"/>
        <v>photography</v>
      </c>
      <c r="Q1774" t="str">
        <f t="shared" si="109"/>
        <v>photobooks</v>
      </c>
      <c r="R1774">
        <f t="shared" si="110"/>
        <v>2014</v>
      </c>
      <c r="S1774">
        <f t="shared" si="111"/>
        <v>2014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(((J1775/60)/60)/24)+DATE(1970,1,1)</f>
        <v>41978.760393518518</v>
      </c>
      <c r="P1775" t="str">
        <f t="shared" si="108"/>
        <v>photography</v>
      </c>
      <c r="Q1775" t="str">
        <f t="shared" si="109"/>
        <v>photobooks</v>
      </c>
      <c r="R1775">
        <f t="shared" si="110"/>
        <v>2014</v>
      </c>
      <c r="S1775">
        <f t="shared" si="111"/>
        <v>2014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(((J1776/60)/60)/24)+DATE(1970,1,1)</f>
        <v>41930.218657407408</v>
      </c>
      <c r="P1776" t="str">
        <f t="shared" si="108"/>
        <v>photography</v>
      </c>
      <c r="Q1776" t="str">
        <f t="shared" si="109"/>
        <v>photobooks</v>
      </c>
      <c r="R1776">
        <f t="shared" si="110"/>
        <v>2014</v>
      </c>
      <c r="S1776">
        <f t="shared" si="111"/>
        <v>2014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(((J1777/60)/60)/24)+DATE(1970,1,1)</f>
        <v>41891.976388888892</v>
      </c>
      <c r="P1777" t="str">
        <f t="shared" si="108"/>
        <v>photography</v>
      </c>
      <c r="Q1777" t="str">
        <f t="shared" si="109"/>
        <v>photobooks</v>
      </c>
      <c r="R1777">
        <f t="shared" si="110"/>
        <v>2014</v>
      </c>
      <c r="S1777">
        <f t="shared" si="111"/>
        <v>2014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(((J1778/60)/60)/24)+DATE(1970,1,1)</f>
        <v>41905.95684027778</v>
      </c>
      <c r="P1778" t="str">
        <f t="shared" si="108"/>
        <v>photography</v>
      </c>
      <c r="Q1778" t="str">
        <f t="shared" si="109"/>
        <v>photobooks</v>
      </c>
      <c r="R1778">
        <f t="shared" si="110"/>
        <v>2014</v>
      </c>
      <c r="S1778">
        <f t="shared" si="111"/>
        <v>2014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(((J1779/60)/60)/24)+DATE(1970,1,1)</f>
        <v>42025.357094907406</v>
      </c>
      <c r="P1779" t="str">
        <f t="shared" si="108"/>
        <v>photography</v>
      </c>
      <c r="Q1779" t="str">
        <f t="shared" si="109"/>
        <v>photobooks</v>
      </c>
      <c r="R1779">
        <f t="shared" si="110"/>
        <v>2015</v>
      </c>
      <c r="S1779">
        <f t="shared" si="111"/>
        <v>2015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(((J1780/60)/60)/24)+DATE(1970,1,1)</f>
        <v>42045.86336805555</v>
      </c>
      <c r="P1780" t="str">
        <f t="shared" si="108"/>
        <v>photography</v>
      </c>
      <c r="Q1780" t="str">
        <f t="shared" si="109"/>
        <v>photobooks</v>
      </c>
      <c r="R1780">
        <f t="shared" si="110"/>
        <v>2015</v>
      </c>
      <c r="S1780">
        <f t="shared" si="111"/>
        <v>2015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(((J1781/60)/60)/24)+DATE(1970,1,1)</f>
        <v>42585.691898148143</v>
      </c>
      <c r="P1781" t="str">
        <f t="shared" si="108"/>
        <v>photography</v>
      </c>
      <c r="Q1781" t="str">
        <f t="shared" si="109"/>
        <v>photobooks</v>
      </c>
      <c r="R1781">
        <f t="shared" si="110"/>
        <v>2016</v>
      </c>
      <c r="S1781">
        <f t="shared" si="111"/>
        <v>2016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(((J1782/60)/60)/24)+DATE(1970,1,1)</f>
        <v>42493.600810185191</v>
      </c>
      <c r="P1782" t="str">
        <f t="shared" si="108"/>
        <v>photography</v>
      </c>
      <c r="Q1782" t="str">
        <f t="shared" si="109"/>
        <v>photobooks</v>
      </c>
      <c r="R1782">
        <f t="shared" si="110"/>
        <v>2016</v>
      </c>
      <c r="S1782">
        <f t="shared" si="111"/>
        <v>2016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(((J1783/60)/60)/24)+DATE(1970,1,1)</f>
        <v>42597.617418981477</v>
      </c>
      <c r="P1783" t="str">
        <f t="shared" si="108"/>
        <v>photography</v>
      </c>
      <c r="Q1783" t="str">
        <f t="shared" si="109"/>
        <v>photobooks</v>
      </c>
      <c r="R1783">
        <f t="shared" si="110"/>
        <v>2016</v>
      </c>
      <c r="S1783">
        <f t="shared" si="111"/>
        <v>2016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(((J1784/60)/60)/24)+DATE(1970,1,1)</f>
        <v>42388.575104166666</v>
      </c>
      <c r="P1784" t="str">
        <f t="shared" si="108"/>
        <v>photography</v>
      </c>
      <c r="Q1784" t="str">
        <f t="shared" si="109"/>
        <v>photobooks</v>
      </c>
      <c r="R1784">
        <f t="shared" si="110"/>
        <v>2016</v>
      </c>
      <c r="S1784">
        <f t="shared" si="111"/>
        <v>2016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(((J1785/60)/60)/24)+DATE(1970,1,1)</f>
        <v>42115.949976851851</v>
      </c>
      <c r="P1785" t="str">
        <f t="shared" si="108"/>
        <v>photography</v>
      </c>
      <c r="Q1785" t="str">
        <f t="shared" si="109"/>
        <v>photobooks</v>
      </c>
      <c r="R1785">
        <f t="shared" si="110"/>
        <v>2015</v>
      </c>
      <c r="S1785">
        <f t="shared" si="111"/>
        <v>2015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(((J1786/60)/60)/24)+DATE(1970,1,1)</f>
        <v>42003.655555555553</v>
      </c>
      <c r="P1786" t="str">
        <f t="shared" si="108"/>
        <v>photography</v>
      </c>
      <c r="Q1786" t="str">
        <f t="shared" si="109"/>
        <v>photobooks</v>
      </c>
      <c r="R1786">
        <f t="shared" si="110"/>
        <v>2014</v>
      </c>
      <c r="S1786">
        <f t="shared" si="111"/>
        <v>2014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(((J1787/60)/60)/24)+DATE(1970,1,1)</f>
        <v>41897.134895833333</v>
      </c>
      <c r="P1787" t="str">
        <f t="shared" si="108"/>
        <v>photography</v>
      </c>
      <c r="Q1787" t="str">
        <f t="shared" si="109"/>
        <v>photobooks</v>
      </c>
      <c r="R1787">
        <f t="shared" si="110"/>
        <v>2014</v>
      </c>
      <c r="S1787">
        <f t="shared" si="111"/>
        <v>2014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(((J1788/60)/60)/24)+DATE(1970,1,1)</f>
        <v>41958.550659722227</v>
      </c>
      <c r="P1788" t="str">
        <f t="shared" si="108"/>
        <v>photography</v>
      </c>
      <c r="Q1788" t="str">
        <f t="shared" si="109"/>
        <v>photobooks</v>
      </c>
      <c r="R1788">
        <f t="shared" si="110"/>
        <v>2014</v>
      </c>
      <c r="S1788">
        <f t="shared" si="111"/>
        <v>2014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(((J1789/60)/60)/24)+DATE(1970,1,1)</f>
        <v>42068.65552083333</v>
      </c>
      <c r="P1789" t="str">
        <f t="shared" si="108"/>
        <v>photography</v>
      </c>
      <c r="Q1789" t="str">
        <f t="shared" si="109"/>
        <v>photobooks</v>
      </c>
      <c r="R1789">
        <f t="shared" si="110"/>
        <v>2015</v>
      </c>
      <c r="S1789">
        <f t="shared" si="111"/>
        <v>2015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(((J1790/60)/60)/24)+DATE(1970,1,1)</f>
        <v>41913.94840277778</v>
      </c>
      <c r="P1790" t="str">
        <f t="shared" si="108"/>
        <v>photography</v>
      </c>
      <c r="Q1790" t="str">
        <f t="shared" si="109"/>
        <v>photobooks</v>
      </c>
      <c r="R1790">
        <f t="shared" si="110"/>
        <v>2014</v>
      </c>
      <c r="S1790">
        <f t="shared" si="111"/>
        <v>2014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(((J1791/60)/60)/24)+DATE(1970,1,1)</f>
        <v>41956.250034722223</v>
      </c>
      <c r="P1791" t="str">
        <f t="shared" si="108"/>
        <v>photography</v>
      </c>
      <c r="Q1791" t="str">
        <f t="shared" si="109"/>
        <v>photobooks</v>
      </c>
      <c r="R1791">
        <f t="shared" si="110"/>
        <v>2014</v>
      </c>
      <c r="S1791">
        <f t="shared" si="111"/>
        <v>2014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(((J1792/60)/60)/24)+DATE(1970,1,1)</f>
        <v>42010.674513888895</v>
      </c>
      <c r="P1792" t="str">
        <f t="shared" si="108"/>
        <v>photography</v>
      </c>
      <c r="Q1792" t="str">
        <f t="shared" si="109"/>
        <v>photobooks</v>
      </c>
      <c r="R1792">
        <f t="shared" si="110"/>
        <v>2015</v>
      </c>
      <c r="S1792">
        <f t="shared" si="111"/>
        <v>2015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(((J1793/60)/60)/24)+DATE(1970,1,1)</f>
        <v>41973.740335648152</v>
      </c>
      <c r="P1793" t="str">
        <f t="shared" si="108"/>
        <v>photography</v>
      </c>
      <c r="Q1793" t="str">
        <f t="shared" si="109"/>
        <v>photobooks</v>
      </c>
      <c r="R1793">
        <f t="shared" si="110"/>
        <v>2014</v>
      </c>
      <c r="S1793">
        <f t="shared" si="111"/>
        <v>2014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(((J1794/60)/60)/24)+DATE(1970,1,1)</f>
        <v>42189.031041666662</v>
      </c>
      <c r="P1794" t="str">
        <f t="shared" ref="P1794:P1857" si="112">LEFT(N1794,SEARCH("/",N1794)-1)</f>
        <v>photography</v>
      </c>
      <c r="Q1794" t="str">
        <f t="shared" ref="Q1794:Q1857" si="113">RIGHT(N1794,LEN(N1794)-SEARCH("/",N1794))</f>
        <v>photobooks</v>
      </c>
      <c r="R1794">
        <f t="shared" si="110"/>
        <v>2015</v>
      </c>
      <c r="S1794">
        <f t="shared" si="111"/>
        <v>2015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(((J1795/60)/60)/24)+DATE(1970,1,1)</f>
        <v>41940.89166666667</v>
      </c>
      <c r="P1795" t="str">
        <f t="shared" si="112"/>
        <v>photography</v>
      </c>
      <c r="Q1795" t="str">
        <f t="shared" si="113"/>
        <v>photobooks</v>
      </c>
      <c r="R1795">
        <f t="shared" ref="R1795:R1858" si="114">YEAR(O1795)</f>
        <v>2014</v>
      </c>
      <c r="S1795">
        <f t="shared" ref="S1795:S1858" si="115">YEAR(O1795)</f>
        <v>2014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(((J1796/60)/60)/24)+DATE(1970,1,1)</f>
        <v>42011.551180555558</v>
      </c>
      <c r="P1796" t="str">
        <f t="shared" si="112"/>
        <v>photography</v>
      </c>
      <c r="Q1796" t="str">
        <f t="shared" si="113"/>
        <v>photobooks</v>
      </c>
      <c r="R1796">
        <f t="shared" si="114"/>
        <v>2015</v>
      </c>
      <c r="S1796">
        <f t="shared" si="115"/>
        <v>2015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(((J1797/60)/60)/24)+DATE(1970,1,1)</f>
        <v>42628.288668981477</v>
      </c>
      <c r="P1797" t="str">
        <f t="shared" si="112"/>
        <v>photography</v>
      </c>
      <c r="Q1797" t="str">
        <f t="shared" si="113"/>
        <v>photobooks</v>
      </c>
      <c r="R1797">
        <f t="shared" si="114"/>
        <v>2016</v>
      </c>
      <c r="S1797">
        <f t="shared" si="115"/>
        <v>2016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(((J1798/60)/60)/24)+DATE(1970,1,1)</f>
        <v>42515.439421296294</v>
      </c>
      <c r="P1798" t="str">
        <f t="shared" si="112"/>
        <v>photography</v>
      </c>
      <c r="Q1798" t="str">
        <f t="shared" si="113"/>
        <v>photobooks</v>
      </c>
      <c r="R1798">
        <f t="shared" si="114"/>
        <v>2016</v>
      </c>
      <c r="S1798">
        <f t="shared" si="115"/>
        <v>2016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(((J1799/60)/60)/24)+DATE(1970,1,1)</f>
        <v>42689.56931712963</v>
      </c>
      <c r="P1799" t="str">
        <f t="shared" si="112"/>
        <v>photography</v>
      </c>
      <c r="Q1799" t="str">
        <f t="shared" si="113"/>
        <v>photobooks</v>
      </c>
      <c r="R1799">
        <f t="shared" si="114"/>
        <v>2016</v>
      </c>
      <c r="S1799">
        <f t="shared" si="115"/>
        <v>2016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(((J1800/60)/60)/24)+DATE(1970,1,1)</f>
        <v>42344.32677083333</v>
      </c>
      <c r="P1800" t="str">
        <f t="shared" si="112"/>
        <v>photography</v>
      </c>
      <c r="Q1800" t="str">
        <f t="shared" si="113"/>
        <v>photobooks</v>
      </c>
      <c r="R1800">
        <f t="shared" si="114"/>
        <v>2015</v>
      </c>
      <c r="S1800">
        <f t="shared" si="115"/>
        <v>2015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(((J1801/60)/60)/24)+DATE(1970,1,1)</f>
        <v>41934.842685185184</v>
      </c>
      <c r="P1801" t="str">
        <f t="shared" si="112"/>
        <v>photography</v>
      </c>
      <c r="Q1801" t="str">
        <f t="shared" si="113"/>
        <v>photobooks</v>
      </c>
      <c r="R1801">
        <f t="shared" si="114"/>
        <v>2014</v>
      </c>
      <c r="S1801">
        <f t="shared" si="115"/>
        <v>2014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(((J1802/60)/60)/24)+DATE(1970,1,1)</f>
        <v>42623.606134259258</v>
      </c>
      <c r="P1802" t="str">
        <f t="shared" si="112"/>
        <v>photography</v>
      </c>
      <c r="Q1802" t="str">
        <f t="shared" si="113"/>
        <v>photobooks</v>
      </c>
      <c r="R1802">
        <f t="shared" si="114"/>
        <v>2016</v>
      </c>
      <c r="S1802">
        <f t="shared" si="115"/>
        <v>2016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(((J1803/60)/60)/24)+DATE(1970,1,1)</f>
        <v>42321.660509259258</v>
      </c>
      <c r="P1803" t="str">
        <f t="shared" si="112"/>
        <v>photography</v>
      </c>
      <c r="Q1803" t="str">
        <f t="shared" si="113"/>
        <v>photobooks</v>
      </c>
      <c r="R1803">
        <f t="shared" si="114"/>
        <v>2015</v>
      </c>
      <c r="S1803">
        <f t="shared" si="115"/>
        <v>2015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(((J1804/60)/60)/24)+DATE(1970,1,1)</f>
        <v>42159.47256944445</v>
      </c>
      <c r="P1804" t="str">
        <f t="shared" si="112"/>
        <v>photography</v>
      </c>
      <c r="Q1804" t="str">
        <f t="shared" si="113"/>
        <v>photobooks</v>
      </c>
      <c r="R1804">
        <f t="shared" si="114"/>
        <v>2015</v>
      </c>
      <c r="S1804">
        <f t="shared" si="115"/>
        <v>2015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(((J1805/60)/60)/24)+DATE(1970,1,1)</f>
        <v>42018.071550925932</v>
      </c>
      <c r="P1805" t="str">
        <f t="shared" si="112"/>
        <v>photography</v>
      </c>
      <c r="Q1805" t="str">
        <f t="shared" si="113"/>
        <v>photobooks</v>
      </c>
      <c r="R1805">
        <f t="shared" si="114"/>
        <v>2015</v>
      </c>
      <c r="S1805">
        <f t="shared" si="115"/>
        <v>2015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(((J1806/60)/60)/24)+DATE(1970,1,1)</f>
        <v>42282.678287037037</v>
      </c>
      <c r="P1806" t="str">
        <f t="shared" si="112"/>
        <v>photography</v>
      </c>
      <c r="Q1806" t="str">
        <f t="shared" si="113"/>
        <v>photobooks</v>
      </c>
      <c r="R1806">
        <f t="shared" si="114"/>
        <v>2015</v>
      </c>
      <c r="S1806">
        <f t="shared" si="115"/>
        <v>2015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(((J1807/60)/60)/24)+DATE(1970,1,1)</f>
        <v>42247.803912037038</v>
      </c>
      <c r="P1807" t="str">
        <f t="shared" si="112"/>
        <v>photography</v>
      </c>
      <c r="Q1807" t="str">
        <f t="shared" si="113"/>
        <v>photobooks</v>
      </c>
      <c r="R1807">
        <f t="shared" si="114"/>
        <v>2015</v>
      </c>
      <c r="S1807">
        <f t="shared" si="115"/>
        <v>2015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(((J1808/60)/60)/24)+DATE(1970,1,1)</f>
        <v>41877.638298611113</v>
      </c>
      <c r="P1808" t="str">
        <f t="shared" si="112"/>
        <v>photography</v>
      </c>
      <c r="Q1808" t="str">
        <f t="shared" si="113"/>
        <v>photobooks</v>
      </c>
      <c r="R1808">
        <f t="shared" si="114"/>
        <v>2014</v>
      </c>
      <c r="S1808">
        <f t="shared" si="115"/>
        <v>2014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(((J1809/60)/60)/24)+DATE(1970,1,1)</f>
        <v>41880.068437499998</v>
      </c>
      <c r="P1809" t="str">
        <f t="shared" si="112"/>
        <v>photography</v>
      </c>
      <c r="Q1809" t="str">
        <f t="shared" si="113"/>
        <v>photobooks</v>
      </c>
      <c r="R1809">
        <f t="shared" si="114"/>
        <v>2014</v>
      </c>
      <c r="S1809">
        <f t="shared" si="115"/>
        <v>2014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(((J1810/60)/60)/24)+DATE(1970,1,1)</f>
        <v>42742.680902777778</v>
      </c>
      <c r="P1810" t="str">
        <f t="shared" si="112"/>
        <v>photography</v>
      </c>
      <c r="Q1810" t="str">
        <f t="shared" si="113"/>
        <v>photobooks</v>
      </c>
      <c r="R1810">
        <f t="shared" si="114"/>
        <v>2017</v>
      </c>
      <c r="S1810">
        <f t="shared" si="115"/>
        <v>2017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(((J1811/60)/60)/24)+DATE(1970,1,1)</f>
        <v>42029.907858796301</v>
      </c>
      <c r="P1811" t="str">
        <f t="shared" si="112"/>
        <v>photography</v>
      </c>
      <c r="Q1811" t="str">
        <f t="shared" si="113"/>
        <v>photobooks</v>
      </c>
      <c r="R1811">
        <f t="shared" si="114"/>
        <v>2015</v>
      </c>
      <c r="S1811">
        <f t="shared" si="115"/>
        <v>2015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(((J1812/60)/60)/24)+DATE(1970,1,1)</f>
        <v>41860.91002314815</v>
      </c>
      <c r="P1812" t="str">
        <f t="shared" si="112"/>
        <v>photography</v>
      </c>
      <c r="Q1812" t="str">
        <f t="shared" si="113"/>
        <v>photobooks</v>
      </c>
      <c r="R1812">
        <f t="shared" si="114"/>
        <v>2014</v>
      </c>
      <c r="S1812">
        <f t="shared" si="115"/>
        <v>2014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(((J1813/60)/60)/24)+DATE(1970,1,1)</f>
        <v>41876.433680555558</v>
      </c>
      <c r="P1813" t="str">
        <f t="shared" si="112"/>
        <v>photography</v>
      </c>
      <c r="Q1813" t="str">
        <f t="shared" si="113"/>
        <v>photobooks</v>
      </c>
      <c r="R1813">
        <f t="shared" si="114"/>
        <v>2014</v>
      </c>
      <c r="S1813">
        <f t="shared" si="115"/>
        <v>2014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(((J1814/60)/60)/24)+DATE(1970,1,1)</f>
        <v>42524.318703703699</v>
      </c>
      <c r="P1814" t="str">
        <f t="shared" si="112"/>
        <v>photography</v>
      </c>
      <c r="Q1814" t="str">
        <f t="shared" si="113"/>
        <v>photobooks</v>
      </c>
      <c r="R1814">
        <f t="shared" si="114"/>
        <v>2016</v>
      </c>
      <c r="S1814">
        <f t="shared" si="115"/>
        <v>2016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(((J1815/60)/60)/24)+DATE(1970,1,1)</f>
        <v>41829.889027777775</v>
      </c>
      <c r="P1815" t="str">
        <f t="shared" si="112"/>
        <v>photography</v>
      </c>
      <c r="Q1815" t="str">
        <f t="shared" si="113"/>
        <v>photobooks</v>
      </c>
      <c r="R1815">
        <f t="shared" si="114"/>
        <v>2014</v>
      </c>
      <c r="S1815">
        <f t="shared" si="115"/>
        <v>2014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(((J1816/60)/60)/24)+DATE(1970,1,1)</f>
        <v>42033.314074074078</v>
      </c>
      <c r="P1816" t="str">
        <f t="shared" si="112"/>
        <v>photography</v>
      </c>
      <c r="Q1816" t="str">
        <f t="shared" si="113"/>
        <v>photobooks</v>
      </c>
      <c r="R1816">
        <f t="shared" si="114"/>
        <v>2015</v>
      </c>
      <c r="S1816">
        <f t="shared" si="115"/>
        <v>2015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(((J1817/60)/60)/24)+DATE(1970,1,1)</f>
        <v>42172.906678240746</v>
      </c>
      <c r="P1817" t="str">
        <f t="shared" si="112"/>
        <v>photography</v>
      </c>
      <c r="Q1817" t="str">
        <f t="shared" si="113"/>
        <v>photobooks</v>
      </c>
      <c r="R1817">
        <f t="shared" si="114"/>
        <v>2015</v>
      </c>
      <c r="S1817">
        <f t="shared" si="115"/>
        <v>2015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(((J1818/60)/60)/24)+DATE(1970,1,1)</f>
        <v>42548.876192129625</v>
      </c>
      <c r="P1818" t="str">
        <f t="shared" si="112"/>
        <v>photography</v>
      </c>
      <c r="Q1818" t="str">
        <f t="shared" si="113"/>
        <v>photobooks</v>
      </c>
      <c r="R1818">
        <f t="shared" si="114"/>
        <v>2016</v>
      </c>
      <c r="S1818">
        <f t="shared" si="115"/>
        <v>2016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(((J1819/60)/60)/24)+DATE(1970,1,1)</f>
        <v>42705.662118055552</v>
      </c>
      <c r="P1819" t="str">
        <f t="shared" si="112"/>
        <v>photography</v>
      </c>
      <c r="Q1819" t="str">
        <f t="shared" si="113"/>
        <v>photobooks</v>
      </c>
      <c r="R1819">
        <f t="shared" si="114"/>
        <v>2016</v>
      </c>
      <c r="S1819">
        <f t="shared" si="115"/>
        <v>2016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(((J1820/60)/60)/24)+DATE(1970,1,1)</f>
        <v>42067.234375</v>
      </c>
      <c r="P1820" t="str">
        <f t="shared" si="112"/>
        <v>photography</v>
      </c>
      <c r="Q1820" t="str">
        <f t="shared" si="113"/>
        <v>photobooks</v>
      </c>
      <c r="R1820">
        <f t="shared" si="114"/>
        <v>2015</v>
      </c>
      <c r="S1820">
        <f t="shared" si="115"/>
        <v>2015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(((J1821/60)/60)/24)+DATE(1970,1,1)</f>
        <v>41820.752268518518</v>
      </c>
      <c r="P1821" t="str">
        <f t="shared" si="112"/>
        <v>photography</v>
      </c>
      <c r="Q1821" t="str">
        <f t="shared" si="113"/>
        <v>photobooks</v>
      </c>
      <c r="R1821">
        <f t="shared" si="114"/>
        <v>2014</v>
      </c>
      <c r="S1821">
        <f t="shared" si="115"/>
        <v>2014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(((J1822/60)/60)/24)+DATE(1970,1,1)</f>
        <v>42065.084375000006</v>
      </c>
      <c r="P1822" t="str">
        <f t="shared" si="112"/>
        <v>photography</v>
      </c>
      <c r="Q1822" t="str">
        <f t="shared" si="113"/>
        <v>photobooks</v>
      </c>
      <c r="R1822">
        <f t="shared" si="114"/>
        <v>2015</v>
      </c>
      <c r="S1822">
        <f t="shared" si="115"/>
        <v>2015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(((J1823/60)/60)/24)+DATE(1970,1,1)</f>
        <v>40926.319062499999</v>
      </c>
      <c r="P1823" t="str">
        <f t="shared" si="112"/>
        <v>music</v>
      </c>
      <c r="Q1823" t="str">
        <f t="shared" si="113"/>
        <v>rock</v>
      </c>
      <c r="R1823">
        <f t="shared" si="114"/>
        <v>2012</v>
      </c>
      <c r="S1823">
        <f t="shared" si="115"/>
        <v>2012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(((J1824/60)/60)/24)+DATE(1970,1,1)</f>
        <v>41634.797013888885</v>
      </c>
      <c r="P1824" t="str">
        <f t="shared" si="112"/>
        <v>music</v>
      </c>
      <c r="Q1824" t="str">
        <f t="shared" si="113"/>
        <v>rock</v>
      </c>
      <c r="R1824">
        <f t="shared" si="114"/>
        <v>2013</v>
      </c>
      <c r="S1824">
        <f t="shared" si="115"/>
        <v>2013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(((J1825/60)/60)/24)+DATE(1970,1,1)</f>
        <v>41176.684907407405</v>
      </c>
      <c r="P1825" t="str">
        <f t="shared" si="112"/>
        <v>music</v>
      </c>
      <c r="Q1825" t="str">
        <f t="shared" si="113"/>
        <v>rock</v>
      </c>
      <c r="R1825">
        <f t="shared" si="114"/>
        <v>2012</v>
      </c>
      <c r="S1825">
        <f t="shared" si="115"/>
        <v>2012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(((J1826/60)/60)/24)+DATE(1970,1,1)</f>
        <v>41626.916284722225</v>
      </c>
      <c r="P1826" t="str">
        <f t="shared" si="112"/>
        <v>music</v>
      </c>
      <c r="Q1826" t="str">
        <f t="shared" si="113"/>
        <v>rock</v>
      </c>
      <c r="R1826">
        <f t="shared" si="114"/>
        <v>2013</v>
      </c>
      <c r="S1826">
        <f t="shared" si="115"/>
        <v>2013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(((J1827/60)/60)/24)+DATE(1970,1,1)</f>
        <v>41443.83452546296</v>
      </c>
      <c r="P1827" t="str">
        <f t="shared" si="112"/>
        <v>music</v>
      </c>
      <c r="Q1827" t="str">
        <f t="shared" si="113"/>
        <v>rock</v>
      </c>
      <c r="R1827">
        <f t="shared" si="114"/>
        <v>2013</v>
      </c>
      <c r="S1827">
        <f t="shared" si="115"/>
        <v>2013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(((J1828/60)/60)/24)+DATE(1970,1,1)</f>
        <v>41657.923807870371</v>
      </c>
      <c r="P1828" t="str">
        <f t="shared" si="112"/>
        <v>music</v>
      </c>
      <c r="Q1828" t="str">
        <f t="shared" si="113"/>
        <v>rock</v>
      </c>
      <c r="R1828">
        <f t="shared" si="114"/>
        <v>2014</v>
      </c>
      <c r="S1828">
        <f t="shared" si="115"/>
        <v>2014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(((J1829/60)/60)/24)+DATE(1970,1,1)</f>
        <v>40555.325937499998</v>
      </c>
      <c r="P1829" t="str">
        <f t="shared" si="112"/>
        <v>music</v>
      </c>
      <c r="Q1829" t="str">
        <f t="shared" si="113"/>
        <v>rock</v>
      </c>
      <c r="R1829">
        <f t="shared" si="114"/>
        <v>2011</v>
      </c>
      <c r="S1829">
        <f t="shared" si="115"/>
        <v>2011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(((J1830/60)/60)/24)+DATE(1970,1,1)</f>
        <v>41736.899652777778</v>
      </c>
      <c r="P1830" t="str">
        <f t="shared" si="112"/>
        <v>music</v>
      </c>
      <c r="Q1830" t="str">
        <f t="shared" si="113"/>
        <v>rock</v>
      </c>
      <c r="R1830">
        <f t="shared" si="114"/>
        <v>2014</v>
      </c>
      <c r="S1830">
        <f t="shared" si="115"/>
        <v>2014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(((J1831/60)/60)/24)+DATE(1970,1,1)</f>
        <v>40516.087627314817</v>
      </c>
      <c r="P1831" t="str">
        <f t="shared" si="112"/>
        <v>music</v>
      </c>
      <c r="Q1831" t="str">
        <f t="shared" si="113"/>
        <v>rock</v>
      </c>
      <c r="R1831">
        <f t="shared" si="114"/>
        <v>2010</v>
      </c>
      <c r="S1831">
        <f t="shared" si="115"/>
        <v>2010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(((J1832/60)/60)/24)+DATE(1970,1,1)</f>
        <v>41664.684108796297</v>
      </c>
      <c r="P1832" t="str">
        <f t="shared" si="112"/>
        <v>music</v>
      </c>
      <c r="Q1832" t="str">
        <f t="shared" si="113"/>
        <v>rock</v>
      </c>
      <c r="R1832">
        <f t="shared" si="114"/>
        <v>2014</v>
      </c>
      <c r="S1832">
        <f t="shared" si="115"/>
        <v>2014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(((J1833/60)/60)/24)+DATE(1970,1,1)</f>
        <v>41026.996099537035</v>
      </c>
      <c r="P1833" t="str">
        <f t="shared" si="112"/>
        <v>music</v>
      </c>
      <c r="Q1833" t="str">
        <f t="shared" si="113"/>
        <v>rock</v>
      </c>
      <c r="R1833">
        <f t="shared" si="114"/>
        <v>2012</v>
      </c>
      <c r="S1833">
        <f t="shared" si="115"/>
        <v>2012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(((J1834/60)/60)/24)+DATE(1970,1,1)</f>
        <v>40576.539664351854</v>
      </c>
      <c r="P1834" t="str">
        <f t="shared" si="112"/>
        <v>music</v>
      </c>
      <c r="Q1834" t="str">
        <f t="shared" si="113"/>
        <v>rock</v>
      </c>
      <c r="R1834">
        <f t="shared" si="114"/>
        <v>2011</v>
      </c>
      <c r="S1834">
        <f t="shared" si="115"/>
        <v>2011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(((J1835/60)/60)/24)+DATE(1970,1,1)</f>
        <v>41303.044016203705</v>
      </c>
      <c r="P1835" t="str">
        <f t="shared" si="112"/>
        <v>music</v>
      </c>
      <c r="Q1835" t="str">
        <f t="shared" si="113"/>
        <v>rock</v>
      </c>
      <c r="R1835">
        <f t="shared" si="114"/>
        <v>2013</v>
      </c>
      <c r="S1835">
        <f t="shared" si="115"/>
        <v>2013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(((J1836/60)/60)/24)+DATE(1970,1,1)</f>
        <v>41988.964062500003</v>
      </c>
      <c r="P1836" t="str">
        <f t="shared" si="112"/>
        <v>music</v>
      </c>
      <c r="Q1836" t="str">
        <f t="shared" si="113"/>
        <v>rock</v>
      </c>
      <c r="R1836">
        <f t="shared" si="114"/>
        <v>2014</v>
      </c>
      <c r="S1836">
        <f t="shared" si="115"/>
        <v>2014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(((J1837/60)/60)/24)+DATE(1970,1,1)</f>
        <v>42430.702210648145</v>
      </c>
      <c r="P1837" t="str">
        <f t="shared" si="112"/>
        <v>music</v>
      </c>
      <c r="Q1837" t="str">
        <f t="shared" si="113"/>
        <v>rock</v>
      </c>
      <c r="R1837">
        <f t="shared" si="114"/>
        <v>2016</v>
      </c>
      <c r="S1837">
        <f t="shared" si="115"/>
        <v>2016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(((J1838/60)/60)/24)+DATE(1970,1,1)</f>
        <v>41305.809363425928</v>
      </c>
      <c r="P1838" t="str">
        <f t="shared" si="112"/>
        <v>music</v>
      </c>
      <c r="Q1838" t="str">
        <f t="shared" si="113"/>
        <v>rock</v>
      </c>
      <c r="R1838">
        <f t="shared" si="114"/>
        <v>2013</v>
      </c>
      <c r="S1838">
        <f t="shared" si="115"/>
        <v>2013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(((J1839/60)/60)/24)+DATE(1970,1,1)</f>
        <v>40926.047858796301</v>
      </c>
      <c r="P1839" t="str">
        <f t="shared" si="112"/>
        <v>music</v>
      </c>
      <c r="Q1839" t="str">
        <f t="shared" si="113"/>
        <v>rock</v>
      </c>
      <c r="R1839">
        <f t="shared" si="114"/>
        <v>2012</v>
      </c>
      <c r="S1839">
        <f t="shared" si="115"/>
        <v>2012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(((J1840/60)/60)/24)+DATE(1970,1,1)</f>
        <v>40788.786539351851</v>
      </c>
      <c r="P1840" t="str">
        <f t="shared" si="112"/>
        <v>music</v>
      </c>
      <c r="Q1840" t="str">
        <f t="shared" si="113"/>
        <v>rock</v>
      </c>
      <c r="R1840">
        <f t="shared" si="114"/>
        <v>2011</v>
      </c>
      <c r="S1840">
        <f t="shared" si="115"/>
        <v>2011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(((J1841/60)/60)/24)+DATE(1970,1,1)</f>
        <v>42614.722013888888</v>
      </c>
      <c r="P1841" t="str">
        <f t="shared" si="112"/>
        <v>music</v>
      </c>
      <c r="Q1841" t="str">
        <f t="shared" si="113"/>
        <v>rock</v>
      </c>
      <c r="R1841">
        <f t="shared" si="114"/>
        <v>2016</v>
      </c>
      <c r="S1841">
        <f t="shared" si="115"/>
        <v>2016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(((J1842/60)/60)/24)+DATE(1970,1,1)</f>
        <v>41382.096180555556</v>
      </c>
      <c r="P1842" t="str">
        <f t="shared" si="112"/>
        <v>music</v>
      </c>
      <c r="Q1842" t="str">
        <f t="shared" si="113"/>
        <v>rock</v>
      </c>
      <c r="R1842">
        <f t="shared" si="114"/>
        <v>2013</v>
      </c>
      <c r="S1842">
        <f t="shared" si="115"/>
        <v>2013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(((J1843/60)/60)/24)+DATE(1970,1,1)</f>
        <v>41745.84542824074</v>
      </c>
      <c r="P1843" t="str">
        <f t="shared" si="112"/>
        <v>music</v>
      </c>
      <c r="Q1843" t="str">
        <f t="shared" si="113"/>
        <v>rock</v>
      </c>
      <c r="R1843">
        <f t="shared" si="114"/>
        <v>2014</v>
      </c>
      <c r="S1843">
        <f t="shared" si="115"/>
        <v>2014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(((J1844/60)/60)/24)+DATE(1970,1,1)</f>
        <v>42031.631724537037</v>
      </c>
      <c r="P1844" t="str">
        <f t="shared" si="112"/>
        <v>music</v>
      </c>
      <c r="Q1844" t="str">
        <f t="shared" si="113"/>
        <v>rock</v>
      </c>
      <c r="R1844">
        <f t="shared" si="114"/>
        <v>2015</v>
      </c>
      <c r="S1844">
        <f t="shared" si="115"/>
        <v>2015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(((J1845/60)/60)/24)+DATE(1970,1,1)</f>
        <v>40564.994837962964</v>
      </c>
      <c r="P1845" t="str">
        <f t="shared" si="112"/>
        <v>music</v>
      </c>
      <c r="Q1845" t="str">
        <f t="shared" si="113"/>
        <v>rock</v>
      </c>
      <c r="R1845">
        <f t="shared" si="114"/>
        <v>2011</v>
      </c>
      <c r="S1845">
        <f t="shared" si="115"/>
        <v>2011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(((J1846/60)/60)/24)+DATE(1970,1,1)</f>
        <v>40666.973541666666</v>
      </c>
      <c r="P1846" t="str">
        <f t="shared" si="112"/>
        <v>music</v>
      </c>
      <c r="Q1846" t="str">
        <f t="shared" si="113"/>
        <v>rock</v>
      </c>
      <c r="R1846">
        <f t="shared" si="114"/>
        <v>2011</v>
      </c>
      <c r="S1846">
        <f t="shared" si="115"/>
        <v>2011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(((J1847/60)/60)/24)+DATE(1970,1,1)</f>
        <v>42523.333310185189</v>
      </c>
      <c r="P1847" t="str">
        <f t="shared" si="112"/>
        <v>music</v>
      </c>
      <c r="Q1847" t="str">
        <f t="shared" si="113"/>
        <v>rock</v>
      </c>
      <c r="R1847">
        <f t="shared" si="114"/>
        <v>2016</v>
      </c>
      <c r="S1847">
        <f t="shared" si="115"/>
        <v>2016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(((J1848/60)/60)/24)+DATE(1970,1,1)</f>
        <v>41228.650196759263</v>
      </c>
      <c r="P1848" t="str">
        <f t="shared" si="112"/>
        <v>music</v>
      </c>
      <c r="Q1848" t="str">
        <f t="shared" si="113"/>
        <v>rock</v>
      </c>
      <c r="R1848">
        <f t="shared" si="114"/>
        <v>2012</v>
      </c>
      <c r="S1848">
        <f t="shared" si="115"/>
        <v>2012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(((J1849/60)/60)/24)+DATE(1970,1,1)</f>
        <v>42094.236481481479</v>
      </c>
      <c r="P1849" t="str">
        <f t="shared" si="112"/>
        <v>music</v>
      </c>
      <c r="Q1849" t="str">
        <f t="shared" si="113"/>
        <v>rock</v>
      </c>
      <c r="R1849">
        <f t="shared" si="114"/>
        <v>2015</v>
      </c>
      <c r="S1849">
        <f t="shared" si="115"/>
        <v>2015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(((J1850/60)/60)/24)+DATE(1970,1,1)</f>
        <v>40691.788055555553</v>
      </c>
      <c r="P1850" t="str">
        <f t="shared" si="112"/>
        <v>music</v>
      </c>
      <c r="Q1850" t="str">
        <f t="shared" si="113"/>
        <v>rock</v>
      </c>
      <c r="R1850">
        <f t="shared" si="114"/>
        <v>2011</v>
      </c>
      <c r="S1850">
        <f t="shared" si="115"/>
        <v>2011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(((J1851/60)/60)/24)+DATE(1970,1,1)</f>
        <v>41169.845590277779</v>
      </c>
      <c r="P1851" t="str">
        <f t="shared" si="112"/>
        <v>music</v>
      </c>
      <c r="Q1851" t="str">
        <f t="shared" si="113"/>
        <v>rock</v>
      </c>
      <c r="R1851">
        <f t="shared" si="114"/>
        <v>2012</v>
      </c>
      <c r="S1851">
        <f t="shared" si="115"/>
        <v>2012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(((J1852/60)/60)/24)+DATE(1970,1,1)</f>
        <v>41800.959490740745</v>
      </c>
      <c r="P1852" t="str">
        <f t="shared" si="112"/>
        <v>music</v>
      </c>
      <c r="Q1852" t="str">
        <f t="shared" si="113"/>
        <v>rock</v>
      </c>
      <c r="R1852">
        <f t="shared" si="114"/>
        <v>2014</v>
      </c>
      <c r="S1852">
        <f t="shared" si="115"/>
        <v>2014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(((J1853/60)/60)/24)+DATE(1970,1,1)</f>
        <v>41827.906689814816</v>
      </c>
      <c r="P1853" t="str">
        <f t="shared" si="112"/>
        <v>music</v>
      </c>
      <c r="Q1853" t="str">
        <f t="shared" si="113"/>
        <v>rock</v>
      </c>
      <c r="R1853">
        <f t="shared" si="114"/>
        <v>2014</v>
      </c>
      <c r="S1853">
        <f t="shared" si="115"/>
        <v>2014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(((J1854/60)/60)/24)+DATE(1970,1,1)</f>
        <v>42081.77143518519</v>
      </c>
      <c r="P1854" t="str">
        <f t="shared" si="112"/>
        <v>music</v>
      </c>
      <c r="Q1854" t="str">
        <f t="shared" si="113"/>
        <v>rock</v>
      </c>
      <c r="R1854">
        <f t="shared" si="114"/>
        <v>2015</v>
      </c>
      <c r="S1854">
        <f t="shared" si="115"/>
        <v>2015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(((J1855/60)/60)/24)+DATE(1970,1,1)</f>
        <v>41177.060381944444</v>
      </c>
      <c r="P1855" t="str">
        <f t="shared" si="112"/>
        <v>music</v>
      </c>
      <c r="Q1855" t="str">
        <f t="shared" si="113"/>
        <v>rock</v>
      </c>
      <c r="R1855">
        <f t="shared" si="114"/>
        <v>2012</v>
      </c>
      <c r="S1855">
        <f t="shared" si="115"/>
        <v>2012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(((J1856/60)/60)/24)+DATE(1970,1,1)</f>
        <v>41388.021261574075</v>
      </c>
      <c r="P1856" t="str">
        <f t="shared" si="112"/>
        <v>music</v>
      </c>
      <c r="Q1856" t="str">
        <f t="shared" si="113"/>
        <v>rock</v>
      </c>
      <c r="R1856">
        <f t="shared" si="114"/>
        <v>2013</v>
      </c>
      <c r="S1856">
        <f t="shared" si="115"/>
        <v>2013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(((J1857/60)/60)/24)+DATE(1970,1,1)</f>
        <v>41600.538657407407</v>
      </c>
      <c r="P1857" t="str">
        <f t="shared" si="112"/>
        <v>music</v>
      </c>
      <c r="Q1857" t="str">
        <f t="shared" si="113"/>
        <v>rock</v>
      </c>
      <c r="R1857">
        <f t="shared" si="114"/>
        <v>2013</v>
      </c>
      <c r="S1857">
        <f t="shared" si="115"/>
        <v>2013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(((J1858/60)/60)/24)+DATE(1970,1,1)</f>
        <v>41817.854999999996</v>
      </c>
      <c r="P1858" t="str">
        <f t="shared" ref="P1858:P1921" si="116">LEFT(N1858,SEARCH("/",N1858)-1)</f>
        <v>music</v>
      </c>
      <c r="Q1858" t="str">
        <f t="shared" ref="Q1858:Q1921" si="117">RIGHT(N1858,LEN(N1858)-SEARCH("/",N1858))</f>
        <v>rock</v>
      </c>
      <c r="R1858">
        <f t="shared" si="114"/>
        <v>2014</v>
      </c>
      <c r="S1858">
        <f t="shared" si="115"/>
        <v>2014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(((J1859/60)/60)/24)+DATE(1970,1,1)</f>
        <v>41864.76866898148</v>
      </c>
      <c r="P1859" t="str">
        <f t="shared" si="116"/>
        <v>music</v>
      </c>
      <c r="Q1859" t="str">
        <f t="shared" si="117"/>
        <v>rock</v>
      </c>
      <c r="R1859">
        <f t="shared" ref="R1859:R1922" si="118">YEAR(O1859)</f>
        <v>2014</v>
      </c>
      <c r="S1859">
        <f t="shared" ref="S1859:S1922" si="119">YEAR(O1859)</f>
        <v>2014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(((J1860/60)/60)/24)+DATE(1970,1,1)</f>
        <v>40833.200474537036</v>
      </c>
      <c r="P1860" t="str">
        <f t="shared" si="116"/>
        <v>music</v>
      </c>
      <c r="Q1860" t="str">
        <f t="shared" si="117"/>
        <v>rock</v>
      </c>
      <c r="R1860">
        <f t="shared" si="118"/>
        <v>2011</v>
      </c>
      <c r="S1860">
        <f t="shared" si="119"/>
        <v>2011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(((J1861/60)/60)/24)+DATE(1970,1,1)</f>
        <v>40778.770011574074</v>
      </c>
      <c r="P1861" t="str">
        <f t="shared" si="116"/>
        <v>music</v>
      </c>
      <c r="Q1861" t="str">
        <f t="shared" si="117"/>
        <v>rock</v>
      </c>
      <c r="R1861">
        <f t="shared" si="118"/>
        <v>2011</v>
      </c>
      <c r="S1861">
        <f t="shared" si="119"/>
        <v>2011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(((J1862/60)/60)/24)+DATE(1970,1,1)</f>
        <v>41655.709305555552</v>
      </c>
      <c r="P1862" t="str">
        <f t="shared" si="116"/>
        <v>music</v>
      </c>
      <c r="Q1862" t="str">
        <f t="shared" si="117"/>
        <v>rock</v>
      </c>
      <c r="R1862">
        <f t="shared" si="118"/>
        <v>2014</v>
      </c>
      <c r="S1862">
        <f t="shared" si="119"/>
        <v>2014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(((J1863/60)/60)/24)+DATE(1970,1,1)</f>
        <v>42000.300243055557</v>
      </c>
      <c r="P1863" t="str">
        <f t="shared" si="116"/>
        <v>games</v>
      </c>
      <c r="Q1863" t="str">
        <f t="shared" si="117"/>
        <v>mobile games</v>
      </c>
      <c r="R1863">
        <f t="shared" si="118"/>
        <v>2014</v>
      </c>
      <c r="S1863">
        <f t="shared" si="119"/>
        <v>2014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(((J1864/60)/60)/24)+DATE(1970,1,1)</f>
        <v>42755.492754629624</v>
      </c>
      <c r="P1864" t="str">
        <f t="shared" si="116"/>
        <v>games</v>
      </c>
      <c r="Q1864" t="str">
        <f t="shared" si="117"/>
        <v>mobile games</v>
      </c>
      <c r="R1864">
        <f t="shared" si="118"/>
        <v>2017</v>
      </c>
      <c r="S1864">
        <f t="shared" si="119"/>
        <v>2017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(((J1865/60)/60)/24)+DATE(1970,1,1)</f>
        <v>41772.797280092593</v>
      </c>
      <c r="P1865" t="str">
        <f t="shared" si="116"/>
        <v>games</v>
      </c>
      <c r="Q1865" t="str">
        <f t="shared" si="117"/>
        <v>mobile games</v>
      </c>
      <c r="R1865">
        <f t="shared" si="118"/>
        <v>2014</v>
      </c>
      <c r="S1865">
        <f t="shared" si="119"/>
        <v>2014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(((J1866/60)/60)/24)+DATE(1970,1,1)</f>
        <v>41733.716435185182</v>
      </c>
      <c r="P1866" t="str">
        <f t="shared" si="116"/>
        <v>games</v>
      </c>
      <c r="Q1866" t="str">
        <f t="shared" si="117"/>
        <v>mobile games</v>
      </c>
      <c r="R1866">
        <f t="shared" si="118"/>
        <v>2014</v>
      </c>
      <c r="S1866">
        <f t="shared" si="119"/>
        <v>2014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(((J1867/60)/60)/24)+DATE(1970,1,1)</f>
        <v>42645.367442129631</v>
      </c>
      <c r="P1867" t="str">
        <f t="shared" si="116"/>
        <v>games</v>
      </c>
      <c r="Q1867" t="str">
        <f t="shared" si="117"/>
        <v>mobile games</v>
      </c>
      <c r="R1867">
        <f t="shared" si="118"/>
        <v>2016</v>
      </c>
      <c r="S1867">
        <f t="shared" si="119"/>
        <v>2016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(((J1868/60)/60)/24)+DATE(1970,1,1)</f>
        <v>42742.246493055558</v>
      </c>
      <c r="P1868" t="str">
        <f t="shared" si="116"/>
        <v>games</v>
      </c>
      <c r="Q1868" t="str">
        <f t="shared" si="117"/>
        <v>mobile games</v>
      </c>
      <c r="R1868">
        <f t="shared" si="118"/>
        <v>2017</v>
      </c>
      <c r="S1868">
        <f t="shared" si="119"/>
        <v>2017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(((J1869/60)/60)/24)+DATE(1970,1,1)</f>
        <v>42649.924907407403</v>
      </c>
      <c r="P1869" t="str">
        <f t="shared" si="116"/>
        <v>games</v>
      </c>
      <c r="Q1869" t="str">
        <f t="shared" si="117"/>
        <v>mobile games</v>
      </c>
      <c r="R1869">
        <f t="shared" si="118"/>
        <v>2016</v>
      </c>
      <c r="S1869">
        <f t="shared" si="119"/>
        <v>2016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(((J1870/60)/60)/24)+DATE(1970,1,1)</f>
        <v>42328.779224537036</v>
      </c>
      <c r="P1870" t="str">
        <f t="shared" si="116"/>
        <v>games</v>
      </c>
      <c r="Q1870" t="str">
        <f t="shared" si="117"/>
        <v>mobile games</v>
      </c>
      <c r="R1870">
        <f t="shared" si="118"/>
        <v>2015</v>
      </c>
      <c r="S1870">
        <f t="shared" si="119"/>
        <v>2015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(((J1871/60)/60)/24)+DATE(1970,1,1)</f>
        <v>42709.002881944441</v>
      </c>
      <c r="P1871" t="str">
        <f t="shared" si="116"/>
        <v>games</v>
      </c>
      <c r="Q1871" t="str">
        <f t="shared" si="117"/>
        <v>mobile games</v>
      </c>
      <c r="R1871">
        <f t="shared" si="118"/>
        <v>2016</v>
      </c>
      <c r="S1871">
        <f t="shared" si="119"/>
        <v>2016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(((J1872/60)/60)/24)+DATE(1970,1,1)</f>
        <v>42371.355729166666</v>
      </c>
      <c r="P1872" t="str">
        <f t="shared" si="116"/>
        <v>games</v>
      </c>
      <c r="Q1872" t="str">
        <f t="shared" si="117"/>
        <v>mobile games</v>
      </c>
      <c r="R1872">
        <f t="shared" si="118"/>
        <v>2016</v>
      </c>
      <c r="S1872">
        <f t="shared" si="119"/>
        <v>2016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(((J1873/60)/60)/24)+DATE(1970,1,1)</f>
        <v>41923.783576388887</v>
      </c>
      <c r="P1873" t="str">
        <f t="shared" si="116"/>
        <v>games</v>
      </c>
      <c r="Q1873" t="str">
        <f t="shared" si="117"/>
        <v>mobile games</v>
      </c>
      <c r="R1873">
        <f t="shared" si="118"/>
        <v>2014</v>
      </c>
      <c r="S1873">
        <f t="shared" si="119"/>
        <v>2014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(((J1874/60)/60)/24)+DATE(1970,1,1)</f>
        <v>42155.129652777774</v>
      </c>
      <c r="P1874" t="str">
        <f t="shared" si="116"/>
        <v>games</v>
      </c>
      <c r="Q1874" t="str">
        <f t="shared" si="117"/>
        <v>mobile games</v>
      </c>
      <c r="R1874">
        <f t="shared" si="118"/>
        <v>2015</v>
      </c>
      <c r="S1874">
        <f t="shared" si="119"/>
        <v>2015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(((J1875/60)/60)/24)+DATE(1970,1,1)</f>
        <v>42164.615856481483</v>
      </c>
      <c r="P1875" t="str">
        <f t="shared" si="116"/>
        <v>games</v>
      </c>
      <c r="Q1875" t="str">
        <f t="shared" si="117"/>
        <v>mobile games</v>
      </c>
      <c r="R1875">
        <f t="shared" si="118"/>
        <v>2015</v>
      </c>
      <c r="S1875">
        <f t="shared" si="119"/>
        <v>2015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(((J1876/60)/60)/24)+DATE(1970,1,1)</f>
        <v>42529.969131944439</v>
      </c>
      <c r="P1876" t="str">
        <f t="shared" si="116"/>
        <v>games</v>
      </c>
      <c r="Q1876" t="str">
        <f t="shared" si="117"/>
        <v>mobile games</v>
      </c>
      <c r="R1876">
        <f t="shared" si="118"/>
        <v>2016</v>
      </c>
      <c r="S1876">
        <f t="shared" si="119"/>
        <v>2016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(((J1877/60)/60)/24)+DATE(1970,1,1)</f>
        <v>42528.899398148147</v>
      </c>
      <c r="P1877" t="str">
        <f t="shared" si="116"/>
        <v>games</v>
      </c>
      <c r="Q1877" t="str">
        <f t="shared" si="117"/>
        <v>mobile games</v>
      </c>
      <c r="R1877">
        <f t="shared" si="118"/>
        <v>2016</v>
      </c>
      <c r="S1877">
        <f t="shared" si="119"/>
        <v>2016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(((J1878/60)/60)/24)+DATE(1970,1,1)</f>
        <v>41776.284780092588</v>
      </c>
      <c r="P1878" t="str">
        <f t="shared" si="116"/>
        <v>games</v>
      </c>
      <c r="Q1878" t="str">
        <f t="shared" si="117"/>
        <v>mobile games</v>
      </c>
      <c r="R1878">
        <f t="shared" si="118"/>
        <v>2014</v>
      </c>
      <c r="S1878">
        <f t="shared" si="119"/>
        <v>2014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(((J1879/60)/60)/24)+DATE(1970,1,1)</f>
        <v>42035.029224537036</v>
      </c>
      <c r="P1879" t="str">
        <f t="shared" si="116"/>
        <v>games</v>
      </c>
      <c r="Q1879" t="str">
        <f t="shared" si="117"/>
        <v>mobile games</v>
      </c>
      <c r="R1879">
        <f t="shared" si="118"/>
        <v>2015</v>
      </c>
      <c r="S1879">
        <f t="shared" si="119"/>
        <v>2015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(((J1880/60)/60)/24)+DATE(1970,1,1)</f>
        <v>41773.008738425924</v>
      </c>
      <c r="P1880" t="str">
        <f t="shared" si="116"/>
        <v>games</v>
      </c>
      <c r="Q1880" t="str">
        <f t="shared" si="117"/>
        <v>mobile games</v>
      </c>
      <c r="R1880">
        <f t="shared" si="118"/>
        <v>2014</v>
      </c>
      <c r="S1880">
        <f t="shared" si="119"/>
        <v>2014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(((J1881/60)/60)/24)+DATE(1970,1,1)</f>
        <v>42413.649641203709</v>
      </c>
      <c r="P1881" t="str">
        <f t="shared" si="116"/>
        <v>games</v>
      </c>
      <c r="Q1881" t="str">
        <f t="shared" si="117"/>
        <v>mobile games</v>
      </c>
      <c r="R1881">
        <f t="shared" si="118"/>
        <v>2016</v>
      </c>
      <c r="S1881">
        <f t="shared" si="119"/>
        <v>2016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(((J1882/60)/60)/24)+DATE(1970,1,1)</f>
        <v>42430.566898148143</v>
      </c>
      <c r="P1882" t="str">
        <f t="shared" si="116"/>
        <v>games</v>
      </c>
      <c r="Q1882" t="str">
        <f t="shared" si="117"/>
        <v>mobile games</v>
      </c>
      <c r="R1882">
        <f t="shared" si="118"/>
        <v>2016</v>
      </c>
      <c r="S1882">
        <f t="shared" si="119"/>
        <v>2016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(((J1883/60)/60)/24)+DATE(1970,1,1)</f>
        <v>42043.152650462958</v>
      </c>
      <c r="P1883" t="str">
        <f t="shared" si="116"/>
        <v>music</v>
      </c>
      <c r="Q1883" t="str">
        <f t="shared" si="117"/>
        <v>indie rock</v>
      </c>
      <c r="R1883">
        <f t="shared" si="118"/>
        <v>2015</v>
      </c>
      <c r="S1883">
        <f t="shared" si="119"/>
        <v>2015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(((J1884/60)/60)/24)+DATE(1970,1,1)</f>
        <v>41067.949212962965</v>
      </c>
      <c r="P1884" t="str">
        <f t="shared" si="116"/>
        <v>music</v>
      </c>
      <c r="Q1884" t="str">
        <f t="shared" si="117"/>
        <v>indie rock</v>
      </c>
      <c r="R1884">
        <f t="shared" si="118"/>
        <v>2012</v>
      </c>
      <c r="S1884">
        <f t="shared" si="119"/>
        <v>2012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(((J1885/60)/60)/24)+DATE(1970,1,1)</f>
        <v>40977.948009259257</v>
      </c>
      <c r="P1885" t="str">
        <f t="shared" si="116"/>
        <v>music</v>
      </c>
      <c r="Q1885" t="str">
        <f t="shared" si="117"/>
        <v>indie rock</v>
      </c>
      <c r="R1885">
        <f t="shared" si="118"/>
        <v>2012</v>
      </c>
      <c r="S1885">
        <f t="shared" si="119"/>
        <v>2012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(((J1886/60)/60)/24)+DATE(1970,1,1)</f>
        <v>41205.198321759257</v>
      </c>
      <c r="P1886" t="str">
        <f t="shared" si="116"/>
        <v>music</v>
      </c>
      <c r="Q1886" t="str">
        <f t="shared" si="117"/>
        <v>indie rock</v>
      </c>
      <c r="R1886">
        <f t="shared" si="118"/>
        <v>2012</v>
      </c>
      <c r="S1886">
        <f t="shared" si="119"/>
        <v>2012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(((J1887/60)/60)/24)+DATE(1970,1,1)</f>
        <v>41099.093865740739</v>
      </c>
      <c r="P1887" t="str">
        <f t="shared" si="116"/>
        <v>music</v>
      </c>
      <c r="Q1887" t="str">
        <f t="shared" si="117"/>
        <v>indie rock</v>
      </c>
      <c r="R1887">
        <f t="shared" si="118"/>
        <v>2012</v>
      </c>
      <c r="S1887">
        <f t="shared" si="119"/>
        <v>2012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(((J1888/60)/60)/24)+DATE(1970,1,1)</f>
        <v>41925.906689814816</v>
      </c>
      <c r="P1888" t="str">
        <f t="shared" si="116"/>
        <v>music</v>
      </c>
      <c r="Q1888" t="str">
        <f t="shared" si="117"/>
        <v>indie rock</v>
      </c>
      <c r="R1888">
        <f t="shared" si="118"/>
        <v>2014</v>
      </c>
      <c r="S1888">
        <f t="shared" si="119"/>
        <v>2014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(((J1889/60)/60)/24)+DATE(1970,1,1)</f>
        <v>42323.800138888888</v>
      </c>
      <c r="P1889" t="str">
        <f t="shared" si="116"/>
        <v>music</v>
      </c>
      <c r="Q1889" t="str">
        <f t="shared" si="117"/>
        <v>indie rock</v>
      </c>
      <c r="R1889">
        <f t="shared" si="118"/>
        <v>2015</v>
      </c>
      <c r="S1889">
        <f t="shared" si="119"/>
        <v>2015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(((J1890/60)/60)/24)+DATE(1970,1,1)</f>
        <v>40299.239953703705</v>
      </c>
      <c r="P1890" t="str">
        <f t="shared" si="116"/>
        <v>music</v>
      </c>
      <c r="Q1890" t="str">
        <f t="shared" si="117"/>
        <v>indie rock</v>
      </c>
      <c r="R1890">
        <f t="shared" si="118"/>
        <v>2010</v>
      </c>
      <c r="S1890">
        <f t="shared" si="119"/>
        <v>2010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(((J1891/60)/60)/24)+DATE(1970,1,1)</f>
        <v>41299.793356481481</v>
      </c>
      <c r="P1891" t="str">
        <f t="shared" si="116"/>
        <v>music</v>
      </c>
      <c r="Q1891" t="str">
        <f t="shared" si="117"/>
        <v>indie rock</v>
      </c>
      <c r="R1891">
        <f t="shared" si="118"/>
        <v>2013</v>
      </c>
      <c r="S1891">
        <f t="shared" si="119"/>
        <v>2013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(((J1892/60)/60)/24)+DATE(1970,1,1)</f>
        <v>41228.786203703705</v>
      </c>
      <c r="P1892" t="str">
        <f t="shared" si="116"/>
        <v>music</v>
      </c>
      <c r="Q1892" t="str">
        <f t="shared" si="117"/>
        <v>indie rock</v>
      </c>
      <c r="R1892">
        <f t="shared" si="118"/>
        <v>2012</v>
      </c>
      <c r="S1892">
        <f t="shared" si="119"/>
        <v>2012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(((J1893/60)/60)/24)+DATE(1970,1,1)</f>
        <v>40335.798078703701</v>
      </c>
      <c r="P1893" t="str">
        <f t="shared" si="116"/>
        <v>music</v>
      </c>
      <c r="Q1893" t="str">
        <f t="shared" si="117"/>
        <v>indie rock</v>
      </c>
      <c r="R1893">
        <f t="shared" si="118"/>
        <v>2010</v>
      </c>
      <c r="S1893">
        <f t="shared" si="119"/>
        <v>2010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(((J1894/60)/60)/24)+DATE(1970,1,1)</f>
        <v>40671.637511574074</v>
      </c>
      <c r="P1894" t="str">
        <f t="shared" si="116"/>
        <v>music</v>
      </c>
      <c r="Q1894" t="str">
        <f t="shared" si="117"/>
        <v>indie rock</v>
      </c>
      <c r="R1894">
        <f t="shared" si="118"/>
        <v>2011</v>
      </c>
      <c r="S1894">
        <f t="shared" si="119"/>
        <v>2011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(((J1895/60)/60)/24)+DATE(1970,1,1)</f>
        <v>40632.94195601852</v>
      </c>
      <c r="P1895" t="str">
        <f t="shared" si="116"/>
        <v>music</v>
      </c>
      <c r="Q1895" t="str">
        <f t="shared" si="117"/>
        <v>indie rock</v>
      </c>
      <c r="R1895">
        <f t="shared" si="118"/>
        <v>2011</v>
      </c>
      <c r="S1895">
        <f t="shared" si="119"/>
        <v>2011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(((J1896/60)/60)/24)+DATE(1970,1,1)</f>
        <v>40920.904895833337</v>
      </c>
      <c r="P1896" t="str">
        <f t="shared" si="116"/>
        <v>music</v>
      </c>
      <c r="Q1896" t="str">
        <f t="shared" si="117"/>
        <v>indie rock</v>
      </c>
      <c r="R1896">
        <f t="shared" si="118"/>
        <v>2012</v>
      </c>
      <c r="S1896">
        <f t="shared" si="119"/>
        <v>2012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(((J1897/60)/60)/24)+DATE(1970,1,1)</f>
        <v>42267.746782407412</v>
      </c>
      <c r="P1897" t="str">
        <f t="shared" si="116"/>
        <v>music</v>
      </c>
      <c r="Q1897" t="str">
        <f t="shared" si="117"/>
        <v>indie rock</v>
      </c>
      <c r="R1897">
        <f t="shared" si="118"/>
        <v>2015</v>
      </c>
      <c r="S1897">
        <f t="shared" si="119"/>
        <v>2015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(((J1898/60)/60)/24)+DATE(1970,1,1)</f>
        <v>40981.710243055553</v>
      </c>
      <c r="P1898" t="str">
        <f t="shared" si="116"/>
        <v>music</v>
      </c>
      <c r="Q1898" t="str">
        <f t="shared" si="117"/>
        <v>indie rock</v>
      </c>
      <c r="R1898">
        <f t="shared" si="118"/>
        <v>2012</v>
      </c>
      <c r="S1898">
        <f t="shared" si="119"/>
        <v>2012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(((J1899/60)/60)/24)+DATE(1970,1,1)</f>
        <v>41680.583402777782</v>
      </c>
      <c r="P1899" t="str">
        <f t="shared" si="116"/>
        <v>music</v>
      </c>
      <c r="Q1899" t="str">
        <f t="shared" si="117"/>
        <v>indie rock</v>
      </c>
      <c r="R1899">
        <f t="shared" si="118"/>
        <v>2014</v>
      </c>
      <c r="S1899">
        <f t="shared" si="119"/>
        <v>2014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(((J1900/60)/60)/24)+DATE(1970,1,1)</f>
        <v>42366.192974537036</v>
      </c>
      <c r="P1900" t="str">
        <f t="shared" si="116"/>
        <v>music</v>
      </c>
      <c r="Q1900" t="str">
        <f t="shared" si="117"/>
        <v>indie rock</v>
      </c>
      <c r="R1900">
        <f t="shared" si="118"/>
        <v>2015</v>
      </c>
      <c r="S1900">
        <f t="shared" si="119"/>
        <v>2015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(((J1901/60)/60)/24)+DATE(1970,1,1)</f>
        <v>42058.941736111112</v>
      </c>
      <c r="P1901" t="str">
        <f t="shared" si="116"/>
        <v>music</v>
      </c>
      <c r="Q1901" t="str">
        <f t="shared" si="117"/>
        <v>indie rock</v>
      </c>
      <c r="R1901">
        <f t="shared" si="118"/>
        <v>2015</v>
      </c>
      <c r="S1901">
        <f t="shared" si="119"/>
        <v>2015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(((J1902/60)/60)/24)+DATE(1970,1,1)</f>
        <v>41160.871886574074</v>
      </c>
      <c r="P1902" t="str">
        <f t="shared" si="116"/>
        <v>music</v>
      </c>
      <c r="Q1902" t="str">
        <f t="shared" si="117"/>
        <v>indie rock</v>
      </c>
      <c r="R1902">
        <f t="shared" si="118"/>
        <v>2012</v>
      </c>
      <c r="S1902">
        <f t="shared" si="119"/>
        <v>2012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(((J1903/60)/60)/24)+DATE(1970,1,1)</f>
        <v>42116.54315972222</v>
      </c>
      <c r="P1903" t="str">
        <f t="shared" si="116"/>
        <v>technology</v>
      </c>
      <c r="Q1903" t="str">
        <f t="shared" si="117"/>
        <v>gadgets</v>
      </c>
      <c r="R1903">
        <f t="shared" si="118"/>
        <v>2015</v>
      </c>
      <c r="S1903">
        <f t="shared" si="119"/>
        <v>2015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(((J1904/60)/60)/24)+DATE(1970,1,1)</f>
        <v>42037.789895833332</v>
      </c>
      <c r="P1904" t="str">
        <f t="shared" si="116"/>
        <v>technology</v>
      </c>
      <c r="Q1904" t="str">
        <f t="shared" si="117"/>
        <v>gadgets</v>
      </c>
      <c r="R1904">
        <f t="shared" si="118"/>
        <v>2015</v>
      </c>
      <c r="S1904">
        <f t="shared" si="119"/>
        <v>2015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(((J1905/60)/60)/24)+DATE(1970,1,1)</f>
        <v>42702.770729166667</v>
      </c>
      <c r="P1905" t="str">
        <f t="shared" si="116"/>
        <v>technology</v>
      </c>
      <c r="Q1905" t="str">
        <f t="shared" si="117"/>
        <v>gadgets</v>
      </c>
      <c r="R1905">
        <f t="shared" si="118"/>
        <v>2016</v>
      </c>
      <c r="S1905">
        <f t="shared" si="119"/>
        <v>2016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(((J1906/60)/60)/24)+DATE(1970,1,1)</f>
        <v>42326.685428240744</v>
      </c>
      <c r="P1906" t="str">
        <f t="shared" si="116"/>
        <v>technology</v>
      </c>
      <c r="Q1906" t="str">
        <f t="shared" si="117"/>
        <v>gadgets</v>
      </c>
      <c r="R1906">
        <f t="shared" si="118"/>
        <v>2015</v>
      </c>
      <c r="S1906">
        <f t="shared" si="119"/>
        <v>2015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(((J1907/60)/60)/24)+DATE(1970,1,1)</f>
        <v>41859.925856481481</v>
      </c>
      <c r="P1907" t="str">
        <f t="shared" si="116"/>
        <v>technology</v>
      </c>
      <c r="Q1907" t="str">
        <f t="shared" si="117"/>
        <v>gadgets</v>
      </c>
      <c r="R1907">
        <f t="shared" si="118"/>
        <v>2014</v>
      </c>
      <c r="S1907">
        <f t="shared" si="119"/>
        <v>2014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(((J1908/60)/60)/24)+DATE(1970,1,1)</f>
        <v>42514.671099537038</v>
      </c>
      <c r="P1908" t="str">
        <f t="shared" si="116"/>
        <v>technology</v>
      </c>
      <c r="Q1908" t="str">
        <f t="shared" si="117"/>
        <v>gadgets</v>
      </c>
      <c r="R1908">
        <f t="shared" si="118"/>
        <v>2016</v>
      </c>
      <c r="S1908">
        <f t="shared" si="119"/>
        <v>2016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(((J1909/60)/60)/24)+DATE(1970,1,1)</f>
        <v>41767.587094907409</v>
      </c>
      <c r="P1909" t="str">
        <f t="shared" si="116"/>
        <v>technology</v>
      </c>
      <c r="Q1909" t="str">
        <f t="shared" si="117"/>
        <v>gadgets</v>
      </c>
      <c r="R1909">
        <f t="shared" si="118"/>
        <v>2014</v>
      </c>
      <c r="S1909">
        <f t="shared" si="119"/>
        <v>2014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(((J1910/60)/60)/24)+DATE(1970,1,1)</f>
        <v>42703.917824074073</v>
      </c>
      <c r="P1910" t="str">
        <f t="shared" si="116"/>
        <v>technology</v>
      </c>
      <c r="Q1910" t="str">
        <f t="shared" si="117"/>
        <v>gadgets</v>
      </c>
      <c r="R1910">
        <f t="shared" si="118"/>
        <v>2016</v>
      </c>
      <c r="S1910">
        <f t="shared" si="119"/>
        <v>2016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(((J1911/60)/60)/24)+DATE(1970,1,1)</f>
        <v>41905.429155092592</v>
      </c>
      <c r="P1911" t="str">
        <f t="shared" si="116"/>
        <v>technology</v>
      </c>
      <c r="Q1911" t="str">
        <f t="shared" si="117"/>
        <v>gadgets</v>
      </c>
      <c r="R1911">
        <f t="shared" si="118"/>
        <v>2014</v>
      </c>
      <c r="S1911">
        <f t="shared" si="119"/>
        <v>2014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(((J1912/60)/60)/24)+DATE(1970,1,1)</f>
        <v>42264.963159722218</v>
      </c>
      <c r="P1912" t="str">
        <f t="shared" si="116"/>
        <v>technology</v>
      </c>
      <c r="Q1912" t="str">
        <f t="shared" si="117"/>
        <v>gadgets</v>
      </c>
      <c r="R1912">
        <f t="shared" si="118"/>
        <v>2015</v>
      </c>
      <c r="S1912">
        <f t="shared" si="119"/>
        <v>2015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(((J1913/60)/60)/24)+DATE(1970,1,1)</f>
        <v>41830.033958333333</v>
      </c>
      <c r="P1913" t="str">
        <f t="shared" si="116"/>
        <v>technology</v>
      </c>
      <c r="Q1913" t="str">
        <f t="shared" si="117"/>
        <v>gadgets</v>
      </c>
      <c r="R1913">
        <f t="shared" si="118"/>
        <v>2014</v>
      </c>
      <c r="S1913">
        <f t="shared" si="119"/>
        <v>2014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(((J1914/60)/60)/24)+DATE(1970,1,1)</f>
        <v>42129.226388888885</v>
      </c>
      <c r="P1914" t="str">
        <f t="shared" si="116"/>
        <v>technology</v>
      </c>
      <c r="Q1914" t="str">
        <f t="shared" si="117"/>
        <v>gadgets</v>
      </c>
      <c r="R1914">
        <f t="shared" si="118"/>
        <v>2015</v>
      </c>
      <c r="S1914">
        <f t="shared" si="119"/>
        <v>2015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(((J1915/60)/60)/24)+DATE(1970,1,1)</f>
        <v>41890.511319444442</v>
      </c>
      <c r="P1915" t="str">
        <f t="shared" si="116"/>
        <v>technology</v>
      </c>
      <c r="Q1915" t="str">
        <f t="shared" si="117"/>
        <v>gadgets</v>
      </c>
      <c r="R1915">
        <f t="shared" si="118"/>
        <v>2014</v>
      </c>
      <c r="S1915">
        <f t="shared" si="119"/>
        <v>2014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(((J1916/60)/60)/24)+DATE(1970,1,1)</f>
        <v>41929.174456018518</v>
      </c>
      <c r="P1916" t="str">
        <f t="shared" si="116"/>
        <v>technology</v>
      </c>
      <c r="Q1916" t="str">
        <f t="shared" si="117"/>
        <v>gadgets</v>
      </c>
      <c r="R1916">
        <f t="shared" si="118"/>
        <v>2014</v>
      </c>
      <c r="S1916">
        <f t="shared" si="119"/>
        <v>2014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(((J1917/60)/60)/24)+DATE(1970,1,1)</f>
        <v>41864.04886574074</v>
      </c>
      <c r="P1917" t="str">
        <f t="shared" si="116"/>
        <v>technology</v>
      </c>
      <c r="Q1917" t="str">
        <f t="shared" si="117"/>
        <v>gadgets</v>
      </c>
      <c r="R1917">
        <f t="shared" si="118"/>
        <v>2014</v>
      </c>
      <c r="S1917">
        <f t="shared" si="119"/>
        <v>2014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(((J1918/60)/60)/24)+DATE(1970,1,1)</f>
        <v>42656.717303240745</v>
      </c>
      <c r="P1918" t="str">
        <f t="shared" si="116"/>
        <v>technology</v>
      </c>
      <c r="Q1918" t="str">
        <f t="shared" si="117"/>
        <v>gadgets</v>
      </c>
      <c r="R1918">
        <f t="shared" si="118"/>
        <v>2016</v>
      </c>
      <c r="S1918">
        <f t="shared" si="119"/>
        <v>2016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(((J1919/60)/60)/24)+DATE(1970,1,1)</f>
        <v>42746.270057870366</v>
      </c>
      <c r="P1919" t="str">
        <f t="shared" si="116"/>
        <v>technology</v>
      </c>
      <c r="Q1919" t="str">
        <f t="shared" si="117"/>
        <v>gadgets</v>
      </c>
      <c r="R1919">
        <f t="shared" si="118"/>
        <v>2017</v>
      </c>
      <c r="S1919">
        <f t="shared" si="119"/>
        <v>2017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(((J1920/60)/60)/24)+DATE(1970,1,1)</f>
        <v>41828.789942129632</v>
      </c>
      <c r="P1920" t="str">
        <f t="shared" si="116"/>
        <v>technology</v>
      </c>
      <c r="Q1920" t="str">
        <f t="shared" si="117"/>
        <v>gadgets</v>
      </c>
      <c r="R1920">
        <f t="shared" si="118"/>
        <v>2014</v>
      </c>
      <c r="S1920">
        <f t="shared" si="119"/>
        <v>2014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(((J1921/60)/60)/24)+DATE(1970,1,1)</f>
        <v>42113.875567129624</v>
      </c>
      <c r="P1921" t="str">
        <f t="shared" si="116"/>
        <v>technology</v>
      </c>
      <c r="Q1921" t="str">
        <f t="shared" si="117"/>
        <v>gadgets</v>
      </c>
      <c r="R1921">
        <f t="shared" si="118"/>
        <v>2015</v>
      </c>
      <c r="S1921">
        <f t="shared" si="119"/>
        <v>2015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(((J1922/60)/60)/24)+DATE(1970,1,1)</f>
        <v>42270.875706018516</v>
      </c>
      <c r="P1922" t="str">
        <f t="shared" ref="P1922:P1985" si="120">LEFT(N1922,SEARCH("/",N1922)-1)</f>
        <v>technology</v>
      </c>
      <c r="Q1922" t="str">
        <f t="shared" ref="Q1922:Q1985" si="121">RIGHT(N1922,LEN(N1922)-SEARCH("/",N1922))</f>
        <v>gadgets</v>
      </c>
      <c r="R1922">
        <f t="shared" si="118"/>
        <v>2015</v>
      </c>
      <c r="S1922">
        <f t="shared" si="119"/>
        <v>2015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(((J1923/60)/60)/24)+DATE(1970,1,1)</f>
        <v>41074.221562500003</v>
      </c>
      <c r="P1923" t="str">
        <f t="shared" si="120"/>
        <v>music</v>
      </c>
      <c r="Q1923" t="str">
        <f t="shared" si="121"/>
        <v>indie rock</v>
      </c>
      <c r="R1923">
        <f t="shared" ref="R1923:R1986" si="122">YEAR(O1923)</f>
        <v>2012</v>
      </c>
      <c r="S1923">
        <f t="shared" ref="S1923:S1986" si="123">YEAR(O1923)</f>
        <v>2012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(((J1924/60)/60)/24)+DATE(1970,1,1)</f>
        <v>41590.255868055552</v>
      </c>
      <c r="P1924" t="str">
        <f t="shared" si="120"/>
        <v>music</v>
      </c>
      <c r="Q1924" t="str">
        <f t="shared" si="121"/>
        <v>indie rock</v>
      </c>
      <c r="R1924">
        <f t="shared" si="122"/>
        <v>2013</v>
      </c>
      <c r="S1924">
        <f t="shared" si="123"/>
        <v>2013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(((J1925/60)/60)/24)+DATE(1970,1,1)</f>
        <v>40772.848749999997</v>
      </c>
      <c r="P1925" t="str">
        <f t="shared" si="120"/>
        <v>music</v>
      </c>
      <c r="Q1925" t="str">
        <f t="shared" si="121"/>
        <v>indie rock</v>
      </c>
      <c r="R1925">
        <f t="shared" si="122"/>
        <v>2011</v>
      </c>
      <c r="S1925">
        <f t="shared" si="123"/>
        <v>2011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(((J1926/60)/60)/24)+DATE(1970,1,1)</f>
        <v>41626.761053240742</v>
      </c>
      <c r="P1926" t="str">
        <f t="shared" si="120"/>
        <v>music</v>
      </c>
      <c r="Q1926" t="str">
        <f t="shared" si="121"/>
        <v>indie rock</v>
      </c>
      <c r="R1926">
        <f t="shared" si="122"/>
        <v>2013</v>
      </c>
      <c r="S1926">
        <f t="shared" si="123"/>
        <v>2013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(((J1927/60)/60)/24)+DATE(1970,1,1)</f>
        <v>41535.90148148148</v>
      </c>
      <c r="P1927" t="str">
        <f t="shared" si="120"/>
        <v>music</v>
      </c>
      <c r="Q1927" t="str">
        <f t="shared" si="121"/>
        <v>indie rock</v>
      </c>
      <c r="R1927">
        <f t="shared" si="122"/>
        <v>2013</v>
      </c>
      <c r="S1927">
        <f t="shared" si="123"/>
        <v>2013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(((J1928/60)/60)/24)+DATE(1970,1,1)</f>
        <v>40456.954351851848</v>
      </c>
      <c r="P1928" t="str">
        <f t="shared" si="120"/>
        <v>music</v>
      </c>
      <c r="Q1928" t="str">
        <f t="shared" si="121"/>
        <v>indie rock</v>
      </c>
      <c r="R1928">
        <f t="shared" si="122"/>
        <v>2010</v>
      </c>
      <c r="S1928">
        <f t="shared" si="123"/>
        <v>2010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(((J1929/60)/60)/24)+DATE(1970,1,1)</f>
        <v>40960.861562500002</v>
      </c>
      <c r="P1929" t="str">
        <f t="shared" si="120"/>
        <v>music</v>
      </c>
      <c r="Q1929" t="str">
        <f t="shared" si="121"/>
        <v>indie rock</v>
      </c>
      <c r="R1929">
        <f t="shared" si="122"/>
        <v>2012</v>
      </c>
      <c r="S1929">
        <f t="shared" si="123"/>
        <v>2012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(((J1930/60)/60)/24)+DATE(1970,1,1)</f>
        <v>41371.648078703707</v>
      </c>
      <c r="P1930" t="str">
        <f t="shared" si="120"/>
        <v>music</v>
      </c>
      <c r="Q1930" t="str">
        <f t="shared" si="121"/>
        <v>indie rock</v>
      </c>
      <c r="R1930">
        <f t="shared" si="122"/>
        <v>2013</v>
      </c>
      <c r="S1930">
        <f t="shared" si="123"/>
        <v>2013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(((J1931/60)/60)/24)+DATE(1970,1,1)</f>
        <v>40687.021597222221</v>
      </c>
      <c r="P1931" t="str">
        <f t="shared" si="120"/>
        <v>music</v>
      </c>
      <c r="Q1931" t="str">
        <f t="shared" si="121"/>
        <v>indie rock</v>
      </c>
      <c r="R1931">
        <f t="shared" si="122"/>
        <v>2011</v>
      </c>
      <c r="S1931">
        <f t="shared" si="123"/>
        <v>2011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(((J1932/60)/60)/24)+DATE(1970,1,1)</f>
        <v>41402.558819444443</v>
      </c>
      <c r="P1932" t="str">
        <f t="shared" si="120"/>
        <v>music</v>
      </c>
      <c r="Q1932" t="str">
        <f t="shared" si="121"/>
        <v>indie rock</v>
      </c>
      <c r="R1932">
        <f t="shared" si="122"/>
        <v>2013</v>
      </c>
      <c r="S1932">
        <f t="shared" si="123"/>
        <v>2013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(((J1933/60)/60)/24)+DATE(1970,1,1)</f>
        <v>41037.892465277779</v>
      </c>
      <c r="P1933" t="str">
        <f t="shared" si="120"/>
        <v>music</v>
      </c>
      <c r="Q1933" t="str">
        <f t="shared" si="121"/>
        <v>indie rock</v>
      </c>
      <c r="R1933">
        <f t="shared" si="122"/>
        <v>2012</v>
      </c>
      <c r="S1933">
        <f t="shared" si="123"/>
        <v>2012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(((J1934/60)/60)/24)+DATE(1970,1,1)</f>
        <v>40911.809872685182</v>
      </c>
      <c r="P1934" t="str">
        <f t="shared" si="120"/>
        <v>music</v>
      </c>
      <c r="Q1934" t="str">
        <f t="shared" si="121"/>
        <v>indie rock</v>
      </c>
      <c r="R1934">
        <f t="shared" si="122"/>
        <v>2012</v>
      </c>
      <c r="S1934">
        <f t="shared" si="123"/>
        <v>2012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(((J1935/60)/60)/24)+DATE(1970,1,1)</f>
        <v>41879.130868055552</v>
      </c>
      <c r="P1935" t="str">
        <f t="shared" si="120"/>
        <v>music</v>
      </c>
      <c r="Q1935" t="str">
        <f t="shared" si="121"/>
        <v>indie rock</v>
      </c>
      <c r="R1935">
        <f t="shared" si="122"/>
        <v>2014</v>
      </c>
      <c r="S1935">
        <f t="shared" si="123"/>
        <v>2014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(((J1936/60)/60)/24)+DATE(1970,1,1)</f>
        <v>40865.867141203707</v>
      </c>
      <c r="P1936" t="str">
        <f t="shared" si="120"/>
        <v>music</v>
      </c>
      <c r="Q1936" t="str">
        <f t="shared" si="121"/>
        <v>indie rock</v>
      </c>
      <c r="R1936">
        <f t="shared" si="122"/>
        <v>2011</v>
      </c>
      <c r="S1936">
        <f t="shared" si="123"/>
        <v>2011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(((J1937/60)/60)/24)+DATE(1970,1,1)</f>
        <v>41773.932534722226</v>
      </c>
      <c r="P1937" t="str">
        <f t="shared" si="120"/>
        <v>music</v>
      </c>
      <c r="Q1937" t="str">
        <f t="shared" si="121"/>
        <v>indie rock</v>
      </c>
      <c r="R1937">
        <f t="shared" si="122"/>
        <v>2014</v>
      </c>
      <c r="S1937">
        <f t="shared" si="123"/>
        <v>2014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(((J1938/60)/60)/24)+DATE(1970,1,1)</f>
        <v>40852.889699074076</v>
      </c>
      <c r="P1938" t="str">
        <f t="shared" si="120"/>
        <v>music</v>
      </c>
      <c r="Q1938" t="str">
        <f t="shared" si="121"/>
        <v>indie rock</v>
      </c>
      <c r="R1938">
        <f t="shared" si="122"/>
        <v>2011</v>
      </c>
      <c r="S1938">
        <f t="shared" si="123"/>
        <v>2011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(((J1939/60)/60)/24)+DATE(1970,1,1)</f>
        <v>41059.118993055556</v>
      </c>
      <c r="P1939" t="str">
        <f t="shared" si="120"/>
        <v>music</v>
      </c>
      <c r="Q1939" t="str">
        <f t="shared" si="121"/>
        <v>indie rock</v>
      </c>
      <c r="R1939">
        <f t="shared" si="122"/>
        <v>2012</v>
      </c>
      <c r="S1939">
        <f t="shared" si="123"/>
        <v>2012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(((J1940/60)/60)/24)+DATE(1970,1,1)</f>
        <v>41426.259618055556</v>
      </c>
      <c r="P1940" t="str">
        <f t="shared" si="120"/>
        <v>music</v>
      </c>
      <c r="Q1940" t="str">
        <f t="shared" si="121"/>
        <v>indie rock</v>
      </c>
      <c r="R1940">
        <f t="shared" si="122"/>
        <v>2013</v>
      </c>
      <c r="S1940">
        <f t="shared" si="123"/>
        <v>2013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(((J1941/60)/60)/24)+DATE(1970,1,1)</f>
        <v>41313.985046296293</v>
      </c>
      <c r="P1941" t="str">
        <f t="shared" si="120"/>
        <v>music</v>
      </c>
      <c r="Q1941" t="str">
        <f t="shared" si="121"/>
        <v>indie rock</v>
      </c>
      <c r="R1941">
        <f t="shared" si="122"/>
        <v>2013</v>
      </c>
      <c r="S1941">
        <f t="shared" si="123"/>
        <v>2013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(((J1942/60)/60)/24)+DATE(1970,1,1)</f>
        <v>40670.507326388892</v>
      </c>
      <c r="P1942" t="str">
        <f t="shared" si="120"/>
        <v>music</v>
      </c>
      <c r="Q1942" t="str">
        <f t="shared" si="121"/>
        <v>indie rock</v>
      </c>
      <c r="R1942">
        <f t="shared" si="122"/>
        <v>2011</v>
      </c>
      <c r="S1942">
        <f t="shared" si="123"/>
        <v>2011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(((J1943/60)/60)/24)+DATE(1970,1,1)</f>
        <v>41744.290868055556</v>
      </c>
      <c r="P1943" t="str">
        <f t="shared" si="120"/>
        <v>technology</v>
      </c>
      <c r="Q1943" t="str">
        <f t="shared" si="121"/>
        <v>hardware</v>
      </c>
      <c r="R1943">
        <f t="shared" si="122"/>
        <v>2014</v>
      </c>
      <c r="S1943">
        <f t="shared" si="123"/>
        <v>2014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(((J1944/60)/60)/24)+DATE(1970,1,1)</f>
        <v>40638.828009259261</v>
      </c>
      <c r="P1944" t="str">
        <f t="shared" si="120"/>
        <v>technology</v>
      </c>
      <c r="Q1944" t="str">
        <f t="shared" si="121"/>
        <v>hardware</v>
      </c>
      <c r="R1944">
        <f t="shared" si="122"/>
        <v>2011</v>
      </c>
      <c r="S1944">
        <f t="shared" si="123"/>
        <v>2011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(((J1945/60)/60)/24)+DATE(1970,1,1)</f>
        <v>42548.269861111112</v>
      </c>
      <c r="P1945" t="str">
        <f t="shared" si="120"/>
        <v>technology</v>
      </c>
      <c r="Q1945" t="str">
        <f t="shared" si="121"/>
        <v>hardware</v>
      </c>
      <c r="R1945">
        <f t="shared" si="122"/>
        <v>2016</v>
      </c>
      <c r="S1945">
        <f t="shared" si="123"/>
        <v>2016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(((J1946/60)/60)/24)+DATE(1970,1,1)</f>
        <v>41730.584374999999</v>
      </c>
      <c r="P1946" t="str">
        <f t="shared" si="120"/>
        <v>technology</v>
      </c>
      <c r="Q1946" t="str">
        <f t="shared" si="121"/>
        <v>hardware</v>
      </c>
      <c r="R1946">
        <f t="shared" si="122"/>
        <v>2014</v>
      </c>
      <c r="S1946">
        <f t="shared" si="123"/>
        <v>2014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(((J1947/60)/60)/24)+DATE(1970,1,1)</f>
        <v>42157.251828703709</v>
      </c>
      <c r="P1947" t="str">
        <f t="shared" si="120"/>
        <v>technology</v>
      </c>
      <c r="Q1947" t="str">
        <f t="shared" si="121"/>
        <v>hardware</v>
      </c>
      <c r="R1947">
        <f t="shared" si="122"/>
        <v>2015</v>
      </c>
      <c r="S1947">
        <f t="shared" si="123"/>
        <v>2015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(((J1948/60)/60)/24)+DATE(1970,1,1)</f>
        <v>41689.150011574071</v>
      </c>
      <c r="P1948" t="str">
        <f t="shared" si="120"/>
        <v>technology</v>
      </c>
      <c r="Q1948" t="str">
        <f t="shared" si="121"/>
        <v>hardware</v>
      </c>
      <c r="R1948">
        <f t="shared" si="122"/>
        <v>2014</v>
      </c>
      <c r="S1948">
        <f t="shared" si="123"/>
        <v>2014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(((J1949/60)/60)/24)+DATE(1970,1,1)</f>
        <v>40102.918055555558</v>
      </c>
      <c r="P1949" t="str">
        <f t="shared" si="120"/>
        <v>technology</v>
      </c>
      <c r="Q1949" t="str">
        <f t="shared" si="121"/>
        <v>hardware</v>
      </c>
      <c r="R1949">
        <f t="shared" si="122"/>
        <v>2009</v>
      </c>
      <c r="S1949">
        <f t="shared" si="123"/>
        <v>2009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(((J1950/60)/60)/24)+DATE(1970,1,1)</f>
        <v>42473.604270833333</v>
      </c>
      <c r="P1950" t="str">
        <f t="shared" si="120"/>
        <v>technology</v>
      </c>
      <c r="Q1950" t="str">
        <f t="shared" si="121"/>
        <v>hardware</v>
      </c>
      <c r="R1950">
        <f t="shared" si="122"/>
        <v>2016</v>
      </c>
      <c r="S1950">
        <f t="shared" si="123"/>
        <v>2016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(((J1951/60)/60)/24)+DATE(1970,1,1)</f>
        <v>41800.423043981478</v>
      </c>
      <c r="P1951" t="str">
        <f t="shared" si="120"/>
        <v>technology</v>
      </c>
      <c r="Q1951" t="str">
        <f t="shared" si="121"/>
        <v>hardware</v>
      </c>
      <c r="R1951">
        <f t="shared" si="122"/>
        <v>2014</v>
      </c>
      <c r="S1951">
        <f t="shared" si="123"/>
        <v>2014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(((J1952/60)/60)/24)+DATE(1970,1,1)</f>
        <v>40624.181400462963</v>
      </c>
      <c r="P1952" t="str">
        <f t="shared" si="120"/>
        <v>technology</v>
      </c>
      <c r="Q1952" t="str">
        <f t="shared" si="121"/>
        <v>hardware</v>
      </c>
      <c r="R1952">
        <f t="shared" si="122"/>
        <v>2011</v>
      </c>
      <c r="S1952">
        <f t="shared" si="123"/>
        <v>2011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(((J1953/60)/60)/24)+DATE(1970,1,1)</f>
        <v>42651.420567129629</v>
      </c>
      <c r="P1953" t="str">
        <f t="shared" si="120"/>
        <v>technology</v>
      </c>
      <c r="Q1953" t="str">
        <f t="shared" si="121"/>
        <v>hardware</v>
      </c>
      <c r="R1953">
        <f t="shared" si="122"/>
        <v>2016</v>
      </c>
      <c r="S1953">
        <f t="shared" si="123"/>
        <v>2016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(((J1954/60)/60)/24)+DATE(1970,1,1)</f>
        <v>41526.60665509259</v>
      </c>
      <c r="P1954" t="str">
        <f t="shared" si="120"/>
        <v>technology</v>
      </c>
      <c r="Q1954" t="str">
        <f t="shared" si="121"/>
        <v>hardware</v>
      </c>
      <c r="R1954">
        <f t="shared" si="122"/>
        <v>2013</v>
      </c>
      <c r="S1954">
        <f t="shared" si="123"/>
        <v>2013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(((J1955/60)/60)/24)+DATE(1970,1,1)</f>
        <v>40941.199826388889</v>
      </c>
      <c r="P1955" t="str">
        <f t="shared" si="120"/>
        <v>technology</v>
      </c>
      <c r="Q1955" t="str">
        <f t="shared" si="121"/>
        <v>hardware</v>
      </c>
      <c r="R1955">
        <f t="shared" si="122"/>
        <v>2012</v>
      </c>
      <c r="S1955">
        <f t="shared" si="123"/>
        <v>2012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(((J1956/60)/60)/24)+DATE(1970,1,1)</f>
        <v>42394.580740740741</v>
      </c>
      <c r="P1956" t="str">
        <f t="shared" si="120"/>
        <v>technology</v>
      </c>
      <c r="Q1956" t="str">
        <f t="shared" si="121"/>
        <v>hardware</v>
      </c>
      <c r="R1956">
        <f t="shared" si="122"/>
        <v>2016</v>
      </c>
      <c r="S1956">
        <f t="shared" si="123"/>
        <v>2016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(((J1957/60)/60)/24)+DATE(1970,1,1)</f>
        <v>41020.271770833337</v>
      </c>
      <c r="P1957" t="str">
        <f t="shared" si="120"/>
        <v>technology</v>
      </c>
      <c r="Q1957" t="str">
        <f t="shared" si="121"/>
        <v>hardware</v>
      </c>
      <c r="R1957">
        <f t="shared" si="122"/>
        <v>2012</v>
      </c>
      <c r="S1957">
        <f t="shared" si="123"/>
        <v>2012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(((J1958/60)/60)/24)+DATE(1970,1,1)</f>
        <v>42067.923668981486</v>
      </c>
      <c r="P1958" t="str">
        <f t="shared" si="120"/>
        <v>technology</v>
      </c>
      <c r="Q1958" t="str">
        <f t="shared" si="121"/>
        <v>hardware</v>
      </c>
      <c r="R1958">
        <f t="shared" si="122"/>
        <v>2015</v>
      </c>
      <c r="S1958">
        <f t="shared" si="123"/>
        <v>2015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(((J1959/60)/60)/24)+DATE(1970,1,1)</f>
        <v>41179.098530092589</v>
      </c>
      <c r="P1959" t="str">
        <f t="shared" si="120"/>
        <v>technology</v>
      </c>
      <c r="Q1959" t="str">
        <f t="shared" si="121"/>
        <v>hardware</v>
      </c>
      <c r="R1959">
        <f t="shared" si="122"/>
        <v>2012</v>
      </c>
      <c r="S1959">
        <f t="shared" si="123"/>
        <v>2012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(((J1960/60)/60)/24)+DATE(1970,1,1)</f>
        <v>41326.987974537034</v>
      </c>
      <c r="P1960" t="str">
        <f t="shared" si="120"/>
        <v>technology</v>
      </c>
      <c r="Q1960" t="str">
        <f t="shared" si="121"/>
        <v>hardware</v>
      </c>
      <c r="R1960">
        <f t="shared" si="122"/>
        <v>2013</v>
      </c>
      <c r="S1960">
        <f t="shared" si="123"/>
        <v>2013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(((J1961/60)/60)/24)+DATE(1970,1,1)</f>
        <v>41871.845601851855</v>
      </c>
      <c r="P1961" t="str">
        <f t="shared" si="120"/>
        <v>technology</v>
      </c>
      <c r="Q1961" t="str">
        <f t="shared" si="121"/>
        <v>hardware</v>
      </c>
      <c r="R1961">
        <f t="shared" si="122"/>
        <v>2014</v>
      </c>
      <c r="S1961">
        <f t="shared" si="123"/>
        <v>2014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(((J1962/60)/60)/24)+DATE(1970,1,1)</f>
        <v>41964.362743055557</v>
      </c>
      <c r="P1962" t="str">
        <f t="shared" si="120"/>
        <v>technology</v>
      </c>
      <c r="Q1962" t="str">
        <f t="shared" si="121"/>
        <v>hardware</v>
      </c>
      <c r="R1962">
        <f t="shared" si="122"/>
        <v>2014</v>
      </c>
      <c r="S1962">
        <f t="shared" si="123"/>
        <v>2014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(((J1963/60)/60)/24)+DATE(1970,1,1)</f>
        <v>41148.194641203707</v>
      </c>
      <c r="P1963" t="str">
        <f t="shared" si="120"/>
        <v>technology</v>
      </c>
      <c r="Q1963" t="str">
        <f t="shared" si="121"/>
        <v>hardware</v>
      </c>
      <c r="R1963">
        <f t="shared" si="122"/>
        <v>2012</v>
      </c>
      <c r="S1963">
        <f t="shared" si="123"/>
        <v>2012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(((J1964/60)/60)/24)+DATE(1970,1,1)</f>
        <v>41742.780509259261</v>
      </c>
      <c r="P1964" t="str">
        <f t="shared" si="120"/>
        <v>technology</v>
      </c>
      <c r="Q1964" t="str">
        <f t="shared" si="121"/>
        <v>hardware</v>
      </c>
      <c r="R1964">
        <f t="shared" si="122"/>
        <v>2014</v>
      </c>
      <c r="S1964">
        <f t="shared" si="123"/>
        <v>2014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(((J1965/60)/60)/24)+DATE(1970,1,1)</f>
        <v>41863.429791666669</v>
      </c>
      <c r="P1965" t="str">
        <f t="shared" si="120"/>
        <v>technology</v>
      </c>
      <c r="Q1965" t="str">
        <f t="shared" si="121"/>
        <v>hardware</v>
      </c>
      <c r="R1965">
        <f t="shared" si="122"/>
        <v>2014</v>
      </c>
      <c r="S1965">
        <f t="shared" si="123"/>
        <v>2014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(((J1966/60)/60)/24)+DATE(1970,1,1)</f>
        <v>42452.272824074069</v>
      </c>
      <c r="P1966" t="str">
        <f t="shared" si="120"/>
        <v>technology</v>
      </c>
      <c r="Q1966" t="str">
        <f t="shared" si="121"/>
        <v>hardware</v>
      </c>
      <c r="R1966">
        <f t="shared" si="122"/>
        <v>2016</v>
      </c>
      <c r="S1966">
        <f t="shared" si="123"/>
        <v>2016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(((J1967/60)/60)/24)+DATE(1970,1,1)</f>
        <v>40898.089236111111</v>
      </c>
      <c r="P1967" t="str">
        <f t="shared" si="120"/>
        <v>technology</v>
      </c>
      <c r="Q1967" t="str">
        <f t="shared" si="121"/>
        <v>hardware</v>
      </c>
      <c r="R1967">
        <f t="shared" si="122"/>
        <v>2011</v>
      </c>
      <c r="S1967">
        <f t="shared" si="123"/>
        <v>2011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(((J1968/60)/60)/24)+DATE(1970,1,1)</f>
        <v>41835.540486111109</v>
      </c>
      <c r="P1968" t="str">
        <f t="shared" si="120"/>
        <v>technology</v>
      </c>
      <c r="Q1968" t="str">
        <f t="shared" si="121"/>
        <v>hardware</v>
      </c>
      <c r="R1968">
        <f t="shared" si="122"/>
        <v>2014</v>
      </c>
      <c r="S1968">
        <f t="shared" si="123"/>
        <v>2014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(((J1969/60)/60)/24)+DATE(1970,1,1)</f>
        <v>41730.663530092592</v>
      </c>
      <c r="P1969" t="str">
        <f t="shared" si="120"/>
        <v>technology</v>
      </c>
      <c r="Q1969" t="str">
        <f t="shared" si="121"/>
        <v>hardware</v>
      </c>
      <c r="R1969">
        <f t="shared" si="122"/>
        <v>2014</v>
      </c>
      <c r="S1969">
        <f t="shared" si="123"/>
        <v>2014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(((J1970/60)/60)/24)+DATE(1970,1,1)</f>
        <v>42676.586979166663</v>
      </c>
      <c r="P1970" t="str">
        <f t="shared" si="120"/>
        <v>technology</v>
      </c>
      <c r="Q1970" t="str">
        <f t="shared" si="121"/>
        <v>hardware</v>
      </c>
      <c r="R1970">
        <f t="shared" si="122"/>
        <v>2016</v>
      </c>
      <c r="S1970">
        <f t="shared" si="123"/>
        <v>2016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(((J1971/60)/60)/24)+DATE(1970,1,1)</f>
        <v>42557.792453703703</v>
      </c>
      <c r="P1971" t="str">
        <f t="shared" si="120"/>
        <v>technology</v>
      </c>
      <c r="Q1971" t="str">
        <f t="shared" si="121"/>
        <v>hardware</v>
      </c>
      <c r="R1971">
        <f t="shared" si="122"/>
        <v>2016</v>
      </c>
      <c r="S1971">
        <f t="shared" si="123"/>
        <v>2016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(((J1972/60)/60)/24)+DATE(1970,1,1)</f>
        <v>41324.193298611113</v>
      </c>
      <c r="P1972" t="str">
        <f t="shared" si="120"/>
        <v>technology</v>
      </c>
      <c r="Q1972" t="str">
        <f t="shared" si="121"/>
        <v>hardware</v>
      </c>
      <c r="R1972">
        <f t="shared" si="122"/>
        <v>2013</v>
      </c>
      <c r="S1972">
        <f t="shared" si="123"/>
        <v>2013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(((J1973/60)/60)/24)+DATE(1970,1,1)</f>
        <v>41561.500706018516</v>
      </c>
      <c r="P1973" t="str">
        <f t="shared" si="120"/>
        <v>technology</v>
      </c>
      <c r="Q1973" t="str">
        <f t="shared" si="121"/>
        <v>hardware</v>
      </c>
      <c r="R1973">
        <f t="shared" si="122"/>
        <v>2013</v>
      </c>
      <c r="S1973">
        <f t="shared" si="123"/>
        <v>2013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(((J1974/60)/60)/24)+DATE(1970,1,1)</f>
        <v>41201.012083333335</v>
      </c>
      <c r="P1974" t="str">
        <f t="shared" si="120"/>
        <v>technology</v>
      </c>
      <c r="Q1974" t="str">
        <f t="shared" si="121"/>
        <v>hardware</v>
      </c>
      <c r="R1974">
        <f t="shared" si="122"/>
        <v>2012</v>
      </c>
      <c r="S1974">
        <f t="shared" si="123"/>
        <v>2012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(((J1975/60)/60)/24)+DATE(1970,1,1)</f>
        <v>42549.722962962958</v>
      </c>
      <c r="P1975" t="str">
        <f t="shared" si="120"/>
        <v>technology</v>
      </c>
      <c r="Q1975" t="str">
        <f t="shared" si="121"/>
        <v>hardware</v>
      </c>
      <c r="R1975">
        <f t="shared" si="122"/>
        <v>2016</v>
      </c>
      <c r="S1975">
        <f t="shared" si="123"/>
        <v>2016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(((J1976/60)/60)/24)+DATE(1970,1,1)</f>
        <v>41445.334131944444</v>
      </c>
      <c r="P1976" t="str">
        <f t="shared" si="120"/>
        <v>technology</v>
      </c>
      <c r="Q1976" t="str">
        <f t="shared" si="121"/>
        <v>hardware</v>
      </c>
      <c r="R1976">
        <f t="shared" si="122"/>
        <v>2013</v>
      </c>
      <c r="S1976">
        <f t="shared" si="123"/>
        <v>2013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(((J1977/60)/60)/24)+DATE(1970,1,1)</f>
        <v>41313.755219907405</v>
      </c>
      <c r="P1977" t="str">
        <f t="shared" si="120"/>
        <v>technology</v>
      </c>
      <c r="Q1977" t="str">
        <f t="shared" si="121"/>
        <v>hardware</v>
      </c>
      <c r="R1977">
        <f t="shared" si="122"/>
        <v>2013</v>
      </c>
      <c r="S1977">
        <f t="shared" si="123"/>
        <v>2013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(((J1978/60)/60)/24)+DATE(1970,1,1)</f>
        <v>41438.899594907409</v>
      </c>
      <c r="P1978" t="str">
        <f t="shared" si="120"/>
        <v>technology</v>
      </c>
      <c r="Q1978" t="str">
        <f t="shared" si="121"/>
        <v>hardware</v>
      </c>
      <c r="R1978">
        <f t="shared" si="122"/>
        <v>2013</v>
      </c>
      <c r="S1978">
        <f t="shared" si="123"/>
        <v>2013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(((J1979/60)/60)/24)+DATE(1970,1,1)</f>
        <v>42311.216898148152</v>
      </c>
      <c r="P1979" t="str">
        <f t="shared" si="120"/>
        <v>technology</v>
      </c>
      <c r="Q1979" t="str">
        <f t="shared" si="121"/>
        <v>hardware</v>
      </c>
      <c r="R1979">
        <f t="shared" si="122"/>
        <v>2015</v>
      </c>
      <c r="S1979">
        <f t="shared" si="123"/>
        <v>2015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(((J1980/60)/60)/24)+DATE(1970,1,1)</f>
        <v>41039.225601851853</v>
      </c>
      <c r="P1980" t="str">
        <f t="shared" si="120"/>
        <v>technology</v>
      </c>
      <c r="Q1980" t="str">
        <f t="shared" si="121"/>
        <v>hardware</v>
      </c>
      <c r="R1980">
        <f t="shared" si="122"/>
        <v>2012</v>
      </c>
      <c r="S1980">
        <f t="shared" si="123"/>
        <v>2012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(((J1981/60)/60)/24)+DATE(1970,1,1)</f>
        <v>42290.460023148145</v>
      </c>
      <c r="P1981" t="str">
        <f t="shared" si="120"/>
        <v>technology</v>
      </c>
      <c r="Q1981" t="str">
        <f t="shared" si="121"/>
        <v>hardware</v>
      </c>
      <c r="R1981">
        <f t="shared" si="122"/>
        <v>2015</v>
      </c>
      <c r="S1981">
        <f t="shared" si="123"/>
        <v>2015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(((J1982/60)/60)/24)+DATE(1970,1,1)</f>
        <v>42423.542384259257</v>
      </c>
      <c r="P1982" t="str">
        <f t="shared" si="120"/>
        <v>technology</v>
      </c>
      <c r="Q1982" t="str">
        <f t="shared" si="121"/>
        <v>hardware</v>
      </c>
      <c r="R1982">
        <f t="shared" si="122"/>
        <v>2016</v>
      </c>
      <c r="S1982">
        <f t="shared" si="123"/>
        <v>2016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(((J1983/60)/60)/24)+DATE(1970,1,1)</f>
        <v>41799.725289351853</v>
      </c>
      <c r="P1983" t="str">
        <f t="shared" si="120"/>
        <v>photography</v>
      </c>
      <c r="Q1983" t="str">
        <f t="shared" si="121"/>
        <v>people</v>
      </c>
      <c r="R1983">
        <f t="shared" si="122"/>
        <v>2014</v>
      </c>
      <c r="S1983">
        <f t="shared" si="123"/>
        <v>2014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(((J1984/60)/60)/24)+DATE(1970,1,1)</f>
        <v>42678.586655092593</v>
      </c>
      <c r="P1984" t="str">
        <f t="shared" si="120"/>
        <v>photography</v>
      </c>
      <c r="Q1984" t="str">
        <f t="shared" si="121"/>
        <v>people</v>
      </c>
      <c r="R1984">
        <f t="shared" si="122"/>
        <v>2016</v>
      </c>
      <c r="S1984">
        <f t="shared" si="123"/>
        <v>2016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(((J1985/60)/60)/24)+DATE(1970,1,1)</f>
        <v>42593.011782407411</v>
      </c>
      <c r="P1985" t="str">
        <f t="shared" si="120"/>
        <v>photography</v>
      </c>
      <c r="Q1985" t="str">
        <f t="shared" si="121"/>
        <v>people</v>
      </c>
      <c r="R1985">
        <f t="shared" si="122"/>
        <v>2016</v>
      </c>
      <c r="S1985">
        <f t="shared" si="123"/>
        <v>2016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(((J1986/60)/60)/24)+DATE(1970,1,1)</f>
        <v>41913.790289351848</v>
      </c>
      <c r="P1986" t="str">
        <f t="shared" ref="P1986:P2049" si="124">LEFT(N1986,SEARCH("/",N1986)-1)</f>
        <v>photography</v>
      </c>
      <c r="Q1986" t="str">
        <f t="shared" ref="Q1986:Q2049" si="125">RIGHT(N1986,LEN(N1986)-SEARCH("/",N1986))</f>
        <v>people</v>
      </c>
      <c r="R1986">
        <f t="shared" si="122"/>
        <v>2014</v>
      </c>
      <c r="S1986">
        <f t="shared" si="123"/>
        <v>2014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(((J1987/60)/60)/24)+DATE(1970,1,1)</f>
        <v>42555.698738425926</v>
      </c>
      <c r="P1987" t="str">
        <f t="shared" si="124"/>
        <v>photography</v>
      </c>
      <c r="Q1987" t="str">
        <f t="shared" si="125"/>
        <v>people</v>
      </c>
      <c r="R1987">
        <f t="shared" ref="R1987:R2050" si="126">YEAR(O1987)</f>
        <v>2016</v>
      </c>
      <c r="S1987">
        <f t="shared" ref="S1987:S2050" si="127">YEAR(O1987)</f>
        <v>2016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(((J1988/60)/60)/24)+DATE(1970,1,1)</f>
        <v>42413.433831018512</v>
      </c>
      <c r="P1988" t="str">
        <f t="shared" si="124"/>
        <v>photography</v>
      </c>
      <c r="Q1988" t="str">
        <f t="shared" si="125"/>
        <v>people</v>
      </c>
      <c r="R1988">
        <f t="shared" si="126"/>
        <v>2016</v>
      </c>
      <c r="S1988">
        <f t="shared" si="127"/>
        <v>2016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(((J1989/60)/60)/24)+DATE(1970,1,1)</f>
        <v>42034.639768518522</v>
      </c>
      <c r="P1989" t="str">
        <f t="shared" si="124"/>
        <v>photography</v>
      </c>
      <c r="Q1989" t="str">
        <f t="shared" si="125"/>
        <v>people</v>
      </c>
      <c r="R1989">
        <f t="shared" si="126"/>
        <v>2015</v>
      </c>
      <c r="S1989">
        <f t="shared" si="127"/>
        <v>2015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(((J1990/60)/60)/24)+DATE(1970,1,1)</f>
        <v>42206.763217592597</v>
      </c>
      <c r="P1990" t="str">
        <f t="shared" si="124"/>
        <v>photography</v>
      </c>
      <c r="Q1990" t="str">
        <f t="shared" si="125"/>
        <v>people</v>
      </c>
      <c r="R1990">
        <f t="shared" si="126"/>
        <v>2015</v>
      </c>
      <c r="S1990">
        <f t="shared" si="127"/>
        <v>2015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(((J1991/60)/60)/24)+DATE(1970,1,1)</f>
        <v>42685.680648148147</v>
      </c>
      <c r="P1991" t="str">
        <f t="shared" si="124"/>
        <v>photography</v>
      </c>
      <c r="Q1991" t="str">
        <f t="shared" si="125"/>
        <v>people</v>
      </c>
      <c r="R1991">
        <f t="shared" si="126"/>
        <v>2016</v>
      </c>
      <c r="S1991">
        <f t="shared" si="127"/>
        <v>2016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(((J1992/60)/60)/24)+DATE(1970,1,1)</f>
        <v>42398.195972222224</v>
      </c>
      <c r="P1992" t="str">
        <f t="shared" si="124"/>
        <v>photography</v>
      </c>
      <c r="Q1992" t="str">
        <f t="shared" si="125"/>
        <v>people</v>
      </c>
      <c r="R1992">
        <f t="shared" si="126"/>
        <v>2016</v>
      </c>
      <c r="S1992">
        <f t="shared" si="127"/>
        <v>2016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(((J1993/60)/60)/24)+DATE(1970,1,1)</f>
        <v>42167.89335648148</v>
      </c>
      <c r="P1993" t="str">
        <f t="shared" si="124"/>
        <v>photography</v>
      </c>
      <c r="Q1993" t="str">
        <f t="shared" si="125"/>
        <v>people</v>
      </c>
      <c r="R1993">
        <f t="shared" si="126"/>
        <v>2015</v>
      </c>
      <c r="S1993">
        <f t="shared" si="127"/>
        <v>2015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(((J1994/60)/60)/24)+DATE(1970,1,1)</f>
        <v>42023.143414351856</v>
      </c>
      <c r="P1994" t="str">
        <f t="shared" si="124"/>
        <v>photography</v>
      </c>
      <c r="Q1994" t="str">
        <f t="shared" si="125"/>
        <v>people</v>
      </c>
      <c r="R1994">
        <f t="shared" si="126"/>
        <v>2015</v>
      </c>
      <c r="S1994">
        <f t="shared" si="127"/>
        <v>2015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(((J1995/60)/60)/24)+DATE(1970,1,1)</f>
        <v>42329.58839120371</v>
      </c>
      <c r="P1995" t="str">
        <f t="shared" si="124"/>
        <v>photography</v>
      </c>
      <c r="Q1995" t="str">
        <f t="shared" si="125"/>
        <v>people</v>
      </c>
      <c r="R1995">
        <f t="shared" si="126"/>
        <v>2015</v>
      </c>
      <c r="S1995">
        <f t="shared" si="127"/>
        <v>2015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(((J1996/60)/60)/24)+DATE(1970,1,1)</f>
        <v>42651.006273148145</v>
      </c>
      <c r="P1996" t="str">
        <f t="shared" si="124"/>
        <v>photography</v>
      </c>
      <c r="Q1996" t="str">
        <f t="shared" si="125"/>
        <v>people</v>
      </c>
      <c r="R1996">
        <f t="shared" si="126"/>
        <v>2016</v>
      </c>
      <c r="S1996">
        <f t="shared" si="127"/>
        <v>2016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(((J1997/60)/60)/24)+DATE(1970,1,1)</f>
        <v>42181.902037037042</v>
      </c>
      <c r="P1997" t="str">
        <f t="shared" si="124"/>
        <v>photography</v>
      </c>
      <c r="Q1997" t="str">
        <f t="shared" si="125"/>
        <v>people</v>
      </c>
      <c r="R1997">
        <f t="shared" si="126"/>
        <v>2015</v>
      </c>
      <c r="S1997">
        <f t="shared" si="127"/>
        <v>2015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(((J1998/60)/60)/24)+DATE(1970,1,1)</f>
        <v>41800.819571759261</v>
      </c>
      <c r="P1998" t="str">
        <f t="shared" si="124"/>
        <v>photography</v>
      </c>
      <c r="Q1998" t="str">
        <f t="shared" si="125"/>
        <v>people</v>
      </c>
      <c r="R1998">
        <f t="shared" si="126"/>
        <v>2014</v>
      </c>
      <c r="S1998">
        <f t="shared" si="127"/>
        <v>2014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(((J1999/60)/60)/24)+DATE(1970,1,1)</f>
        <v>41847.930694444447</v>
      </c>
      <c r="P1999" t="str">
        <f t="shared" si="124"/>
        <v>photography</v>
      </c>
      <c r="Q1999" t="str">
        <f t="shared" si="125"/>
        <v>people</v>
      </c>
      <c r="R1999">
        <f t="shared" si="126"/>
        <v>2014</v>
      </c>
      <c r="S1999">
        <f t="shared" si="127"/>
        <v>2014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(((J2000/60)/60)/24)+DATE(1970,1,1)</f>
        <v>41807.118495370371</v>
      </c>
      <c r="P2000" t="str">
        <f t="shared" si="124"/>
        <v>photography</v>
      </c>
      <c r="Q2000" t="str">
        <f t="shared" si="125"/>
        <v>people</v>
      </c>
      <c r="R2000">
        <f t="shared" si="126"/>
        <v>2014</v>
      </c>
      <c r="S2000">
        <f t="shared" si="127"/>
        <v>2014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(((J2001/60)/60)/24)+DATE(1970,1,1)</f>
        <v>41926.482731481483</v>
      </c>
      <c r="P2001" t="str">
        <f t="shared" si="124"/>
        <v>photography</v>
      </c>
      <c r="Q2001" t="str">
        <f t="shared" si="125"/>
        <v>people</v>
      </c>
      <c r="R2001">
        <f t="shared" si="126"/>
        <v>2014</v>
      </c>
      <c r="S2001">
        <f t="shared" si="127"/>
        <v>2014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(((J2002/60)/60)/24)+DATE(1970,1,1)</f>
        <v>42345.951539351852</v>
      </c>
      <c r="P2002" t="str">
        <f t="shared" si="124"/>
        <v>photography</v>
      </c>
      <c r="Q2002" t="str">
        <f t="shared" si="125"/>
        <v>people</v>
      </c>
      <c r="R2002">
        <f t="shared" si="126"/>
        <v>2015</v>
      </c>
      <c r="S2002">
        <f t="shared" si="127"/>
        <v>2015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(((J2003/60)/60)/24)+DATE(1970,1,1)</f>
        <v>42136.209675925929</v>
      </c>
      <c r="P2003" t="str">
        <f t="shared" si="124"/>
        <v>technology</v>
      </c>
      <c r="Q2003" t="str">
        <f t="shared" si="125"/>
        <v>hardware</v>
      </c>
      <c r="R2003">
        <f t="shared" si="126"/>
        <v>2015</v>
      </c>
      <c r="S2003">
        <f t="shared" si="127"/>
        <v>2015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(((J2004/60)/60)/24)+DATE(1970,1,1)</f>
        <v>42728.71230324074</v>
      </c>
      <c r="P2004" t="str">
        <f t="shared" si="124"/>
        <v>technology</v>
      </c>
      <c r="Q2004" t="str">
        <f t="shared" si="125"/>
        <v>hardware</v>
      </c>
      <c r="R2004">
        <f t="shared" si="126"/>
        <v>2016</v>
      </c>
      <c r="S2004">
        <f t="shared" si="127"/>
        <v>2016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(((J2005/60)/60)/24)+DATE(1970,1,1)</f>
        <v>40347.125601851854</v>
      </c>
      <c r="P2005" t="str">
        <f t="shared" si="124"/>
        <v>technology</v>
      </c>
      <c r="Q2005" t="str">
        <f t="shared" si="125"/>
        <v>hardware</v>
      </c>
      <c r="R2005">
        <f t="shared" si="126"/>
        <v>2010</v>
      </c>
      <c r="S2005">
        <f t="shared" si="127"/>
        <v>2010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(((J2006/60)/60)/24)+DATE(1970,1,1)</f>
        <v>41800.604895833334</v>
      </c>
      <c r="P2006" t="str">
        <f t="shared" si="124"/>
        <v>technology</v>
      </c>
      <c r="Q2006" t="str">
        <f t="shared" si="125"/>
        <v>hardware</v>
      </c>
      <c r="R2006">
        <f t="shared" si="126"/>
        <v>2014</v>
      </c>
      <c r="S2006">
        <f t="shared" si="127"/>
        <v>2014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(((J2007/60)/60)/24)+DATE(1970,1,1)</f>
        <v>41535.812708333331</v>
      </c>
      <c r="P2007" t="str">
        <f t="shared" si="124"/>
        <v>technology</v>
      </c>
      <c r="Q2007" t="str">
        <f t="shared" si="125"/>
        <v>hardware</v>
      </c>
      <c r="R2007">
        <f t="shared" si="126"/>
        <v>2013</v>
      </c>
      <c r="S2007">
        <f t="shared" si="127"/>
        <v>2013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(((J2008/60)/60)/24)+DATE(1970,1,1)</f>
        <v>41941.500520833331</v>
      </c>
      <c r="P2008" t="str">
        <f t="shared" si="124"/>
        <v>technology</v>
      </c>
      <c r="Q2008" t="str">
        <f t="shared" si="125"/>
        <v>hardware</v>
      </c>
      <c r="R2008">
        <f t="shared" si="126"/>
        <v>2014</v>
      </c>
      <c r="S2008">
        <f t="shared" si="127"/>
        <v>2014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(((J2009/60)/60)/24)+DATE(1970,1,1)</f>
        <v>40347.837800925925</v>
      </c>
      <c r="P2009" t="str">
        <f t="shared" si="124"/>
        <v>technology</v>
      </c>
      <c r="Q2009" t="str">
        <f t="shared" si="125"/>
        <v>hardware</v>
      </c>
      <c r="R2009">
        <f t="shared" si="126"/>
        <v>2010</v>
      </c>
      <c r="S2009">
        <f t="shared" si="127"/>
        <v>2010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(((J2010/60)/60)/24)+DATE(1970,1,1)</f>
        <v>40761.604421296295</v>
      </c>
      <c r="P2010" t="str">
        <f t="shared" si="124"/>
        <v>technology</v>
      </c>
      <c r="Q2010" t="str">
        <f t="shared" si="125"/>
        <v>hardware</v>
      </c>
      <c r="R2010">
        <f t="shared" si="126"/>
        <v>2011</v>
      </c>
      <c r="S2010">
        <f t="shared" si="127"/>
        <v>2011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(((J2011/60)/60)/24)+DATE(1970,1,1)</f>
        <v>42661.323414351849</v>
      </c>
      <c r="P2011" t="str">
        <f t="shared" si="124"/>
        <v>technology</v>
      </c>
      <c r="Q2011" t="str">
        <f t="shared" si="125"/>
        <v>hardware</v>
      </c>
      <c r="R2011">
        <f t="shared" si="126"/>
        <v>2016</v>
      </c>
      <c r="S2011">
        <f t="shared" si="127"/>
        <v>2016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(((J2012/60)/60)/24)+DATE(1970,1,1)</f>
        <v>42570.996423611112</v>
      </c>
      <c r="P2012" t="str">
        <f t="shared" si="124"/>
        <v>technology</v>
      </c>
      <c r="Q2012" t="str">
        <f t="shared" si="125"/>
        <v>hardware</v>
      </c>
      <c r="R2012">
        <f t="shared" si="126"/>
        <v>2016</v>
      </c>
      <c r="S2012">
        <f t="shared" si="127"/>
        <v>2016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(((J2013/60)/60)/24)+DATE(1970,1,1)</f>
        <v>42347.358483796299</v>
      </c>
      <c r="P2013" t="str">
        <f t="shared" si="124"/>
        <v>technology</v>
      </c>
      <c r="Q2013" t="str">
        <f t="shared" si="125"/>
        <v>hardware</v>
      </c>
      <c r="R2013">
        <f t="shared" si="126"/>
        <v>2015</v>
      </c>
      <c r="S2013">
        <f t="shared" si="127"/>
        <v>2015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(((J2014/60)/60)/24)+DATE(1970,1,1)</f>
        <v>42010.822233796294</v>
      </c>
      <c r="P2014" t="str">
        <f t="shared" si="124"/>
        <v>technology</v>
      </c>
      <c r="Q2014" t="str">
        <f t="shared" si="125"/>
        <v>hardware</v>
      </c>
      <c r="R2014">
        <f t="shared" si="126"/>
        <v>2015</v>
      </c>
      <c r="S2014">
        <f t="shared" si="127"/>
        <v>2015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(((J2015/60)/60)/24)+DATE(1970,1,1)</f>
        <v>42499.960810185185</v>
      </c>
      <c r="P2015" t="str">
        <f t="shared" si="124"/>
        <v>technology</v>
      </c>
      <c r="Q2015" t="str">
        <f t="shared" si="125"/>
        <v>hardware</v>
      </c>
      <c r="R2015">
        <f t="shared" si="126"/>
        <v>2016</v>
      </c>
      <c r="S2015">
        <f t="shared" si="127"/>
        <v>2016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(((J2016/60)/60)/24)+DATE(1970,1,1)</f>
        <v>41324.214571759258</v>
      </c>
      <c r="P2016" t="str">
        <f t="shared" si="124"/>
        <v>technology</v>
      </c>
      <c r="Q2016" t="str">
        <f t="shared" si="125"/>
        <v>hardware</v>
      </c>
      <c r="R2016">
        <f t="shared" si="126"/>
        <v>2013</v>
      </c>
      <c r="S2016">
        <f t="shared" si="127"/>
        <v>2013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(((J2017/60)/60)/24)+DATE(1970,1,1)</f>
        <v>40765.876886574071</v>
      </c>
      <c r="P2017" t="str">
        <f t="shared" si="124"/>
        <v>technology</v>
      </c>
      <c r="Q2017" t="str">
        <f t="shared" si="125"/>
        <v>hardware</v>
      </c>
      <c r="R2017">
        <f t="shared" si="126"/>
        <v>2011</v>
      </c>
      <c r="S2017">
        <f t="shared" si="127"/>
        <v>2011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(((J2018/60)/60)/24)+DATE(1970,1,1)</f>
        <v>41312.88077546296</v>
      </c>
      <c r="P2018" t="str">
        <f t="shared" si="124"/>
        <v>technology</v>
      </c>
      <c r="Q2018" t="str">
        <f t="shared" si="125"/>
        <v>hardware</v>
      </c>
      <c r="R2018">
        <f t="shared" si="126"/>
        <v>2013</v>
      </c>
      <c r="S2018">
        <f t="shared" si="127"/>
        <v>2013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(((J2019/60)/60)/24)+DATE(1970,1,1)</f>
        <v>40961.057349537034</v>
      </c>
      <c r="P2019" t="str">
        <f t="shared" si="124"/>
        <v>technology</v>
      </c>
      <c r="Q2019" t="str">
        <f t="shared" si="125"/>
        <v>hardware</v>
      </c>
      <c r="R2019">
        <f t="shared" si="126"/>
        <v>2012</v>
      </c>
      <c r="S2019">
        <f t="shared" si="127"/>
        <v>2012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(((J2020/60)/60)/24)+DATE(1970,1,1)</f>
        <v>42199.365844907406</v>
      </c>
      <c r="P2020" t="str">
        <f t="shared" si="124"/>
        <v>technology</v>
      </c>
      <c r="Q2020" t="str">
        <f t="shared" si="125"/>
        <v>hardware</v>
      </c>
      <c r="R2020">
        <f t="shared" si="126"/>
        <v>2015</v>
      </c>
      <c r="S2020">
        <f t="shared" si="127"/>
        <v>2015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(((J2021/60)/60)/24)+DATE(1970,1,1)</f>
        <v>42605.70857638889</v>
      </c>
      <c r="P2021" t="str">
        <f t="shared" si="124"/>
        <v>technology</v>
      </c>
      <c r="Q2021" t="str">
        <f t="shared" si="125"/>
        <v>hardware</v>
      </c>
      <c r="R2021">
        <f t="shared" si="126"/>
        <v>2016</v>
      </c>
      <c r="S2021">
        <f t="shared" si="127"/>
        <v>2016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(((J2022/60)/60)/24)+DATE(1970,1,1)</f>
        <v>41737.097499999996</v>
      </c>
      <c r="P2022" t="str">
        <f t="shared" si="124"/>
        <v>technology</v>
      </c>
      <c r="Q2022" t="str">
        <f t="shared" si="125"/>
        <v>hardware</v>
      </c>
      <c r="R2022">
        <f t="shared" si="126"/>
        <v>2014</v>
      </c>
      <c r="S2022">
        <f t="shared" si="127"/>
        <v>2014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(((J2023/60)/60)/24)+DATE(1970,1,1)</f>
        <v>41861.070567129631</v>
      </c>
      <c r="P2023" t="str">
        <f t="shared" si="124"/>
        <v>technology</v>
      </c>
      <c r="Q2023" t="str">
        <f t="shared" si="125"/>
        <v>hardware</v>
      </c>
      <c r="R2023">
        <f t="shared" si="126"/>
        <v>2014</v>
      </c>
      <c r="S2023">
        <f t="shared" si="127"/>
        <v>2014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(((J2024/60)/60)/24)+DATE(1970,1,1)</f>
        <v>42502.569120370375</v>
      </c>
      <c r="P2024" t="str">
        <f t="shared" si="124"/>
        <v>technology</v>
      </c>
      <c r="Q2024" t="str">
        <f t="shared" si="125"/>
        <v>hardware</v>
      </c>
      <c r="R2024">
        <f t="shared" si="126"/>
        <v>2016</v>
      </c>
      <c r="S2024">
        <f t="shared" si="127"/>
        <v>2016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(((J2025/60)/60)/24)+DATE(1970,1,1)</f>
        <v>42136.420752314814</v>
      </c>
      <c r="P2025" t="str">
        <f t="shared" si="124"/>
        <v>technology</v>
      </c>
      <c r="Q2025" t="str">
        <f t="shared" si="125"/>
        <v>hardware</v>
      </c>
      <c r="R2025">
        <f t="shared" si="126"/>
        <v>2015</v>
      </c>
      <c r="S2025">
        <f t="shared" si="127"/>
        <v>2015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(((J2026/60)/60)/24)+DATE(1970,1,1)</f>
        <v>41099.966944444444</v>
      </c>
      <c r="P2026" t="str">
        <f t="shared" si="124"/>
        <v>technology</v>
      </c>
      <c r="Q2026" t="str">
        <f t="shared" si="125"/>
        <v>hardware</v>
      </c>
      <c r="R2026">
        <f t="shared" si="126"/>
        <v>2012</v>
      </c>
      <c r="S2026">
        <f t="shared" si="127"/>
        <v>2012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(((J2027/60)/60)/24)+DATE(1970,1,1)</f>
        <v>42136.184560185182</v>
      </c>
      <c r="P2027" t="str">
        <f t="shared" si="124"/>
        <v>technology</v>
      </c>
      <c r="Q2027" t="str">
        <f t="shared" si="125"/>
        <v>hardware</v>
      </c>
      <c r="R2027">
        <f t="shared" si="126"/>
        <v>2015</v>
      </c>
      <c r="S2027">
        <f t="shared" si="127"/>
        <v>2015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(((J2028/60)/60)/24)+DATE(1970,1,1)</f>
        <v>41704.735937500001</v>
      </c>
      <c r="P2028" t="str">
        <f t="shared" si="124"/>
        <v>technology</v>
      </c>
      <c r="Q2028" t="str">
        <f t="shared" si="125"/>
        <v>hardware</v>
      </c>
      <c r="R2028">
        <f t="shared" si="126"/>
        <v>2014</v>
      </c>
      <c r="S2028">
        <f t="shared" si="127"/>
        <v>2014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(((J2029/60)/60)/24)+DATE(1970,1,1)</f>
        <v>42048.813877314817</v>
      </c>
      <c r="P2029" t="str">
        <f t="shared" si="124"/>
        <v>technology</v>
      </c>
      <c r="Q2029" t="str">
        <f t="shared" si="125"/>
        <v>hardware</v>
      </c>
      <c r="R2029">
        <f t="shared" si="126"/>
        <v>2015</v>
      </c>
      <c r="S2029">
        <f t="shared" si="127"/>
        <v>2015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(((J2030/60)/60)/24)+DATE(1970,1,1)</f>
        <v>40215.919050925928</v>
      </c>
      <c r="P2030" t="str">
        <f t="shared" si="124"/>
        <v>technology</v>
      </c>
      <c r="Q2030" t="str">
        <f t="shared" si="125"/>
        <v>hardware</v>
      </c>
      <c r="R2030">
        <f t="shared" si="126"/>
        <v>2010</v>
      </c>
      <c r="S2030">
        <f t="shared" si="127"/>
        <v>2010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(((J2031/60)/60)/24)+DATE(1970,1,1)</f>
        <v>41848.021770833337</v>
      </c>
      <c r="P2031" t="str">
        <f t="shared" si="124"/>
        <v>technology</v>
      </c>
      <c r="Q2031" t="str">
        <f t="shared" si="125"/>
        <v>hardware</v>
      </c>
      <c r="R2031">
        <f t="shared" si="126"/>
        <v>2014</v>
      </c>
      <c r="S2031">
        <f t="shared" si="127"/>
        <v>2014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(((J2032/60)/60)/24)+DATE(1970,1,1)</f>
        <v>41212.996481481481</v>
      </c>
      <c r="P2032" t="str">
        <f t="shared" si="124"/>
        <v>technology</v>
      </c>
      <c r="Q2032" t="str">
        <f t="shared" si="125"/>
        <v>hardware</v>
      </c>
      <c r="R2032">
        <f t="shared" si="126"/>
        <v>2012</v>
      </c>
      <c r="S2032">
        <f t="shared" si="127"/>
        <v>2012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(((J2033/60)/60)/24)+DATE(1970,1,1)</f>
        <v>41975.329317129625</v>
      </c>
      <c r="P2033" t="str">
        <f t="shared" si="124"/>
        <v>technology</v>
      </c>
      <c r="Q2033" t="str">
        <f t="shared" si="125"/>
        <v>hardware</v>
      </c>
      <c r="R2033">
        <f t="shared" si="126"/>
        <v>2014</v>
      </c>
      <c r="S2033">
        <f t="shared" si="127"/>
        <v>2014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(((J2034/60)/60)/24)+DATE(1970,1,1)</f>
        <v>42689.565671296295</v>
      </c>
      <c r="P2034" t="str">
        <f t="shared" si="124"/>
        <v>technology</v>
      </c>
      <c r="Q2034" t="str">
        <f t="shared" si="125"/>
        <v>hardware</v>
      </c>
      <c r="R2034">
        <f t="shared" si="126"/>
        <v>2016</v>
      </c>
      <c r="S2034">
        <f t="shared" si="127"/>
        <v>2016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(((J2035/60)/60)/24)+DATE(1970,1,1)</f>
        <v>41725.082384259258</v>
      </c>
      <c r="P2035" t="str">
        <f t="shared" si="124"/>
        <v>technology</v>
      </c>
      <c r="Q2035" t="str">
        <f t="shared" si="125"/>
        <v>hardware</v>
      </c>
      <c r="R2035">
        <f t="shared" si="126"/>
        <v>2014</v>
      </c>
      <c r="S2035">
        <f t="shared" si="127"/>
        <v>2014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(((J2036/60)/60)/24)+DATE(1970,1,1)</f>
        <v>42076.130011574074</v>
      </c>
      <c r="P2036" t="str">
        <f t="shared" si="124"/>
        <v>technology</v>
      </c>
      <c r="Q2036" t="str">
        <f t="shared" si="125"/>
        <v>hardware</v>
      </c>
      <c r="R2036">
        <f t="shared" si="126"/>
        <v>2015</v>
      </c>
      <c r="S2036">
        <f t="shared" si="127"/>
        <v>2015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(((J2037/60)/60)/24)+DATE(1970,1,1)</f>
        <v>42311.625081018516</v>
      </c>
      <c r="P2037" t="str">
        <f t="shared" si="124"/>
        <v>technology</v>
      </c>
      <c r="Q2037" t="str">
        <f t="shared" si="125"/>
        <v>hardware</v>
      </c>
      <c r="R2037">
        <f t="shared" si="126"/>
        <v>2015</v>
      </c>
      <c r="S2037">
        <f t="shared" si="127"/>
        <v>2015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(((J2038/60)/60)/24)+DATE(1970,1,1)</f>
        <v>41738.864803240744</v>
      </c>
      <c r="P2038" t="str">
        <f t="shared" si="124"/>
        <v>technology</v>
      </c>
      <c r="Q2038" t="str">
        <f t="shared" si="125"/>
        <v>hardware</v>
      </c>
      <c r="R2038">
        <f t="shared" si="126"/>
        <v>2014</v>
      </c>
      <c r="S2038">
        <f t="shared" si="127"/>
        <v>2014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(((J2039/60)/60)/24)+DATE(1970,1,1)</f>
        <v>41578.210104166668</v>
      </c>
      <c r="P2039" t="str">
        <f t="shared" si="124"/>
        <v>technology</v>
      </c>
      <c r="Q2039" t="str">
        <f t="shared" si="125"/>
        <v>hardware</v>
      </c>
      <c r="R2039">
        <f t="shared" si="126"/>
        <v>2013</v>
      </c>
      <c r="S2039">
        <f t="shared" si="127"/>
        <v>2013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(((J2040/60)/60)/24)+DATE(1970,1,1)</f>
        <v>41424.27107638889</v>
      </c>
      <c r="P2040" t="str">
        <f t="shared" si="124"/>
        <v>technology</v>
      </c>
      <c r="Q2040" t="str">
        <f t="shared" si="125"/>
        <v>hardware</v>
      </c>
      <c r="R2040">
        <f t="shared" si="126"/>
        <v>2013</v>
      </c>
      <c r="S2040">
        <f t="shared" si="127"/>
        <v>2013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(((J2041/60)/60)/24)+DATE(1970,1,1)</f>
        <v>42675.438946759255</v>
      </c>
      <c r="P2041" t="str">
        <f t="shared" si="124"/>
        <v>technology</v>
      </c>
      <c r="Q2041" t="str">
        <f t="shared" si="125"/>
        <v>hardware</v>
      </c>
      <c r="R2041">
        <f t="shared" si="126"/>
        <v>2016</v>
      </c>
      <c r="S2041">
        <f t="shared" si="127"/>
        <v>2016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(((J2042/60)/60)/24)+DATE(1970,1,1)</f>
        <v>41578.927118055559</v>
      </c>
      <c r="P2042" t="str">
        <f t="shared" si="124"/>
        <v>technology</v>
      </c>
      <c r="Q2042" t="str">
        <f t="shared" si="125"/>
        <v>hardware</v>
      </c>
      <c r="R2042">
        <f t="shared" si="126"/>
        <v>2013</v>
      </c>
      <c r="S2042">
        <f t="shared" si="127"/>
        <v>2013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(((J2043/60)/60)/24)+DATE(1970,1,1)</f>
        <v>42654.525775462964</v>
      </c>
      <c r="P2043" t="str">
        <f t="shared" si="124"/>
        <v>technology</v>
      </c>
      <c r="Q2043" t="str">
        <f t="shared" si="125"/>
        <v>hardware</v>
      </c>
      <c r="R2043">
        <f t="shared" si="126"/>
        <v>2016</v>
      </c>
      <c r="S2043">
        <f t="shared" si="127"/>
        <v>2016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(((J2044/60)/60)/24)+DATE(1970,1,1)</f>
        <v>42331.708032407405</v>
      </c>
      <c r="P2044" t="str">
        <f t="shared" si="124"/>
        <v>technology</v>
      </c>
      <c r="Q2044" t="str">
        <f t="shared" si="125"/>
        <v>hardware</v>
      </c>
      <c r="R2044">
        <f t="shared" si="126"/>
        <v>2015</v>
      </c>
      <c r="S2044">
        <f t="shared" si="127"/>
        <v>2015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(((J2045/60)/60)/24)+DATE(1970,1,1)</f>
        <v>42661.176817129628</v>
      </c>
      <c r="P2045" t="str">
        <f t="shared" si="124"/>
        <v>technology</v>
      </c>
      <c r="Q2045" t="str">
        <f t="shared" si="125"/>
        <v>hardware</v>
      </c>
      <c r="R2045">
        <f t="shared" si="126"/>
        <v>2016</v>
      </c>
      <c r="S2045">
        <f t="shared" si="127"/>
        <v>2016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(((J2046/60)/60)/24)+DATE(1970,1,1)</f>
        <v>42138.684189814812</v>
      </c>
      <c r="P2046" t="str">
        <f t="shared" si="124"/>
        <v>technology</v>
      </c>
      <c r="Q2046" t="str">
        <f t="shared" si="125"/>
        <v>hardware</v>
      </c>
      <c r="R2046">
        <f t="shared" si="126"/>
        <v>2015</v>
      </c>
      <c r="S2046">
        <f t="shared" si="127"/>
        <v>2015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(((J2047/60)/60)/24)+DATE(1970,1,1)</f>
        <v>41069.088506944441</v>
      </c>
      <c r="P2047" t="str">
        <f t="shared" si="124"/>
        <v>technology</v>
      </c>
      <c r="Q2047" t="str">
        <f t="shared" si="125"/>
        <v>hardware</v>
      </c>
      <c r="R2047">
        <f t="shared" si="126"/>
        <v>2012</v>
      </c>
      <c r="S2047">
        <f t="shared" si="127"/>
        <v>2012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(((J2048/60)/60)/24)+DATE(1970,1,1)</f>
        <v>41387.171805555554</v>
      </c>
      <c r="P2048" t="str">
        <f t="shared" si="124"/>
        <v>technology</v>
      </c>
      <c r="Q2048" t="str">
        <f t="shared" si="125"/>
        <v>hardware</v>
      </c>
      <c r="R2048">
        <f t="shared" si="126"/>
        <v>2013</v>
      </c>
      <c r="S2048">
        <f t="shared" si="127"/>
        <v>2013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(((J2049/60)/60)/24)+DATE(1970,1,1)</f>
        <v>42081.903587962966</v>
      </c>
      <c r="P2049" t="str">
        <f t="shared" si="124"/>
        <v>technology</v>
      </c>
      <c r="Q2049" t="str">
        <f t="shared" si="125"/>
        <v>hardware</v>
      </c>
      <c r="R2049">
        <f t="shared" si="126"/>
        <v>2015</v>
      </c>
      <c r="S2049">
        <f t="shared" si="127"/>
        <v>2015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(((J2050/60)/60)/24)+DATE(1970,1,1)</f>
        <v>41387.651516203703</v>
      </c>
      <c r="P2050" t="str">
        <f t="shared" ref="P2050:P2113" si="128">LEFT(N2050,SEARCH("/",N2050)-1)</f>
        <v>technology</v>
      </c>
      <c r="Q2050" t="str">
        <f t="shared" ref="Q2050:Q2113" si="129">RIGHT(N2050,LEN(N2050)-SEARCH("/",N2050))</f>
        <v>hardware</v>
      </c>
      <c r="R2050">
        <f t="shared" si="126"/>
        <v>2013</v>
      </c>
      <c r="S2050">
        <f t="shared" si="127"/>
        <v>2013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(((J2051/60)/60)/24)+DATE(1970,1,1)</f>
        <v>41575.527349537035</v>
      </c>
      <c r="P2051" t="str">
        <f t="shared" si="128"/>
        <v>technology</v>
      </c>
      <c r="Q2051" t="str">
        <f t="shared" si="129"/>
        <v>hardware</v>
      </c>
      <c r="R2051">
        <f t="shared" ref="R2051:R2114" si="130">YEAR(O2051)</f>
        <v>2013</v>
      </c>
      <c r="S2051">
        <f t="shared" ref="S2051:S2114" si="131">YEAR(O2051)</f>
        <v>2013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(((J2052/60)/60)/24)+DATE(1970,1,1)</f>
        <v>42115.071504629625</v>
      </c>
      <c r="P2052" t="str">
        <f t="shared" si="128"/>
        <v>technology</v>
      </c>
      <c r="Q2052" t="str">
        <f t="shared" si="129"/>
        <v>hardware</v>
      </c>
      <c r="R2052">
        <f t="shared" si="130"/>
        <v>2015</v>
      </c>
      <c r="S2052">
        <f t="shared" si="131"/>
        <v>2015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(((J2053/60)/60)/24)+DATE(1970,1,1)</f>
        <v>41604.022418981483</v>
      </c>
      <c r="P2053" t="str">
        <f t="shared" si="128"/>
        <v>technology</v>
      </c>
      <c r="Q2053" t="str">
        <f t="shared" si="129"/>
        <v>hardware</v>
      </c>
      <c r="R2053">
        <f t="shared" si="130"/>
        <v>2013</v>
      </c>
      <c r="S2053">
        <f t="shared" si="131"/>
        <v>2013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(((J2054/60)/60)/24)+DATE(1970,1,1)</f>
        <v>42375.08394675926</v>
      </c>
      <c r="P2054" t="str">
        <f t="shared" si="128"/>
        <v>technology</v>
      </c>
      <c r="Q2054" t="str">
        <f t="shared" si="129"/>
        <v>hardware</v>
      </c>
      <c r="R2054">
        <f t="shared" si="130"/>
        <v>2016</v>
      </c>
      <c r="S2054">
        <f t="shared" si="131"/>
        <v>2016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(((J2055/60)/60)/24)+DATE(1970,1,1)</f>
        <v>42303.617488425924</v>
      </c>
      <c r="P2055" t="str">
        <f t="shared" si="128"/>
        <v>technology</v>
      </c>
      <c r="Q2055" t="str">
        <f t="shared" si="129"/>
        <v>hardware</v>
      </c>
      <c r="R2055">
        <f t="shared" si="130"/>
        <v>2015</v>
      </c>
      <c r="S2055">
        <f t="shared" si="131"/>
        <v>2015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(((J2056/60)/60)/24)+DATE(1970,1,1)</f>
        <v>41731.520949074074</v>
      </c>
      <c r="P2056" t="str">
        <f t="shared" si="128"/>
        <v>technology</v>
      </c>
      <c r="Q2056" t="str">
        <f t="shared" si="129"/>
        <v>hardware</v>
      </c>
      <c r="R2056">
        <f t="shared" si="130"/>
        <v>2014</v>
      </c>
      <c r="S2056">
        <f t="shared" si="131"/>
        <v>2014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(((J2057/60)/60)/24)+DATE(1970,1,1)</f>
        <v>41946.674108796295</v>
      </c>
      <c r="P2057" t="str">
        <f t="shared" si="128"/>
        <v>technology</v>
      </c>
      <c r="Q2057" t="str">
        <f t="shared" si="129"/>
        <v>hardware</v>
      </c>
      <c r="R2057">
        <f t="shared" si="130"/>
        <v>2014</v>
      </c>
      <c r="S2057">
        <f t="shared" si="131"/>
        <v>2014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(((J2058/60)/60)/24)+DATE(1970,1,1)</f>
        <v>41351.76090277778</v>
      </c>
      <c r="P2058" t="str">
        <f t="shared" si="128"/>
        <v>technology</v>
      </c>
      <c r="Q2058" t="str">
        <f t="shared" si="129"/>
        <v>hardware</v>
      </c>
      <c r="R2058">
        <f t="shared" si="130"/>
        <v>2013</v>
      </c>
      <c r="S2058">
        <f t="shared" si="131"/>
        <v>2013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(((J2059/60)/60)/24)+DATE(1970,1,1)</f>
        <v>42396.494583333333</v>
      </c>
      <c r="P2059" t="str">
        <f t="shared" si="128"/>
        <v>technology</v>
      </c>
      <c r="Q2059" t="str">
        <f t="shared" si="129"/>
        <v>hardware</v>
      </c>
      <c r="R2059">
        <f t="shared" si="130"/>
        <v>2016</v>
      </c>
      <c r="S2059">
        <f t="shared" si="131"/>
        <v>2016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(((J2060/60)/60)/24)+DATE(1970,1,1)</f>
        <v>42026.370717592596</v>
      </c>
      <c r="P2060" t="str">
        <f t="shared" si="128"/>
        <v>technology</v>
      </c>
      <c r="Q2060" t="str">
        <f t="shared" si="129"/>
        <v>hardware</v>
      </c>
      <c r="R2060">
        <f t="shared" si="130"/>
        <v>2015</v>
      </c>
      <c r="S2060">
        <f t="shared" si="131"/>
        <v>2015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(((J2061/60)/60)/24)+DATE(1970,1,1)</f>
        <v>42361.602476851855</v>
      </c>
      <c r="P2061" t="str">
        <f t="shared" si="128"/>
        <v>technology</v>
      </c>
      <c r="Q2061" t="str">
        <f t="shared" si="129"/>
        <v>hardware</v>
      </c>
      <c r="R2061">
        <f t="shared" si="130"/>
        <v>2015</v>
      </c>
      <c r="S2061">
        <f t="shared" si="131"/>
        <v>2015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(((J2062/60)/60)/24)+DATE(1970,1,1)</f>
        <v>41783.642939814818</v>
      </c>
      <c r="P2062" t="str">
        <f t="shared" si="128"/>
        <v>technology</v>
      </c>
      <c r="Q2062" t="str">
        <f t="shared" si="129"/>
        <v>hardware</v>
      </c>
      <c r="R2062">
        <f t="shared" si="130"/>
        <v>2014</v>
      </c>
      <c r="S2062">
        <f t="shared" si="131"/>
        <v>2014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(((J2063/60)/60)/24)+DATE(1970,1,1)</f>
        <v>42705.764513888891</v>
      </c>
      <c r="P2063" t="str">
        <f t="shared" si="128"/>
        <v>technology</v>
      </c>
      <c r="Q2063" t="str">
        <f t="shared" si="129"/>
        <v>hardware</v>
      </c>
      <c r="R2063">
        <f t="shared" si="130"/>
        <v>2016</v>
      </c>
      <c r="S2063">
        <f t="shared" si="131"/>
        <v>2016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(((J2064/60)/60)/24)+DATE(1970,1,1)</f>
        <v>42423.3830787037</v>
      </c>
      <c r="P2064" t="str">
        <f t="shared" si="128"/>
        <v>technology</v>
      </c>
      <c r="Q2064" t="str">
        <f t="shared" si="129"/>
        <v>hardware</v>
      </c>
      <c r="R2064">
        <f t="shared" si="130"/>
        <v>2016</v>
      </c>
      <c r="S2064">
        <f t="shared" si="131"/>
        <v>2016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(((J2065/60)/60)/24)+DATE(1970,1,1)</f>
        <v>42472.73265046296</v>
      </c>
      <c r="P2065" t="str">
        <f t="shared" si="128"/>
        <v>technology</v>
      </c>
      <c r="Q2065" t="str">
        <f t="shared" si="129"/>
        <v>hardware</v>
      </c>
      <c r="R2065">
        <f t="shared" si="130"/>
        <v>2016</v>
      </c>
      <c r="S2065">
        <f t="shared" si="131"/>
        <v>2016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(((J2066/60)/60)/24)+DATE(1970,1,1)</f>
        <v>41389.364849537036</v>
      </c>
      <c r="P2066" t="str">
        <f t="shared" si="128"/>
        <v>technology</v>
      </c>
      <c r="Q2066" t="str">
        <f t="shared" si="129"/>
        <v>hardware</v>
      </c>
      <c r="R2066">
        <f t="shared" si="130"/>
        <v>2013</v>
      </c>
      <c r="S2066">
        <f t="shared" si="131"/>
        <v>2013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(((J2067/60)/60)/24)+DATE(1970,1,1)</f>
        <v>41603.333668981482</v>
      </c>
      <c r="P2067" t="str">
        <f t="shared" si="128"/>
        <v>technology</v>
      </c>
      <c r="Q2067" t="str">
        <f t="shared" si="129"/>
        <v>hardware</v>
      </c>
      <c r="R2067">
        <f t="shared" si="130"/>
        <v>2013</v>
      </c>
      <c r="S2067">
        <f t="shared" si="131"/>
        <v>2013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(((J2068/60)/60)/24)+DATE(1970,1,1)</f>
        <v>41844.771793981483</v>
      </c>
      <c r="P2068" t="str">
        <f t="shared" si="128"/>
        <v>technology</v>
      </c>
      <c r="Q2068" t="str">
        <f t="shared" si="129"/>
        <v>hardware</v>
      </c>
      <c r="R2068">
        <f t="shared" si="130"/>
        <v>2014</v>
      </c>
      <c r="S2068">
        <f t="shared" si="131"/>
        <v>2014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(((J2069/60)/60)/24)+DATE(1970,1,1)</f>
        <v>42115.853888888887</v>
      </c>
      <c r="P2069" t="str">
        <f t="shared" si="128"/>
        <v>technology</v>
      </c>
      <c r="Q2069" t="str">
        <f t="shared" si="129"/>
        <v>hardware</v>
      </c>
      <c r="R2069">
        <f t="shared" si="130"/>
        <v>2015</v>
      </c>
      <c r="S2069">
        <f t="shared" si="131"/>
        <v>2015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(((J2070/60)/60)/24)+DATE(1970,1,1)</f>
        <v>42633.841608796298</v>
      </c>
      <c r="P2070" t="str">
        <f t="shared" si="128"/>
        <v>technology</v>
      </c>
      <c r="Q2070" t="str">
        <f t="shared" si="129"/>
        <v>hardware</v>
      </c>
      <c r="R2070">
        <f t="shared" si="130"/>
        <v>2016</v>
      </c>
      <c r="S2070">
        <f t="shared" si="131"/>
        <v>2016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(((J2071/60)/60)/24)+DATE(1970,1,1)</f>
        <v>42340.972118055557</v>
      </c>
      <c r="P2071" t="str">
        <f t="shared" si="128"/>
        <v>technology</v>
      </c>
      <c r="Q2071" t="str">
        <f t="shared" si="129"/>
        <v>hardware</v>
      </c>
      <c r="R2071">
        <f t="shared" si="130"/>
        <v>2015</v>
      </c>
      <c r="S2071">
        <f t="shared" si="131"/>
        <v>2015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(((J2072/60)/60)/24)+DATE(1970,1,1)</f>
        <v>42519.6565162037</v>
      </c>
      <c r="P2072" t="str">
        <f t="shared" si="128"/>
        <v>technology</v>
      </c>
      <c r="Q2072" t="str">
        <f t="shared" si="129"/>
        <v>hardware</v>
      </c>
      <c r="R2072">
        <f t="shared" si="130"/>
        <v>2016</v>
      </c>
      <c r="S2072">
        <f t="shared" si="131"/>
        <v>2016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(((J2073/60)/60)/24)+DATE(1970,1,1)</f>
        <v>42600.278749999998</v>
      </c>
      <c r="P2073" t="str">
        <f t="shared" si="128"/>
        <v>technology</v>
      </c>
      <c r="Q2073" t="str">
        <f t="shared" si="129"/>
        <v>hardware</v>
      </c>
      <c r="R2073">
        <f t="shared" si="130"/>
        <v>2016</v>
      </c>
      <c r="S2073">
        <f t="shared" si="131"/>
        <v>2016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(((J2074/60)/60)/24)+DATE(1970,1,1)</f>
        <v>42467.581388888888</v>
      </c>
      <c r="P2074" t="str">
        <f t="shared" si="128"/>
        <v>technology</v>
      </c>
      <c r="Q2074" t="str">
        <f t="shared" si="129"/>
        <v>hardware</v>
      </c>
      <c r="R2074">
        <f t="shared" si="130"/>
        <v>2016</v>
      </c>
      <c r="S2074">
        <f t="shared" si="131"/>
        <v>2016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(((J2075/60)/60)/24)+DATE(1970,1,1)</f>
        <v>42087.668032407411</v>
      </c>
      <c r="P2075" t="str">
        <f t="shared" si="128"/>
        <v>technology</v>
      </c>
      <c r="Q2075" t="str">
        <f t="shared" si="129"/>
        <v>hardware</v>
      </c>
      <c r="R2075">
        <f t="shared" si="130"/>
        <v>2015</v>
      </c>
      <c r="S2075">
        <f t="shared" si="131"/>
        <v>2015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(((J2076/60)/60)/24)+DATE(1970,1,1)</f>
        <v>42466.826180555552</v>
      </c>
      <c r="P2076" t="str">
        <f t="shared" si="128"/>
        <v>technology</v>
      </c>
      <c r="Q2076" t="str">
        <f t="shared" si="129"/>
        <v>hardware</v>
      </c>
      <c r="R2076">
        <f t="shared" si="130"/>
        <v>2016</v>
      </c>
      <c r="S2076">
        <f t="shared" si="131"/>
        <v>2016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(((J2077/60)/60)/24)+DATE(1970,1,1)</f>
        <v>41450.681574074071</v>
      </c>
      <c r="P2077" t="str">
        <f t="shared" si="128"/>
        <v>technology</v>
      </c>
      <c r="Q2077" t="str">
        <f t="shared" si="129"/>
        <v>hardware</v>
      </c>
      <c r="R2077">
        <f t="shared" si="130"/>
        <v>2013</v>
      </c>
      <c r="S2077">
        <f t="shared" si="131"/>
        <v>2013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(((J2078/60)/60)/24)+DATE(1970,1,1)</f>
        <v>41803.880659722221</v>
      </c>
      <c r="P2078" t="str">
        <f t="shared" si="128"/>
        <v>technology</v>
      </c>
      <c r="Q2078" t="str">
        <f t="shared" si="129"/>
        <v>hardware</v>
      </c>
      <c r="R2078">
        <f t="shared" si="130"/>
        <v>2014</v>
      </c>
      <c r="S2078">
        <f t="shared" si="131"/>
        <v>2014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(((J2079/60)/60)/24)+DATE(1970,1,1)</f>
        <v>42103.042546296296</v>
      </c>
      <c r="P2079" t="str">
        <f t="shared" si="128"/>
        <v>technology</v>
      </c>
      <c r="Q2079" t="str">
        <f t="shared" si="129"/>
        <v>hardware</v>
      </c>
      <c r="R2079">
        <f t="shared" si="130"/>
        <v>2015</v>
      </c>
      <c r="S2079">
        <f t="shared" si="131"/>
        <v>2015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(((J2080/60)/60)/24)+DATE(1970,1,1)</f>
        <v>42692.771493055552</v>
      </c>
      <c r="P2080" t="str">
        <f t="shared" si="128"/>
        <v>technology</v>
      </c>
      <c r="Q2080" t="str">
        <f t="shared" si="129"/>
        <v>hardware</v>
      </c>
      <c r="R2080">
        <f t="shared" si="130"/>
        <v>2016</v>
      </c>
      <c r="S2080">
        <f t="shared" si="131"/>
        <v>2016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(((J2081/60)/60)/24)+DATE(1970,1,1)</f>
        <v>42150.71056712963</v>
      </c>
      <c r="P2081" t="str">
        <f t="shared" si="128"/>
        <v>technology</v>
      </c>
      <c r="Q2081" t="str">
        <f t="shared" si="129"/>
        <v>hardware</v>
      </c>
      <c r="R2081">
        <f t="shared" si="130"/>
        <v>2015</v>
      </c>
      <c r="S2081">
        <f t="shared" si="131"/>
        <v>2015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(((J2082/60)/60)/24)+DATE(1970,1,1)</f>
        <v>42289.957175925927</v>
      </c>
      <c r="P2082" t="str">
        <f t="shared" si="128"/>
        <v>technology</v>
      </c>
      <c r="Q2082" t="str">
        <f t="shared" si="129"/>
        <v>hardware</v>
      </c>
      <c r="R2082">
        <f t="shared" si="130"/>
        <v>2015</v>
      </c>
      <c r="S2082">
        <f t="shared" si="131"/>
        <v>2015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(((J2083/60)/60)/24)+DATE(1970,1,1)</f>
        <v>41004.156886574077</v>
      </c>
      <c r="P2083" t="str">
        <f t="shared" si="128"/>
        <v>music</v>
      </c>
      <c r="Q2083" t="str">
        <f t="shared" si="129"/>
        <v>indie rock</v>
      </c>
      <c r="R2083">
        <f t="shared" si="130"/>
        <v>2012</v>
      </c>
      <c r="S2083">
        <f t="shared" si="131"/>
        <v>2012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(((J2084/60)/60)/24)+DATE(1970,1,1)</f>
        <v>40811.120324074072</v>
      </c>
      <c r="P2084" t="str">
        <f t="shared" si="128"/>
        <v>music</v>
      </c>
      <c r="Q2084" t="str">
        <f t="shared" si="129"/>
        <v>indie rock</v>
      </c>
      <c r="R2084">
        <f t="shared" si="130"/>
        <v>2011</v>
      </c>
      <c r="S2084">
        <f t="shared" si="131"/>
        <v>2011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(((J2085/60)/60)/24)+DATE(1970,1,1)</f>
        <v>41034.72216435185</v>
      </c>
      <c r="P2085" t="str">
        <f t="shared" si="128"/>
        <v>music</v>
      </c>
      <c r="Q2085" t="str">
        <f t="shared" si="129"/>
        <v>indie rock</v>
      </c>
      <c r="R2085">
        <f t="shared" si="130"/>
        <v>2012</v>
      </c>
      <c r="S2085">
        <f t="shared" si="131"/>
        <v>2012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(((J2086/60)/60)/24)+DATE(1970,1,1)</f>
        <v>41731.833124999997</v>
      </c>
      <c r="P2086" t="str">
        <f t="shared" si="128"/>
        <v>music</v>
      </c>
      <c r="Q2086" t="str">
        <f t="shared" si="129"/>
        <v>indie rock</v>
      </c>
      <c r="R2086">
        <f t="shared" si="130"/>
        <v>2014</v>
      </c>
      <c r="S2086">
        <f t="shared" si="131"/>
        <v>2014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(((J2087/60)/60)/24)+DATE(1970,1,1)</f>
        <v>41075.835497685184</v>
      </c>
      <c r="P2087" t="str">
        <f t="shared" si="128"/>
        <v>music</v>
      </c>
      <c r="Q2087" t="str">
        <f t="shared" si="129"/>
        <v>indie rock</v>
      </c>
      <c r="R2087">
        <f t="shared" si="130"/>
        <v>2012</v>
      </c>
      <c r="S2087">
        <f t="shared" si="131"/>
        <v>2012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(((J2088/60)/60)/24)+DATE(1970,1,1)</f>
        <v>40860.67050925926</v>
      </c>
      <c r="P2088" t="str">
        <f t="shared" si="128"/>
        <v>music</v>
      </c>
      <c r="Q2088" t="str">
        <f t="shared" si="129"/>
        <v>indie rock</v>
      </c>
      <c r="R2088">
        <f t="shared" si="130"/>
        <v>2011</v>
      </c>
      <c r="S2088">
        <f t="shared" si="131"/>
        <v>2011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(((J2089/60)/60)/24)+DATE(1970,1,1)</f>
        <v>40764.204375000001</v>
      </c>
      <c r="P2089" t="str">
        <f t="shared" si="128"/>
        <v>music</v>
      </c>
      <c r="Q2089" t="str">
        <f t="shared" si="129"/>
        <v>indie rock</v>
      </c>
      <c r="R2089">
        <f t="shared" si="130"/>
        <v>2011</v>
      </c>
      <c r="S2089">
        <f t="shared" si="131"/>
        <v>2011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(((J2090/60)/60)/24)+DATE(1970,1,1)</f>
        <v>40395.714722222219</v>
      </c>
      <c r="P2090" t="str">
        <f t="shared" si="128"/>
        <v>music</v>
      </c>
      <c r="Q2090" t="str">
        <f t="shared" si="129"/>
        <v>indie rock</v>
      </c>
      <c r="R2090">
        <f t="shared" si="130"/>
        <v>2010</v>
      </c>
      <c r="S2090">
        <f t="shared" si="131"/>
        <v>2010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(((J2091/60)/60)/24)+DATE(1970,1,1)</f>
        <v>41453.076319444444</v>
      </c>
      <c r="P2091" t="str">
        <f t="shared" si="128"/>
        <v>music</v>
      </c>
      <c r="Q2091" t="str">
        <f t="shared" si="129"/>
        <v>indie rock</v>
      </c>
      <c r="R2091">
        <f t="shared" si="130"/>
        <v>2013</v>
      </c>
      <c r="S2091">
        <f t="shared" si="131"/>
        <v>2013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(((J2092/60)/60)/24)+DATE(1970,1,1)</f>
        <v>41299.381423611114</v>
      </c>
      <c r="P2092" t="str">
        <f t="shared" si="128"/>
        <v>music</v>
      </c>
      <c r="Q2092" t="str">
        <f t="shared" si="129"/>
        <v>indie rock</v>
      </c>
      <c r="R2092">
        <f t="shared" si="130"/>
        <v>2013</v>
      </c>
      <c r="S2092">
        <f t="shared" si="131"/>
        <v>2013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(((J2093/60)/60)/24)+DATE(1970,1,1)</f>
        <v>40555.322662037033</v>
      </c>
      <c r="P2093" t="str">
        <f t="shared" si="128"/>
        <v>music</v>
      </c>
      <c r="Q2093" t="str">
        <f t="shared" si="129"/>
        <v>indie rock</v>
      </c>
      <c r="R2093">
        <f t="shared" si="130"/>
        <v>2011</v>
      </c>
      <c r="S2093">
        <f t="shared" si="131"/>
        <v>2011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(((J2094/60)/60)/24)+DATE(1970,1,1)</f>
        <v>40763.707546296297</v>
      </c>
      <c r="P2094" t="str">
        <f t="shared" si="128"/>
        <v>music</v>
      </c>
      <c r="Q2094" t="str">
        <f t="shared" si="129"/>
        <v>indie rock</v>
      </c>
      <c r="R2094">
        <f t="shared" si="130"/>
        <v>2011</v>
      </c>
      <c r="S2094">
        <f t="shared" si="131"/>
        <v>2011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(((J2095/60)/60)/24)+DATE(1970,1,1)</f>
        <v>41205.854537037041</v>
      </c>
      <c r="P2095" t="str">
        <f t="shared" si="128"/>
        <v>music</v>
      </c>
      <c r="Q2095" t="str">
        <f t="shared" si="129"/>
        <v>indie rock</v>
      </c>
      <c r="R2095">
        <f t="shared" si="130"/>
        <v>2012</v>
      </c>
      <c r="S2095">
        <f t="shared" si="131"/>
        <v>2012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(((J2096/60)/60)/24)+DATE(1970,1,1)</f>
        <v>40939.02002314815</v>
      </c>
      <c r="P2096" t="str">
        <f t="shared" si="128"/>
        <v>music</v>
      </c>
      <c r="Q2096" t="str">
        <f t="shared" si="129"/>
        <v>indie rock</v>
      </c>
      <c r="R2096">
        <f t="shared" si="130"/>
        <v>2012</v>
      </c>
      <c r="S2096">
        <f t="shared" si="131"/>
        <v>2012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(((J2097/60)/60)/24)+DATE(1970,1,1)</f>
        <v>40758.733483796292</v>
      </c>
      <c r="P2097" t="str">
        <f t="shared" si="128"/>
        <v>music</v>
      </c>
      <c r="Q2097" t="str">
        <f t="shared" si="129"/>
        <v>indie rock</v>
      </c>
      <c r="R2097">
        <f t="shared" si="130"/>
        <v>2011</v>
      </c>
      <c r="S2097">
        <f t="shared" si="131"/>
        <v>2011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(((J2098/60)/60)/24)+DATE(1970,1,1)</f>
        <v>41192.758506944447</v>
      </c>
      <c r="P2098" t="str">
        <f t="shared" si="128"/>
        <v>music</v>
      </c>
      <c r="Q2098" t="str">
        <f t="shared" si="129"/>
        <v>indie rock</v>
      </c>
      <c r="R2098">
        <f t="shared" si="130"/>
        <v>2012</v>
      </c>
      <c r="S2098">
        <f t="shared" si="131"/>
        <v>2012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(((J2099/60)/60)/24)+DATE(1970,1,1)</f>
        <v>40818.58489583333</v>
      </c>
      <c r="P2099" t="str">
        <f t="shared" si="128"/>
        <v>music</v>
      </c>
      <c r="Q2099" t="str">
        <f t="shared" si="129"/>
        <v>indie rock</v>
      </c>
      <c r="R2099">
        <f t="shared" si="130"/>
        <v>2011</v>
      </c>
      <c r="S2099">
        <f t="shared" si="131"/>
        <v>2011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(((J2100/60)/60)/24)+DATE(1970,1,1)</f>
        <v>40946.11383101852</v>
      </c>
      <c r="P2100" t="str">
        <f t="shared" si="128"/>
        <v>music</v>
      </c>
      <c r="Q2100" t="str">
        <f t="shared" si="129"/>
        <v>indie rock</v>
      </c>
      <c r="R2100">
        <f t="shared" si="130"/>
        <v>2012</v>
      </c>
      <c r="S2100">
        <f t="shared" si="131"/>
        <v>2012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(((J2101/60)/60)/24)+DATE(1970,1,1)</f>
        <v>42173.746342592596</v>
      </c>
      <c r="P2101" t="str">
        <f t="shared" si="128"/>
        <v>music</v>
      </c>
      <c r="Q2101" t="str">
        <f t="shared" si="129"/>
        <v>indie rock</v>
      </c>
      <c r="R2101">
        <f t="shared" si="130"/>
        <v>2015</v>
      </c>
      <c r="S2101">
        <f t="shared" si="131"/>
        <v>2015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(((J2102/60)/60)/24)+DATE(1970,1,1)</f>
        <v>41074.834965277776</v>
      </c>
      <c r="P2102" t="str">
        <f t="shared" si="128"/>
        <v>music</v>
      </c>
      <c r="Q2102" t="str">
        <f t="shared" si="129"/>
        <v>indie rock</v>
      </c>
      <c r="R2102">
        <f t="shared" si="130"/>
        <v>2012</v>
      </c>
      <c r="S2102">
        <f t="shared" si="131"/>
        <v>2012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(((J2103/60)/60)/24)+DATE(1970,1,1)</f>
        <v>40892.149467592593</v>
      </c>
      <c r="P2103" t="str">
        <f t="shared" si="128"/>
        <v>music</v>
      </c>
      <c r="Q2103" t="str">
        <f t="shared" si="129"/>
        <v>indie rock</v>
      </c>
      <c r="R2103">
        <f t="shared" si="130"/>
        <v>2011</v>
      </c>
      <c r="S2103">
        <f t="shared" si="131"/>
        <v>2011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(((J2104/60)/60)/24)+DATE(1970,1,1)</f>
        <v>40638.868611111109</v>
      </c>
      <c r="P2104" t="str">
        <f t="shared" si="128"/>
        <v>music</v>
      </c>
      <c r="Q2104" t="str">
        <f t="shared" si="129"/>
        <v>indie rock</v>
      </c>
      <c r="R2104">
        <f t="shared" si="130"/>
        <v>2011</v>
      </c>
      <c r="S2104">
        <f t="shared" si="131"/>
        <v>2011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(((J2105/60)/60)/24)+DATE(1970,1,1)</f>
        <v>41192.754942129628</v>
      </c>
      <c r="P2105" t="str">
        <f t="shared" si="128"/>
        <v>music</v>
      </c>
      <c r="Q2105" t="str">
        <f t="shared" si="129"/>
        <v>indie rock</v>
      </c>
      <c r="R2105">
        <f t="shared" si="130"/>
        <v>2012</v>
      </c>
      <c r="S2105">
        <f t="shared" si="131"/>
        <v>2012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(((J2106/60)/60)/24)+DATE(1970,1,1)</f>
        <v>41394.074467592596</v>
      </c>
      <c r="P2106" t="str">
        <f t="shared" si="128"/>
        <v>music</v>
      </c>
      <c r="Q2106" t="str">
        <f t="shared" si="129"/>
        <v>indie rock</v>
      </c>
      <c r="R2106">
        <f t="shared" si="130"/>
        <v>2013</v>
      </c>
      <c r="S2106">
        <f t="shared" si="131"/>
        <v>2013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(((J2107/60)/60)/24)+DATE(1970,1,1)</f>
        <v>41951.788807870369</v>
      </c>
      <c r="P2107" t="str">
        <f t="shared" si="128"/>
        <v>music</v>
      </c>
      <c r="Q2107" t="str">
        <f t="shared" si="129"/>
        <v>indie rock</v>
      </c>
      <c r="R2107">
        <f t="shared" si="130"/>
        <v>2014</v>
      </c>
      <c r="S2107">
        <f t="shared" si="131"/>
        <v>2014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(((J2108/60)/60)/24)+DATE(1970,1,1)</f>
        <v>41270.21497685185</v>
      </c>
      <c r="P2108" t="str">
        <f t="shared" si="128"/>
        <v>music</v>
      </c>
      <c r="Q2108" t="str">
        <f t="shared" si="129"/>
        <v>indie rock</v>
      </c>
      <c r="R2108">
        <f t="shared" si="130"/>
        <v>2012</v>
      </c>
      <c r="S2108">
        <f t="shared" si="131"/>
        <v>2012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(((J2109/60)/60)/24)+DATE(1970,1,1)</f>
        <v>41934.71056712963</v>
      </c>
      <c r="P2109" t="str">
        <f t="shared" si="128"/>
        <v>music</v>
      </c>
      <c r="Q2109" t="str">
        <f t="shared" si="129"/>
        <v>indie rock</v>
      </c>
      <c r="R2109">
        <f t="shared" si="130"/>
        <v>2014</v>
      </c>
      <c r="S2109">
        <f t="shared" si="131"/>
        <v>2014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(((J2110/60)/60)/24)+DATE(1970,1,1)</f>
        <v>41135.175694444442</v>
      </c>
      <c r="P2110" t="str">
        <f t="shared" si="128"/>
        <v>music</v>
      </c>
      <c r="Q2110" t="str">
        <f t="shared" si="129"/>
        <v>indie rock</v>
      </c>
      <c r="R2110">
        <f t="shared" si="130"/>
        <v>2012</v>
      </c>
      <c r="S2110">
        <f t="shared" si="131"/>
        <v>2012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(((J2111/60)/60)/24)+DATE(1970,1,1)</f>
        <v>42160.708530092597</v>
      </c>
      <c r="P2111" t="str">
        <f t="shared" si="128"/>
        <v>music</v>
      </c>
      <c r="Q2111" t="str">
        <f t="shared" si="129"/>
        <v>indie rock</v>
      </c>
      <c r="R2111">
        <f t="shared" si="130"/>
        <v>2015</v>
      </c>
      <c r="S2111">
        <f t="shared" si="131"/>
        <v>2015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(((J2112/60)/60)/24)+DATE(1970,1,1)</f>
        <v>41759.670937499999</v>
      </c>
      <c r="P2112" t="str">
        <f t="shared" si="128"/>
        <v>music</v>
      </c>
      <c r="Q2112" t="str">
        <f t="shared" si="129"/>
        <v>indie rock</v>
      </c>
      <c r="R2112">
        <f t="shared" si="130"/>
        <v>2014</v>
      </c>
      <c r="S2112">
        <f t="shared" si="131"/>
        <v>2014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(((J2113/60)/60)/24)+DATE(1970,1,1)</f>
        <v>40703.197048611109</v>
      </c>
      <c r="P2113" t="str">
        <f t="shared" si="128"/>
        <v>music</v>
      </c>
      <c r="Q2113" t="str">
        <f t="shared" si="129"/>
        <v>indie rock</v>
      </c>
      <c r="R2113">
        <f t="shared" si="130"/>
        <v>2011</v>
      </c>
      <c r="S2113">
        <f t="shared" si="131"/>
        <v>2011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(((J2114/60)/60)/24)+DATE(1970,1,1)</f>
        <v>41365.928159722222</v>
      </c>
      <c r="P2114" t="str">
        <f t="shared" ref="P2114:P2177" si="132">LEFT(N2114,SEARCH("/",N2114)-1)</f>
        <v>music</v>
      </c>
      <c r="Q2114" t="str">
        <f t="shared" ref="Q2114:Q2177" si="133">RIGHT(N2114,LEN(N2114)-SEARCH("/",N2114))</f>
        <v>indie rock</v>
      </c>
      <c r="R2114">
        <f t="shared" si="130"/>
        <v>2013</v>
      </c>
      <c r="S2114">
        <f t="shared" si="131"/>
        <v>2013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(((J2115/60)/60)/24)+DATE(1970,1,1)</f>
        <v>41870.86546296296</v>
      </c>
      <c r="P2115" t="str">
        <f t="shared" si="132"/>
        <v>music</v>
      </c>
      <c r="Q2115" t="str">
        <f t="shared" si="133"/>
        <v>indie rock</v>
      </c>
      <c r="R2115">
        <f t="shared" ref="R2115:R2178" si="134">YEAR(O2115)</f>
        <v>2014</v>
      </c>
      <c r="S2115">
        <f t="shared" ref="S2115:S2178" si="135">YEAR(O2115)</f>
        <v>2014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(((J2116/60)/60)/24)+DATE(1970,1,1)</f>
        <v>40458.815625000003</v>
      </c>
      <c r="P2116" t="str">
        <f t="shared" si="132"/>
        <v>music</v>
      </c>
      <c r="Q2116" t="str">
        <f t="shared" si="133"/>
        <v>indie rock</v>
      </c>
      <c r="R2116">
        <f t="shared" si="134"/>
        <v>2010</v>
      </c>
      <c r="S2116">
        <f t="shared" si="135"/>
        <v>2010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(((J2117/60)/60)/24)+DATE(1970,1,1)</f>
        <v>40564.081030092595</v>
      </c>
      <c r="P2117" t="str">
        <f t="shared" si="132"/>
        <v>music</v>
      </c>
      <c r="Q2117" t="str">
        <f t="shared" si="133"/>
        <v>indie rock</v>
      </c>
      <c r="R2117">
        <f t="shared" si="134"/>
        <v>2011</v>
      </c>
      <c r="S2117">
        <f t="shared" si="135"/>
        <v>2011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(((J2118/60)/60)/24)+DATE(1970,1,1)</f>
        <v>41136.777812500004</v>
      </c>
      <c r="P2118" t="str">
        <f t="shared" si="132"/>
        <v>music</v>
      </c>
      <c r="Q2118" t="str">
        <f t="shared" si="133"/>
        <v>indie rock</v>
      </c>
      <c r="R2118">
        <f t="shared" si="134"/>
        <v>2012</v>
      </c>
      <c r="S2118">
        <f t="shared" si="135"/>
        <v>2012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(((J2119/60)/60)/24)+DATE(1970,1,1)</f>
        <v>42290.059594907405</v>
      </c>
      <c r="P2119" t="str">
        <f t="shared" si="132"/>
        <v>music</v>
      </c>
      <c r="Q2119" t="str">
        <f t="shared" si="133"/>
        <v>indie rock</v>
      </c>
      <c r="R2119">
        <f t="shared" si="134"/>
        <v>2015</v>
      </c>
      <c r="S2119">
        <f t="shared" si="135"/>
        <v>2015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(((J2120/60)/60)/24)+DATE(1970,1,1)</f>
        <v>40718.839537037034</v>
      </c>
      <c r="P2120" t="str">
        <f t="shared" si="132"/>
        <v>music</v>
      </c>
      <c r="Q2120" t="str">
        <f t="shared" si="133"/>
        <v>indie rock</v>
      </c>
      <c r="R2120">
        <f t="shared" si="134"/>
        <v>2011</v>
      </c>
      <c r="S2120">
        <f t="shared" si="135"/>
        <v>2011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(((J2121/60)/60)/24)+DATE(1970,1,1)</f>
        <v>41107.130150462966</v>
      </c>
      <c r="P2121" t="str">
        <f t="shared" si="132"/>
        <v>music</v>
      </c>
      <c r="Q2121" t="str">
        <f t="shared" si="133"/>
        <v>indie rock</v>
      </c>
      <c r="R2121">
        <f t="shared" si="134"/>
        <v>2012</v>
      </c>
      <c r="S2121">
        <f t="shared" si="135"/>
        <v>2012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(((J2122/60)/60)/24)+DATE(1970,1,1)</f>
        <v>41591.964537037034</v>
      </c>
      <c r="P2122" t="str">
        <f t="shared" si="132"/>
        <v>music</v>
      </c>
      <c r="Q2122" t="str">
        <f t="shared" si="133"/>
        <v>indie rock</v>
      </c>
      <c r="R2122">
        <f t="shared" si="134"/>
        <v>2013</v>
      </c>
      <c r="S2122">
        <f t="shared" si="135"/>
        <v>2013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(((J2123/60)/60)/24)+DATE(1970,1,1)</f>
        <v>42716.7424537037</v>
      </c>
      <c r="P2123" t="str">
        <f t="shared" si="132"/>
        <v>games</v>
      </c>
      <c r="Q2123" t="str">
        <f t="shared" si="133"/>
        <v>video games</v>
      </c>
      <c r="R2123">
        <f t="shared" si="134"/>
        <v>2016</v>
      </c>
      <c r="S2123">
        <f t="shared" si="135"/>
        <v>2016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(((J2124/60)/60)/24)+DATE(1970,1,1)</f>
        <v>42712.300567129627</v>
      </c>
      <c r="P2124" t="str">
        <f t="shared" si="132"/>
        <v>games</v>
      </c>
      <c r="Q2124" t="str">
        <f t="shared" si="133"/>
        <v>video games</v>
      </c>
      <c r="R2124">
        <f t="shared" si="134"/>
        <v>2016</v>
      </c>
      <c r="S2124">
        <f t="shared" si="135"/>
        <v>2016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(((J2125/60)/60)/24)+DATE(1970,1,1)</f>
        <v>40198.424849537041</v>
      </c>
      <c r="P2125" t="str">
        <f t="shared" si="132"/>
        <v>games</v>
      </c>
      <c r="Q2125" t="str">
        <f t="shared" si="133"/>
        <v>video games</v>
      </c>
      <c r="R2125">
        <f t="shared" si="134"/>
        <v>2010</v>
      </c>
      <c r="S2125">
        <f t="shared" si="135"/>
        <v>2010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(((J2126/60)/60)/24)+DATE(1970,1,1)</f>
        <v>40464.028182870366</v>
      </c>
      <c r="P2126" t="str">
        <f t="shared" si="132"/>
        <v>games</v>
      </c>
      <c r="Q2126" t="str">
        <f t="shared" si="133"/>
        <v>video games</v>
      </c>
      <c r="R2126">
        <f t="shared" si="134"/>
        <v>2010</v>
      </c>
      <c r="S2126">
        <f t="shared" si="135"/>
        <v>2010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(((J2127/60)/60)/24)+DATE(1970,1,1)</f>
        <v>42191.023530092592</v>
      </c>
      <c r="P2127" t="str">
        <f t="shared" si="132"/>
        <v>games</v>
      </c>
      <c r="Q2127" t="str">
        <f t="shared" si="133"/>
        <v>video games</v>
      </c>
      <c r="R2127">
        <f t="shared" si="134"/>
        <v>2015</v>
      </c>
      <c r="S2127">
        <f t="shared" si="135"/>
        <v>2015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(((J2128/60)/60)/24)+DATE(1970,1,1)</f>
        <v>41951.973229166666</v>
      </c>
      <c r="P2128" t="str">
        <f t="shared" si="132"/>
        <v>games</v>
      </c>
      <c r="Q2128" t="str">
        <f t="shared" si="133"/>
        <v>video games</v>
      </c>
      <c r="R2128">
        <f t="shared" si="134"/>
        <v>2014</v>
      </c>
      <c r="S2128">
        <f t="shared" si="135"/>
        <v>2014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(((J2129/60)/60)/24)+DATE(1970,1,1)</f>
        <v>42045.50535879629</v>
      </c>
      <c r="P2129" t="str">
        <f t="shared" si="132"/>
        <v>games</v>
      </c>
      <c r="Q2129" t="str">
        <f t="shared" si="133"/>
        <v>video games</v>
      </c>
      <c r="R2129">
        <f t="shared" si="134"/>
        <v>2015</v>
      </c>
      <c r="S2129">
        <f t="shared" si="135"/>
        <v>2015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(((J2130/60)/60)/24)+DATE(1970,1,1)</f>
        <v>41843.772789351853</v>
      </c>
      <c r="P2130" t="str">
        <f t="shared" si="132"/>
        <v>games</v>
      </c>
      <c r="Q2130" t="str">
        <f t="shared" si="133"/>
        <v>video games</v>
      </c>
      <c r="R2130">
        <f t="shared" si="134"/>
        <v>2014</v>
      </c>
      <c r="S2130">
        <f t="shared" si="135"/>
        <v>2014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(((J2131/60)/60)/24)+DATE(1970,1,1)</f>
        <v>42409.024305555555</v>
      </c>
      <c r="P2131" t="str">
        <f t="shared" si="132"/>
        <v>games</v>
      </c>
      <c r="Q2131" t="str">
        <f t="shared" si="133"/>
        <v>video games</v>
      </c>
      <c r="R2131">
        <f t="shared" si="134"/>
        <v>2016</v>
      </c>
      <c r="S2131">
        <f t="shared" si="135"/>
        <v>2016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(((J2132/60)/60)/24)+DATE(1970,1,1)</f>
        <v>41832.086377314816</v>
      </c>
      <c r="P2132" t="str">
        <f t="shared" si="132"/>
        <v>games</v>
      </c>
      <c r="Q2132" t="str">
        <f t="shared" si="133"/>
        <v>video games</v>
      </c>
      <c r="R2132">
        <f t="shared" si="134"/>
        <v>2014</v>
      </c>
      <c r="S2132">
        <f t="shared" si="135"/>
        <v>2014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(((J2133/60)/60)/24)+DATE(1970,1,1)</f>
        <v>42167.207071759258</v>
      </c>
      <c r="P2133" t="str">
        <f t="shared" si="132"/>
        <v>games</v>
      </c>
      <c r="Q2133" t="str">
        <f t="shared" si="133"/>
        <v>video games</v>
      </c>
      <c r="R2133">
        <f t="shared" si="134"/>
        <v>2015</v>
      </c>
      <c r="S2133">
        <f t="shared" si="135"/>
        <v>2015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(((J2134/60)/60)/24)+DATE(1970,1,1)</f>
        <v>41643.487175925926</v>
      </c>
      <c r="P2134" t="str">
        <f t="shared" si="132"/>
        <v>games</v>
      </c>
      <c r="Q2134" t="str">
        <f t="shared" si="133"/>
        <v>video games</v>
      </c>
      <c r="R2134">
        <f t="shared" si="134"/>
        <v>2014</v>
      </c>
      <c r="S2134">
        <f t="shared" si="135"/>
        <v>2014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(((J2135/60)/60)/24)+DATE(1970,1,1)</f>
        <v>40619.097210648149</v>
      </c>
      <c r="P2135" t="str">
        <f t="shared" si="132"/>
        <v>games</v>
      </c>
      <c r="Q2135" t="str">
        <f t="shared" si="133"/>
        <v>video games</v>
      </c>
      <c r="R2135">
        <f t="shared" si="134"/>
        <v>2011</v>
      </c>
      <c r="S2135">
        <f t="shared" si="135"/>
        <v>2011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(((J2136/60)/60)/24)+DATE(1970,1,1)</f>
        <v>41361.886469907404</v>
      </c>
      <c r="P2136" t="str">
        <f t="shared" si="132"/>
        <v>games</v>
      </c>
      <c r="Q2136" t="str">
        <f t="shared" si="133"/>
        <v>video games</v>
      </c>
      <c r="R2136">
        <f t="shared" si="134"/>
        <v>2013</v>
      </c>
      <c r="S2136">
        <f t="shared" si="135"/>
        <v>2013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(((J2137/60)/60)/24)+DATE(1970,1,1)</f>
        <v>41156.963344907403</v>
      </c>
      <c r="P2137" t="str">
        <f t="shared" si="132"/>
        <v>games</v>
      </c>
      <c r="Q2137" t="str">
        <f t="shared" si="133"/>
        <v>video games</v>
      </c>
      <c r="R2137">
        <f t="shared" si="134"/>
        <v>2012</v>
      </c>
      <c r="S2137">
        <f t="shared" si="135"/>
        <v>2012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(((J2138/60)/60)/24)+DATE(1970,1,1)</f>
        <v>41536.509097222224</v>
      </c>
      <c r="P2138" t="str">
        <f t="shared" si="132"/>
        <v>games</v>
      </c>
      <c r="Q2138" t="str">
        <f t="shared" si="133"/>
        <v>video games</v>
      </c>
      <c r="R2138">
        <f t="shared" si="134"/>
        <v>2013</v>
      </c>
      <c r="S2138">
        <f t="shared" si="135"/>
        <v>2013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(((J2139/60)/60)/24)+DATE(1970,1,1)</f>
        <v>41948.771168981482</v>
      </c>
      <c r="P2139" t="str">
        <f t="shared" si="132"/>
        <v>games</v>
      </c>
      <c r="Q2139" t="str">
        <f t="shared" si="133"/>
        <v>video games</v>
      </c>
      <c r="R2139">
        <f t="shared" si="134"/>
        <v>2014</v>
      </c>
      <c r="S2139">
        <f t="shared" si="135"/>
        <v>2014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(((J2140/60)/60)/24)+DATE(1970,1,1)</f>
        <v>41557.013182870374</v>
      </c>
      <c r="P2140" t="str">
        <f t="shared" si="132"/>
        <v>games</v>
      </c>
      <c r="Q2140" t="str">
        <f t="shared" si="133"/>
        <v>video games</v>
      </c>
      <c r="R2140">
        <f t="shared" si="134"/>
        <v>2013</v>
      </c>
      <c r="S2140">
        <f t="shared" si="135"/>
        <v>2013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(((J2141/60)/60)/24)+DATE(1970,1,1)</f>
        <v>42647.750092592592</v>
      </c>
      <c r="P2141" t="str">
        <f t="shared" si="132"/>
        <v>games</v>
      </c>
      <c r="Q2141" t="str">
        <f t="shared" si="133"/>
        <v>video games</v>
      </c>
      <c r="R2141">
        <f t="shared" si="134"/>
        <v>2016</v>
      </c>
      <c r="S2141">
        <f t="shared" si="135"/>
        <v>2016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(((J2142/60)/60)/24)+DATE(1970,1,1)</f>
        <v>41255.833611111113</v>
      </c>
      <c r="P2142" t="str">
        <f t="shared" si="132"/>
        <v>games</v>
      </c>
      <c r="Q2142" t="str">
        <f t="shared" si="133"/>
        <v>video games</v>
      </c>
      <c r="R2142">
        <f t="shared" si="134"/>
        <v>2012</v>
      </c>
      <c r="S2142">
        <f t="shared" si="135"/>
        <v>2012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(((J2143/60)/60)/24)+DATE(1970,1,1)</f>
        <v>41927.235636574071</v>
      </c>
      <c r="P2143" t="str">
        <f t="shared" si="132"/>
        <v>games</v>
      </c>
      <c r="Q2143" t="str">
        <f t="shared" si="133"/>
        <v>video games</v>
      </c>
      <c r="R2143">
        <f t="shared" si="134"/>
        <v>2014</v>
      </c>
      <c r="S2143">
        <f t="shared" si="135"/>
        <v>2014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(((J2144/60)/60)/24)+DATE(1970,1,1)</f>
        <v>42340.701504629629</v>
      </c>
      <c r="P2144" t="str">
        <f t="shared" si="132"/>
        <v>games</v>
      </c>
      <c r="Q2144" t="str">
        <f t="shared" si="133"/>
        <v>video games</v>
      </c>
      <c r="R2144">
        <f t="shared" si="134"/>
        <v>2015</v>
      </c>
      <c r="S2144">
        <f t="shared" si="135"/>
        <v>2015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(((J2145/60)/60)/24)+DATE(1970,1,1)</f>
        <v>40332.886712962965</v>
      </c>
      <c r="P2145" t="str">
        <f t="shared" si="132"/>
        <v>games</v>
      </c>
      <c r="Q2145" t="str">
        <f t="shared" si="133"/>
        <v>video games</v>
      </c>
      <c r="R2145">
        <f t="shared" si="134"/>
        <v>2010</v>
      </c>
      <c r="S2145">
        <f t="shared" si="135"/>
        <v>2010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(((J2146/60)/60)/24)+DATE(1970,1,1)</f>
        <v>41499.546759259261</v>
      </c>
      <c r="P2146" t="str">
        <f t="shared" si="132"/>
        <v>games</v>
      </c>
      <c r="Q2146" t="str">
        <f t="shared" si="133"/>
        <v>video games</v>
      </c>
      <c r="R2146">
        <f t="shared" si="134"/>
        <v>2013</v>
      </c>
      <c r="S2146">
        <f t="shared" si="135"/>
        <v>2013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(((J2147/60)/60)/24)+DATE(1970,1,1)</f>
        <v>41575.237430555557</v>
      </c>
      <c r="P2147" t="str">
        <f t="shared" si="132"/>
        <v>games</v>
      </c>
      <c r="Q2147" t="str">
        <f t="shared" si="133"/>
        <v>video games</v>
      </c>
      <c r="R2147">
        <f t="shared" si="134"/>
        <v>2013</v>
      </c>
      <c r="S2147">
        <f t="shared" si="135"/>
        <v>2013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(((J2148/60)/60)/24)+DATE(1970,1,1)</f>
        <v>42397.679513888885</v>
      </c>
      <c r="P2148" t="str">
        <f t="shared" si="132"/>
        <v>games</v>
      </c>
      <c r="Q2148" t="str">
        <f t="shared" si="133"/>
        <v>video games</v>
      </c>
      <c r="R2148">
        <f t="shared" si="134"/>
        <v>2016</v>
      </c>
      <c r="S2148">
        <f t="shared" si="135"/>
        <v>2016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(((J2149/60)/60)/24)+DATE(1970,1,1)</f>
        <v>41927.295694444445</v>
      </c>
      <c r="P2149" t="str">
        <f t="shared" si="132"/>
        <v>games</v>
      </c>
      <c r="Q2149" t="str">
        <f t="shared" si="133"/>
        <v>video games</v>
      </c>
      <c r="R2149">
        <f t="shared" si="134"/>
        <v>2014</v>
      </c>
      <c r="S2149">
        <f t="shared" si="135"/>
        <v>2014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(((J2150/60)/60)/24)+DATE(1970,1,1)</f>
        <v>42066.733587962968</v>
      </c>
      <c r="P2150" t="str">
        <f t="shared" si="132"/>
        <v>games</v>
      </c>
      <c r="Q2150" t="str">
        <f t="shared" si="133"/>
        <v>video games</v>
      </c>
      <c r="R2150">
        <f t="shared" si="134"/>
        <v>2015</v>
      </c>
      <c r="S2150">
        <f t="shared" si="135"/>
        <v>2015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(((J2151/60)/60)/24)+DATE(1970,1,1)</f>
        <v>40355.024953703702</v>
      </c>
      <c r="P2151" t="str">
        <f t="shared" si="132"/>
        <v>games</v>
      </c>
      <c r="Q2151" t="str">
        <f t="shared" si="133"/>
        <v>video games</v>
      </c>
      <c r="R2151">
        <f t="shared" si="134"/>
        <v>2010</v>
      </c>
      <c r="S2151">
        <f t="shared" si="135"/>
        <v>2010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(((J2152/60)/60)/24)+DATE(1970,1,1)</f>
        <v>42534.284710648149</v>
      </c>
      <c r="P2152" t="str">
        <f t="shared" si="132"/>
        <v>games</v>
      </c>
      <c r="Q2152" t="str">
        <f t="shared" si="133"/>
        <v>video games</v>
      </c>
      <c r="R2152">
        <f t="shared" si="134"/>
        <v>2016</v>
      </c>
      <c r="S2152">
        <f t="shared" si="135"/>
        <v>2016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(((J2153/60)/60)/24)+DATE(1970,1,1)</f>
        <v>42520.847384259265</v>
      </c>
      <c r="P2153" t="str">
        <f t="shared" si="132"/>
        <v>games</v>
      </c>
      <c r="Q2153" t="str">
        <f t="shared" si="133"/>
        <v>video games</v>
      </c>
      <c r="R2153">
        <f t="shared" si="134"/>
        <v>2016</v>
      </c>
      <c r="S2153">
        <f t="shared" si="135"/>
        <v>2016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(((J2154/60)/60)/24)+DATE(1970,1,1)</f>
        <v>41683.832280092596</v>
      </c>
      <c r="P2154" t="str">
        <f t="shared" si="132"/>
        <v>games</v>
      </c>
      <c r="Q2154" t="str">
        <f t="shared" si="133"/>
        <v>video games</v>
      </c>
      <c r="R2154">
        <f t="shared" si="134"/>
        <v>2014</v>
      </c>
      <c r="S2154">
        <f t="shared" si="135"/>
        <v>2014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(((J2155/60)/60)/24)+DATE(1970,1,1)</f>
        <v>41974.911087962959</v>
      </c>
      <c r="P2155" t="str">
        <f t="shared" si="132"/>
        <v>games</v>
      </c>
      <c r="Q2155" t="str">
        <f t="shared" si="133"/>
        <v>video games</v>
      </c>
      <c r="R2155">
        <f t="shared" si="134"/>
        <v>2014</v>
      </c>
      <c r="S2155">
        <f t="shared" si="135"/>
        <v>2014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(((J2156/60)/60)/24)+DATE(1970,1,1)</f>
        <v>41647.632256944446</v>
      </c>
      <c r="P2156" t="str">
        <f t="shared" si="132"/>
        <v>games</v>
      </c>
      <c r="Q2156" t="str">
        <f t="shared" si="133"/>
        <v>video games</v>
      </c>
      <c r="R2156">
        <f t="shared" si="134"/>
        <v>2014</v>
      </c>
      <c r="S2156">
        <f t="shared" si="135"/>
        <v>2014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(((J2157/60)/60)/24)+DATE(1970,1,1)</f>
        <v>42430.747511574074</v>
      </c>
      <c r="P2157" t="str">
        <f t="shared" si="132"/>
        <v>games</v>
      </c>
      <c r="Q2157" t="str">
        <f t="shared" si="133"/>
        <v>video games</v>
      </c>
      <c r="R2157">
        <f t="shared" si="134"/>
        <v>2016</v>
      </c>
      <c r="S2157">
        <f t="shared" si="135"/>
        <v>2016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(((J2158/60)/60)/24)+DATE(1970,1,1)</f>
        <v>41488.85423611111</v>
      </c>
      <c r="P2158" t="str">
        <f t="shared" si="132"/>
        <v>games</v>
      </c>
      <c r="Q2158" t="str">
        <f t="shared" si="133"/>
        <v>video games</v>
      </c>
      <c r="R2158">
        <f t="shared" si="134"/>
        <v>2013</v>
      </c>
      <c r="S2158">
        <f t="shared" si="135"/>
        <v>2013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(((J2159/60)/60)/24)+DATE(1970,1,1)</f>
        <v>42694.98128472222</v>
      </c>
      <c r="P2159" t="str">
        <f t="shared" si="132"/>
        <v>games</v>
      </c>
      <c r="Q2159" t="str">
        <f t="shared" si="133"/>
        <v>video games</v>
      </c>
      <c r="R2159">
        <f t="shared" si="134"/>
        <v>2016</v>
      </c>
      <c r="S2159">
        <f t="shared" si="135"/>
        <v>2016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(((J2160/60)/60)/24)+DATE(1970,1,1)</f>
        <v>41264.853865740741</v>
      </c>
      <c r="P2160" t="str">
        <f t="shared" si="132"/>
        <v>games</v>
      </c>
      <c r="Q2160" t="str">
        <f t="shared" si="133"/>
        <v>video games</v>
      </c>
      <c r="R2160">
        <f t="shared" si="134"/>
        <v>2012</v>
      </c>
      <c r="S2160">
        <f t="shared" si="135"/>
        <v>2012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(((J2161/60)/60)/24)+DATE(1970,1,1)</f>
        <v>40710.731180555551</v>
      </c>
      <c r="P2161" t="str">
        <f t="shared" si="132"/>
        <v>games</v>
      </c>
      <c r="Q2161" t="str">
        <f t="shared" si="133"/>
        <v>video games</v>
      </c>
      <c r="R2161">
        <f t="shared" si="134"/>
        <v>2011</v>
      </c>
      <c r="S2161">
        <f t="shared" si="135"/>
        <v>2011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(((J2162/60)/60)/24)+DATE(1970,1,1)</f>
        <v>41018.711863425924</v>
      </c>
      <c r="P2162" t="str">
        <f t="shared" si="132"/>
        <v>games</v>
      </c>
      <c r="Q2162" t="str">
        <f t="shared" si="133"/>
        <v>video games</v>
      </c>
      <c r="R2162">
        <f t="shared" si="134"/>
        <v>2012</v>
      </c>
      <c r="S2162">
        <f t="shared" si="135"/>
        <v>2012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(((J2163/60)/60)/24)+DATE(1970,1,1)</f>
        <v>42240.852534722217</v>
      </c>
      <c r="P2163" t="str">
        <f t="shared" si="132"/>
        <v>music</v>
      </c>
      <c r="Q2163" t="str">
        <f t="shared" si="133"/>
        <v>rock</v>
      </c>
      <c r="R2163">
        <f t="shared" si="134"/>
        <v>2015</v>
      </c>
      <c r="S2163">
        <f t="shared" si="135"/>
        <v>2015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(((J2164/60)/60)/24)+DATE(1970,1,1)</f>
        <v>41813.766099537039</v>
      </c>
      <c r="P2164" t="str">
        <f t="shared" si="132"/>
        <v>music</v>
      </c>
      <c r="Q2164" t="str">
        <f t="shared" si="133"/>
        <v>rock</v>
      </c>
      <c r="R2164">
        <f t="shared" si="134"/>
        <v>2014</v>
      </c>
      <c r="S2164">
        <f t="shared" si="135"/>
        <v>2014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(((J2165/60)/60)/24)+DATE(1970,1,1)</f>
        <v>42111.899537037039</v>
      </c>
      <c r="P2165" t="str">
        <f t="shared" si="132"/>
        <v>music</v>
      </c>
      <c r="Q2165" t="str">
        <f t="shared" si="133"/>
        <v>rock</v>
      </c>
      <c r="R2165">
        <f t="shared" si="134"/>
        <v>2015</v>
      </c>
      <c r="S2165">
        <f t="shared" si="135"/>
        <v>2015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(((J2166/60)/60)/24)+DATE(1970,1,1)</f>
        <v>42515.71775462963</v>
      </c>
      <c r="P2166" t="str">
        <f t="shared" si="132"/>
        <v>music</v>
      </c>
      <c r="Q2166" t="str">
        <f t="shared" si="133"/>
        <v>rock</v>
      </c>
      <c r="R2166">
        <f t="shared" si="134"/>
        <v>2016</v>
      </c>
      <c r="S2166">
        <f t="shared" si="135"/>
        <v>2016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(((J2167/60)/60)/24)+DATE(1970,1,1)</f>
        <v>42438.667071759264</v>
      </c>
      <c r="P2167" t="str">
        <f t="shared" si="132"/>
        <v>music</v>
      </c>
      <c r="Q2167" t="str">
        <f t="shared" si="133"/>
        <v>rock</v>
      </c>
      <c r="R2167">
        <f t="shared" si="134"/>
        <v>2016</v>
      </c>
      <c r="S2167">
        <f t="shared" si="135"/>
        <v>2016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(((J2168/60)/60)/24)+DATE(1970,1,1)</f>
        <v>41933.838171296295</v>
      </c>
      <c r="P2168" t="str">
        <f t="shared" si="132"/>
        <v>music</v>
      </c>
      <c r="Q2168" t="str">
        <f t="shared" si="133"/>
        <v>rock</v>
      </c>
      <c r="R2168">
        <f t="shared" si="134"/>
        <v>2014</v>
      </c>
      <c r="S2168">
        <f t="shared" si="135"/>
        <v>2014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(((J2169/60)/60)/24)+DATE(1970,1,1)</f>
        <v>41153.066400462965</v>
      </c>
      <c r="P2169" t="str">
        <f t="shared" si="132"/>
        <v>music</v>
      </c>
      <c r="Q2169" t="str">
        <f t="shared" si="133"/>
        <v>rock</v>
      </c>
      <c r="R2169">
        <f t="shared" si="134"/>
        <v>2012</v>
      </c>
      <c r="S2169">
        <f t="shared" si="135"/>
        <v>2012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(((J2170/60)/60)/24)+DATE(1970,1,1)</f>
        <v>42745.600243055553</v>
      </c>
      <c r="P2170" t="str">
        <f t="shared" si="132"/>
        <v>music</v>
      </c>
      <c r="Q2170" t="str">
        <f t="shared" si="133"/>
        <v>rock</v>
      </c>
      <c r="R2170">
        <f t="shared" si="134"/>
        <v>2017</v>
      </c>
      <c r="S2170">
        <f t="shared" si="135"/>
        <v>2017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(((J2171/60)/60)/24)+DATE(1970,1,1)</f>
        <v>42793.700821759259</v>
      </c>
      <c r="P2171" t="str">
        <f t="shared" si="132"/>
        <v>music</v>
      </c>
      <c r="Q2171" t="str">
        <f t="shared" si="133"/>
        <v>rock</v>
      </c>
      <c r="R2171">
        <f t="shared" si="134"/>
        <v>2017</v>
      </c>
      <c r="S2171">
        <f t="shared" si="135"/>
        <v>2017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(((J2172/60)/60)/24)+DATE(1970,1,1)</f>
        <v>42198.750254629631</v>
      </c>
      <c r="P2172" t="str">
        <f t="shared" si="132"/>
        <v>music</v>
      </c>
      <c r="Q2172" t="str">
        <f t="shared" si="133"/>
        <v>rock</v>
      </c>
      <c r="R2172">
        <f t="shared" si="134"/>
        <v>2015</v>
      </c>
      <c r="S2172">
        <f t="shared" si="135"/>
        <v>2015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(((J2173/60)/60)/24)+DATE(1970,1,1)</f>
        <v>42141.95711805555</v>
      </c>
      <c r="P2173" t="str">
        <f t="shared" si="132"/>
        <v>music</v>
      </c>
      <c r="Q2173" t="str">
        <f t="shared" si="133"/>
        <v>rock</v>
      </c>
      <c r="R2173">
        <f t="shared" si="134"/>
        <v>2015</v>
      </c>
      <c r="S2173">
        <f t="shared" si="135"/>
        <v>2015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(((J2174/60)/60)/24)+DATE(1970,1,1)</f>
        <v>42082.580092592587</v>
      </c>
      <c r="P2174" t="str">
        <f t="shared" si="132"/>
        <v>music</v>
      </c>
      <c r="Q2174" t="str">
        <f t="shared" si="133"/>
        <v>rock</v>
      </c>
      <c r="R2174">
        <f t="shared" si="134"/>
        <v>2015</v>
      </c>
      <c r="S2174">
        <f t="shared" si="135"/>
        <v>2015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(((J2175/60)/60)/24)+DATE(1970,1,1)</f>
        <v>41495.692627314813</v>
      </c>
      <c r="P2175" t="str">
        <f t="shared" si="132"/>
        <v>music</v>
      </c>
      <c r="Q2175" t="str">
        <f t="shared" si="133"/>
        <v>rock</v>
      </c>
      <c r="R2175">
        <f t="shared" si="134"/>
        <v>2013</v>
      </c>
      <c r="S2175">
        <f t="shared" si="135"/>
        <v>2013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(((J2176/60)/60)/24)+DATE(1970,1,1)</f>
        <v>42465.542905092589</v>
      </c>
      <c r="P2176" t="str">
        <f t="shared" si="132"/>
        <v>music</v>
      </c>
      <c r="Q2176" t="str">
        <f t="shared" si="133"/>
        <v>rock</v>
      </c>
      <c r="R2176">
        <f t="shared" si="134"/>
        <v>2016</v>
      </c>
      <c r="S2176">
        <f t="shared" si="135"/>
        <v>2016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(((J2177/60)/60)/24)+DATE(1970,1,1)</f>
        <v>42565.009097222224</v>
      </c>
      <c r="P2177" t="str">
        <f t="shared" si="132"/>
        <v>music</v>
      </c>
      <c r="Q2177" t="str">
        <f t="shared" si="133"/>
        <v>rock</v>
      </c>
      <c r="R2177">
        <f t="shared" si="134"/>
        <v>2016</v>
      </c>
      <c r="S2177">
        <f t="shared" si="135"/>
        <v>2016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(((J2178/60)/60)/24)+DATE(1970,1,1)</f>
        <v>42096.633206018523</v>
      </c>
      <c r="P2178" t="str">
        <f t="shared" ref="P2178:P2241" si="136">LEFT(N2178,SEARCH("/",N2178)-1)</f>
        <v>music</v>
      </c>
      <c r="Q2178" t="str">
        <f t="shared" ref="Q2178:Q2241" si="137">RIGHT(N2178,LEN(N2178)-SEARCH("/",N2178))</f>
        <v>rock</v>
      </c>
      <c r="R2178">
        <f t="shared" si="134"/>
        <v>2015</v>
      </c>
      <c r="S2178">
        <f t="shared" si="135"/>
        <v>2015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(((J2179/60)/60)/24)+DATE(1970,1,1)</f>
        <v>42502.250775462962</v>
      </c>
      <c r="P2179" t="str">
        <f t="shared" si="136"/>
        <v>music</v>
      </c>
      <c r="Q2179" t="str">
        <f t="shared" si="137"/>
        <v>rock</v>
      </c>
      <c r="R2179">
        <f t="shared" ref="R2179:R2242" si="138">YEAR(O2179)</f>
        <v>2016</v>
      </c>
      <c r="S2179">
        <f t="shared" ref="S2179:S2242" si="139">YEAR(O2179)</f>
        <v>2016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(((J2180/60)/60)/24)+DATE(1970,1,1)</f>
        <v>42723.63653935185</v>
      </c>
      <c r="P2180" t="str">
        <f t="shared" si="136"/>
        <v>music</v>
      </c>
      <c r="Q2180" t="str">
        <f t="shared" si="137"/>
        <v>rock</v>
      </c>
      <c r="R2180">
        <f t="shared" si="138"/>
        <v>2016</v>
      </c>
      <c r="S2180">
        <f t="shared" si="139"/>
        <v>2016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(((J2181/60)/60)/24)+DATE(1970,1,1)</f>
        <v>42075.171203703707</v>
      </c>
      <c r="P2181" t="str">
        <f t="shared" si="136"/>
        <v>music</v>
      </c>
      <c r="Q2181" t="str">
        <f t="shared" si="137"/>
        <v>rock</v>
      </c>
      <c r="R2181">
        <f t="shared" si="138"/>
        <v>2015</v>
      </c>
      <c r="S2181">
        <f t="shared" si="139"/>
        <v>2015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(((J2182/60)/60)/24)+DATE(1970,1,1)</f>
        <v>42279.669768518521</v>
      </c>
      <c r="P2182" t="str">
        <f t="shared" si="136"/>
        <v>music</v>
      </c>
      <c r="Q2182" t="str">
        <f t="shared" si="137"/>
        <v>rock</v>
      </c>
      <c r="R2182">
        <f t="shared" si="138"/>
        <v>2015</v>
      </c>
      <c r="S2182">
        <f t="shared" si="139"/>
        <v>2015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(((J2183/60)/60)/24)+DATE(1970,1,1)</f>
        <v>42773.005243055552</v>
      </c>
      <c r="P2183" t="str">
        <f t="shared" si="136"/>
        <v>games</v>
      </c>
      <c r="Q2183" t="str">
        <f t="shared" si="137"/>
        <v>tabletop games</v>
      </c>
      <c r="R2183">
        <f t="shared" si="138"/>
        <v>2017</v>
      </c>
      <c r="S2183">
        <f t="shared" si="139"/>
        <v>2017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(((J2184/60)/60)/24)+DATE(1970,1,1)</f>
        <v>41879.900752314818</v>
      </c>
      <c r="P2184" t="str">
        <f t="shared" si="136"/>
        <v>games</v>
      </c>
      <c r="Q2184" t="str">
        <f t="shared" si="137"/>
        <v>tabletop games</v>
      </c>
      <c r="R2184">
        <f t="shared" si="138"/>
        <v>2014</v>
      </c>
      <c r="S2184">
        <f t="shared" si="139"/>
        <v>2014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(((J2185/60)/60)/24)+DATE(1970,1,1)</f>
        <v>42745.365474537044</v>
      </c>
      <c r="P2185" t="str">
        <f t="shared" si="136"/>
        <v>games</v>
      </c>
      <c r="Q2185" t="str">
        <f t="shared" si="137"/>
        <v>tabletop games</v>
      </c>
      <c r="R2185">
        <f t="shared" si="138"/>
        <v>2017</v>
      </c>
      <c r="S2185">
        <f t="shared" si="139"/>
        <v>2017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(((J2186/60)/60)/24)+DATE(1970,1,1)</f>
        <v>42380.690289351856</v>
      </c>
      <c r="P2186" t="str">
        <f t="shared" si="136"/>
        <v>games</v>
      </c>
      <c r="Q2186" t="str">
        <f t="shared" si="137"/>
        <v>tabletop games</v>
      </c>
      <c r="R2186">
        <f t="shared" si="138"/>
        <v>2016</v>
      </c>
      <c r="S2186">
        <f t="shared" si="139"/>
        <v>2016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(((J2187/60)/60)/24)+DATE(1970,1,1)</f>
        <v>41319.349988425929</v>
      </c>
      <c r="P2187" t="str">
        <f t="shared" si="136"/>
        <v>games</v>
      </c>
      <c r="Q2187" t="str">
        <f t="shared" si="137"/>
        <v>tabletop games</v>
      </c>
      <c r="R2187">
        <f t="shared" si="138"/>
        <v>2013</v>
      </c>
      <c r="S2187">
        <f t="shared" si="139"/>
        <v>2013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(((J2188/60)/60)/24)+DATE(1970,1,1)</f>
        <v>42583.615081018521</v>
      </c>
      <c r="P2188" t="str">
        <f t="shared" si="136"/>
        <v>games</v>
      </c>
      <c r="Q2188" t="str">
        <f t="shared" si="137"/>
        <v>tabletop games</v>
      </c>
      <c r="R2188">
        <f t="shared" si="138"/>
        <v>2016</v>
      </c>
      <c r="S2188">
        <f t="shared" si="139"/>
        <v>2016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(((J2189/60)/60)/24)+DATE(1970,1,1)</f>
        <v>42068.209097222221</v>
      </c>
      <c r="P2189" t="str">
        <f t="shared" si="136"/>
        <v>games</v>
      </c>
      <c r="Q2189" t="str">
        <f t="shared" si="137"/>
        <v>tabletop games</v>
      </c>
      <c r="R2189">
        <f t="shared" si="138"/>
        <v>2015</v>
      </c>
      <c r="S2189">
        <f t="shared" si="139"/>
        <v>2015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(((J2190/60)/60)/24)+DATE(1970,1,1)</f>
        <v>42633.586122685185</v>
      </c>
      <c r="P2190" t="str">
        <f t="shared" si="136"/>
        <v>games</v>
      </c>
      <c r="Q2190" t="str">
        <f t="shared" si="137"/>
        <v>tabletop games</v>
      </c>
      <c r="R2190">
        <f t="shared" si="138"/>
        <v>2016</v>
      </c>
      <c r="S2190">
        <f t="shared" si="139"/>
        <v>2016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(((J2191/60)/60)/24)+DATE(1970,1,1)</f>
        <v>42467.788194444445</v>
      </c>
      <c r="P2191" t="str">
        <f t="shared" si="136"/>
        <v>games</v>
      </c>
      <c r="Q2191" t="str">
        <f t="shared" si="137"/>
        <v>tabletop games</v>
      </c>
      <c r="R2191">
        <f t="shared" si="138"/>
        <v>2016</v>
      </c>
      <c r="S2191">
        <f t="shared" si="139"/>
        <v>2016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(((J2192/60)/60)/24)+DATE(1970,1,1)</f>
        <v>42417.625046296293</v>
      </c>
      <c r="P2192" t="str">
        <f t="shared" si="136"/>
        <v>games</v>
      </c>
      <c r="Q2192" t="str">
        <f t="shared" si="137"/>
        <v>tabletop games</v>
      </c>
      <c r="R2192">
        <f t="shared" si="138"/>
        <v>2016</v>
      </c>
      <c r="S2192">
        <f t="shared" si="139"/>
        <v>2016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(((J2193/60)/60)/24)+DATE(1970,1,1)</f>
        <v>42768.833645833336</v>
      </c>
      <c r="P2193" t="str">
        <f t="shared" si="136"/>
        <v>games</v>
      </c>
      <c r="Q2193" t="str">
        <f t="shared" si="137"/>
        <v>tabletop games</v>
      </c>
      <c r="R2193">
        <f t="shared" si="138"/>
        <v>2017</v>
      </c>
      <c r="S2193">
        <f t="shared" si="139"/>
        <v>2017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(((J2194/60)/60)/24)+DATE(1970,1,1)</f>
        <v>42691.8512037037</v>
      </c>
      <c r="P2194" t="str">
        <f t="shared" si="136"/>
        <v>games</v>
      </c>
      <c r="Q2194" t="str">
        <f t="shared" si="137"/>
        <v>tabletop games</v>
      </c>
      <c r="R2194">
        <f t="shared" si="138"/>
        <v>2016</v>
      </c>
      <c r="S2194">
        <f t="shared" si="139"/>
        <v>2016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(((J2195/60)/60)/24)+DATE(1970,1,1)</f>
        <v>42664.405925925923</v>
      </c>
      <c r="P2195" t="str">
        <f t="shared" si="136"/>
        <v>games</v>
      </c>
      <c r="Q2195" t="str">
        <f t="shared" si="137"/>
        <v>tabletop games</v>
      </c>
      <c r="R2195">
        <f t="shared" si="138"/>
        <v>2016</v>
      </c>
      <c r="S2195">
        <f t="shared" si="139"/>
        <v>2016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(((J2196/60)/60)/24)+DATE(1970,1,1)</f>
        <v>42425.757986111115</v>
      </c>
      <c r="P2196" t="str">
        <f t="shared" si="136"/>
        <v>games</v>
      </c>
      <c r="Q2196" t="str">
        <f t="shared" si="137"/>
        <v>tabletop games</v>
      </c>
      <c r="R2196">
        <f t="shared" si="138"/>
        <v>2016</v>
      </c>
      <c r="S2196">
        <f t="shared" si="139"/>
        <v>2016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(((J2197/60)/60)/24)+DATE(1970,1,1)</f>
        <v>42197.771990740745</v>
      </c>
      <c r="P2197" t="str">
        <f t="shared" si="136"/>
        <v>games</v>
      </c>
      <c r="Q2197" t="str">
        <f t="shared" si="137"/>
        <v>tabletop games</v>
      </c>
      <c r="R2197">
        <f t="shared" si="138"/>
        <v>2015</v>
      </c>
      <c r="S2197">
        <f t="shared" si="139"/>
        <v>2015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(((J2198/60)/60)/24)+DATE(1970,1,1)</f>
        <v>42675.487291666665</v>
      </c>
      <c r="P2198" t="str">
        <f t="shared" si="136"/>
        <v>games</v>
      </c>
      <c r="Q2198" t="str">
        <f t="shared" si="137"/>
        <v>tabletop games</v>
      </c>
      <c r="R2198">
        <f t="shared" si="138"/>
        <v>2016</v>
      </c>
      <c r="S2198">
        <f t="shared" si="139"/>
        <v>2016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(((J2199/60)/60)/24)+DATE(1970,1,1)</f>
        <v>42033.584016203706</v>
      </c>
      <c r="P2199" t="str">
        <f t="shared" si="136"/>
        <v>games</v>
      </c>
      <c r="Q2199" t="str">
        <f t="shared" si="137"/>
        <v>tabletop games</v>
      </c>
      <c r="R2199">
        <f t="shared" si="138"/>
        <v>2015</v>
      </c>
      <c r="S2199">
        <f t="shared" si="139"/>
        <v>2015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(((J2200/60)/60)/24)+DATE(1970,1,1)</f>
        <v>42292.513888888891</v>
      </c>
      <c r="P2200" t="str">
        <f t="shared" si="136"/>
        <v>games</v>
      </c>
      <c r="Q2200" t="str">
        <f t="shared" si="137"/>
        <v>tabletop games</v>
      </c>
      <c r="R2200">
        <f t="shared" si="138"/>
        <v>2015</v>
      </c>
      <c r="S2200">
        <f t="shared" si="139"/>
        <v>2015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(((J2201/60)/60)/24)+DATE(1970,1,1)</f>
        <v>42262.416643518518</v>
      </c>
      <c r="P2201" t="str">
        <f t="shared" si="136"/>
        <v>games</v>
      </c>
      <c r="Q2201" t="str">
        <f t="shared" si="137"/>
        <v>tabletop games</v>
      </c>
      <c r="R2201">
        <f t="shared" si="138"/>
        <v>2015</v>
      </c>
      <c r="S2201">
        <f t="shared" si="139"/>
        <v>2015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(((J2202/60)/60)/24)+DATE(1970,1,1)</f>
        <v>42163.625787037032</v>
      </c>
      <c r="P2202" t="str">
        <f t="shared" si="136"/>
        <v>games</v>
      </c>
      <c r="Q2202" t="str">
        <f t="shared" si="137"/>
        <v>tabletop games</v>
      </c>
      <c r="R2202">
        <f t="shared" si="138"/>
        <v>2015</v>
      </c>
      <c r="S2202">
        <f t="shared" si="139"/>
        <v>2015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(((J2203/60)/60)/24)+DATE(1970,1,1)</f>
        <v>41276.846817129634</v>
      </c>
      <c r="P2203" t="str">
        <f t="shared" si="136"/>
        <v>music</v>
      </c>
      <c r="Q2203" t="str">
        <f t="shared" si="137"/>
        <v>electronic music</v>
      </c>
      <c r="R2203">
        <f t="shared" si="138"/>
        <v>2013</v>
      </c>
      <c r="S2203">
        <f t="shared" si="139"/>
        <v>2013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(((J2204/60)/60)/24)+DATE(1970,1,1)</f>
        <v>41184.849166666667</v>
      </c>
      <c r="P2204" t="str">
        <f t="shared" si="136"/>
        <v>music</v>
      </c>
      <c r="Q2204" t="str">
        <f t="shared" si="137"/>
        <v>electronic music</v>
      </c>
      <c r="R2204">
        <f t="shared" si="138"/>
        <v>2012</v>
      </c>
      <c r="S2204">
        <f t="shared" si="139"/>
        <v>2012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(((J2205/60)/60)/24)+DATE(1970,1,1)</f>
        <v>42241.85974537037</v>
      </c>
      <c r="P2205" t="str">
        <f t="shared" si="136"/>
        <v>music</v>
      </c>
      <c r="Q2205" t="str">
        <f t="shared" si="137"/>
        <v>electronic music</v>
      </c>
      <c r="R2205">
        <f t="shared" si="138"/>
        <v>2015</v>
      </c>
      <c r="S2205">
        <f t="shared" si="139"/>
        <v>2015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(((J2206/60)/60)/24)+DATE(1970,1,1)</f>
        <v>41312.311562499999</v>
      </c>
      <c r="P2206" t="str">
        <f t="shared" si="136"/>
        <v>music</v>
      </c>
      <c r="Q2206" t="str">
        <f t="shared" si="137"/>
        <v>electronic music</v>
      </c>
      <c r="R2206">
        <f t="shared" si="138"/>
        <v>2013</v>
      </c>
      <c r="S2206">
        <f t="shared" si="139"/>
        <v>2013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(((J2207/60)/60)/24)+DATE(1970,1,1)</f>
        <v>41031.82163194444</v>
      </c>
      <c r="P2207" t="str">
        <f t="shared" si="136"/>
        <v>music</v>
      </c>
      <c r="Q2207" t="str">
        <f t="shared" si="137"/>
        <v>electronic music</v>
      </c>
      <c r="R2207">
        <f t="shared" si="138"/>
        <v>2012</v>
      </c>
      <c r="S2207">
        <f t="shared" si="139"/>
        <v>2012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(((J2208/60)/60)/24)+DATE(1970,1,1)</f>
        <v>40997.257222222222</v>
      </c>
      <c r="P2208" t="str">
        <f t="shared" si="136"/>
        <v>music</v>
      </c>
      <c r="Q2208" t="str">
        <f t="shared" si="137"/>
        <v>electronic music</v>
      </c>
      <c r="R2208">
        <f t="shared" si="138"/>
        <v>2012</v>
      </c>
      <c r="S2208">
        <f t="shared" si="139"/>
        <v>2012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(((J2209/60)/60)/24)+DATE(1970,1,1)</f>
        <v>41564.194131944445</v>
      </c>
      <c r="P2209" t="str">
        <f t="shared" si="136"/>
        <v>music</v>
      </c>
      <c r="Q2209" t="str">
        <f t="shared" si="137"/>
        <v>electronic music</v>
      </c>
      <c r="R2209">
        <f t="shared" si="138"/>
        <v>2013</v>
      </c>
      <c r="S2209">
        <f t="shared" si="139"/>
        <v>2013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(((J2210/60)/60)/24)+DATE(1970,1,1)</f>
        <v>40946.882245370369</v>
      </c>
      <c r="P2210" t="str">
        <f t="shared" si="136"/>
        <v>music</v>
      </c>
      <c r="Q2210" t="str">
        <f t="shared" si="137"/>
        <v>electronic music</v>
      </c>
      <c r="R2210">
        <f t="shared" si="138"/>
        <v>2012</v>
      </c>
      <c r="S2210">
        <f t="shared" si="139"/>
        <v>2012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(((J2211/60)/60)/24)+DATE(1970,1,1)</f>
        <v>41732.479675925926</v>
      </c>
      <c r="P2211" t="str">
        <f t="shared" si="136"/>
        <v>music</v>
      </c>
      <c r="Q2211" t="str">
        <f t="shared" si="137"/>
        <v>electronic music</v>
      </c>
      <c r="R2211">
        <f t="shared" si="138"/>
        <v>2014</v>
      </c>
      <c r="S2211">
        <f t="shared" si="139"/>
        <v>2014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(((J2212/60)/60)/24)+DATE(1970,1,1)</f>
        <v>40956.066087962965</v>
      </c>
      <c r="P2212" t="str">
        <f t="shared" si="136"/>
        <v>music</v>
      </c>
      <c r="Q2212" t="str">
        <f t="shared" si="137"/>
        <v>electronic music</v>
      </c>
      <c r="R2212">
        <f t="shared" si="138"/>
        <v>2012</v>
      </c>
      <c r="S2212">
        <f t="shared" si="139"/>
        <v>2012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(((J2213/60)/60)/24)+DATE(1970,1,1)</f>
        <v>41716.785011574073</v>
      </c>
      <c r="P2213" t="str">
        <f t="shared" si="136"/>
        <v>music</v>
      </c>
      <c r="Q2213" t="str">
        <f t="shared" si="137"/>
        <v>electronic music</v>
      </c>
      <c r="R2213">
        <f t="shared" si="138"/>
        <v>2014</v>
      </c>
      <c r="S2213">
        <f t="shared" si="139"/>
        <v>2014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(((J2214/60)/60)/24)+DATE(1970,1,1)</f>
        <v>41548.747418981482</v>
      </c>
      <c r="P2214" t="str">
        <f t="shared" si="136"/>
        <v>music</v>
      </c>
      <c r="Q2214" t="str">
        <f t="shared" si="137"/>
        <v>electronic music</v>
      </c>
      <c r="R2214">
        <f t="shared" si="138"/>
        <v>2013</v>
      </c>
      <c r="S2214">
        <f t="shared" si="139"/>
        <v>2013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(((J2215/60)/60)/24)+DATE(1970,1,1)</f>
        <v>42109.826145833329</v>
      </c>
      <c r="P2215" t="str">
        <f t="shared" si="136"/>
        <v>music</v>
      </c>
      <c r="Q2215" t="str">
        <f t="shared" si="137"/>
        <v>electronic music</v>
      </c>
      <c r="R2215">
        <f t="shared" si="138"/>
        <v>2015</v>
      </c>
      <c r="S2215">
        <f t="shared" si="139"/>
        <v>2015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(((J2216/60)/60)/24)+DATE(1970,1,1)</f>
        <v>41646.792222222226</v>
      </c>
      <c r="P2216" t="str">
        <f t="shared" si="136"/>
        <v>music</v>
      </c>
      <c r="Q2216" t="str">
        <f t="shared" si="137"/>
        <v>electronic music</v>
      </c>
      <c r="R2216">
        <f t="shared" si="138"/>
        <v>2014</v>
      </c>
      <c r="S2216">
        <f t="shared" si="139"/>
        <v>2014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(((J2217/60)/60)/24)+DATE(1970,1,1)</f>
        <v>40958.717268518521</v>
      </c>
      <c r="P2217" t="str">
        <f t="shared" si="136"/>
        <v>music</v>
      </c>
      <c r="Q2217" t="str">
        <f t="shared" si="137"/>
        <v>electronic music</v>
      </c>
      <c r="R2217">
        <f t="shared" si="138"/>
        <v>2012</v>
      </c>
      <c r="S2217">
        <f t="shared" si="139"/>
        <v>2012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(((J2218/60)/60)/24)+DATE(1970,1,1)</f>
        <v>42194.751678240747</v>
      </c>
      <c r="P2218" t="str">
        <f t="shared" si="136"/>
        <v>music</v>
      </c>
      <c r="Q2218" t="str">
        <f t="shared" si="137"/>
        <v>electronic music</v>
      </c>
      <c r="R2218">
        <f t="shared" si="138"/>
        <v>2015</v>
      </c>
      <c r="S2218">
        <f t="shared" si="139"/>
        <v>2015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(((J2219/60)/60)/24)+DATE(1970,1,1)</f>
        <v>42299.776770833334</v>
      </c>
      <c r="P2219" t="str">
        <f t="shared" si="136"/>
        <v>music</v>
      </c>
      <c r="Q2219" t="str">
        <f t="shared" si="137"/>
        <v>electronic music</v>
      </c>
      <c r="R2219">
        <f t="shared" si="138"/>
        <v>2015</v>
      </c>
      <c r="S2219">
        <f t="shared" si="139"/>
        <v>2015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(((J2220/60)/60)/24)+DATE(1970,1,1)</f>
        <v>41127.812303240738</v>
      </c>
      <c r="P2220" t="str">
        <f t="shared" si="136"/>
        <v>music</v>
      </c>
      <c r="Q2220" t="str">
        <f t="shared" si="137"/>
        <v>electronic music</v>
      </c>
      <c r="R2220">
        <f t="shared" si="138"/>
        <v>2012</v>
      </c>
      <c r="S2220">
        <f t="shared" si="139"/>
        <v>2012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(((J2221/60)/60)/24)+DATE(1970,1,1)</f>
        <v>42205.718888888892</v>
      </c>
      <c r="P2221" t="str">
        <f t="shared" si="136"/>
        <v>music</v>
      </c>
      <c r="Q2221" t="str">
        <f t="shared" si="137"/>
        <v>electronic music</v>
      </c>
      <c r="R2221">
        <f t="shared" si="138"/>
        <v>2015</v>
      </c>
      <c r="S2221">
        <f t="shared" si="139"/>
        <v>2015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(((J2222/60)/60)/24)+DATE(1970,1,1)</f>
        <v>41452.060601851852</v>
      </c>
      <c r="P2222" t="str">
        <f t="shared" si="136"/>
        <v>music</v>
      </c>
      <c r="Q2222" t="str">
        <f t="shared" si="137"/>
        <v>electronic music</v>
      </c>
      <c r="R2222">
        <f t="shared" si="138"/>
        <v>2013</v>
      </c>
      <c r="S2222">
        <f t="shared" si="139"/>
        <v>2013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(((J2223/60)/60)/24)+DATE(1970,1,1)</f>
        <v>42452.666770833333</v>
      </c>
      <c r="P2223" t="str">
        <f t="shared" si="136"/>
        <v>games</v>
      </c>
      <c r="Q2223" t="str">
        <f t="shared" si="137"/>
        <v>tabletop games</v>
      </c>
      <c r="R2223">
        <f t="shared" si="138"/>
        <v>2016</v>
      </c>
      <c r="S2223">
        <f t="shared" si="139"/>
        <v>2016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(((J2224/60)/60)/24)+DATE(1970,1,1)</f>
        <v>40906.787581018521</v>
      </c>
      <c r="P2224" t="str">
        <f t="shared" si="136"/>
        <v>games</v>
      </c>
      <c r="Q2224" t="str">
        <f t="shared" si="137"/>
        <v>tabletop games</v>
      </c>
      <c r="R2224">
        <f t="shared" si="138"/>
        <v>2011</v>
      </c>
      <c r="S2224">
        <f t="shared" si="139"/>
        <v>2011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(((J2225/60)/60)/24)+DATE(1970,1,1)</f>
        <v>42152.640833333338</v>
      </c>
      <c r="P2225" t="str">
        <f t="shared" si="136"/>
        <v>games</v>
      </c>
      <c r="Q2225" t="str">
        <f t="shared" si="137"/>
        <v>tabletop games</v>
      </c>
      <c r="R2225">
        <f t="shared" si="138"/>
        <v>2015</v>
      </c>
      <c r="S2225">
        <f t="shared" si="139"/>
        <v>2015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(((J2226/60)/60)/24)+DATE(1970,1,1)</f>
        <v>42644.667534722219</v>
      </c>
      <c r="P2226" t="str">
        <f t="shared" si="136"/>
        <v>games</v>
      </c>
      <c r="Q2226" t="str">
        <f t="shared" si="137"/>
        <v>tabletop games</v>
      </c>
      <c r="R2226">
        <f t="shared" si="138"/>
        <v>2016</v>
      </c>
      <c r="S2226">
        <f t="shared" si="139"/>
        <v>2016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(((J2227/60)/60)/24)+DATE(1970,1,1)</f>
        <v>41873.79184027778</v>
      </c>
      <c r="P2227" t="str">
        <f t="shared" si="136"/>
        <v>games</v>
      </c>
      <c r="Q2227" t="str">
        <f t="shared" si="137"/>
        <v>tabletop games</v>
      </c>
      <c r="R2227">
        <f t="shared" si="138"/>
        <v>2014</v>
      </c>
      <c r="S2227">
        <f t="shared" si="139"/>
        <v>2014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(((J2228/60)/60)/24)+DATE(1970,1,1)</f>
        <v>42381.79886574074</v>
      </c>
      <c r="P2228" t="str">
        <f t="shared" si="136"/>
        <v>games</v>
      </c>
      <c r="Q2228" t="str">
        <f t="shared" si="137"/>
        <v>tabletop games</v>
      </c>
      <c r="R2228">
        <f t="shared" si="138"/>
        <v>2016</v>
      </c>
      <c r="S2228">
        <f t="shared" si="139"/>
        <v>2016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(((J2229/60)/60)/24)+DATE(1970,1,1)</f>
        <v>41561.807349537034</v>
      </c>
      <c r="P2229" t="str">
        <f t="shared" si="136"/>
        <v>games</v>
      </c>
      <c r="Q2229" t="str">
        <f t="shared" si="137"/>
        <v>tabletop games</v>
      </c>
      <c r="R2229">
        <f t="shared" si="138"/>
        <v>2013</v>
      </c>
      <c r="S2229">
        <f t="shared" si="139"/>
        <v>2013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(((J2230/60)/60)/24)+DATE(1970,1,1)</f>
        <v>42202.278194444443</v>
      </c>
      <c r="P2230" t="str">
        <f t="shared" si="136"/>
        <v>games</v>
      </c>
      <c r="Q2230" t="str">
        <f t="shared" si="137"/>
        <v>tabletop games</v>
      </c>
      <c r="R2230">
        <f t="shared" si="138"/>
        <v>2015</v>
      </c>
      <c r="S2230">
        <f t="shared" si="139"/>
        <v>2015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(((J2231/60)/60)/24)+DATE(1970,1,1)</f>
        <v>41484.664247685185</v>
      </c>
      <c r="P2231" t="str">
        <f t="shared" si="136"/>
        <v>games</v>
      </c>
      <c r="Q2231" t="str">
        <f t="shared" si="137"/>
        <v>tabletop games</v>
      </c>
      <c r="R2231">
        <f t="shared" si="138"/>
        <v>2013</v>
      </c>
      <c r="S2231">
        <f t="shared" si="139"/>
        <v>2013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(((J2232/60)/60)/24)+DATE(1970,1,1)</f>
        <v>41724.881099537037</v>
      </c>
      <c r="P2232" t="str">
        <f t="shared" si="136"/>
        <v>games</v>
      </c>
      <c r="Q2232" t="str">
        <f t="shared" si="137"/>
        <v>tabletop games</v>
      </c>
      <c r="R2232">
        <f t="shared" si="138"/>
        <v>2014</v>
      </c>
      <c r="S2232">
        <f t="shared" si="139"/>
        <v>2014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(((J2233/60)/60)/24)+DATE(1970,1,1)</f>
        <v>41423.910891203705</v>
      </c>
      <c r="P2233" t="str">
        <f t="shared" si="136"/>
        <v>games</v>
      </c>
      <c r="Q2233" t="str">
        <f t="shared" si="137"/>
        <v>tabletop games</v>
      </c>
      <c r="R2233">
        <f t="shared" si="138"/>
        <v>2013</v>
      </c>
      <c r="S2233">
        <f t="shared" si="139"/>
        <v>2013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(((J2234/60)/60)/24)+DATE(1970,1,1)</f>
        <v>41806.794074074074</v>
      </c>
      <c r="P2234" t="str">
        <f t="shared" si="136"/>
        <v>games</v>
      </c>
      <c r="Q2234" t="str">
        <f t="shared" si="137"/>
        <v>tabletop games</v>
      </c>
      <c r="R2234">
        <f t="shared" si="138"/>
        <v>2014</v>
      </c>
      <c r="S2234">
        <f t="shared" si="139"/>
        <v>2014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(((J2235/60)/60)/24)+DATE(1970,1,1)</f>
        <v>42331.378923611104</v>
      </c>
      <c r="P2235" t="str">
        <f t="shared" si="136"/>
        <v>games</v>
      </c>
      <c r="Q2235" t="str">
        <f t="shared" si="137"/>
        <v>tabletop games</v>
      </c>
      <c r="R2235">
        <f t="shared" si="138"/>
        <v>2015</v>
      </c>
      <c r="S2235">
        <f t="shared" si="139"/>
        <v>2015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(((J2236/60)/60)/24)+DATE(1970,1,1)</f>
        <v>42710.824618055558</v>
      </c>
      <c r="P2236" t="str">
        <f t="shared" si="136"/>
        <v>games</v>
      </c>
      <c r="Q2236" t="str">
        <f t="shared" si="137"/>
        <v>tabletop games</v>
      </c>
      <c r="R2236">
        <f t="shared" si="138"/>
        <v>2016</v>
      </c>
      <c r="S2236">
        <f t="shared" si="139"/>
        <v>2016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(((J2237/60)/60)/24)+DATE(1970,1,1)</f>
        <v>42062.022118055553</v>
      </c>
      <c r="P2237" t="str">
        <f t="shared" si="136"/>
        <v>games</v>
      </c>
      <c r="Q2237" t="str">
        <f t="shared" si="137"/>
        <v>tabletop games</v>
      </c>
      <c r="R2237">
        <f t="shared" si="138"/>
        <v>2015</v>
      </c>
      <c r="S2237">
        <f t="shared" si="139"/>
        <v>2015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(((J2238/60)/60)/24)+DATE(1970,1,1)</f>
        <v>42371.617164351846</v>
      </c>
      <c r="P2238" t="str">
        <f t="shared" si="136"/>
        <v>games</v>
      </c>
      <c r="Q2238" t="str">
        <f t="shared" si="137"/>
        <v>tabletop games</v>
      </c>
      <c r="R2238">
        <f t="shared" si="138"/>
        <v>2016</v>
      </c>
      <c r="S2238">
        <f t="shared" si="139"/>
        <v>2016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(((J2239/60)/60)/24)+DATE(1970,1,1)</f>
        <v>41915.003275462965</v>
      </c>
      <c r="P2239" t="str">
        <f t="shared" si="136"/>
        <v>games</v>
      </c>
      <c r="Q2239" t="str">
        <f t="shared" si="137"/>
        <v>tabletop games</v>
      </c>
      <c r="R2239">
        <f t="shared" si="138"/>
        <v>2014</v>
      </c>
      <c r="S2239">
        <f t="shared" si="139"/>
        <v>2014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(((J2240/60)/60)/24)+DATE(1970,1,1)</f>
        <v>42774.621712962966</v>
      </c>
      <c r="P2240" t="str">
        <f t="shared" si="136"/>
        <v>games</v>
      </c>
      <c r="Q2240" t="str">
        <f t="shared" si="137"/>
        <v>tabletop games</v>
      </c>
      <c r="R2240">
        <f t="shared" si="138"/>
        <v>2017</v>
      </c>
      <c r="S2240">
        <f t="shared" si="139"/>
        <v>2017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(((J2241/60)/60)/24)+DATE(1970,1,1)</f>
        <v>41572.958495370374</v>
      </c>
      <c r="P2241" t="str">
        <f t="shared" si="136"/>
        <v>games</v>
      </c>
      <c r="Q2241" t="str">
        <f t="shared" si="137"/>
        <v>tabletop games</v>
      </c>
      <c r="R2241">
        <f t="shared" si="138"/>
        <v>2013</v>
      </c>
      <c r="S2241">
        <f t="shared" si="139"/>
        <v>2013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(((J2242/60)/60)/24)+DATE(1970,1,1)</f>
        <v>42452.825740740736</v>
      </c>
      <c r="P2242" t="str">
        <f t="shared" ref="P2242:P2305" si="140">LEFT(N2242,SEARCH("/",N2242)-1)</f>
        <v>games</v>
      </c>
      <c r="Q2242" t="str">
        <f t="shared" ref="Q2242:Q2305" si="141">RIGHT(N2242,LEN(N2242)-SEARCH("/",N2242))</f>
        <v>tabletop games</v>
      </c>
      <c r="R2242">
        <f t="shared" si="138"/>
        <v>2016</v>
      </c>
      <c r="S2242">
        <f t="shared" si="139"/>
        <v>2016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(((J2243/60)/60)/24)+DATE(1970,1,1)</f>
        <v>42766.827546296292</v>
      </c>
      <c r="P2243" t="str">
        <f t="shared" si="140"/>
        <v>games</v>
      </c>
      <c r="Q2243" t="str">
        <f t="shared" si="141"/>
        <v>tabletop games</v>
      </c>
      <c r="R2243">
        <f t="shared" ref="R2243:R2306" si="142">YEAR(O2243)</f>
        <v>2017</v>
      </c>
      <c r="S2243">
        <f t="shared" ref="S2243:S2306" si="143">YEAR(O2243)</f>
        <v>2017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(((J2244/60)/60)/24)+DATE(1970,1,1)</f>
        <v>41569.575613425928</v>
      </c>
      <c r="P2244" t="str">
        <f t="shared" si="140"/>
        <v>games</v>
      </c>
      <c r="Q2244" t="str">
        <f t="shared" si="141"/>
        <v>tabletop games</v>
      </c>
      <c r="R2244">
        <f t="shared" si="142"/>
        <v>2013</v>
      </c>
      <c r="S2244">
        <f t="shared" si="143"/>
        <v>2013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(((J2245/60)/60)/24)+DATE(1970,1,1)</f>
        <v>42800.751041666663</v>
      </c>
      <c r="P2245" t="str">
        <f t="shared" si="140"/>
        <v>games</v>
      </c>
      <c r="Q2245" t="str">
        <f t="shared" si="141"/>
        <v>tabletop games</v>
      </c>
      <c r="R2245">
        <f t="shared" si="142"/>
        <v>2017</v>
      </c>
      <c r="S2245">
        <f t="shared" si="143"/>
        <v>2017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(((J2246/60)/60)/24)+DATE(1970,1,1)</f>
        <v>42647.818819444445</v>
      </c>
      <c r="P2246" t="str">
        <f t="shared" si="140"/>
        <v>games</v>
      </c>
      <c r="Q2246" t="str">
        <f t="shared" si="141"/>
        <v>tabletop games</v>
      </c>
      <c r="R2246">
        <f t="shared" si="142"/>
        <v>2016</v>
      </c>
      <c r="S2246">
        <f t="shared" si="143"/>
        <v>2016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(((J2247/60)/60)/24)+DATE(1970,1,1)</f>
        <v>41660.708530092597</v>
      </c>
      <c r="P2247" t="str">
        <f t="shared" si="140"/>
        <v>games</v>
      </c>
      <c r="Q2247" t="str">
        <f t="shared" si="141"/>
        <v>tabletop games</v>
      </c>
      <c r="R2247">
        <f t="shared" si="142"/>
        <v>2014</v>
      </c>
      <c r="S2247">
        <f t="shared" si="143"/>
        <v>2014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(((J2248/60)/60)/24)+DATE(1970,1,1)</f>
        <v>42221.79178240741</v>
      </c>
      <c r="P2248" t="str">
        <f t="shared" si="140"/>
        <v>games</v>
      </c>
      <c r="Q2248" t="str">
        <f t="shared" si="141"/>
        <v>tabletop games</v>
      </c>
      <c r="R2248">
        <f t="shared" si="142"/>
        <v>2015</v>
      </c>
      <c r="S2248">
        <f t="shared" si="143"/>
        <v>2015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(((J2249/60)/60)/24)+DATE(1970,1,1)</f>
        <v>42200.666261574079</v>
      </c>
      <c r="P2249" t="str">
        <f t="shared" si="140"/>
        <v>games</v>
      </c>
      <c r="Q2249" t="str">
        <f t="shared" si="141"/>
        <v>tabletop games</v>
      </c>
      <c r="R2249">
        <f t="shared" si="142"/>
        <v>2015</v>
      </c>
      <c r="S2249">
        <f t="shared" si="143"/>
        <v>2015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(((J2250/60)/60)/24)+DATE(1970,1,1)</f>
        <v>42688.875902777778</v>
      </c>
      <c r="P2250" t="str">
        <f t="shared" si="140"/>
        <v>games</v>
      </c>
      <c r="Q2250" t="str">
        <f t="shared" si="141"/>
        <v>tabletop games</v>
      </c>
      <c r="R2250">
        <f t="shared" si="142"/>
        <v>2016</v>
      </c>
      <c r="S2250">
        <f t="shared" si="143"/>
        <v>2016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(((J2251/60)/60)/24)+DATE(1970,1,1)</f>
        <v>41336.703298611108</v>
      </c>
      <c r="P2251" t="str">
        <f t="shared" si="140"/>
        <v>games</v>
      </c>
      <c r="Q2251" t="str">
        <f t="shared" si="141"/>
        <v>tabletop games</v>
      </c>
      <c r="R2251">
        <f t="shared" si="142"/>
        <v>2013</v>
      </c>
      <c r="S2251">
        <f t="shared" si="143"/>
        <v>2013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(((J2252/60)/60)/24)+DATE(1970,1,1)</f>
        <v>42677.005474537036</v>
      </c>
      <c r="P2252" t="str">
        <f t="shared" si="140"/>
        <v>games</v>
      </c>
      <c r="Q2252" t="str">
        <f t="shared" si="141"/>
        <v>tabletop games</v>
      </c>
      <c r="R2252">
        <f t="shared" si="142"/>
        <v>2016</v>
      </c>
      <c r="S2252">
        <f t="shared" si="143"/>
        <v>2016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(((J2253/60)/60)/24)+DATE(1970,1,1)</f>
        <v>41846.34579861111</v>
      </c>
      <c r="P2253" t="str">
        <f t="shared" si="140"/>
        <v>games</v>
      </c>
      <c r="Q2253" t="str">
        <f t="shared" si="141"/>
        <v>tabletop games</v>
      </c>
      <c r="R2253">
        <f t="shared" si="142"/>
        <v>2014</v>
      </c>
      <c r="S2253">
        <f t="shared" si="143"/>
        <v>2014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(((J2254/60)/60)/24)+DATE(1970,1,1)</f>
        <v>42573.327986111108</v>
      </c>
      <c r="P2254" t="str">
        <f t="shared" si="140"/>
        <v>games</v>
      </c>
      <c r="Q2254" t="str">
        <f t="shared" si="141"/>
        <v>tabletop games</v>
      </c>
      <c r="R2254">
        <f t="shared" si="142"/>
        <v>2016</v>
      </c>
      <c r="S2254">
        <f t="shared" si="143"/>
        <v>2016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(((J2255/60)/60)/24)+DATE(1970,1,1)</f>
        <v>42296.631331018521</v>
      </c>
      <c r="P2255" t="str">
        <f t="shared" si="140"/>
        <v>games</v>
      </c>
      <c r="Q2255" t="str">
        <f t="shared" si="141"/>
        <v>tabletop games</v>
      </c>
      <c r="R2255">
        <f t="shared" si="142"/>
        <v>2015</v>
      </c>
      <c r="S2255">
        <f t="shared" si="143"/>
        <v>2015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(((J2256/60)/60)/24)+DATE(1970,1,1)</f>
        <v>42752.647777777776</v>
      </c>
      <c r="P2256" t="str">
        <f t="shared" si="140"/>
        <v>games</v>
      </c>
      <c r="Q2256" t="str">
        <f t="shared" si="141"/>
        <v>tabletop games</v>
      </c>
      <c r="R2256">
        <f t="shared" si="142"/>
        <v>2017</v>
      </c>
      <c r="S2256">
        <f t="shared" si="143"/>
        <v>2017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(((J2257/60)/60)/24)+DATE(1970,1,1)</f>
        <v>42467.951979166668</v>
      </c>
      <c r="P2257" t="str">
        <f t="shared" si="140"/>
        <v>games</v>
      </c>
      <c r="Q2257" t="str">
        <f t="shared" si="141"/>
        <v>tabletop games</v>
      </c>
      <c r="R2257">
        <f t="shared" si="142"/>
        <v>2016</v>
      </c>
      <c r="S2257">
        <f t="shared" si="143"/>
        <v>2016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(((J2258/60)/60)/24)+DATE(1970,1,1)</f>
        <v>42682.451921296291</v>
      </c>
      <c r="P2258" t="str">
        <f t="shared" si="140"/>
        <v>games</v>
      </c>
      <c r="Q2258" t="str">
        <f t="shared" si="141"/>
        <v>tabletop games</v>
      </c>
      <c r="R2258">
        <f t="shared" si="142"/>
        <v>2016</v>
      </c>
      <c r="S2258">
        <f t="shared" si="143"/>
        <v>2016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(((J2259/60)/60)/24)+DATE(1970,1,1)</f>
        <v>42505.936678240745</v>
      </c>
      <c r="P2259" t="str">
        <f t="shared" si="140"/>
        <v>games</v>
      </c>
      <c r="Q2259" t="str">
        <f t="shared" si="141"/>
        <v>tabletop games</v>
      </c>
      <c r="R2259">
        <f t="shared" si="142"/>
        <v>2016</v>
      </c>
      <c r="S2259">
        <f t="shared" si="143"/>
        <v>2016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(((J2260/60)/60)/24)+DATE(1970,1,1)</f>
        <v>42136.75100694444</v>
      </c>
      <c r="P2260" t="str">
        <f t="shared" si="140"/>
        <v>games</v>
      </c>
      <c r="Q2260" t="str">
        <f t="shared" si="141"/>
        <v>tabletop games</v>
      </c>
      <c r="R2260">
        <f t="shared" si="142"/>
        <v>2015</v>
      </c>
      <c r="S2260">
        <f t="shared" si="143"/>
        <v>2015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(((J2261/60)/60)/24)+DATE(1970,1,1)</f>
        <v>42702.804814814815</v>
      </c>
      <c r="P2261" t="str">
        <f t="shared" si="140"/>
        <v>games</v>
      </c>
      <c r="Q2261" t="str">
        <f t="shared" si="141"/>
        <v>tabletop games</v>
      </c>
      <c r="R2261">
        <f t="shared" si="142"/>
        <v>2016</v>
      </c>
      <c r="S2261">
        <f t="shared" si="143"/>
        <v>2016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(((J2262/60)/60)/24)+DATE(1970,1,1)</f>
        <v>41695.016782407409</v>
      </c>
      <c r="P2262" t="str">
        <f t="shared" si="140"/>
        <v>games</v>
      </c>
      <c r="Q2262" t="str">
        <f t="shared" si="141"/>
        <v>tabletop games</v>
      </c>
      <c r="R2262">
        <f t="shared" si="142"/>
        <v>2014</v>
      </c>
      <c r="S2262">
        <f t="shared" si="143"/>
        <v>2014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(((J2263/60)/60)/24)+DATE(1970,1,1)</f>
        <v>42759.724768518514</v>
      </c>
      <c r="P2263" t="str">
        <f t="shared" si="140"/>
        <v>games</v>
      </c>
      <c r="Q2263" t="str">
        <f t="shared" si="141"/>
        <v>tabletop games</v>
      </c>
      <c r="R2263">
        <f t="shared" si="142"/>
        <v>2017</v>
      </c>
      <c r="S2263">
        <f t="shared" si="143"/>
        <v>2017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(((J2264/60)/60)/24)+DATE(1970,1,1)</f>
        <v>41926.585162037038</v>
      </c>
      <c r="P2264" t="str">
        <f t="shared" si="140"/>
        <v>games</v>
      </c>
      <c r="Q2264" t="str">
        <f t="shared" si="141"/>
        <v>tabletop games</v>
      </c>
      <c r="R2264">
        <f t="shared" si="142"/>
        <v>2014</v>
      </c>
      <c r="S2264">
        <f t="shared" si="143"/>
        <v>2014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(((J2265/60)/60)/24)+DATE(1970,1,1)</f>
        <v>42014.832326388889</v>
      </c>
      <c r="P2265" t="str">
        <f t="shared" si="140"/>
        <v>games</v>
      </c>
      <c r="Q2265" t="str">
        <f t="shared" si="141"/>
        <v>tabletop games</v>
      </c>
      <c r="R2265">
        <f t="shared" si="142"/>
        <v>2015</v>
      </c>
      <c r="S2265">
        <f t="shared" si="143"/>
        <v>2015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(((J2266/60)/60)/24)+DATE(1970,1,1)</f>
        <v>42496.582337962958</v>
      </c>
      <c r="P2266" t="str">
        <f t="shared" si="140"/>
        <v>games</v>
      </c>
      <c r="Q2266" t="str">
        <f t="shared" si="141"/>
        <v>tabletop games</v>
      </c>
      <c r="R2266">
        <f t="shared" si="142"/>
        <v>2016</v>
      </c>
      <c r="S2266">
        <f t="shared" si="143"/>
        <v>2016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(((J2267/60)/60)/24)+DATE(1970,1,1)</f>
        <v>42689.853090277778</v>
      </c>
      <c r="P2267" t="str">
        <f t="shared" si="140"/>
        <v>games</v>
      </c>
      <c r="Q2267" t="str">
        <f t="shared" si="141"/>
        <v>tabletop games</v>
      </c>
      <c r="R2267">
        <f t="shared" si="142"/>
        <v>2016</v>
      </c>
      <c r="S2267">
        <f t="shared" si="143"/>
        <v>2016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(((J2268/60)/60)/24)+DATE(1970,1,1)</f>
        <v>42469.874907407408</v>
      </c>
      <c r="P2268" t="str">
        <f t="shared" si="140"/>
        <v>games</v>
      </c>
      <c r="Q2268" t="str">
        <f t="shared" si="141"/>
        <v>tabletop games</v>
      </c>
      <c r="R2268">
        <f t="shared" si="142"/>
        <v>2016</v>
      </c>
      <c r="S2268">
        <f t="shared" si="143"/>
        <v>2016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(((J2269/60)/60)/24)+DATE(1970,1,1)</f>
        <v>41968.829826388886</v>
      </c>
      <c r="P2269" t="str">
        <f t="shared" si="140"/>
        <v>games</v>
      </c>
      <c r="Q2269" t="str">
        <f t="shared" si="141"/>
        <v>tabletop games</v>
      </c>
      <c r="R2269">
        <f t="shared" si="142"/>
        <v>2014</v>
      </c>
      <c r="S2269">
        <f t="shared" si="143"/>
        <v>2014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(((J2270/60)/60)/24)+DATE(1970,1,1)</f>
        <v>42776.082349537035</v>
      </c>
      <c r="P2270" t="str">
        <f t="shared" si="140"/>
        <v>games</v>
      </c>
      <c r="Q2270" t="str">
        <f t="shared" si="141"/>
        <v>tabletop games</v>
      </c>
      <c r="R2270">
        <f t="shared" si="142"/>
        <v>2017</v>
      </c>
      <c r="S2270">
        <f t="shared" si="143"/>
        <v>2017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(((J2271/60)/60)/24)+DATE(1970,1,1)</f>
        <v>42776.704432870371</v>
      </c>
      <c r="P2271" t="str">
        <f t="shared" si="140"/>
        <v>games</v>
      </c>
      <c r="Q2271" t="str">
        <f t="shared" si="141"/>
        <v>tabletop games</v>
      </c>
      <c r="R2271">
        <f t="shared" si="142"/>
        <v>2017</v>
      </c>
      <c r="S2271">
        <f t="shared" si="143"/>
        <v>2017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(((J2272/60)/60)/24)+DATE(1970,1,1)</f>
        <v>42725.869363425925</v>
      </c>
      <c r="P2272" t="str">
        <f t="shared" si="140"/>
        <v>games</v>
      </c>
      <c r="Q2272" t="str">
        <f t="shared" si="141"/>
        <v>tabletop games</v>
      </c>
      <c r="R2272">
        <f t="shared" si="142"/>
        <v>2016</v>
      </c>
      <c r="S2272">
        <f t="shared" si="143"/>
        <v>2016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(((J2273/60)/60)/24)+DATE(1970,1,1)</f>
        <v>42684.000046296293</v>
      </c>
      <c r="P2273" t="str">
        <f t="shared" si="140"/>
        <v>games</v>
      </c>
      <c r="Q2273" t="str">
        <f t="shared" si="141"/>
        <v>tabletop games</v>
      </c>
      <c r="R2273">
        <f t="shared" si="142"/>
        <v>2016</v>
      </c>
      <c r="S2273">
        <f t="shared" si="143"/>
        <v>2016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(((J2274/60)/60)/24)+DATE(1970,1,1)</f>
        <v>42315.699490740735</v>
      </c>
      <c r="P2274" t="str">
        <f t="shared" si="140"/>
        <v>games</v>
      </c>
      <c r="Q2274" t="str">
        <f t="shared" si="141"/>
        <v>tabletop games</v>
      </c>
      <c r="R2274">
        <f t="shared" si="142"/>
        <v>2015</v>
      </c>
      <c r="S2274">
        <f t="shared" si="143"/>
        <v>2015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(((J2275/60)/60)/24)+DATE(1970,1,1)</f>
        <v>42781.549097222218</v>
      </c>
      <c r="P2275" t="str">
        <f t="shared" si="140"/>
        <v>games</v>
      </c>
      <c r="Q2275" t="str">
        <f t="shared" si="141"/>
        <v>tabletop games</v>
      </c>
      <c r="R2275">
        <f t="shared" si="142"/>
        <v>2017</v>
      </c>
      <c r="S2275">
        <f t="shared" si="143"/>
        <v>2017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(((J2276/60)/60)/24)+DATE(1970,1,1)</f>
        <v>41663.500659722224</v>
      </c>
      <c r="P2276" t="str">
        <f t="shared" si="140"/>
        <v>games</v>
      </c>
      <c r="Q2276" t="str">
        <f t="shared" si="141"/>
        <v>tabletop games</v>
      </c>
      <c r="R2276">
        <f t="shared" si="142"/>
        <v>2014</v>
      </c>
      <c r="S2276">
        <f t="shared" si="143"/>
        <v>2014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(((J2277/60)/60)/24)+DATE(1970,1,1)</f>
        <v>41965.616655092599</v>
      </c>
      <c r="P2277" t="str">
        <f t="shared" si="140"/>
        <v>games</v>
      </c>
      <c r="Q2277" t="str">
        <f t="shared" si="141"/>
        <v>tabletop games</v>
      </c>
      <c r="R2277">
        <f t="shared" si="142"/>
        <v>2014</v>
      </c>
      <c r="S2277">
        <f t="shared" si="143"/>
        <v>2014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(((J2278/60)/60)/24)+DATE(1970,1,1)</f>
        <v>41614.651493055557</v>
      </c>
      <c r="P2278" t="str">
        <f t="shared" si="140"/>
        <v>games</v>
      </c>
      <c r="Q2278" t="str">
        <f t="shared" si="141"/>
        <v>tabletop games</v>
      </c>
      <c r="R2278">
        <f t="shared" si="142"/>
        <v>2013</v>
      </c>
      <c r="S2278">
        <f t="shared" si="143"/>
        <v>2013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(((J2279/60)/60)/24)+DATE(1970,1,1)</f>
        <v>40936.678506944445</v>
      </c>
      <c r="P2279" t="str">
        <f t="shared" si="140"/>
        <v>games</v>
      </c>
      <c r="Q2279" t="str">
        <f t="shared" si="141"/>
        <v>tabletop games</v>
      </c>
      <c r="R2279">
        <f t="shared" si="142"/>
        <v>2012</v>
      </c>
      <c r="S2279">
        <f t="shared" si="143"/>
        <v>2012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(((J2280/60)/60)/24)+DATE(1970,1,1)</f>
        <v>42338.709108796291</v>
      </c>
      <c r="P2280" t="str">
        <f t="shared" si="140"/>
        <v>games</v>
      </c>
      <c r="Q2280" t="str">
        <f t="shared" si="141"/>
        <v>tabletop games</v>
      </c>
      <c r="R2280">
        <f t="shared" si="142"/>
        <v>2015</v>
      </c>
      <c r="S2280">
        <f t="shared" si="143"/>
        <v>2015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(((J2281/60)/60)/24)+DATE(1970,1,1)</f>
        <v>42020.806701388887</v>
      </c>
      <c r="P2281" t="str">
        <f t="shared" si="140"/>
        <v>games</v>
      </c>
      <c r="Q2281" t="str">
        <f t="shared" si="141"/>
        <v>tabletop games</v>
      </c>
      <c r="R2281">
        <f t="shared" si="142"/>
        <v>2015</v>
      </c>
      <c r="S2281">
        <f t="shared" si="143"/>
        <v>2015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(((J2282/60)/60)/24)+DATE(1970,1,1)</f>
        <v>42234.624895833331</v>
      </c>
      <c r="P2282" t="str">
        <f t="shared" si="140"/>
        <v>games</v>
      </c>
      <c r="Q2282" t="str">
        <f t="shared" si="141"/>
        <v>tabletop games</v>
      </c>
      <c r="R2282">
        <f t="shared" si="142"/>
        <v>2015</v>
      </c>
      <c r="S2282">
        <f t="shared" si="143"/>
        <v>2015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(((J2283/60)/60)/24)+DATE(1970,1,1)</f>
        <v>40687.285844907405</v>
      </c>
      <c r="P2283" t="str">
        <f t="shared" si="140"/>
        <v>music</v>
      </c>
      <c r="Q2283" t="str">
        <f t="shared" si="141"/>
        <v>rock</v>
      </c>
      <c r="R2283">
        <f t="shared" si="142"/>
        <v>2011</v>
      </c>
      <c r="S2283">
        <f t="shared" si="143"/>
        <v>2011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(((J2284/60)/60)/24)+DATE(1970,1,1)</f>
        <v>42323.17460648148</v>
      </c>
      <c r="P2284" t="str">
        <f t="shared" si="140"/>
        <v>music</v>
      </c>
      <c r="Q2284" t="str">
        <f t="shared" si="141"/>
        <v>rock</v>
      </c>
      <c r="R2284">
        <f t="shared" si="142"/>
        <v>2015</v>
      </c>
      <c r="S2284">
        <f t="shared" si="143"/>
        <v>2015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(((J2285/60)/60)/24)+DATE(1970,1,1)</f>
        <v>40978.125046296293</v>
      </c>
      <c r="P2285" t="str">
        <f t="shared" si="140"/>
        <v>music</v>
      </c>
      <c r="Q2285" t="str">
        <f t="shared" si="141"/>
        <v>rock</v>
      </c>
      <c r="R2285">
        <f t="shared" si="142"/>
        <v>2012</v>
      </c>
      <c r="S2285">
        <f t="shared" si="143"/>
        <v>2012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(((J2286/60)/60)/24)+DATE(1970,1,1)</f>
        <v>40585.796817129631</v>
      </c>
      <c r="P2286" t="str">
        <f t="shared" si="140"/>
        <v>music</v>
      </c>
      <c r="Q2286" t="str">
        <f t="shared" si="141"/>
        <v>rock</v>
      </c>
      <c r="R2286">
        <f t="shared" si="142"/>
        <v>2011</v>
      </c>
      <c r="S2286">
        <f t="shared" si="143"/>
        <v>2011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(((J2287/60)/60)/24)+DATE(1970,1,1)</f>
        <v>41059.185682870368</v>
      </c>
      <c r="P2287" t="str">
        <f t="shared" si="140"/>
        <v>music</v>
      </c>
      <c r="Q2287" t="str">
        <f t="shared" si="141"/>
        <v>rock</v>
      </c>
      <c r="R2287">
        <f t="shared" si="142"/>
        <v>2012</v>
      </c>
      <c r="S2287">
        <f t="shared" si="143"/>
        <v>2012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(((J2288/60)/60)/24)+DATE(1970,1,1)</f>
        <v>41494.963587962964</v>
      </c>
      <c r="P2288" t="str">
        <f t="shared" si="140"/>
        <v>music</v>
      </c>
      <c r="Q2288" t="str">
        <f t="shared" si="141"/>
        <v>rock</v>
      </c>
      <c r="R2288">
        <f t="shared" si="142"/>
        <v>2013</v>
      </c>
      <c r="S2288">
        <f t="shared" si="143"/>
        <v>2013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(((J2289/60)/60)/24)+DATE(1970,1,1)</f>
        <v>41792.667361111111</v>
      </c>
      <c r="P2289" t="str">
        <f t="shared" si="140"/>
        <v>music</v>
      </c>
      <c r="Q2289" t="str">
        <f t="shared" si="141"/>
        <v>rock</v>
      </c>
      <c r="R2289">
        <f t="shared" si="142"/>
        <v>2014</v>
      </c>
      <c r="S2289">
        <f t="shared" si="143"/>
        <v>2014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(((J2290/60)/60)/24)+DATE(1970,1,1)</f>
        <v>41067.827418981484</v>
      </c>
      <c r="P2290" t="str">
        <f t="shared" si="140"/>
        <v>music</v>
      </c>
      <c r="Q2290" t="str">
        <f t="shared" si="141"/>
        <v>rock</v>
      </c>
      <c r="R2290">
        <f t="shared" si="142"/>
        <v>2012</v>
      </c>
      <c r="S2290">
        <f t="shared" si="143"/>
        <v>2012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(((J2291/60)/60)/24)+DATE(1970,1,1)</f>
        <v>41571.998379629629</v>
      </c>
      <c r="P2291" t="str">
        <f t="shared" si="140"/>
        <v>music</v>
      </c>
      <c r="Q2291" t="str">
        <f t="shared" si="141"/>
        <v>rock</v>
      </c>
      <c r="R2291">
        <f t="shared" si="142"/>
        <v>2013</v>
      </c>
      <c r="S2291">
        <f t="shared" si="143"/>
        <v>2013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(((J2292/60)/60)/24)+DATE(1970,1,1)</f>
        <v>40070.253819444442</v>
      </c>
      <c r="P2292" t="str">
        <f t="shared" si="140"/>
        <v>music</v>
      </c>
      <c r="Q2292" t="str">
        <f t="shared" si="141"/>
        <v>rock</v>
      </c>
      <c r="R2292">
        <f t="shared" si="142"/>
        <v>2009</v>
      </c>
      <c r="S2292">
        <f t="shared" si="143"/>
        <v>2009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(((J2293/60)/60)/24)+DATE(1970,1,1)</f>
        <v>40987.977060185185</v>
      </c>
      <c r="P2293" t="str">
        <f t="shared" si="140"/>
        <v>music</v>
      </c>
      <c r="Q2293" t="str">
        <f t="shared" si="141"/>
        <v>rock</v>
      </c>
      <c r="R2293">
        <f t="shared" si="142"/>
        <v>2012</v>
      </c>
      <c r="S2293">
        <f t="shared" si="143"/>
        <v>2012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(((J2294/60)/60)/24)+DATE(1970,1,1)</f>
        <v>40987.697638888887</v>
      </c>
      <c r="P2294" t="str">
        <f t="shared" si="140"/>
        <v>music</v>
      </c>
      <c r="Q2294" t="str">
        <f t="shared" si="141"/>
        <v>rock</v>
      </c>
      <c r="R2294">
        <f t="shared" si="142"/>
        <v>2012</v>
      </c>
      <c r="S2294">
        <f t="shared" si="143"/>
        <v>2012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(((J2295/60)/60)/24)+DATE(1970,1,1)</f>
        <v>41151.708321759259</v>
      </c>
      <c r="P2295" t="str">
        <f t="shared" si="140"/>
        <v>music</v>
      </c>
      <c r="Q2295" t="str">
        <f t="shared" si="141"/>
        <v>rock</v>
      </c>
      <c r="R2295">
        <f t="shared" si="142"/>
        <v>2012</v>
      </c>
      <c r="S2295">
        <f t="shared" si="143"/>
        <v>2012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(((J2296/60)/60)/24)+DATE(1970,1,1)</f>
        <v>41264.72314814815</v>
      </c>
      <c r="P2296" t="str">
        <f t="shared" si="140"/>
        <v>music</v>
      </c>
      <c r="Q2296" t="str">
        <f t="shared" si="141"/>
        <v>rock</v>
      </c>
      <c r="R2296">
        <f t="shared" si="142"/>
        <v>2012</v>
      </c>
      <c r="S2296">
        <f t="shared" si="143"/>
        <v>2012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(((J2297/60)/60)/24)+DATE(1970,1,1)</f>
        <v>41270.954351851848</v>
      </c>
      <c r="P2297" t="str">
        <f t="shared" si="140"/>
        <v>music</v>
      </c>
      <c r="Q2297" t="str">
        <f t="shared" si="141"/>
        <v>rock</v>
      </c>
      <c r="R2297">
        <f t="shared" si="142"/>
        <v>2012</v>
      </c>
      <c r="S2297">
        <f t="shared" si="143"/>
        <v>2012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(((J2298/60)/60)/24)+DATE(1970,1,1)</f>
        <v>40927.731782407405</v>
      </c>
      <c r="P2298" t="str">
        <f t="shared" si="140"/>
        <v>music</v>
      </c>
      <c r="Q2298" t="str">
        <f t="shared" si="141"/>
        <v>rock</v>
      </c>
      <c r="R2298">
        <f t="shared" si="142"/>
        <v>2012</v>
      </c>
      <c r="S2298">
        <f t="shared" si="143"/>
        <v>2012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(((J2299/60)/60)/24)+DATE(1970,1,1)</f>
        <v>40948.042233796295</v>
      </c>
      <c r="P2299" t="str">
        <f t="shared" si="140"/>
        <v>music</v>
      </c>
      <c r="Q2299" t="str">
        <f t="shared" si="141"/>
        <v>rock</v>
      </c>
      <c r="R2299">
        <f t="shared" si="142"/>
        <v>2012</v>
      </c>
      <c r="S2299">
        <f t="shared" si="143"/>
        <v>2012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(((J2300/60)/60)/24)+DATE(1970,1,1)</f>
        <v>41694.84065972222</v>
      </c>
      <c r="P2300" t="str">
        <f t="shared" si="140"/>
        <v>music</v>
      </c>
      <c r="Q2300" t="str">
        <f t="shared" si="141"/>
        <v>rock</v>
      </c>
      <c r="R2300">
        <f t="shared" si="142"/>
        <v>2014</v>
      </c>
      <c r="S2300">
        <f t="shared" si="143"/>
        <v>2014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(((J2301/60)/60)/24)+DATE(1970,1,1)</f>
        <v>40565.032511574071</v>
      </c>
      <c r="P2301" t="str">
        <f t="shared" si="140"/>
        <v>music</v>
      </c>
      <c r="Q2301" t="str">
        <f t="shared" si="141"/>
        <v>rock</v>
      </c>
      <c r="R2301">
        <f t="shared" si="142"/>
        <v>2011</v>
      </c>
      <c r="S2301">
        <f t="shared" si="143"/>
        <v>2011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(((J2302/60)/60)/24)+DATE(1970,1,1)</f>
        <v>41074.727037037039</v>
      </c>
      <c r="P2302" t="str">
        <f t="shared" si="140"/>
        <v>music</v>
      </c>
      <c r="Q2302" t="str">
        <f t="shared" si="141"/>
        <v>rock</v>
      </c>
      <c r="R2302">
        <f t="shared" si="142"/>
        <v>2012</v>
      </c>
      <c r="S2302">
        <f t="shared" si="143"/>
        <v>2012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(((J2303/60)/60)/24)+DATE(1970,1,1)</f>
        <v>41416.146944444445</v>
      </c>
      <c r="P2303" t="str">
        <f t="shared" si="140"/>
        <v>music</v>
      </c>
      <c r="Q2303" t="str">
        <f t="shared" si="141"/>
        <v>indie rock</v>
      </c>
      <c r="R2303">
        <f t="shared" si="142"/>
        <v>2013</v>
      </c>
      <c r="S2303">
        <f t="shared" si="143"/>
        <v>2013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(((J2304/60)/60)/24)+DATE(1970,1,1)</f>
        <v>41605.868449074071</v>
      </c>
      <c r="P2304" t="str">
        <f t="shared" si="140"/>
        <v>music</v>
      </c>
      <c r="Q2304" t="str">
        <f t="shared" si="141"/>
        <v>indie rock</v>
      </c>
      <c r="R2304">
        <f t="shared" si="142"/>
        <v>2013</v>
      </c>
      <c r="S2304">
        <f t="shared" si="143"/>
        <v>2013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(((J2305/60)/60)/24)+DATE(1970,1,1)</f>
        <v>40850.111064814817</v>
      </c>
      <c r="P2305" t="str">
        <f t="shared" si="140"/>
        <v>music</v>
      </c>
      <c r="Q2305" t="str">
        <f t="shared" si="141"/>
        <v>indie rock</v>
      </c>
      <c r="R2305">
        <f t="shared" si="142"/>
        <v>2011</v>
      </c>
      <c r="S2305">
        <f t="shared" si="143"/>
        <v>2011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(((J2306/60)/60)/24)+DATE(1970,1,1)</f>
        <v>40502.815868055557</v>
      </c>
      <c r="P2306" t="str">
        <f t="shared" ref="P2306:P2369" si="144">LEFT(N2306,SEARCH("/",N2306)-1)</f>
        <v>music</v>
      </c>
      <c r="Q2306" t="str">
        <f t="shared" ref="Q2306:Q2369" si="145">RIGHT(N2306,LEN(N2306)-SEARCH("/",N2306))</f>
        <v>indie rock</v>
      </c>
      <c r="R2306">
        <f t="shared" si="142"/>
        <v>2010</v>
      </c>
      <c r="S2306">
        <f t="shared" si="143"/>
        <v>2010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(((J2307/60)/60)/24)+DATE(1970,1,1)</f>
        <v>41834.695277777777</v>
      </c>
      <c r="P2307" t="str">
        <f t="shared" si="144"/>
        <v>music</v>
      </c>
      <c r="Q2307" t="str">
        <f t="shared" si="145"/>
        <v>indie rock</v>
      </c>
      <c r="R2307">
        <f t="shared" ref="R2307:R2370" si="146">YEAR(O2307)</f>
        <v>2014</v>
      </c>
      <c r="S2307">
        <f t="shared" ref="S2307:S2370" si="147">YEAR(O2307)</f>
        <v>2014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(((J2308/60)/60)/24)+DATE(1970,1,1)</f>
        <v>40948.16815972222</v>
      </c>
      <c r="P2308" t="str">
        <f t="shared" si="144"/>
        <v>music</v>
      </c>
      <c r="Q2308" t="str">
        <f t="shared" si="145"/>
        <v>indie rock</v>
      </c>
      <c r="R2308">
        <f t="shared" si="146"/>
        <v>2012</v>
      </c>
      <c r="S2308">
        <f t="shared" si="147"/>
        <v>2012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(((J2309/60)/60)/24)+DATE(1970,1,1)</f>
        <v>41004.802465277775</v>
      </c>
      <c r="P2309" t="str">
        <f t="shared" si="144"/>
        <v>music</v>
      </c>
      <c r="Q2309" t="str">
        <f t="shared" si="145"/>
        <v>indie rock</v>
      </c>
      <c r="R2309">
        <f t="shared" si="146"/>
        <v>2012</v>
      </c>
      <c r="S2309">
        <f t="shared" si="147"/>
        <v>2012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(((J2310/60)/60)/24)+DATE(1970,1,1)</f>
        <v>41851.962916666671</v>
      </c>
      <c r="P2310" t="str">
        <f t="shared" si="144"/>
        <v>music</v>
      </c>
      <c r="Q2310" t="str">
        <f t="shared" si="145"/>
        <v>indie rock</v>
      </c>
      <c r="R2310">
        <f t="shared" si="146"/>
        <v>2014</v>
      </c>
      <c r="S2310">
        <f t="shared" si="147"/>
        <v>2014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(((J2311/60)/60)/24)+DATE(1970,1,1)</f>
        <v>41307.987696759257</v>
      </c>
      <c r="P2311" t="str">
        <f t="shared" si="144"/>
        <v>music</v>
      </c>
      <c r="Q2311" t="str">
        <f t="shared" si="145"/>
        <v>indie rock</v>
      </c>
      <c r="R2311">
        <f t="shared" si="146"/>
        <v>2013</v>
      </c>
      <c r="S2311">
        <f t="shared" si="147"/>
        <v>2013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(((J2312/60)/60)/24)+DATE(1970,1,1)</f>
        <v>41324.79415509259</v>
      </c>
      <c r="P2312" t="str">
        <f t="shared" si="144"/>
        <v>music</v>
      </c>
      <c r="Q2312" t="str">
        <f t="shared" si="145"/>
        <v>indie rock</v>
      </c>
      <c r="R2312">
        <f t="shared" si="146"/>
        <v>2013</v>
      </c>
      <c r="S2312">
        <f t="shared" si="147"/>
        <v>2013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(((J2313/60)/60)/24)+DATE(1970,1,1)</f>
        <v>41736.004502314812</v>
      </c>
      <c r="P2313" t="str">
        <f t="shared" si="144"/>
        <v>music</v>
      </c>
      <c r="Q2313" t="str">
        <f t="shared" si="145"/>
        <v>indie rock</v>
      </c>
      <c r="R2313">
        <f t="shared" si="146"/>
        <v>2014</v>
      </c>
      <c r="S2313">
        <f t="shared" si="147"/>
        <v>2014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(((J2314/60)/60)/24)+DATE(1970,1,1)</f>
        <v>41716.632847222223</v>
      </c>
      <c r="P2314" t="str">
        <f t="shared" si="144"/>
        <v>music</v>
      </c>
      <c r="Q2314" t="str">
        <f t="shared" si="145"/>
        <v>indie rock</v>
      </c>
      <c r="R2314">
        <f t="shared" si="146"/>
        <v>2014</v>
      </c>
      <c r="S2314">
        <f t="shared" si="147"/>
        <v>2014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(((J2315/60)/60)/24)+DATE(1970,1,1)</f>
        <v>41002.958634259259</v>
      </c>
      <c r="P2315" t="str">
        <f t="shared" si="144"/>
        <v>music</v>
      </c>
      <c r="Q2315" t="str">
        <f t="shared" si="145"/>
        <v>indie rock</v>
      </c>
      <c r="R2315">
        <f t="shared" si="146"/>
        <v>2012</v>
      </c>
      <c r="S2315">
        <f t="shared" si="147"/>
        <v>2012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(((J2316/60)/60)/24)+DATE(1970,1,1)</f>
        <v>41037.551585648151</v>
      </c>
      <c r="P2316" t="str">
        <f t="shared" si="144"/>
        <v>music</v>
      </c>
      <c r="Q2316" t="str">
        <f t="shared" si="145"/>
        <v>indie rock</v>
      </c>
      <c r="R2316">
        <f t="shared" si="146"/>
        <v>2012</v>
      </c>
      <c r="S2316">
        <f t="shared" si="147"/>
        <v>2012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(((J2317/60)/60)/24)+DATE(1970,1,1)</f>
        <v>41004.72619212963</v>
      </c>
      <c r="P2317" t="str">
        <f t="shared" si="144"/>
        <v>music</v>
      </c>
      <c r="Q2317" t="str">
        <f t="shared" si="145"/>
        <v>indie rock</v>
      </c>
      <c r="R2317">
        <f t="shared" si="146"/>
        <v>2012</v>
      </c>
      <c r="S2317">
        <f t="shared" si="147"/>
        <v>2012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(((J2318/60)/60)/24)+DATE(1970,1,1)</f>
        <v>40079.725115740745</v>
      </c>
      <c r="P2318" t="str">
        <f t="shared" si="144"/>
        <v>music</v>
      </c>
      <c r="Q2318" t="str">
        <f t="shared" si="145"/>
        <v>indie rock</v>
      </c>
      <c r="R2318">
        <f t="shared" si="146"/>
        <v>2009</v>
      </c>
      <c r="S2318">
        <f t="shared" si="147"/>
        <v>2009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(((J2319/60)/60)/24)+DATE(1970,1,1)</f>
        <v>40192.542233796295</v>
      </c>
      <c r="P2319" t="str">
        <f t="shared" si="144"/>
        <v>music</v>
      </c>
      <c r="Q2319" t="str">
        <f t="shared" si="145"/>
        <v>indie rock</v>
      </c>
      <c r="R2319">
        <f t="shared" si="146"/>
        <v>2010</v>
      </c>
      <c r="S2319">
        <f t="shared" si="147"/>
        <v>2010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(((J2320/60)/60)/24)+DATE(1970,1,1)</f>
        <v>40050.643680555557</v>
      </c>
      <c r="P2320" t="str">
        <f t="shared" si="144"/>
        <v>music</v>
      </c>
      <c r="Q2320" t="str">
        <f t="shared" si="145"/>
        <v>indie rock</v>
      </c>
      <c r="R2320">
        <f t="shared" si="146"/>
        <v>2009</v>
      </c>
      <c r="S2320">
        <f t="shared" si="147"/>
        <v>2009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(((J2321/60)/60)/24)+DATE(1970,1,1)</f>
        <v>41593.082002314812</v>
      </c>
      <c r="P2321" t="str">
        <f t="shared" si="144"/>
        <v>music</v>
      </c>
      <c r="Q2321" t="str">
        <f t="shared" si="145"/>
        <v>indie rock</v>
      </c>
      <c r="R2321">
        <f t="shared" si="146"/>
        <v>2013</v>
      </c>
      <c r="S2321">
        <f t="shared" si="147"/>
        <v>2013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(((J2322/60)/60)/24)+DATE(1970,1,1)</f>
        <v>41696.817129629628</v>
      </c>
      <c r="P2322" t="str">
        <f t="shared" si="144"/>
        <v>music</v>
      </c>
      <c r="Q2322" t="str">
        <f t="shared" si="145"/>
        <v>indie rock</v>
      </c>
      <c r="R2322">
        <f t="shared" si="146"/>
        <v>2014</v>
      </c>
      <c r="S2322">
        <f t="shared" si="147"/>
        <v>2014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(((J2323/60)/60)/24)+DATE(1970,1,1)</f>
        <v>42799.260428240741</v>
      </c>
      <c r="P2323" t="str">
        <f t="shared" si="144"/>
        <v>food</v>
      </c>
      <c r="Q2323" t="str">
        <f t="shared" si="145"/>
        <v>small batch</v>
      </c>
      <c r="R2323">
        <f t="shared" si="146"/>
        <v>2017</v>
      </c>
      <c r="S2323">
        <f t="shared" si="147"/>
        <v>2017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(((J2324/60)/60)/24)+DATE(1970,1,1)</f>
        <v>42804.895474537043</v>
      </c>
      <c r="P2324" t="str">
        <f t="shared" si="144"/>
        <v>food</v>
      </c>
      <c r="Q2324" t="str">
        <f t="shared" si="145"/>
        <v>small batch</v>
      </c>
      <c r="R2324">
        <f t="shared" si="146"/>
        <v>2017</v>
      </c>
      <c r="S2324">
        <f t="shared" si="147"/>
        <v>2017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(((J2325/60)/60)/24)+DATE(1970,1,1)</f>
        <v>42807.755173611105</v>
      </c>
      <c r="P2325" t="str">
        <f t="shared" si="144"/>
        <v>food</v>
      </c>
      <c r="Q2325" t="str">
        <f t="shared" si="145"/>
        <v>small batch</v>
      </c>
      <c r="R2325">
        <f t="shared" si="146"/>
        <v>2017</v>
      </c>
      <c r="S2325">
        <f t="shared" si="147"/>
        <v>2017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(((J2326/60)/60)/24)+DATE(1970,1,1)</f>
        <v>42790.885243055556</v>
      </c>
      <c r="P2326" t="str">
        <f t="shared" si="144"/>
        <v>food</v>
      </c>
      <c r="Q2326" t="str">
        <f t="shared" si="145"/>
        <v>small batch</v>
      </c>
      <c r="R2326">
        <f t="shared" si="146"/>
        <v>2017</v>
      </c>
      <c r="S2326">
        <f t="shared" si="147"/>
        <v>2017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(((J2327/60)/60)/24)+DATE(1970,1,1)</f>
        <v>42794.022349537037</v>
      </c>
      <c r="P2327" t="str">
        <f t="shared" si="144"/>
        <v>food</v>
      </c>
      <c r="Q2327" t="str">
        <f t="shared" si="145"/>
        <v>small batch</v>
      </c>
      <c r="R2327">
        <f t="shared" si="146"/>
        <v>2017</v>
      </c>
      <c r="S2327">
        <f t="shared" si="147"/>
        <v>2017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(((J2328/60)/60)/24)+DATE(1970,1,1)</f>
        <v>42804.034120370372</v>
      </c>
      <c r="P2328" t="str">
        <f t="shared" si="144"/>
        <v>food</v>
      </c>
      <c r="Q2328" t="str">
        <f t="shared" si="145"/>
        <v>small batch</v>
      </c>
      <c r="R2328">
        <f t="shared" si="146"/>
        <v>2017</v>
      </c>
      <c r="S2328">
        <f t="shared" si="147"/>
        <v>2017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(((J2329/60)/60)/24)+DATE(1970,1,1)</f>
        <v>41842.917129629634</v>
      </c>
      <c r="P2329" t="str">
        <f t="shared" si="144"/>
        <v>food</v>
      </c>
      <c r="Q2329" t="str">
        <f t="shared" si="145"/>
        <v>small batch</v>
      </c>
      <c r="R2329">
        <f t="shared" si="146"/>
        <v>2014</v>
      </c>
      <c r="S2329">
        <f t="shared" si="147"/>
        <v>2014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(((J2330/60)/60)/24)+DATE(1970,1,1)</f>
        <v>42139.781678240746</v>
      </c>
      <c r="P2330" t="str">
        <f t="shared" si="144"/>
        <v>food</v>
      </c>
      <c r="Q2330" t="str">
        <f t="shared" si="145"/>
        <v>small batch</v>
      </c>
      <c r="R2330">
        <f t="shared" si="146"/>
        <v>2015</v>
      </c>
      <c r="S2330">
        <f t="shared" si="147"/>
        <v>2015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(((J2331/60)/60)/24)+DATE(1970,1,1)</f>
        <v>41807.624374999999</v>
      </c>
      <c r="P2331" t="str">
        <f t="shared" si="144"/>
        <v>food</v>
      </c>
      <c r="Q2331" t="str">
        <f t="shared" si="145"/>
        <v>small batch</v>
      </c>
      <c r="R2331">
        <f t="shared" si="146"/>
        <v>2014</v>
      </c>
      <c r="S2331">
        <f t="shared" si="147"/>
        <v>2014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(((J2332/60)/60)/24)+DATE(1970,1,1)</f>
        <v>42332.89980324074</v>
      </c>
      <c r="P2332" t="str">
        <f t="shared" si="144"/>
        <v>food</v>
      </c>
      <c r="Q2332" t="str">
        <f t="shared" si="145"/>
        <v>small batch</v>
      </c>
      <c r="R2332">
        <f t="shared" si="146"/>
        <v>2015</v>
      </c>
      <c r="S2332">
        <f t="shared" si="147"/>
        <v>2015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(((J2333/60)/60)/24)+DATE(1970,1,1)</f>
        <v>41839.005671296298</v>
      </c>
      <c r="P2333" t="str">
        <f t="shared" si="144"/>
        <v>food</v>
      </c>
      <c r="Q2333" t="str">
        <f t="shared" si="145"/>
        <v>small batch</v>
      </c>
      <c r="R2333">
        <f t="shared" si="146"/>
        <v>2014</v>
      </c>
      <c r="S2333">
        <f t="shared" si="147"/>
        <v>2014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(((J2334/60)/60)/24)+DATE(1970,1,1)</f>
        <v>42011.628136574072</v>
      </c>
      <c r="P2334" t="str">
        <f t="shared" si="144"/>
        <v>food</v>
      </c>
      <c r="Q2334" t="str">
        <f t="shared" si="145"/>
        <v>small batch</v>
      </c>
      <c r="R2334">
        <f t="shared" si="146"/>
        <v>2015</v>
      </c>
      <c r="S2334">
        <f t="shared" si="147"/>
        <v>2015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(((J2335/60)/60)/24)+DATE(1970,1,1)</f>
        <v>41767.650347222225</v>
      </c>
      <c r="P2335" t="str">
        <f t="shared" si="144"/>
        <v>food</v>
      </c>
      <c r="Q2335" t="str">
        <f t="shared" si="145"/>
        <v>small batch</v>
      </c>
      <c r="R2335">
        <f t="shared" si="146"/>
        <v>2014</v>
      </c>
      <c r="S2335">
        <f t="shared" si="147"/>
        <v>2014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(((J2336/60)/60)/24)+DATE(1970,1,1)</f>
        <v>41918.670115740737</v>
      </c>
      <c r="P2336" t="str">
        <f t="shared" si="144"/>
        <v>food</v>
      </c>
      <c r="Q2336" t="str">
        <f t="shared" si="145"/>
        <v>small batch</v>
      </c>
      <c r="R2336">
        <f t="shared" si="146"/>
        <v>2014</v>
      </c>
      <c r="S2336">
        <f t="shared" si="147"/>
        <v>2014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(((J2337/60)/60)/24)+DATE(1970,1,1)</f>
        <v>41771.572256944448</v>
      </c>
      <c r="P2337" t="str">
        <f t="shared" si="144"/>
        <v>food</v>
      </c>
      <c r="Q2337" t="str">
        <f t="shared" si="145"/>
        <v>small batch</v>
      </c>
      <c r="R2337">
        <f t="shared" si="146"/>
        <v>2014</v>
      </c>
      <c r="S2337">
        <f t="shared" si="147"/>
        <v>2014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(((J2338/60)/60)/24)+DATE(1970,1,1)</f>
        <v>41666.924710648149</v>
      </c>
      <c r="P2338" t="str">
        <f t="shared" si="144"/>
        <v>food</v>
      </c>
      <c r="Q2338" t="str">
        <f t="shared" si="145"/>
        <v>small batch</v>
      </c>
      <c r="R2338">
        <f t="shared" si="146"/>
        <v>2014</v>
      </c>
      <c r="S2338">
        <f t="shared" si="147"/>
        <v>2014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(((J2339/60)/60)/24)+DATE(1970,1,1)</f>
        <v>41786.640543981484</v>
      </c>
      <c r="P2339" t="str">
        <f t="shared" si="144"/>
        <v>food</v>
      </c>
      <c r="Q2339" t="str">
        <f t="shared" si="145"/>
        <v>small batch</v>
      </c>
      <c r="R2339">
        <f t="shared" si="146"/>
        <v>2014</v>
      </c>
      <c r="S2339">
        <f t="shared" si="147"/>
        <v>2014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(((J2340/60)/60)/24)+DATE(1970,1,1)</f>
        <v>41789.896805555552</v>
      </c>
      <c r="P2340" t="str">
        <f t="shared" si="144"/>
        <v>food</v>
      </c>
      <c r="Q2340" t="str">
        <f t="shared" si="145"/>
        <v>small batch</v>
      </c>
      <c r="R2340">
        <f t="shared" si="146"/>
        <v>2014</v>
      </c>
      <c r="S2340">
        <f t="shared" si="147"/>
        <v>2014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(((J2341/60)/60)/24)+DATE(1970,1,1)</f>
        <v>42692.79987268518</v>
      </c>
      <c r="P2341" t="str">
        <f t="shared" si="144"/>
        <v>food</v>
      </c>
      <c r="Q2341" t="str">
        <f t="shared" si="145"/>
        <v>small batch</v>
      </c>
      <c r="R2341">
        <f t="shared" si="146"/>
        <v>2016</v>
      </c>
      <c r="S2341">
        <f t="shared" si="147"/>
        <v>2016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(((J2342/60)/60)/24)+DATE(1970,1,1)</f>
        <v>42643.642800925925</v>
      </c>
      <c r="P2342" t="str">
        <f t="shared" si="144"/>
        <v>food</v>
      </c>
      <c r="Q2342" t="str">
        <f t="shared" si="145"/>
        <v>small batch</v>
      </c>
      <c r="R2342">
        <f t="shared" si="146"/>
        <v>2016</v>
      </c>
      <c r="S2342">
        <f t="shared" si="147"/>
        <v>2016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(((J2343/60)/60)/24)+DATE(1970,1,1)</f>
        <v>42167.813703703709</v>
      </c>
      <c r="P2343" t="str">
        <f t="shared" si="144"/>
        <v>technology</v>
      </c>
      <c r="Q2343" t="str">
        <f t="shared" si="145"/>
        <v>web</v>
      </c>
      <c r="R2343">
        <f t="shared" si="146"/>
        <v>2015</v>
      </c>
      <c r="S2343">
        <f t="shared" si="147"/>
        <v>2015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(((J2344/60)/60)/24)+DATE(1970,1,1)</f>
        <v>41897.702199074076</v>
      </c>
      <c r="P2344" t="str">
        <f t="shared" si="144"/>
        <v>technology</v>
      </c>
      <c r="Q2344" t="str">
        <f t="shared" si="145"/>
        <v>web</v>
      </c>
      <c r="R2344">
        <f t="shared" si="146"/>
        <v>2014</v>
      </c>
      <c r="S2344">
        <f t="shared" si="147"/>
        <v>2014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(((J2345/60)/60)/24)+DATE(1970,1,1)</f>
        <v>42327.825289351851</v>
      </c>
      <c r="P2345" t="str">
        <f t="shared" si="144"/>
        <v>technology</v>
      </c>
      <c r="Q2345" t="str">
        <f t="shared" si="145"/>
        <v>web</v>
      </c>
      <c r="R2345">
        <f t="shared" si="146"/>
        <v>2015</v>
      </c>
      <c r="S2345">
        <f t="shared" si="147"/>
        <v>2015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(((J2346/60)/60)/24)+DATE(1970,1,1)</f>
        <v>42515.727650462963</v>
      </c>
      <c r="P2346" t="str">
        <f t="shared" si="144"/>
        <v>technology</v>
      </c>
      <c r="Q2346" t="str">
        <f t="shared" si="145"/>
        <v>web</v>
      </c>
      <c r="R2346">
        <f t="shared" si="146"/>
        <v>2016</v>
      </c>
      <c r="S2346">
        <f t="shared" si="147"/>
        <v>2016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(((J2347/60)/60)/24)+DATE(1970,1,1)</f>
        <v>42060.001805555556</v>
      </c>
      <c r="P2347" t="str">
        <f t="shared" si="144"/>
        <v>technology</v>
      </c>
      <c r="Q2347" t="str">
        <f t="shared" si="145"/>
        <v>web</v>
      </c>
      <c r="R2347">
        <f t="shared" si="146"/>
        <v>2015</v>
      </c>
      <c r="S2347">
        <f t="shared" si="147"/>
        <v>2015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(((J2348/60)/60)/24)+DATE(1970,1,1)</f>
        <v>42615.79896990741</v>
      </c>
      <c r="P2348" t="str">
        <f t="shared" si="144"/>
        <v>technology</v>
      </c>
      <c r="Q2348" t="str">
        <f t="shared" si="145"/>
        <v>web</v>
      </c>
      <c r="R2348">
        <f t="shared" si="146"/>
        <v>2016</v>
      </c>
      <c r="S2348">
        <f t="shared" si="147"/>
        <v>2016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(((J2349/60)/60)/24)+DATE(1970,1,1)</f>
        <v>42577.607361111113</v>
      </c>
      <c r="P2349" t="str">
        <f t="shared" si="144"/>
        <v>technology</v>
      </c>
      <c r="Q2349" t="str">
        <f t="shared" si="145"/>
        <v>web</v>
      </c>
      <c r="R2349">
        <f t="shared" si="146"/>
        <v>2016</v>
      </c>
      <c r="S2349">
        <f t="shared" si="147"/>
        <v>2016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(((J2350/60)/60)/24)+DATE(1970,1,1)</f>
        <v>42360.932152777779</v>
      </c>
      <c r="P2350" t="str">
        <f t="shared" si="144"/>
        <v>technology</v>
      </c>
      <c r="Q2350" t="str">
        <f t="shared" si="145"/>
        <v>web</v>
      </c>
      <c r="R2350">
        <f t="shared" si="146"/>
        <v>2015</v>
      </c>
      <c r="S2350">
        <f t="shared" si="147"/>
        <v>2015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(((J2351/60)/60)/24)+DATE(1970,1,1)</f>
        <v>42198.775787037041</v>
      </c>
      <c r="P2351" t="str">
        <f t="shared" si="144"/>
        <v>technology</v>
      </c>
      <c r="Q2351" t="str">
        <f t="shared" si="145"/>
        <v>web</v>
      </c>
      <c r="R2351">
        <f t="shared" si="146"/>
        <v>2015</v>
      </c>
      <c r="S2351">
        <f t="shared" si="147"/>
        <v>2015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(((J2352/60)/60)/24)+DATE(1970,1,1)</f>
        <v>42708.842245370368</v>
      </c>
      <c r="P2352" t="str">
        <f t="shared" si="144"/>
        <v>technology</v>
      </c>
      <c r="Q2352" t="str">
        <f t="shared" si="145"/>
        <v>web</v>
      </c>
      <c r="R2352">
        <f t="shared" si="146"/>
        <v>2016</v>
      </c>
      <c r="S2352">
        <f t="shared" si="147"/>
        <v>2016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(((J2353/60)/60)/24)+DATE(1970,1,1)</f>
        <v>42094.101145833338</v>
      </c>
      <c r="P2353" t="str">
        <f t="shared" si="144"/>
        <v>technology</v>
      </c>
      <c r="Q2353" t="str">
        <f t="shared" si="145"/>
        <v>web</v>
      </c>
      <c r="R2353">
        <f t="shared" si="146"/>
        <v>2015</v>
      </c>
      <c r="S2353">
        <f t="shared" si="147"/>
        <v>2015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(((J2354/60)/60)/24)+DATE(1970,1,1)</f>
        <v>42101.633703703701</v>
      </c>
      <c r="P2354" t="str">
        <f t="shared" si="144"/>
        <v>technology</v>
      </c>
      <c r="Q2354" t="str">
        <f t="shared" si="145"/>
        <v>web</v>
      </c>
      <c r="R2354">
        <f t="shared" si="146"/>
        <v>2015</v>
      </c>
      <c r="S2354">
        <f t="shared" si="147"/>
        <v>2015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(((J2355/60)/60)/24)+DATE(1970,1,1)</f>
        <v>42103.676180555558</v>
      </c>
      <c r="P2355" t="str">
        <f t="shared" si="144"/>
        <v>technology</v>
      </c>
      <c r="Q2355" t="str">
        <f t="shared" si="145"/>
        <v>web</v>
      </c>
      <c r="R2355">
        <f t="shared" si="146"/>
        <v>2015</v>
      </c>
      <c r="S2355">
        <f t="shared" si="147"/>
        <v>2015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(((J2356/60)/60)/24)+DATE(1970,1,1)</f>
        <v>41954.722916666666</v>
      </c>
      <c r="P2356" t="str">
        <f t="shared" si="144"/>
        <v>technology</v>
      </c>
      <c r="Q2356" t="str">
        <f t="shared" si="145"/>
        <v>web</v>
      </c>
      <c r="R2356">
        <f t="shared" si="146"/>
        <v>2014</v>
      </c>
      <c r="S2356">
        <f t="shared" si="147"/>
        <v>2014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(((J2357/60)/60)/24)+DATE(1970,1,1)</f>
        <v>42096.918240740735</v>
      </c>
      <c r="P2357" t="str">
        <f t="shared" si="144"/>
        <v>technology</v>
      </c>
      <c r="Q2357" t="str">
        <f t="shared" si="145"/>
        <v>web</v>
      </c>
      <c r="R2357">
        <f t="shared" si="146"/>
        <v>2015</v>
      </c>
      <c r="S2357">
        <f t="shared" si="147"/>
        <v>2015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(((J2358/60)/60)/24)+DATE(1970,1,1)</f>
        <v>42130.78361111111</v>
      </c>
      <c r="P2358" t="str">
        <f t="shared" si="144"/>
        <v>technology</v>
      </c>
      <c r="Q2358" t="str">
        <f t="shared" si="145"/>
        <v>web</v>
      </c>
      <c r="R2358">
        <f t="shared" si="146"/>
        <v>2015</v>
      </c>
      <c r="S2358">
        <f t="shared" si="147"/>
        <v>2015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(((J2359/60)/60)/24)+DATE(1970,1,1)</f>
        <v>42264.620115740734</v>
      </c>
      <c r="P2359" t="str">
        <f t="shared" si="144"/>
        <v>technology</v>
      </c>
      <c r="Q2359" t="str">
        <f t="shared" si="145"/>
        <v>web</v>
      </c>
      <c r="R2359">
        <f t="shared" si="146"/>
        <v>2015</v>
      </c>
      <c r="S2359">
        <f t="shared" si="147"/>
        <v>2015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(((J2360/60)/60)/24)+DATE(1970,1,1)</f>
        <v>41978.930972222224</v>
      </c>
      <c r="P2360" t="str">
        <f t="shared" si="144"/>
        <v>technology</v>
      </c>
      <c r="Q2360" t="str">
        <f t="shared" si="145"/>
        <v>web</v>
      </c>
      <c r="R2360">
        <f t="shared" si="146"/>
        <v>2014</v>
      </c>
      <c r="S2360">
        <f t="shared" si="147"/>
        <v>2014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(((J2361/60)/60)/24)+DATE(1970,1,1)</f>
        <v>42159.649583333332</v>
      </c>
      <c r="P2361" t="str">
        <f t="shared" si="144"/>
        <v>technology</v>
      </c>
      <c r="Q2361" t="str">
        <f t="shared" si="145"/>
        <v>web</v>
      </c>
      <c r="R2361">
        <f t="shared" si="146"/>
        <v>2015</v>
      </c>
      <c r="S2361">
        <f t="shared" si="147"/>
        <v>2015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(((J2362/60)/60)/24)+DATE(1970,1,1)</f>
        <v>42377.70694444445</v>
      </c>
      <c r="P2362" t="str">
        <f t="shared" si="144"/>
        <v>technology</v>
      </c>
      <c r="Q2362" t="str">
        <f t="shared" si="145"/>
        <v>web</v>
      </c>
      <c r="R2362">
        <f t="shared" si="146"/>
        <v>2016</v>
      </c>
      <c r="S2362">
        <f t="shared" si="147"/>
        <v>2016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(((J2363/60)/60)/24)+DATE(1970,1,1)</f>
        <v>42466.858888888892</v>
      </c>
      <c r="P2363" t="str">
        <f t="shared" si="144"/>
        <v>technology</v>
      </c>
      <c r="Q2363" t="str">
        <f t="shared" si="145"/>
        <v>web</v>
      </c>
      <c r="R2363">
        <f t="shared" si="146"/>
        <v>2016</v>
      </c>
      <c r="S2363">
        <f t="shared" si="147"/>
        <v>2016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(((J2364/60)/60)/24)+DATE(1970,1,1)</f>
        <v>41954.688310185185</v>
      </c>
      <c r="P2364" t="str">
        <f t="shared" si="144"/>
        <v>technology</v>
      </c>
      <c r="Q2364" t="str">
        <f t="shared" si="145"/>
        <v>web</v>
      </c>
      <c r="R2364">
        <f t="shared" si="146"/>
        <v>2014</v>
      </c>
      <c r="S2364">
        <f t="shared" si="147"/>
        <v>2014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(((J2365/60)/60)/24)+DATE(1970,1,1)</f>
        <v>42322.011574074073</v>
      </c>
      <c r="P2365" t="str">
        <f t="shared" si="144"/>
        <v>technology</v>
      </c>
      <c r="Q2365" t="str">
        <f t="shared" si="145"/>
        <v>web</v>
      </c>
      <c r="R2365">
        <f t="shared" si="146"/>
        <v>2015</v>
      </c>
      <c r="S2365">
        <f t="shared" si="147"/>
        <v>2015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(((J2366/60)/60)/24)+DATE(1970,1,1)</f>
        <v>42248.934675925921</v>
      </c>
      <c r="P2366" t="str">
        <f t="shared" si="144"/>
        <v>technology</v>
      </c>
      <c r="Q2366" t="str">
        <f t="shared" si="145"/>
        <v>web</v>
      </c>
      <c r="R2366">
        <f t="shared" si="146"/>
        <v>2015</v>
      </c>
      <c r="S2366">
        <f t="shared" si="147"/>
        <v>2015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(((J2367/60)/60)/24)+DATE(1970,1,1)</f>
        <v>42346.736400462964</v>
      </c>
      <c r="P2367" t="str">
        <f t="shared" si="144"/>
        <v>technology</v>
      </c>
      <c r="Q2367" t="str">
        <f t="shared" si="145"/>
        <v>web</v>
      </c>
      <c r="R2367">
        <f t="shared" si="146"/>
        <v>2015</v>
      </c>
      <c r="S2367">
        <f t="shared" si="147"/>
        <v>2015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(((J2368/60)/60)/24)+DATE(1970,1,1)</f>
        <v>42268.531631944439</v>
      </c>
      <c r="P2368" t="str">
        <f t="shared" si="144"/>
        <v>technology</v>
      </c>
      <c r="Q2368" t="str">
        <f t="shared" si="145"/>
        <v>web</v>
      </c>
      <c r="R2368">
        <f t="shared" si="146"/>
        <v>2015</v>
      </c>
      <c r="S2368">
        <f t="shared" si="147"/>
        <v>2015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(((J2369/60)/60)/24)+DATE(1970,1,1)</f>
        <v>42425.970092592594</v>
      </c>
      <c r="P2369" t="str">
        <f t="shared" si="144"/>
        <v>technology</v>
      </c>
      <c r="Q2369" t="str">
        <f t="shared" si="145"/>
        <v>web</v>
      </c>
      <c r="R2369">
        <f t="shared" si="146"/>
        <v>2016</v>
      </c>
      <c r="S2369">
        <f t="shared" si="147"/>
        <v>2016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(((J2370/60)/60)/24)+DATE(1970,1,1)</f>
        <v>42063.721817129626</v>
      </c>
      <c r="P2370" t="str">
        <f t="shared" ref="P2370:P2433" si="148">LEFT(N2370,SEARCH("/",N2370)-1)</f>
        <v>technology</v>
      </c>
      <c r="Q2370" t="str">
        <f t="shared" ref="Q2370:Q2433" si="149">RIGHT(N2370,LEN(N2370)-SEARCH("/",N2370))</f>
        <v>web</v>
      </c>
      <c r="R2370">
        <f t="shared" si="146"/>
        <v>2015</v>
      </c>
      <c r="S2370">
        <f t="shared" si="147"/>
        <v>2015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(((J2371/60)/60)/24)+DATE(1970,1,1)</f>
        <v>42380.812627314815</v>
      </c>
      <c r="P2371" t="str">
        <f t="shared" si="148"/>
        <v>technology</v>
      </c>
      <c r="Q2371" t="str">
        <f t="shared" si="149"/>
        <v>web</v>
      </c>
      <c r="R2371">
        <f t="shared" ref="R2371:R2434" si="150">YEAR(O2371)</f>
        <v>2016</v>
      </c>
      <c r="S2371">
        <f t="shared" ref="S2371:S2434" si="151">YEAR(O2371)</f>
        <v>2016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(((J2372/60)/60)/24)+DATE(1970,1,1)</f>
        <v>41961.18913194444</v>
      </c>
      <c r="P2372" t="str">
        <f t="shared" si="148"/>
        <v>technology</v>
      </c>
      <c r="Q2372" t="str">
        <f t="shared" si="149"/>
        <v>web</v>
      </c>
      <c r="R2372">
        <f t="shared" si="150"/>
        <v>2014</v>
      </c>
      <c r="S2372">
        <f t="shared" si="151"/>
        <v>2014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(((J2373/60)/60)/24)+DATE(1970,1,1)</f>
        <v>42150.777731481481</v>
      </c>
      <c r="P2373" t="str">
        <f t="shared" si="148"/>
        <v>technology</v>
      </c>
      <c r="Q2373" t="str">
        <f t="shared" si="149"/>
        <v>web</v>
      </c>
      <c r="R2373">
        <f t="shared" si="150"/>
        <v>2015</v>
      </c>
      <c r="S2373">
        <f t="shared" si="151"/>
        <v>2015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(((J2374/60)/60)/24)+DATE(1970,1,1)</f>
        <v>42088.069108796291</v>
      </c>
      <c r="P2374" t="str">
        <f t="shared" si="148"/>
        <v>technology</v>
      </c>
      <c r="Q2374" t="str">
        <f t="shared" si="149"/>
        <v>web</v>
      </c>
      <c r="R2374">
        <f t="shared" si="150"/>
        <v>2015</v>
      </c>
      <c r="S2374">
        <f t="shared" si="151"/>
        <v>2015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(((J2375/60)/60)/24)+DATE(1970,1,1)</f>
        <v>42215.662314814821</v>
      </c>
      <c r="P2375" t="str">
        <f t="shared" si="148"/>
        <v>technology</v>
      </c>
      <c r="Q2375" t="str">
        <f t="shared" si="149"/>
        <v>web</v>
      </c>
      <c r="R2375">
        <f t="shared" si="150"/>
        <v>2015</v>
      </c>
      <c r="S2375">
        <f t="shared" si="151"/>
        <v>2015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(((J2376/60)/60)/24)+DATE(1970,1,1)</f>
        <v>42017.843287037031</v>
      </c>
      <c r="P2376" t="str">
        <f t="shared" si="148"/>
        <v>technology</v>
      </c>
      <c r="Q2376" t="str">
        <f t="shared" si="149"/>
        <v>web</v>
      </c>
      <c r="R2376">
        <f t="shared" si="150"/>
        <v>2015</v>
      </c>
      <c r="S2376">
        <f t="shared" si="151"/>
        <v>2015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(((J2377/60)/60)/24)+DATE(1970,1,1)</f>
        <v>42592.836076388892</v>
      </c>
      <c r="P2377" t="str">
        <f t="shared" si="148"/>
        <v>technology</v>
      </c>
      <c r="Q2377" t="str">
        <f t="shared" si="149"/>
        <v>web</v>
      </c>
      <c r="R2377">
        <f t="shared" si="150"/>
        <v>2016</v>
      </c>
      <c r="S2377">
        <f t="shared" si="151"/>
        <v>2016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(((J2378/60)/60)/24)+DATE(1970,1,1)</f>
        <v>42318.925532407404</v>
      </c>
      <c r="P2378" t="str">
        <f t="shared" si="148"/>
        <v>technology</v>
      </c>
      <c r="Q2378" t="str">
        <f t="shared" si="149"/>
        <v>web</v>
      </c>
      <c r="R2378">
        <f t="shared" si="150"/>
        <v>2015</v>
      </c>
      <c r="S2378">
        <f t="shared" si="151"/>
        <v>2015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(((J2379/60)/60)/24)+DATE(1970,1,1)</f>
        <v>42669.870173611111</v>
      </c>
      <c r="P2379" t="str">
        <f t="shared" si="148"/>
        <v>technology</v>
      </c>
      <c r="Q2379" t="str">
        <f t="shared" si="149"/>
        <v>web</v>
      </c>
      <c r="R2379">
        <f t="shared" si="150"/>
        <v>2016</v>
      </c>
      <c r="S2379">
        <f t="shared" si="151"/>
        <v>2016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(((J2380/60)/60)/24)+DATE(1970,1,1)</f>
        <v>42213.013078703705</v>
      </c>
      <c r="P2380" t="str">
        <f t="shared" si="148"/>
        <v>technology</v>
      </c>
      <c r="Q2380" t="str">
        <f t="shared" si="149"/>
        <v>web</v>
      </c>
      <c r="R2380">
        <f t="shared" si="150"/>
        <v>2015</v>
      </c>
      <c r="S2380">
        <f t="shared" si="151"/>
        <v>2015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(((J2381/60)/60)/24)+DATE(1970,1,1)</f>
        <v>42237.016388888893</v>
      </c>
      <c r="P2381" t="str">
        <f t="shared" si="148"/>
        <v>technology</v>
      </c>
      <c r="Q2381" t="str">
        <f t="shared" si="149"/>
        <v>web</v>
      </c>
      <c r="R2381">
        <f t="shared" si="150"/>
        <v>2015</v>
      </c>
      <c r="S2381">
        <f t="shared" si="151"/>
        <v>2015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(((J2382/60)/60)/24)+DATE(1970,1,1)</f>
        <v>42248.793310185181</v>
      </c>
      <c r="P2382" t="str">
        <f t="shared" si="148"/>
        <v>technology</v>
      </c>
      <c r="Q2382" t="str">
        <f t="shared" si="149"/>
        <v>web</v>
      </c>
      <c r="R2382">
        <f t="shared" si="150"/>
        <v>2015</v>
      </c>
      <c r="S2382">
        <f t="shared" si="151"/>
        <v>2015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(((J2383/60)/60)/24)+DATE(1970,1,1)</f>
        <v>42074.935740740737</v>
      </c>
      <c r="P2383" t="str">
        <f t="shared" si="148"/>
        <v>technology</v>
      </c>
      <c r="Q2383" t="str">
        <f t="shared" si="149"/>
        <v>web</v>
      </c>
      <c r="R2383">
        <f t="shared" si="150"/>
        <v>2015</v>
      </c>
      <c r="S2383">
        <f t="shared" si="151"/>
        <v>2015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(((J2384/60)/60)/24)+DATE(1970,1,1)</f>
        <v>42195.187534722223</v>
      </c>
      <c r="P2384" t="str">
        <f t="shared" si="148"/>
        <v>technology</v>
      </c>
      <c r="Q2384" t="str">
        <f t="shared" si="149"/>
        <v>web</v>
      </c>
      <c r="R2384">
        <f t="shared" si="150"/>
        <v>2015</v>
      </c>
      <c r="S2384">
        <f t="shared" si="151"/>
        <v>2015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(((J2385/60)/60)/24)+DATE(1970,1,1)</f>
        <v>42027.056793981479</v>
      </c>
      <c r="P2385" t="str">
        <f t="shared" si="148"/>
        <v>technology</v>
      </c>
      <c r="Q2385" t="str">
        <f t="shared" si="149"/>
        <v>web</v>
      </c>
      <c r="R2385">
        <f t="shared" si="150"/>
        <v>2015</v>
      </c>
      <c r="S2385">
        <f t="shared" si="151"/>
        <v>2015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(((J2386/60)/60)/24)+DATE(1970,1,1)</f>
        <v>41927.067627314813</v>
      </c>
      <c r="P2386" t="str">
        <f t="shared" si="148"/>
        <v>technology</v>
      </c>
      <c r="Q2386" t="str">
        <f t="shared" si="149"/>
        <v>web</v>
      </c>
      <c r="R2386">
        <f t="shared" si="150"/>
        <v>2014</v>
      </c>
      <c r="S2386">
        <f t="shared" si="151"/>
        <v>2014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(((J2387/60)/60)/24)+DATE(1970,1,1)</f>
        <v>42191.70175925926</v>
      </c>
      <c r="P2387" t="str">
        <f t="shared" si="148"/>
        <v>technology</v>
      </c>
      <c r="Q2387" t="str">
        <f t="shared" si="149"/>
        <v>web</v>
      </c>
      <c r="R2387">
        <f t="shared" si="150"/>
        <v>2015</v>
      </c>
      <c r="S2387">
        <f t="shared" si="151"/>
        <v>2015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(((J2388/60)/60)/24)+DATE(1970,1,1)</f>
        <v>41954.838240740741</v>
      </c>
      <c r="P2388" t="str">
        <f t="shared" si="148"/>
        <v>technology</v>
      </c>
      <c r="Q2388" t="str">
        <f t="shared" si="149"/>
        <v>web</v>
      </c>
      <c r="R2388">
        <f t="shared" si="150"/>
        <v>2014</v>
      </c>
      <c r="S2388">
        <f t="shared" si="151"/>
        <v>2014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(((J2389/60)/60)/24)+DATE(1970,1,1)</f>
        <v>42528.626620370371</v>
      </c>
      <c r="P2389" t="str">
        <f t="shared" si="148"/>
        <v>technology</v>
      </c>
      <c r="Q2389" t="str">
        <f t="shared" si="149"/>
        <v>web</v>
      </c>
      <c r="R2389">
        <f t="shared" si="150"/>
        <v>2016</v>
      </c>
      <c r="S2389">
        <f t="shared" si="151"/>
        <v>2016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(((J2390/60)/60)/24)+DATE(1970,1,1)</f>
        <v>41989.853692129633</v>
      </c>
      <c r="P2390" t="str">
        <f t="shared" si="148"/>
        <v>technology</v>
      </c>
      <c r="Q2390" t="str">
        <f t="shared" si="149"/>
        <v>web</v>
      </c>
      <c r="R2390">
        <f t="shared" si="150"/>
        <v>2014</v>
      </c>
      <c r="S2390">
        <f t="shared" si="151"/>
        <v>2014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(((J2391/60)/60)/24)+DATE(1970,1,1)</f>
        <v>42179.653379629628</v>
      </c>
      <c r="P2391" t="str">
        <f t="shared" si="148"/>
        <v>technology</v>
      </c>
      <c r="Q2391" t="str">
        <f t="shared" si="149"/>
        <v>web</v>
      </c>
      <c r="R2391">
        <f t="shared" si="150"/>
        <v>2015</v>
      </c>
      <c r="S2391">
        <f t="shared" si="151"/>
        <v>2015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(((J2392/60)/60)/24)+DATE(1970,1,1)</f>
        <v>41968.262314814812</v>
      </c>
      <c r="P2392" t="str">
        <f t="shared" si="148"/>
        <v>technology</v>
      </c>
      <c r="Q2392" t="str">
        <f t="shared" si="149"/>
        <v>web</v>
      </c>
      <c r="R2392">
        <f t="shared" si="150"/>
        <v>2014</v>
      </c>
      <c r="S2392">
        <f t="shared" si="151"/>
        <v>2014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(((J2393/60)/60)/24)+DATE(1970,1,1)</f>
        <v>42064.794490740736</v>
      </c>
      <c r="P2393" t="str">
        <f t="shared" si="148"/>
        <v>technology</v>
      </c>
      <c r="Q2393" t="str">
        <f t="shared" si="149"/>
        <v>web</v>
      </c>
      <c r="R2393">
        <f t="shared" si="150"/>
        <v>2015</v>
      </c>
      <c r="S2393">
        <f t="shared" si="151"/>
        <v>2015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(((J2394/60)/60)/24)+DATE(1970,1,1)</f>
        <v>42276.120636574073</v>
      </c>
      <c r="P2394" t="str">
        <f t="shared" si="148"/>
        <v>technology</v>
      </c>
      <c r="Q2394" t="str">
        <f t="shared" si="149"/>
        <v>web</v>
      </c>
      <c r="R2394">
        <f t="shared" si="150"/>
        <v>2015</v>
      </c>
      <c r="S2394">
        <f t="shared" si="151"/>
        <v>2015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(((J2395/60)/60)/24)+DATE(1970,1,1)</f>
        <v>42194.648344907408</v>
      </c>
      <c r="P2395" t="str">
        <f t="shared" si="148"/>
        <v>technology</v>
      </c>
      <c r="Q2395" t="str">
        <f t="shared" si="149"/>
        <v>web</v>
      </c>
      <c r="R2395">
        <f t="shared" si="150"/>
        <v>2015</v>
      </c>
      <c r="S2395">
        <f t="shared" si="151"/>
        <v>2015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(((J2396/60)/60)/24)+DATE(1970,1,1)</f>
        <v>42031.362187499995</v>
      </c>
      <c r="P2396" t="str">
        <f t="shared" si="148"/>
        <v>technology</v>
      </c>
      <c r="Q2396" t="str">
        <f t="shared" si="149"/>
        <v>web</v>
      </c>
      <c r="R2396">
        <f t="shared" si="150"/>
        <v>2015</v>
      </c>
      <c r="S2396">
        <f t="shared" si="151"/>
        <v>2015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(((J2397/60)/60)/24)+DATE(1970,1,1)</f>
        <v>42717.121377314819</v>
      </c>
      <c r="P2397" t="str">
        <f t="shared" si="148"/>
        <v>technology</v>
      </c>
      <c r="Q2397" t="str">
        <f t="shared" si="149"/>
        <v>web</v>
      </c>
      <c r="R2397">
        <f t="shared" si="150"/>
        <v>2016</v>
      </c>
      <c r="S2397">
        <f t="shared" si="151"/>
        <v>2016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(((J2398/60)/60)/24)+DATE(1970,1,1)</f>
        <v>42262.849050925928</v>
      </c>
      <c r="P2398" t="str">
        <f t="shared" si="148"/>
        <v>technology</v>
      </c>
      <c r="Q2398" t="str">
        <f t="shared" si="149"/>
        <v>web</v>
      </c>
      <c r="R2398">
        <f t="shared" si="150"/>
        <v>2015</v>
      </c>
      <c r="S2398">
        <f t="shared" si="151"/>
        <v>2015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(((J2399/60)/60)/24)+DATE(1970,1,1)</f>
        <v>41976.88490740741</v>
      </c>
      <c r="P2399" t="str">
        <f t="shared" si="148"/>
        <v>technology</v>
      </c>
      <c r="Q2399" t="str">
        <f t="shared" si="149"/>
        <v>web</v>
      </c>
      <c r="R2399">
        <f t="shared" si="150"/>
        <v>2014</v>
      </c>
      <c r="S2399">
        <f t="shared" si="151"/>
        <v>2014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(((J2400/60)/60)/24)+DATE(1970,1,1)</f>
        <v>42157.916481481487</v>
      </c>
      <c r="P2400" t="str">
        <f t="shared" si="148"/>
        <v>technology</v>
      </c>
      <c r="Q2400" t="str">
        <f t="shared" si="149"/>
        <v>web</v>
      </c>
      <c r="R2400">
        <f t="shared" si="150"/>
        <v>2015</v>
      </c>
      <c r="S2400">
        <f t="shared" si="151"/>
        <v>2015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(((J2401/60)/60)/24)+DATE(1970,1,1)</f>
        <v>41956.853078703702</v>
      </c>
      <c r="P2401" t="str">
        <f t="shared" si="148"/>
        <v>technology</v>
      </c>
      <c r="Q2401" t="str">
        <f t="shared" si="149"/>
        <v>web</v>
      </c>
      <c r="R2401">
        <f t="shared" si="150"/>
        <v>2014</v>
      </c>
      <c r="S2401">
        <f t="shared" si="151"/>
        <v>2014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(((J2402/60)/60)/24)+DATE(1970,1,1)</f>
        <v>42444.268101851849</v>
      </c>
      <c r="P2402" t="str">
        <f t="shared" si="148"/>
        <v>technology</v>
      </c>
      <c r="Q2402" t="str">
        <f t="shared" si="149"/>
        <v>web</v>
      </c>
      <c r="R2402">
        <f t="shared" si="150"/>
        <v>2016</v>
      </c>
      <c r="S2402">
        <f t="shared" si="151"/>
        <v>2016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(((J2403/60)/60)/24)+DATE(1970,1,1)</f>
        <v>42374.822870370372</v>
      </c>
      <c r="P2403" t="str">
        <f t="shared" si="148"/>
        <v>food</v>
      </c>
      <c r="Q2403" t="str">
        <f t="shared" si="149"/>
        <v>food trucks</v>
      </c>
      <c r="R2403">
        <f t="shared" si="150"/>
        <v>2016</v>
      </c>
      <c r="S2403">
        <f t="shared" si="151"/>
        <v>2016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(((J2404/60)/60)/24)+DATE(1970,1,1)</f>
        <v>42107.679756944446</v>
      </c>
      <c r="P2404" t="str">
        <f t="shared" si="148"/>
        <v>food</v>
      </c>
      <c r="Q2404" t="str">
        <f t="shared" si="149"/>
        <v>food trucks</v>
      </c>
      <c r="R2404">
        <f t="shared" si="150"/>
        <v>2015</v>
      </c>
      <c r="S2404">
        <f t="shared" si="151"/>
        <v>2015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(((J2405/60)/60)/24)+DATE(1970,1,1)</f>
        <v>42399.882615740738</v>
      </c>
      <c r="P2405" t="str">
        <f t="shared" si="148"/>
        <v>food</v>
      </c>
      <c r="Q2405" t="str">
        <f t="shared" si="149"/>
        <v>food trucks</v>
      </c>
      <c r="R2405">
        <f t="shared" si="150"/>
        <v>2016</v>
      </c>
      <c r="S2405">
        <f t="shared" si="151"/>
        <v>2016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(((J2406/60)/60)/24)+DATE(1970,1,1)</f>
        <v>42342.03943287037</v>
      </c>
      <c r="P2406" t="str">
        <f t="shared" si="148"/>
        <v>food</v>
      </c>
      <c r="Q2406" t="str">
        <f t="shared" si="149"/>
        <v>food trucks</v>
      </c>
      <c r="R2406">
        <f t="shared" si="150"/>
        <v>2015</v>
      </c>
      <c r="S2406">
        <f t="shared" si="151"/>
        <v>2015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(((J2407/60)/60)/24)+DATE(1970,1,1)</f>
        <v>42595.585358796292</v>
      </c>
      <c r="P2407" t="str">
        <f t="shared" si="148"/>
        <v>food</v>
      </c>
      <c r="Q2407" t="str">
        <f t="shared" si="149"/>
        <v>food trucks</v>
      </c>
      <c r="R2407">
        <f t="shared" si="150"/>
        <v>2016</v>
      </c>
      <c r="S2407">
        <f t="shared" si="151"/>
        <v>2016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(((J2408/60)/60)/24)+DATE(1970,1,1)</f>
        <v>41983.110995370371</v>
      </c>
      <c r="P2408" t="str">
        <f t="shared" si="148"/>
        <v>food</v>
      </c>
      <c r="Q2408" t="str">
        <f t="shared" si="149"/>
        <v>food trucks</v>
      </c>
      <c r="R2408">
        <f t="shared" si="150"/>
        <v>2014</v>
      </c>
      <c r="S2408">
        <f t="shared" si="151"/>
        <v>2014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(((J2409/60)/60)/24)+DATE(1970,1,1)</f>
        <v>42082.575555555552</v>
      </c>
      <c r="P2409" t="str">
        <f t="shared" si="148"/>
        <v>food</v>
      </c>
      <c r="Q2409" t="str">
        <f t="shared" si="149"/>
        <v>food trucks</v>
      </c>
      <c r="R2409">
        <f t="shared" si="150"/>
        <v>2015</v>
      </c>
      <c r="S2409">
        <f t="shared" si="151"/>
        <v>2015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(((J2410/60)/60)/24)+DATE(1970,1,1)</f>
        <v>41919.140706018516</v>
      </c>
      <c r="P2410" t="str">
        <f t="shared" si="148"/>
        <v>food</v>
      </c>
      <c r="Q2410" t="str">
        <f t="shared" si="149"/>
        <v>food trucks</v>
      </c>
      <c r="R2410">
        <f t="shared" si="150"/>
        <v>2014</v>
      </c>
      <c r="S2410">
        <f t="shared" si="151"/>
        <v>2014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(((J2411/60)/60)/24)+DATE(1970,1,1)</f>
        <v>42204.875868055555</v>
      </c>
      <c r="P2411" t="str">
        <f t="shared" si="148"/>
        <v>food</v>
      </c>
      <c r="Q2411" t="str">
        <f t="shared" si="149"/>
        <v>food trucks</v>
      </c>
      <c r="R2411">
        <f t="shared" si="150"/>
        <v>2015</v>
      </c>
      <c r="S2411">
        <f t="shared" si="151"/>
        <v>2015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(((J2412/60)/60)/24)+DATE(1970,1,1)</f>
        <v>42224.408275462964</v>
      </c>
      <c r="P2412" t="str">
        <f t="shared" si="148"/>
        <v>food</v>
      </c>
      <c r="Q2412" t="str">
        <f t="shared" si="149"/>
        <v>food trucks</v>
      </c>
      <c r="R2412">
        <f t="shared" si="150"/>
        <v>2015</v>
      </c>
      <c r="S2412">
        <f t="shared" si="151"/>
        <v>2015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(((J2413/60)/60)/24)+DATE(1970,1,1)</f>
        <v>42211.732430555552</v>
      </c>
      <c r="P2413" t="str">
        <f t="shared" si="148"/>
        <v>food</v>
      </c>
      <c r="Q2413" t="str">
        <f t="shared" si="149"/>
        <v>food trucks</v>
      </c>
      <c r="R2413">
        <f t="shared" si="150"/>
        <v>2015</v>
      </c>
      <c r="S2413">
        <f t="shared" si="151"/>
        <v>2015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(((J2414/60)/60)/24)+DATE(1970,1,1)</f>
        <v>42655.736956018518</v>
      </c>
      <c r="P2414" t="str">
        <f t="shared" si="148"/>
        <v>food</v>
      </c>
      <c r="Q2414" t="str">
        <f t="shared" si="149"/>
        <v>food trucks</v>
      </c>
      <c r="R2414">
        <f t="shared" si="150"/>
        <v>2016</v>
      </c>
      <c r="S2414">
        <f t="shared" si="151"/>
        <v>2016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(((J2415/60)/60)/24)+DATE(1970,1,1)</f>
        <v>41760.10974537037</v>
      </c>
      <c r="P2415" t="str">
        <f t="shared" si="148"/>
        <v>food</v>
      </c>
      <c r="Q2415" t="str">
        <f t="shared" si="149"/>
        <v>food trucks</v>
      </c>
      <c r="R2415">
        <f t="shared" si="150"/>
        <v>2014</v>
      </c>
      <c r="S2415">
        <f t="shared" si="151"/>
        <v>2014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(((J2416/60)/60)/24)+DATE(1970,1,1)</f>
        <v>42198.695138888885</v>
      </c>
      <c r="P2416" t="str">
        <f t="shared" si="148"/>
        <v>food</v>
      </c>
      <c r="Q2416" t="str">
        <f t="shared" si="149"/>
        <v>food trucks</v>
      </c>
      <c r="R2416">
        <f t="shared" si="150"/>
        <v>2015</v>
      </c>
      <c r="S2416">
        <f t="shared" si="151"/>
        <v>2015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(((J2417/60)/60)/24)+DATE(1970,1,1)</f>
        <v>42536.862800925926</v>
      </c>
      <c r="P2417" t="str">
        <f t="shared" si="148"/>
        <v>food</v>
      </c>
      <c r="Q2417" t="str">
        <f t="shared" si="149"/>
        <v>food trucks</v>
      </c>
      <c r="R2417">
        <f t="shared" si="150"/>
        <v>2016</v>
      </c>
      <c r="S2417">
        <f t="shared" si="151"/>
        <v>2016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(((J2418/60)/60)/24)+DATE(1970,1,1)</f>
        <v>42019.737766203703</v>
      </c>
      <c r="P2418" t="str">
        <f t="shared" si="148"/>
        <v>food</v>
      </c>
      <c r="Q2418" t="str">
        <f t="shared" si="149"/>
        <v>food trucks</v>
      </c>
      <c r="R2418">
        <f t="shared" si="150"/>
        <v>2015</v>
      </c>
      <c r="S2418">
        <f t="shared" si="151"/>
        <v>2015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(((J2419/60)/60)/24)+DATE(1970,1,1)</f>
        <v>41831.884108796294</v>
      </c>
      <c r="P2419" t="str">
        <f t="shared" si="148"/>
        <v>food</v>
      </c>
      <c r="Q2419" t="str">
        <f t="shared" si="149"/>
        <v>food trucks</v>
      </c>
      <c r="R2419">
        <f t="shared" si="150"/>
        <v>2014</v>
      </c>
      <c r="S2419">
        <f t="shared" si="151"/>
        <v>2014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(((J2420/60)/60)/24)+DATE(1970,1,1)</f>
        <v>42027.856990740736</v>
      </c>
      <c r="P2420" t="str">
        <f t="shared" si="148"/>
        <v>food</v>
      </c>
      <c r="Q2420" t="str">
        <f t="shared" si="149"/>
        <v>food trucks</v>
      </c>
      <c r="R2420">
        <f t="shared" si="150"/>
        <v>2015</v>
      </c>
      <c r="S2420">
        <f t="shared" si="151"/>
        <v>2015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(((J2421/60)/60)/24)+DATE(1970,1,1)</f>
        <v>41993.738298611104</v>
      </c>
      <c r="P2421" t="str">
        <f t="shared" si="148"/>
        <v>food</v>
      </c>
      <c r="Q2421" t="str">
        <f t="shared" si="149"/>
        <v>food trucks</v>
      </c>
      <c r="R2421">
        <f t="shared" si="150"/>
        <v>2014</v>
      </c>
      <c r="S2421">
        <f t="shared" si="151"/>
        <v>2014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(((J2422/60)/60)/24)+DATE(1970,1,1)</f>
        <v>41893.028877314813</v>
      </c>
      <c r="P2422" t="str">
        <f t="shared" si="148"/>
        <v>food</v>
      </c>
      <c r="Q2422" t="str">
        <f t="shared" si="149"/>
        <v>food trucks</v>
      </c>
      <c r="R2422">
        <f t="shared" si="150"/>
        <v>2014</v>
      </c>
      <c r="S2422">
        <f t="shared" si="151"/>
        <v>2014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(((J2423/60)/60)/24)+DATE(1970,1,1)</f>
        <v>42026.687453703707</v>
      </c>
      <c r="P2423" t="str">
        <f t="shared" si="148"/>
        <v>food</v>
      </c>
      <c r="Q2423" t="str">
        <f t="shared" si="149"/>
        <v>food trucks</v>
      </c>
      <c r="R2423">
        <f t="shared" si="150"/>
        <v>2015</v>
      </c>
      <c r="S2423">
        <f t="shared" si="151"/>
        <v>2015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(((J2424/60)/60)/24)+DATE(1970,1,1)</f>
        <v>42044.724953703699</v>
      </c>
      <c r="P2424" t="str">
        <f t="shared" si="148"/>
        <v>food</v>
      </c>
      <c r="Q2424" t="str">
        <f t="shared" si="149"/>
        <v>food trucks</v>
      </c>
      <c r="R2424">
        <f t="shared" si="150"/>
        <v>2015</v>
      </c>
      <c r="S2424">
        <f t="shared" si="151"/>
        <v>2015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(((J2425/60)/60)/24)+DATE(1970,1,1)</f>
        <v>41974.704745370371</v>
      </c>
      <c r="P2425" t="str">
        <f t="shared" si="148"/>
        <v>food</v>
      </c>
      <c r="Q2425" t="str">
        <f t="shared" si="149"/>
        <v>food trucks</v>
      </c>
      <c r="R2425">
        <f t="shared" si="150"/>
        <v>2014</v>
      </c>
      <c r="S2425">
        <f t="shared" si="151"/>
        <v>2014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(((J2426/60)/60)/24)+DATE(1970,1,1)</f>
        <v>41909.892453703702</v>
      </c>
      <c r="P2426" t="str">
        <f t="shared" si="148"/>
        <v>food</v>
      </c>
      <c r="Q2426" t="str">
        <f t="shared" si="149"/>
        <v>food trucks</v>
      </c>
      <c r="R2426">
        <f t="shared" si="150"/>
        <v>2014</v>
      </c>
      <c r="S2426">
        <f t="shared" si="151"/>
        <v>2014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(((J2427/60)/60)/24)+DATE(1970,1,1)</f>
        <v>42502.913761574076</v>
      </c>
      <c r="P2427" t="str">
        <f t="shared" si="148"/>
        <v>food</v>
      </c>
      <c r="Q2427" t="str">
        <f t="shared" si="149"/>
        <v>food trucks</v>
      </c>
      <c r="R2427">
        <f t="shared" si="150"/>
        <v>2016</v>
      </c>
      <c r="S2427">
        <f t="shared" si="151"/>
        <v>2016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(((J2428/60)/60)/24)+DATE(1970,1,1)</f>
        <v>42164.170046296291</v>
      </c>
      <c r="P2428" t="str">
        <f t="shared" si="148"/>
        <v>food</v>
      </c>
      <c r="Q2428" t="str">
        <f t="shared" si="149"/>
        <v>food trucks</v>
      </c>
      <c r="R2428">
        <f t="shared" si="150"/>
        <v>2015</v>
      </c>
      <c r="S2428">
        <f t="shared" si="151"/>
        <v>2015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(((J2429/60)/60)/24)+DATE(1970,1,1)</f>
        <v>42412.318668981476</v>
      </c>
      <c r="P2429" t="str">
        <f t="shared" si="148"/>
        <v>food</v>
      </c>
      <c r="Q2429" t="str">
        <f t="shared" si="149"/>
        <v>food trucks</v>
      </c>
      <c r="R2429">
        <f t="shared" si="150"/>
        <v>2016</v>
      </c>
      <c r="S2429">
        <f t="shared" si="151"/>
        <v>2016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(((J2430/60)/60)/24)+DATE(1970,1,1)</f>
        <v>42045.784155092595</v>
      </c>
      <c r="P2430" t="str">
        <f t="shared" si="148"/>
        <v>food</v>
      </c>
      <c r="Q2430" t="str">
        <f t="shared" si="149"/>
        <v>food trucks</v>
      </c>
      <c r="R2430">
        <f t="shared" si="150"/>
        <v>2015</v>
      </c>
      <c r="S2430">
        <f t="shared" si="151"/>
        <v>2015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(((J2431/60)/60)/24)+DATE(1970,1,1)</f>
        <v>42734.879236111112</v>
      </c>
      <c r="P2431" t="str">
        <f t="shared" si="148"/>
        <v>food</v>
      </c>
      <c r="Q2431" t="str">
        <f t="shared" si="149"/>
        <v>food trucks</v>
      </c>
      <c r="R2431">
        <f t="shared" si="150"/>
        <v>2016</v>
      </c>
      <c r="S2431">
        <f t="shared" si="151"/>
        <v>2016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(((J2432/60)/60)/24)+DATE(1970,1,1)</f>
        <v>42382.130833333329</v>
      </c>
      <c r="P2432" t="str">
        <f t="shared" si="148"/>
        <v>food</v>
      </c>
      <c r="Q2432" t="str">
        <f t="shared" si="149"/>
        <v>food trucks</v>
      </c>
      <c r="R2432">
        <f t="shared" si="150"/>
        <v>2016</v>
      </c>
      <c r="S2432">
        <f t="shared" si="151"/>
        <v>2016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(((J2433/60)/60)/24)+DATE(1970,1,1)</f>
        <v>42489.099687499998</v>
      </c>
      <c r="P2433" t="str">
        <f t="shared" si="148"/>
        <v>food</v>
      </c>
      <c r="Q2433" t="str">
        <f t="shared" si="149"/>
        <v>food trucks</v>
      </c>
      <c r="R2433">
        <f t="shared" si="150"/>
        <v>2016</v>
      </c>
      <c r="S2433">
        <f t="shared" si="151"/>
        <v>2016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(((J2434/60)/60)/24)+DATE(1970,1,1)</f>
        <v>42041.218715277777</v>
      </c>
      <c r="P2434" t="str">
        <f t="shared" ref="P2434:P2497" si="152">LEFT(N2434,SEARCH("/",N2434)-1)</f>
        <v>food</v>
      </c>
      <c r="Q2434" t="str">
        <f t="shared" ref="Q2434:Q2497" si="153">RIGHT(N2434,LEN(N2434)-SEARCH("/",N2434))</f>
        <v>food trucks</v>
      </c>
      <c r="R2434">
        <f t="shared" si="150"/>
        <v>2015</v>
      </c>
      <c r="S2434">
        <f t="shared" si="151"/>
        <v>2015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(((J2435/60)/60)/24)+DATE(1970,1,1)</f>
        <v>42397.89980324074</v>
      </c>
      <c r="P2435" t="str">
        <f t="shared" si="152"/>
        <v>food</v>
      </c>
      <c r="Q2435" t="str">
        <f t="shared" si="153"/>
        <v>food trucks</v>
      </c>
      <c r="R2435">
        <f t="shared" ref="R2435:R2498" si="154">YEAR(O2435)</f>
        <v>2016</v>
      </c>
      <c r="S2435">
        <f t="shared" ref="S2435:S2498" si="155">YEAR(O2435)</f>
        <v>2016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(((J2436/60)/60)/24)+DATE(1970,1,1)</f>
        <v>42180.18604166666</v>
      </c>
      <c r="P2436" t="str">
        <f t="shared" si="152"/>
        <v>food</v>
      </c>
      <c r="Q2436" t="str">
        <f t="shared" si="153"/>
        <v>food trucks</v>
      </c>
      <c r="R2436">
        <f t="shared" si="154"/>
        <v>2015</v>
      </c>
      <c r="S2436">
        <f t="shared" si="155"/>
        <v>2015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(((J2437/60)/60)/24)+DATE(1970,1,1)</f>
        <v>42252.277615740735</v>
      </c>
      <c r="P2437" t="str">
        <f t="shared" si="152"/>
        <v>food</v>
      </c>
      <c r="Q2437" t="str">
        <f t="shared" si="153"/>
        <v>food trucks</v>
      </c>
      <c r="R2437">
        <f t="shared" si="154"/>
        <v>2015</v>
      </c>
      <c r="S2437">
        <f t="shared" si="155"/>
        <v>2015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(((J2438/60)/60)/24)+DATE(1970,1,1)</f>
        <v>42338.615393518514</v>
      </c>
      <c r="P2438" t="str">
        <f t="shared" si="152"/>
        <v>food</v>
      </c>
      <c r="Q2438" t="str">
        <f t="shared" si="153"/>
        <v>food trucks</v>
      </c>
      <c r="R2438">
        <f t="shared" si="154"/>
        <v>2015</v>
      </c>
      <c r="S2438">
        <f t="shared" si="155"/>
        <v>2015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(((J2439/60)/60)/24)+DATE(1970,1,1)</f>
        <v>42031.965138888889</v>
      </c>
      <c r="P2439" t="str">
        <f t="shared" si="152"/>
        <v>food</v>
      </c>
      <c r="Q2439" t="str">
        <f t="shared" si="153"/>
        <v>food trucks</v>
      </c>
      <c r="R2439">
        <f t="shared" si="154"/>
        <v>2015</v>
      </c>
      <c r="S2439">
        <f t="shared" si="155"/>
        <v>2015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(((J2440/60)/60)/24)+DATE(1970,1,1)</f>
        <v>42285.91506944444</v>
      </c>
      <c r="P2440" t="str">
        <f t="shared" si="152"/>
        <v>food</v>
      </c>
      <c r="Q2440" t="str">
        <f t="shared" si="153"/>
        <v>food trucks</v>
      </c>
      <c r="R2440">
        <f t="shared" si="154"/>
        <v>2015</v>
      </c>
      <c r="S2440">
        <f t="shared" si="155"/>
        <v>2015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(((J2441/60)/60)/24)+DATE(1970,1,1)</f>
        <v>42265.818622685183</v>
      </c>
      <c r="P2441" t="str">
        <f t="shared" si="152"/>
        <v>food</v>
      </c>
      <c r="Q2441" t="str">
        <f t="shared" si="153"/>
        <v>food trucks</v>
      </c>
      <c r="R2441">
        <f t="shared" si="154"/>
        <v>2015</v>
      </c>
      <c r="S2441">
        <f t="shared" si="155"/>
        <v>2015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(((J2442/60)/60)/24)+DATE(1970,1,1)</f>
        <v>42383.899456018517</v>
      </c>
      <c r="P2442" t="str">
        <f t="shared" si="152"/>
        <v>food</v>
      </c>
      <c r="Q2442" t="str">
        <f t="shared" si="153"/>
        <v>food trucks</v>
      </c>
      <c r="R2442">
        <f t="shared" si="154"/>
        <v>2016</v>
      </c>
      <c r="S2442">
        <f t="shared" si="155"/>
        <v>2016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(((J2443/60)/60)/24)+DATE(1970,1,1)</f>
        <v>42187.125625000001</v>
      </c>
      <c r="P2443" t="str">
        <f t="shared" si="152"/>
        <v>food</v>
      </c>
      <c r="Q2443" t="str">
        <f t="shared" si="153"/>
        <v>small batch</v>
      </c>
      <c r="R2443">
        <f t="shared" si="154"/>
        <v>2015</v>
      </c>
      <c r="S2443">
        <f t="shared" si="155"/>
        <v>2015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(((J2444/60)/60)/24)+DATE(1970,1,1)</f>
        <v>42052.666990740734</v>
      </c>
      <c r="P2444" t="str">
        <f t="shared" si="152"/>
        <v>food</v>
      </c>
      <c r="Q2444" t="str">
        <f t="shared" si="153"/>
        <v>small batch</v>
      </c>
      <c r="R2444">
        <f t="shared" si="154"/>
        <v>2015</v>
      </c>
      <c r="S2444">
        <f t="shared" si="155"/>
        <v>2015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(((J2445/60)/60)/24)+DATE(1970,1,1)</f>
        <v>41836.625254629631</v>
      </c>
      <c r="P2445" t="str">
        <f t="shared" si="152"/>
        <v>food</v>
      </c>
      <c r="Q2445" t="str">
        <f t="shared" si="153"/>
        <v>small batch</v>
      </c>
      <c r="R2445">
        <f t="shared" si="154"/>
        <v>2014</v>
      </c>
      <c r="S2445">
        <f t="shared" si="155"/>
        <v>2014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(((J2446/60)/60)/24)+DATE(1970,1,1)</f>
        <v>42485.754525462966</v>
      </c>
      <c r="P2446" t="str">
        <f t="shared" si="152"/>
        <v>food</v>
      </c>
      <c r="Q2446" t="str">
        <f t="shared" si="153"/>
        <v>small batch</v>
      </c>
      <c r="R2446">
        <f t="shared" si="154"/>
        <v>2016</v>
      </c>
      <c r="S2446">
        <f t="shared" si="155"/>
        <v>2016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(((J2447/60)/60)/24)+DATE(1970,1,1)</f>
        <v>42243.190057870372</v>
      </c>
      <c r="P2447" t="str">
        <f t="shared" si="152"/>
        <v>food</v>
      </c>
      <c r="Q2447" t="str">
        <f t="shared" si="153"/>
        <v>small batch</v>
      </c>
      <c r="R2447">
        <f t="shared" si="154"/>
        <v>2015</v>
      </c>
      <c r="S2447">
        <f t="shared" si="155"/>
        <v>2015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(((J2448/60)/60)/24)+DATE(1970,1,1)</f>
        <v>42670.602673611109</v>
      </c>
      <c r="P2448" t="str">
        <f t="shared" si="152"/>
        <v>food</v>
      </c>
      <c r="Q2448" t="str">
        <f t="shared" si="153"/>
        <v>small batch</v>
      </c>
      <c r="R2448">
        <f t="shared" si="154"/>
        <v>2016</v>
      </c>
      <c r="S2448">
        <f t="shared" si="155"/>
        <v>2016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(((J2449/60)/60)/24)+DATE(1970,1,1)</f>
        <v>42654.469826388886</v>
      </c>
      <c r="P2449" t="str">
        <f t="shared" si="152"/>
        <v>food</v>
      </c>
      <c r="Q2449" t="str">
        <f t="shared" si="153"/>
        <v>small batch</v>
      </c>
      <c r="R2449">
        <f t="shared" si="154"/>
        <v>2016</v>
      </c>
      <c r="S2449">
        <f t="shared" si="155"/>
        <v>2016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(((J2450/60)/60)/24)+DATE(1970,1,1)</f>
        <v>42607.316122685181</v>
      </c>
      <c r="P2450" t="str">
        <f t="shared" si="152"/>
        <v>food</v>
      </c>
      <c r="Q2450" t="str">
        <f t="shared" si="153"/>
        <v>small batch</v>
      </c>
      <c r="R2450">
        <f t="shared" si="154"/>
        <v>2016</v>
      </c>
      <c r="S2450">
        <f t="shared" si="155"/>
        <v>2016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(((J2451/60)/60)/24)+DATE(1970,1,1)</f>
        <v>41943.142534722225</v>
      </c>
      <c r="P2451" t="str">
        <f t="shared" si="152"/>
        <v>food</v>
      </c>
      <c r="Q2451" t="str">
        <f t="shared" si="153"/>
        <v>small batch</v>
      </c>
      <c r="R2451">
        <f t="shared" si="154"/>
        <v>2014</v>
      </c>
      <c r="S2451">
        <f t="shared" si="155"/>
        <v>2014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(((J2452/60)/60)/24)+DATE(1970,1,1)</f>
        <v>41902.07240740741</v>
      </c>
      <c r="P2452" t="str">
        <f t="shared" si="152"/>
        <v>food</v>
      </c>
      <c r="Q2452" t="str">
        <f t="shared" si="153"/>
        <v>small batch</v>
      </c>
      <c r="R2452">
        <f t="shared" si="154"/>
        <v>2014</v>
      </c>
      <c r="S2452">
        <f t="shared" si="155"/>
        <v>2014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(((J2453/60)/60)/24)+DATE(1970,1,1)</f>
        <v>42779.908449074079</v>
      </c>
      <c r="P2453" t="str">
        <f t="shared" si="152"/>
        <v>food</v>
      </c>
      <c r="Q2453" t="str">
        <f t="shared" si="153"/>
        <v>small batch</v>
      </c>
      <c r="R2453">
        <f t="shared" si="154"/>
        <v>2017</v>
      </c>
      <c r="S2453">
        <f t="shared" si="155"/>
        <v>2017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(((J2454/60)/60)/24)+DATE(1970,1,1)</f>
        <v>42338.84375</v>
      </c>
      <c r="P2454" t="str">
        <f t="shared" si="152"/>
        <v>food</v>
      </c>
      <c r="Q2454" t="str">
        <f t="shared" si="153"/>
        <v>small batch</v>
      </c>
      <c r="R2454">
        <f t="shared" si="154"/>
        <v>2015</v>
      </c>
      <c r="S2454">
        <f t="shared" si="155"/>
        <v>2015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(((J2455/60)/60)/24)+DATE(1970,1,1)</f>
        <v>42738.692233796297</v>
      </c>
      <c r="P2455" t="str">
        <f t="shared" si="152"/>
        <v>food</v>
      </c>
      <c r="Q2455" t="str">
        <f t="shared" si="153"/>
        <v>small batch</v>
      </c>
      <c r="R2455">
        <f t="shared" si="154"/>
        <v>2017</v>
      </c>
      <c r="S2455">
        <f t="shared" si="155"/>
        <v>2017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(((J2456/60)/60)/24)+DATE(1970,1,1)</f>
        <v>42770.201481481476</v>
      </c>
      <c r="P2456" t="str">
        <f t="shared" si="152"/>
        <v>food</v>
      </c>
      <c r="Q2456" t="str">
        <f t="shared" si="153"/>
        <v>small batch</v>
      </c>
      <c r="R2456">
        <f t="shared" si="154"/>
        <v>2017</v>
      </c>
      <c r="S2456">
        <f t="shared" si="155"/>
        <v>2017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(((J2457/60)/60)/24)+DATE(1970,1,1)</f>
        <v>42452.781828703708</v>
      </c>
      <c r="P2457" t="str">
        <f t="shared" si="152"/>
        <v>food</v>
      </c>
      <c r="Q2457" t="str">
        <f t="shared" si="153"/>
        <v>small batch</v>
      </c>
      <c r="R2457">
        <f t="shared" si="154"/>
        <v>2016</v>
      </c>
      <c r="S2457">
        <f t="shared" si="155"/>
        <v>2016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(((J2458/60)/60)/24)+DATE(1970,1,1)</f>
        <v>42761.961099537039</v>
      </c>
      <c r="P2458" t="str">
        <f t="shared" si="152"/>
        <v>food</v>
      </c>
      <c r="Q2458" t="str">
        <f t="shared" si="153"/>
        <v>small batch</v>
      </c>
      <c r="R2458">
        <f t="shared" si="154"/>
        <v>2017</v>
      </c>
      <c r="S2458">
        <f t="shared" si="155"/>
        <v>2017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(((J2459/60)/60)/24)+DATE(1970,1,1)</f>
        <v>42423.602500000001</v>
      </c>
      <c r="P2459" t="str">
        <f t="shared" si="152"/>
        <v>food</v>
      </c>
      <c r="Q2459" t="str">
        <f t="shared" si="153"/>
        <v>small batch</v>
      </c>
      <c r="R2459">
        <f t="shared" si="154"/>
        <v>2016</v>
      </c>
      <c r="S2459">
        <f t="shared" si="155"/>
        <v>2016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(((J2460/60)/60)/24)+DATE(1970,1,1)</f>
        <v>42495.871736111112</v>
      </c>
      <c r="P2460" t="str">
        <f t="shared" si="152"/>
        <v>food</v>
      </c>
      <c r="Q2460" t="str">
        <f t="shared" si="153"/>
        <v>small batch</v>
      </c>
      <c r="R2460">
        <f t="shared" si="154"/>
        <v>2016</v>
      </c>
      <c r="S2460">
        <f t="shared" si="155"/>
        <v>2016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(((J2461/60)/60)/24)+DATE(1970,1,1)</f>
        <v>42407.637557870374</v>
      </c>
      <c r="P2461" t="str">
        <f t="shared" si="152"/>
        <v>food</v>
      </c>
      <c r="Q2461" t="str">
        <f t="shared" si="153"/>
        <v>small batch</v>
      </c>
      <c r="R2461">
        <f t="shared" si="154"/>
        <v>2016</v>
      </c>
      <c r="S2461">
        <f t="shared" si="155"/>
        <v>2016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(((J2462/60)/60)/24)+DATE(1970,1,1)</f>
        <v>42704.187118055561</v>
      </c>
      <c r="P2462" t="str">
        <f t="shared" si="152"/>
        <v>food</v>
      </c>
      <c r="Q2462" t="str">
        <f t="shared" si="153"/>
        <v>small batch</v>
      </c>
      <c r="R2462">
        <f t="shared" si="154"/>
        <v>2016</v>
      </c>
      <c r="S2462">
        <f t="shared" si="155"/>
        <v>2016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(((J2463/60)/60)/24)+DATE(1970,1,1)</f>
        <v>40784.012696759259</v>
      </c>
      <c r="P2463" t="str">
        <f t="shared" si="152"/>
        <v>music</v>
      </c>
      <c r="Q2463" t="str">
        <f t="shared" si="153"/>
        <v>indie rock</v>
      </c>
      <c r="R2463">
        <f t="shared" si="154"/>
        <v>2011</v>
      </c>
      <c r="S2463">
        <f t="shared" si="155"/>
        <v>2011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(((J2464/60)/60)/24)+DATE(1970,1,1)</f>
        <v>41089.186296296299</v>
      </c>
      <c r="P2464" t="str">
        <f t="shared" si="152"/>
        <v>music</v>
      </c>
      <c r="Q2464" t="str">
        <f t="shared" si="153"/>
        <v>indie rock</v>
      </c>
      <c r="R2464">
        <f t="shared" si="154"/>
        <v>2012</v>
      </c>
      <c r="S2464">
        <f t="shared" si="155"/>
        <v>2012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(((J2465/60)/60)/24)+DATE(1970,1,1)</f>
        <v>41341.111400462964</v>
      </c>
      <c r="P2465" t="str">
        <f t="shared" si="152"/>
        <v>music</v>
      </c>
      <c r="Q2465" t="str">
        <f t="shared" si="153"/>
        <v>indie rock</v>
      </c>
      <c r="R2465">
        <f t="shared" si="154"/>
        <v>2013</v>
      </c>
      <c r="S2465">
        <f t="shared" si="155"/>
        <v>2013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(((J2466/60)/60)/24)+DATE(1970,1,1)</f>
        <v>42248.90042824074</v>
      </c>
      <c r="P2466" t="str">
        <f t="shared" si="152"/>
        <v>music</v>
      </c>
      <c r="Q2466" t="str">
        <f t="shared" si="153"/>
        <v>indie rock</v>
      </c>
      <c r="R2466">
        <f t="shared" si="154"/>
        <v>2015</v>
      </c>
      <c r="S2466">
        <f t="shared" si="155"/>
        <v>2015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(((J2467/60)/60)/24)+DATE(1970,1,1)</f>
        <v>41145.719305555554</v>
      </c>
      <c r="P2467" t="str">
        <f t="shared" si="152"/>
        <v>music</v>
      </c>
      <c r="Q2467" t="str">
        <f t="shared" si="153"/>
        <v>indie rock</v>
      </c>
      <c r="R2467">
        <f t="shared" si="154"/>
        <v>2012</v>
      </c>
      <c r="S2467">
        <f t="shared" si="155"/>
        <v>2012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(((J2468/60)/60)/24)+DATE(1970,1,1)</f>
        <v>41373.102465277778</v>
      </c>
      <c r="P2468" t="str">
        <f t="shared" si="152"/>
        <v>music</v>
      </c>
      <c r="Q2468" t="str">
        <f t="shared" si="153"/>
        <v>indie rock</v>
      </c>
      <c r="R2468">
        <f t="shared" si="154"/>
        <v>2013</v>
      </c>
      <c r="S2468">
        <f t="shared" si="155"/>
        <v>2013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(((J2469/60)/60)/24)+DATE(1970,1,1)</f>
        <v>41025.874201388891</v>
      </c>
      <c r="P2469" t="str">
        <f t="shared" si="152"/>
        <v>music</v>
      </c>
      <c r="Q2469" t="str">
        <f t="shared" si="153"/>
        <v>indie rock</v>
      </c>
      <c r="R2469">
        <f t="shared" si="154"/>
        <v>2012</v>
      </c>
      <c r="S2469">
        <f t="shared" si="155"/>
        <v>2012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(((J2470/60)/60)/24)+DATE(1970,1,1)</f>
        <v>41174.154178240737</v>
      </c>
      <c r="P2470" t="str">
        <f t="shared" si="152"/>
        <v>music</v>
      </c>
      <c r="Q2470" t="str">
        <f t="shared" si="153"/>
        <v>indie rock</v>
      </c>
      <c r="R2470">
        <f t="shared" si="154"/>
        <v>2012</v>
      </c>
      <c r="S2470">
        <f t="shared" si="155"/>
        <v>2012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(((J2471/60)/60)/24)+DATE(1970,1,1)</f>
        <v>40557.429733796293</v>
      </c>
      <c r="P2471" t="str">
        <f t="shared" si="152"/>
        <v>music</v>
      </c>
      <c r="Q2471" t="str">
        <f t="shared" si="153"/>
        <v>indie rock</v>
      </c>
      <c r="R2471">
        <f t="shared" si="154"/>
        <v>2011</v>
      </c>
      <c r="S2471">
        <f t="shared" si="155"/>
        <v>2011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(((J2472/60)/60)/24)+DATE(1970,1,1)</f>
        <v>41023.07471064815</v>
      </c>
      <c r="P2472" t="str">
        <f t="shared" si="152"/>
        <v>music</v>
      </c>
      <c r="Q2472" t="str">
        <f t="shared" si="153"/>
        <v>indie rock</v>
      </c>
      <c r="R2472">
        <f t="shared" si="154"/>
        <v>2012</v>
      </c>
      <c r="S2472">
        <f t="shared" si="155"/>
        <v>2012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(((J2473/60)/60)/24)+DATE(1970,1,1)</f>
        <v>40893.992962962962</v>
      </c>
      <c r="P2473" t="str">
        <f t="shared" si="152"/>
        <v>music</v>
      </c>
      <c r="Q2473" t="str">
        <f t="shared" si="153"/>
        <v>indie rock</v>
      </c>
      <c r="R2473">
        <f t="shared" si="154"/>
        <v>2011</v>
      </c>
      <c r="S2473">
        <f t="shared" si="155"/>
        <v>2011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(((J2474/60)/60)/24)+DATE(1970,1,1)</f>
        <v>40354.11550925926</v>
      </c>
      <c r="P2474" t="str">
        <f t="shared" si="152"/>
        <v>music</v>
      </c>
      <c r="Q2474" t="str">
        <f t="shared" si="153"/>
        <v>indie rock</v>
      </c>
      <c r="R2474">
        <f t="shared" si="154"/>
        <v>2010</v>
      </c>
      <c r="S2474">
        <f t="shared" si="155"/>
        <v>2010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(((J2475/60)/60)/24)+DATE(1970,1,1)</f>
        <v>41193.748483796298</v>
      </c>
      <c r="P2475" t="str">
        <f t="shared" si="152"/>
        <v>music</v>
      </c>
      <c r="Q2475" t="str">
        <f t="shared" si="153"/>
        <v>indie rock</v>
      </c>
      <c r="R2475">
        <f t="shared" si="154"/>
        <v>2012</v>
      </c>
      <c r="S2475">
        <f t="shared" si="155"/>
        <v>2012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(((J2476/60)/60)/24)+DATE(1970,1,1)</f>
        <v>40417.011296296296</v>
      </c>
      <c r="P2476" t="str">
        <f t="shared" si="152"/>
        <v>music</v>
      </c>
      <c r="Q2476" t="str">
        <f t="shared" si="153"/>
        <v>indie rock</v>
      </c>
      <c r="R2476">
        <f t="shared" si="154"/>
        <v>2010</v>
      </c>
      <c r="S2476">
        <f t="shared" si="155"/>
        <v>2010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(((J2477/60)/60)/24)+DATE(1970,1,1)</f>
        <v>40310.287673611114</v>
      </c>
      <c r="P2477" t="str">
        <f t="shared" si="152"/>
        <v>music</v>
      </c>
      <c r="Q2477" t="str">
        <f t="shared" si="153"/>
        <v>indie rock</v>
      </c>
      <c r="R2477">
        <f t="shared" si="154"/>
        <v>2010</v>
      </c>
      <c r="S2477">
        <f t="shared" si="155"/>
        <v>2010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(((J2478/60)/60)/24)+DATE(1970,1,1)</f>
        <v>41913.328356481477</v>
      </c>
      <c r="P2478" t="str">
        <f t="shared" si="152"/>
        <v>music</v>
      </c>
      <c r="Q2478" t="str">
        <f t="shared" si="153"/>
        <v>indie rock</v>
      </c>
      <c r="R2478">
        <f t="shared" si="154"/>
        <v>2014</v>
      </c>
      <c r="S2478">
        <f t="shared" si="155"/>
        <v>2014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(((J2479/60)/60)/24)+DATE(1970,1,1)</f>
        <v>41088.691493055558</v>
      </c>
      <c r="P2479" t="str">
        <f t="shared" si="152"/>
        <v>music</v>
      </c>
      <c r="Q2479" t="str">
        <f t="shared" si="153"/>
        <v>indie rock</v>
      </c>
      <c r="R2479">
        <f t="shared" si="154"/>
        <v>2012</v>
      </c>
      <c r="S2479">
        <f t="shared" si="155"/>
        <v>2012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(((J2480/60)/60)/24)+DATE(1970,1,1)</f>
        <v>41257.950381944444</v>
      </c>
      <c r="P2480" t="str">
        <f t="shared" si="152"/>
        <v>music</v>
      </c>
      <c r="Q2480" t="str">
        <f t="shared" si="153"/>
        <v>indie rock</v>
      </c>
      <c r="R2480">
        <f t="shared" si="154"/>
        <v>2012</v>
      </c>
      <c r="S2480">
        <f t="shared" si="155"/>
        <v>2012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(((J2481/60)/60)/24)+DATE(1970,1,1)</f>
        <v>41107.726782407408</v>
      </c>
      <c r="P2481" t="str">
        <f t="shared" si="152"/>
        <v>music</v>
      </c>
      <c r="Q2481" t="str">
        <f t="shared" si="153"/>
        <v>indie rock</v>
      </c>
      <c r="R2481">
        <f t="shared" si="154"/>
        <v>2012</v>
      </c>
      <c r="S2481">
        <f t="shared" si="155"/>
        <v>2012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(((J2482/60)/60)/24)+DATE(1970,1,1)</f>
        <v>42227.936157407406</v>
      </c>
      <c r="P2482" t="str">
        <f t="shared" si="152"/>
        <v>music</v>
      </c>
      <c r="Q2482" t="str">
        <f t="shared" si="153"/>
        <v>indie rock</v>
      </c>
      <c r="R2482">
        <f t="shared" si="154"/>
        <v>2015</v>
      </c>
      <c r="S2482">
        <f t="shared" si="155"/>
        <v>2015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(((J2483/60)/60)/24)+DATE(1970,1,1)</f>
        <v>40999.645925925928</v>
      </c>
      <c r="P2483" t="str">
        <f t="shared" si="152"/>
        <v>music</v>
      </c>
      <c r="Q2483" t="str">
        <f t="shared" si="153"/>
        <v>indie rock</v>
      </c>
      <c r="R2483">
        <f t="shared" si="154"/>
        <v>2012</v>
      </c>
      <c r="S2483">
        <f t="shared" si="155"/>
        <v>2012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(((J2484/60)/60)/24)+DATE(1970,1,1)</f>
        <v>40711.782210648147</v>
      </c>
      <c r="P2484" t="str">
        <f t="shared" si="152"/>
        <v>music</v>
      </c>
      <c r="Q2484" t="str">
        <f t="shared" si="153"/>
        <v>indie rock</v>
      </c>
      <c r="R2484">
        <f t="shared" si="154"/>
        <v>2011</v>
      </c>
      <c r="S2484">
        <f t="shared" si="155"/>
        <v>2011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(((J2485/60)/60)/24)+DATE(1970,1,1)</f>
        <v>40970.750034722223</v>
      </c>
      <c r="P2485" t="str">
        <f t="shared" si="152"/>
        <v>music</v>
      </c>
      <c r="Q2485" t="str">
        <f t="shared" si="153"/>
        <v>indie rock</v>
      </c>
      <c r="R2485">
        <f t="shared" si="154"/>
        <v>2012</v>
      </c>
      <c r="S2485">
        <f t="shared" si="155"/>
        <v>2012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(((J2486/60)/60)/24)+DATE(1970,1,1)</f>
        <v>40771.916701388887</v>
      </c>
      <c r="P2486" t="str">
        <f t="shared" si="152"/>
        <v>music</v>
      </c>
      <c r="Q2486" t="str">
        <f t="shared" si="153"/>
        <v>indie rock</v>
      </c>
      <c r="R2486">
        <f t="shared" si="154"/>
        <v>2011</v>
      </c>
      <c r="S2486">
        <f t="shared" si="155"/>
        <v>2011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(((J2487/60)/60)/24)+DATE(1970,1,1)</f>
        <v>40793.998599537037</v>
      </c>
      <c r="P2487" t="str">
        <f t="shared" si="152"/>
        <v>music</v>
      </c>
      <c r="Q2487" t="str">
        <f t="shared" si="153"/>
        <v>indie rock</v>
      </c>
      <c r="R2487">
        <f t="shared" si="154"/>
        <v>2011</v>
      </c>
      <c r="S2487">
        <f t="shared" si="155"/>
        <v>2011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(((J2488/60)/60)/24)+DATE(1970,1,1)</f>
        <v>40991.708055555559</v>
      </c>
      <c r="P2488" t="str">
        <f t="shared" si="152"/>
        <v>music</v>
      </c>
      <c r="Q2488" t="str">
        <f t="shared" si="153"/>
        <v>indie rock</v>
      </c>
      <c r="R2488">
        <f t="shared" si="154"/>
        <v>2012</v>
      </c>
      <c r="S2488">
        <f t="shared" si="155"/>
        <v>2012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(((J2489/60)/60)/24)+DATE(1970,1,1)</f>
        <v>41026.083298611113</v>
      </c>
      <c r="P2489" t="str">
        <f t="shared" si="152"/>
        <v>music</v>
      </c>
      <c r="Q2489" t="str">
        <f t="shared" si="153"/>
        <v>indie rock</v>
      </c>
      <c r="R2489">
        <f t="shared" si="154"/>
        <v>2012</v>
      </c>
      <c r="S2489">
        <f t="shared" si="155"/>
        <v>2012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(((J2490/60)/60)/24)+DATE(1970,1,1)</f>
        <v>40833.633194444446</v>
      </c>
      <c r="P2490" t="str">
        <f t="shared" si="152"/>
        <v>music</v>
      </c>
      <c r="Q2490" t="str">
        <f t="shared" si="153"/>
        <v>indie rock</v>
      </c>
      <c r="R2490">
        <f t="shared" si="154"/>
        <v>2011</v>
      </c>
      <c r="S2490">
        <f t="shared" si="155"/>
        <v>2011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(((J2491/60)/60)/24)+DATE(1970,1,1)</f>
        <v>41373.690266203703</v>
      </c>
      <c r="P2491" t="str">
        <f t="shared" si="152"/>
        <v>music</v>
      </c>
      <c r="Q2491" t="str">
        <f t="shared" si="153"/>
        <v>indie rock</v>
      </c>
      <c r="R2491">
        <f t="shared" si="154"/>
        <v>2013</v>
      </c>
      <c r="S2491">
        <f t="shared" si="155"/>
        <v>2013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(((J2492/60)/60)/24)+DATE(1970,1,1)</f>
        <v>41023.227731481478</v>
      </c>
      <c r="P2492" t="str">
        <f t="shared" si="152"/>
        <v>music</v>
      </c>
      <c r="Q2492" t="str">
        <f t="shared" si="153"/>
        <v>indie rock</v>
      </c>
      <c r="R2492">
        <f t="shared" si="154"/>
        <v>2012</v>
      </c>
      <c r="S2492">
        <f t="shared" si="155"/>
        <v>2012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(((J2493/60)/60)/24)+DATE(1970,1,1)</f>
        <v>40542.839282407411</v>
      </c>
      <c r="P2493" t="str">
        <f t="shared" si="152"/>
        <v>music</v>
      </c>
      <c r="Q2493" t="str">
        <f t="shared" si="153"/>
        <v>indie rock</v>
      </c>
      <c r="R2493">
        <f t="shared" si="154"/>
        <v>2010</v>
      </c>
      <c r="S2493">
        <f t="shared" si="155"/>
        <v>2010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(((J2494/60)/60)/24)+DATE(1970,1,1)</f>
        <v>41024.985972222225</v>
      </c>
      <c r="P2494" t="str">
        <f t="shared" si="152"/>
        <v>music</v>
      </c>
      <c r="Q2494" t="str">
        <f t="shared" si="153"/>
        <v>indie rock</v>
      </c>
      <c r="R2494">
        <f t="shared" si="154"/>
        <v>2012</v>
      </c>
      <c r="S2494">
        <f t="shared" si="155"/>
        <v>2012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(((J2495/60)/60)/24)+DATE(1970,1,1)</f>
        <v>41348.168287037035</v>
      </c>
      <c r="P2495" t="str">
        <f t="shared" si="152"/>
        <v>music</v>
      </c>
      <c r="Q2495" t="str">
        <f t="shared" si="153"/>
        <v>indie rock</v>
      </c>
      <c r="R2495">
        <f t="shared" si="154"/>
        <v>2013</v>
      </c>
      <c r="S2495">
        <f t="shared" si="155"/>
        <v>2013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(((J2496/60)/60)/24)+DATE(1970,1,1)</f>
        <v>41022.645185185182</v>
      </c>
      <c r="P2496" t="str">
        <f t="shared" si="152"/>
        <v>music</v>
      </c>
      <c r="Q2496" t="str">
        <f t="shared" si="153"/>
        <v>indie rock</v>
      </c>
      <c r="R2496">
        <f t="shared" si="154"/>
        <v>2012</v>
      </c>
      <c r="S2496">
        <f t="shared" si="155"/>
        <v>2012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(((J2497/60)/60)/24)+DATE(1970,1,1)</f>
        <v>41036.946469907409</v>
      </c>
      <c r="P2497" t="str">
        <f t="shared" si="152"/>
        <v>music</v>
      </c>
      <c r="Q2497" t="str">
        <f t="shared" si="153"/>
        <v>indie rock</v>
      </c>
      <c r="R2497">
        <f t="shared" si="154"/>
        <v>2012</v>
      </c>
      <c r="S2497">
        <f t="shared" si="155"/>
        <v>2012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(((J2498/60)/60)/24)+DATE(1970,1,1)</f>
        <v>41327.996435185189</v>
      </c>
      <c r="P2498" t="str">
        <f t="shared" ref="P2498:P2561" si="156">LEFT(N2498,SEARCH("/",N2498)-1)</f>
        <v>music</v>
      </c>
      <c r="Q2498" t="str">
        <f t="shared" ref="Q2498:Q2561" si="157">RIGHT(N2498,LEN(N2498)-SEARCH("/",N2498))</f>
        <v>indie rock</v>
      </c>
      <c r="R2498">
        <f t="shared" si="154"/>
        <v>2013</v>
      </c>
      <c r="S2498">
        <f t="shared" si="155"/>
        <v>2013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(((J2499/60)/60)/24)+DATE(1970,1,1)</f>
        <v>40730.878912037035</v>
      </c>
      <c r="P2499" t="str">
        <f t="shared" si="156"/>
        <v>music</v>
      </c>
      <c r="Q2499" t="str">
        <f t="shared" si="157"/>
        <v>indie rock</v>
      </c>
      <c r="R2499">
        <f t="shared" ref="R2499:R2562" si="158">YEAR(O2499)</f>
        <v>2011</v>
      </c>
      <c r="S2499">
        <f t="shared" ref="S2499:S2562" si="159">YEAR(O2499)</f>
        <v>2011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(((J2500/60)/60)/24)+DATE(1970,1,1)</f>
        <v>42017.967442129629</v>
      </c>
      <c r="P2500" t="str">
        <f t="shared" si="156"/>
        <v>music</v>
      </c>
      <c r="Q2500" t="str">
        <f t="shared" si="157"/>
        <v>indie rock</v>
      </c>
      <c r="R2500">
        <f t="shared" si="158"/>
        <v>2015</v>
      </c>
      <c r="S2500">
        <f t="shared" si="159"/>
        <v>2015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(((J2501/60)/60)/24)+DATE(1970,1,1)</f>
        <v>41226.648576388885</v>
      </c>
      <c r="P2501" t="str">
        <f t="shared" si="156"/>
        <v>music</v>
      </c>
      <c r="Q2501" t="str">
        <f t="shared" si="157"/>
        <v>indie rock</v>
      </c>
      <c r="R2501">
        <f t="shared" si="158"/>
        <v>2012</v>
      </c>
      <c r="S2501">
        <f t="shared" si="159"/>
        <v>2012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(((J2502/60)/60)/24)+DATE(1970,1,1)</f>
        <v>41053.772858796299</v>
      </c>
      <c r="P2502" t="str">
        <f t="shared" si="156"/>
        <v>music</v>
      </c>
      <c r="Q2502" t="str">
        <f t="shared" si="157"/>
        <v>indie rock</v>
      </c>
      <c r="R2502">
        <f t="shared" si="158"/>
        <v>2012</v>
      </c>
      <c r="S2502">
        <f t="shared" si="159"/>
        <v>2012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(((J2503/60)/60)/24)+DATE(1970,1,1)</f>
        <v>42244.776666666665</v>
      </c>
      <c r="P2503" t="str">
        <f t="shared" si="156"/>
        <v>food</v>
      </c>
      <c r="Q2503" t="str">
        <f t="shared" si="157"/>
        <v>restaurants</v>
      </c>
      <c r="R2503">
        <f t="shared" si="158"/>
        <v>2015</v>
      </c>
      <c r="S2503">
        <f t="shared" si="159"/>
        <v>2015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(((J2504/60)/60)/24)+DATE(1970,1,1)</f>
        <v>41858.825439814813</v>
      </c>
      <c r="P2504" t="str">
        <f t="shared" si="156"/>
        <v>food</v>
      </c>
      <c r="Q2504" t="str">
        <f t="shared" si="157"/>
        <v>restaurants</v>
      </c>
      <c r="R2504">
        <f t="shared" si="158"/>
        <v>2014</v>
      </c>
      <c r="S2504">
        <f t="shared" si="159"/>
        <v>2014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(((J2505/60)/60)/24)+DATE(1970,1,1)</f>
        <v>42498.899398148147</v>
      </c>
      <c r="P2505" t="str">
        <f t="shared" si="156"/>
        <v>food</v>
      </c>
      <c r="Q2505" t="str">
        <f t="shared" si="157"/>
        <v>restaurants</v>
      </c>
      <c r="R2505">
        <f t="shared" si="158"/>
        <v>2016</v>
      </c>
      <c r="S2505">
        <f t="shared" si="159"/>
        <v>2016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(((J2506/60)/60)/24)+DATE(1970,1,1)</f>
        <v>41928.015439814815</v>
      </c>
      <c r="P2506" t="str">
        <f t="shared" si="156"/>
        <v>food</v>
      </c>
      <c r="Q2506" t="str">
        <f t="shared" si="157"/>
        <v>restaurants</v>
      </c>
      <c r="R2506">
        <f t="shared" si="158"/>
        <v>2014</v>
      </c>
      <c r="S2506">
        <f t="shared" si="159"/>
        <v>2014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(((J2507/60)/60)/24)+DATE(1970,1,1)</f>
        <v>42047.05574074074</v>
      </c>
      <c r="P2507" t="str">
        <f t="shared" si="156"/>
        <v>food</v>
      </c>
      <c r="Q2507" t="str">
        <f t="shared" si="157"/>
        <v>restaurants</v>
      </c>
      <c r="R2507">
        <f t="shared" si="158"/>
        <v>2015</v>
      </c>
      <c r="S2507">
        <f t="shared" si="159"/>
        <v>2015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(((J2508/60)/60)/24)+DATE(1970,1,1)</f>
        <v>42258.297094907408</v>
      </c>
      <c r="P2508" t="str">
        <f t="shared" si="156"/>
        <v>food</v>
      </c>
      <c r="Q2508" t="str">
        <f t="shared" si="157"/>
        <v>restaurants</v>
      </c>
      <c r="R2508">
        <f t="shared" si="158"/>
        <v>2015</v>
      </c>
      <c r="S2508">
        <f t="shared" si="159"/>
        <v>2015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(((J2509/60)/60)/24)+DATE(1970,1,1)</f>
        <v>42105.072962962964</v>
      </c>
      <c r="P2509" t="str">
        <f t="shared" si="156"/>
        <v>food</v>
      </c>
      <c r="Q2509" t="str">
        <f t="shared" si="157"/>
        <v>restaurants</v>
      </c>
      <c r="R2509">
        <f t="shared" si="158"/>
        <v>2015</v>
      </c>
      <c r="S2509">
        <f t="shared" si="159"/>
        <v>2015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(((J2510/60)/60)/24)+DATE(1970,1,1)</f>
        <v>41835.951782407406</v>
      </c>
      <c r="P2510" t="str">
        <f t="shared" si="156"/>
        <v>food</v>
      </c>
      <c r="Q2510" t="str">
        <f t="shared" si="157"/>
        <v>restaurants</v>
      </c>
      <c r="R2510">
        <f t="shared" si="158"/>
        <v>2014</v>
      </c>
      <c r="S2510">
        <f t="shared" si="159"/>
        <v>2014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(((J2511/60)/60)/24)+DATE(1970,1,1)</f>
        <v>42058.809594907405</v>
      </c>
      <c r="P2511" t="str">
        <f t="shared" si="156"/>
        <v>food</v>
      </c>
      <c r="Q2511" t="str">
        <f t="shared" si="157"/>
        <v>restaurants</v>
      </c>
      <c r="R2511">
        <f t="shared" si="158"/>
        <v>2015</v>
      </c>
      <c r="S2511">
        <f t="shared" si="159"/>
        <v>2015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(((J2512/60)/60)/24)+DATE(1970,1,1)</f>
        <v>42078.997361111105</v>
      </c>
      <c r="P2512" t="str">
        <f t="shared" si="156"/>
        <v>food</v>
      </c>
      <c r="Q2512" t="str">
        <f t="shared" si="157"/>
        <v>restaurants</v>
      </c>
      <c r="R2512">
        <f t="shared" si="158"/>
        <v>2015</v>
      </c>
      <c r="S2512">
        <f t="shared" si="159"/>
        <v>2015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(((J2513/60)/60)/24)+DATE(1970,1,1)</f>
        <v>42371.446909722217</v>
      </c>
      <c r="P2513" t="str">
        <f t="shared" si="156"/>
        <v>food</v>
      </c>
      <c r="Q2513" t="str">
        <f t="shared" si="157"/>
        <v>restaurants</v>
      </c>
      <c r="R2513">
        <f t="shared" si="158"/>
        <v>2016</v>
      </c>
      <c r="S2513">
        <f t="shared" si="159"/>
        <v>2016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(((J2514/60)/60)/24)+DATE(1970,1,1)</f>
        <v>41971.876863425925</v>
      </c>
      <c r="P2514" t="str">
        <f t="shared" si="156"/>
        <v>food</v>
      </c>
      <c r="Q2514" t="str">
        <f t="shared" si="157"/>
        <v>restaurants</v>
      </c>
      <c r="R2514">
        <f t="shared" si="158"/>
        <v>2014</v>
      </c>
      <c r="S2514">
        <f t="shared" si="159"/>
        <v>2014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(((J2515/60)/60)/24)+DATE(1970,1,1)</f>
        <v>42732.00681712963</v>
      </c>
      <c r="P2515" t="str">
        <f t="shared" si="156"/>
        <v>food</v>
      </c>
      <c r="Q2515" t="str">
        <f t="shared" si="157"/>
        <v>restaurants</v>
      </c>
      <c r="R2515">
        <f t="shared" si="158"/>
        <v>2016</v>
      </c>
      <c r="S2515">
        <f t="shared" si="159"/>
        <v>2016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(((J2516/60)/60)/24)+DATE(1970,1,1)</f>
        <v>41854.389780092592</v>
      </c>
      <c r="P2516" t="str">
        <f t="shared" si="156"/>
        <v>food</v>
      </c>
      <c r="Q2516" t="str">
        <f t="shared" si="157"/>
        <v>restaurants</v>
      </c>
      <c r="R2516">
        <f t="shared" si="158"/>
        <v>2014</v>
      </c>
      <c r="S2516">
        <f t="shared" si="159"/>
        <v>2014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(((J2517/60)/60)/24)+DATE(1970,1,1)</f>
        <v>42027.839733796296</v>
      </c>
      <c r="P2517" t="str">
        <f t="shared" si="156"/>
        <v>food</v>
      </c>
      <c r="Q2517" t="str">
        <f t="shared" si="157"/>
        <v>restaurants</v>
      </c>
      <c r="R2517">
        <f t="shared" si="158"/>
        <v>2015</v>
      </c>
      <c r="S2517">
        <f t="shared" si="159"/>
        <v>2015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(((J2518/60)/60)/24)+DATE(1970,1,1)</f>
        <v>41942.653379629628</v>
      </c>
      <c r="P2518" t="str">
        <f t="shared" si="156"/>
        <v>food</v>
      </c>
      <c r="Q2518" t="str">
        <f t="shared" si="157"/>
        <v>restaurants</v>
      </c>
      <c r="R2518">
        <f t="shared" si="158"/>
        <v>2014</v>
      </c>
      <c r="S2518">
        <f t="shared" si="159"/>
        <v>2014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(((J2519/60)/60)/24)+DATE(1970,1,1)</f>
        <v>42052.802430555559</v>
      </c>
      <c r="P2519" t="str">
        <f t="shared" si="156"/>
        <v>food</v>
      </c>
      <c r="Q2519" t="str">
        <f t="shared" si="157"/>
        <v>restaurants</v>
      </c>
      <c r="R2519">
        <f t="shared" si="158"/>
        <v>2015</v>
      </c>
      <c r="S2519">
        <f t="shared" si="159"/>
        <v>2015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(((J2520/60)/60)/24)+DATE(1970,1,1)</f>
        <v>41926.680879629632</v>
      </c>
      <c r="P2520" t="str">
        <f t="shared" si="156"/>
        <v>food</v>
      </c>
      <c r="Q2520" t="str">
        <f t="shared" si="157"/>
        <v>restaurants</v>
      </c>
      <c r="R2520">
        <f t="shared" si="158"/>
        <v>2014</v>
      </c>
      <c r="S2520">
        <f t="shared" si="159"/>
        <v>2014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(((J2521/60)/60)/24)+DATE(1970,1,1)</f>
        <v>41809.155138888891</v>
      </c>
      <c r="P2521" t="str">
        <f t="shared" si="156"/>
        <v>food</v>
      </c>
      <c r="Q2521" t="str">
        <f t="shared" si="157"/>
        <v>restaurants</v>
      </c>
      <c r="R2521">
        <f t="shared" si="158"/>
        <v>2014</v>
      </c>
      <c r="S2521">
        <f t="shared" si="159"/>
        <v>2014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(((J2522/60)/60)/24)+DATE(1970,1,1)</f>
        <v>42612.600520833337</v>
      </c>
      <c r="P2522" t="str">
        <f t="shared" si="156"/>
        <v>food</v>
      </c>
      <c r="Q2522" t="str">
        <f t="shared" si="157"/>
        <v>restaurants</v>
      </c>
      <c r="R2522">
        <f t="shared" si="158"/>
        <v>2016</v>
      </c>
      <c r="S2522">
        <f t="shared" si="159"/>
        <v>2016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(((J2523/60)/60)/24)+DATE(1970,1,1)</f>
        <v>42269.967835648145</v>
      </c>
      <c r="P2523" t="str">
        <f t="shared" si="156"/>
        <v>music</v>
      </c>
      <c r="Q2523" t="str">
        <f t="shared" si="157"/>
        <v>classical music</v>
      </c>
      <c r="R2523">
        <f t="shared" si="158"/>
        <v>2015</v>
      </c>
      <c r="S2523">
        <f t="shared" si="159"/>
        <v>2015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(((J2524/60)/60)/24)+DATE(1970,1,1)</f>
        <v>42460.573611111111</v>
      </c>
      <c r="P2524" t="str">
        <f t="shared" si="156"/>
        <v>music</v>
      </c>
      <c r="Q2524" t="str">
        <f t="shared" si="157"/>
        <v>classical music</v>
      </c>
      <c r="R2524">
        <f t="shared" si="158"/>
        <v>2016</v>
      </c>
      <c r="S2524">
        <f t="shared" si="159"/>
        <v>2016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(((J2525/60)/60)/24)+DATE(1970,1,1)</f>
        <v>41930.975601851853</v>
      </c>
      <c r="P2525" t="str">
        <f t="shared" si="156"/>
        <v>music</v>
      </c>
      <c r="Q2525" t="str">
        <f t="shared" si="157"/>
        <v>classical music</v>
      </c>
      <c r="R2525">
        <f t="shared" si="158"/>
        <v>2014</v>
      </c>
      <c r="S2525">
        <f t="shared" si="159"/>
        <v>2014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(((J2526/60)/60)/24)+DATE(1970,1,1)</f>
        <v>41961.807372685187</v>
      </c>
      <c r="P2526" t="str">
        <f t="shared" si="156"/>
        <v>music</v>
      </c>
      <c r="Q2526" t="str">
        <f t="shared" si="157"/>
        <v>classical music</v>
      </c>
      <c r="R2526">
        <f t="shared" si="158"/>
        <v>2014</v>
      </c>
      <c r="S2526">
        <f t="shared" si="159"/>
        <v>2014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(((J2527/60)/60)/24)+DATE(1970,1,1)</f>
        <v>41058.844571759262</v>
      </c>
      <c r="P2527" t="str">
        <f t="shared" si="156"/>
        <v>music</v>
      </c>
      <c r="Q2527" t="str">
        <f t="shared" si="157"/>
        <v>classical music</v>
      </c>
      <c r="R2527">
        <f t="shared" si="158"/>
        <v>2012</v>
      </c>
      <c r="S2527">
        <f t="shared" si="159"/>
        <v>2012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(((J2528/60)/60)/24)+DATE(1970,1,1)</f>
        <v>41953.091134259259</v>
      </c>
      <c r="P2528" t="str">
        <f t="shared" si="156"/>
        <v>music</v>
      </c>
      <c r="Q2528" t="str">
        <f t="shared" si="157"/>
        <v>classical music</v>
      </c>
      <c r="R2528">
        <f t="shared" si="158"/>
        <v>2014</v>
      </c>
      <c r="S2528">
        <f t="shared" si="159"/>
        <v>2014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(((J2529/60)/60)/24)+DATE(1970,1,1)</f>
        <v>41546.75105324074</v>
      </c>
      <c r="P2529" t="str">
        <f t="shared" si="156"/>
        <v>music</v>
      </c>
      <c r="Q2529" t="str">
        <f t="shared" si="157"/>
        <v>classical music</v>
      </c>
      <c r="R2529">
        <f t="shared" si="158"/>
        <v>2013</v>
      </c>
      <c r="S2529">
        <f t="shared" si="159"/>
        <v>2013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(((J2530/60)/60)/24)+DATE(1970,1,1)</f>
        <v>42217.834525462968</v>
      </c>
      <c r="P2530" t="str">
        <f t="shared" si="156"/>
        <v>music</v>
      </c>
      <c r="Q2530" t="str">
        <f t="shared" si="157"/>
        <v>classical music</v>
      </c>
      <c r="R2530">
        <f t="shared" si="158"/>
        <v>2015</v>
      </c>
      <c r="S2530">
        <f t="shared" si="159"/>
        <v>2015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(((J2531/60)/60)/24)+DATE(1970,1,1)</f>
        <v>40948.080729166664</v>
      </c>
      <c r="P2531" t="str">
        <f t="shared" si="156"/>
        <v>music</v>
      </c>
      <c r="Q2531" t="str">
        <f t="shared" si="157"/>
        <v>classical music</v>
      </c>
      <c r="R2531">
        <f t="shared" si="158"/>
        <v>2012</v>
      </c>
      <c r="S2531">
        <f t="shared" si="159"/>
        <v>2012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(((J2532/60)/60)/24)+DATE(1970,1,1)</f>
        <v>42081.864641203705</v>
      </c>
      <c r="P2532" t="str">
        <f t="shared" si="156"/>
        <v>music</v>
      </c>
      <c r="Q2532" t="str">
        <f t="shared" si="157"/>
        <v>classical music</v>
      </c>
      <c r="R2532">
        <f t="shared" si="158"/>
        <v>2015</v>
      </c>
      <c r="S2532">
        <f t="shared" si="159"/>
        <v>2015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(((J2533/60)/60)/24)+DATE(1970,1,1)</f>
        <v>42208.680023148147</v>
      </c>
      <c r="P2533" t="str">
        <f t="shared" si="156"/>
        <v>music</v>
      </c>
      <c r="Q2533" t="str">
        <f t="shared" si="157"/>
        <v>classical music</v>
      </c>
      <c r="R2533">
        <f t="shared" si="158"/>
        <v>2015</v>
      </c>
      <c r="S2533">
        <f t="shared" si="159"/>
        <v>2015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(((J2534/60)/60)/24)+DATE(1970,1,1)</f>
        <v>41107.849143518521</v>
      </c>
      <c r="P2534" t="str">
        <f t="shared" si="156"/>
        <v>music</v>
      </c>
      <c r="Q2534" t="str">
        <f t="shared" si="157"/>
        <v>classical music</v>
      </c>
      <c r="R2534">
        <f t="shared" si="158"/>
        <v>2012</v>
      </c>
      <c r="S2534">
        <f t="shared" si="159"/>
        <v>2012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(((J2535/60)/60)/24)+DATE(1970,1,1)</f>
        <v>41304.751284722224</v>
      </c>
      <c r="P2535" t="str">
        <f t="shared" si="156"/>
        <v>music</v>
      </c>
      <c r="Q2535" t="str">
        <f t="shared" si="157"/>
        <v>classical music</v>
      </c>
      <c r="R2535">
        <f t="shared" si="158"/>
        <v>2013</v>
      </c>
      <c r="S2535">
        <f t="shared" si="159"/>
        <v>2013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(((J2536/60)/60)/24)+DATE(1970,1,1)</f>
        <v>40127.700370370374</v>
      </c>
      <c r="P2536" t="str">
        <f t="shared" si="156"/>
        <v>music</v>
      </c>
      <c r="Q2536" t="str">
        <f t="shared" si="157"/>
        <v>classical music</v>
      </c>
      <c r="R2536">
        <f t="shared" si="158"/>
        <v>2009</v>
      </c>
      <c r="S2536">
        <f t="shared" si="159"/>
        <v>2009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(((J2537/60)/60)/24)+DATE(1970,1,1)</f>
        <v>41943.791030092594</v>
      </c>
      <c r="P2537" t="str">
        <f t="shared" si="156"/>
        <v>music</v>
      </c>
      <c r="Q2537" t="str">
        <f t="shared" si="157"/>
        <v>classical music</v>
      </c>
      <c r="R2537">
        <f t="shared" si="158"/>
        <v>2014</v>
      </c>
      <c r="S2537">
        <f t="shared" si="159"/>
        <v>2014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(((J2538/60)/60)/24)+DATE(1970,1,1)</f>
        <v>41464.106087962966</v>
      </c>
      <c r="P2538" t="str">
        <f t="shared" si="156"/>
        <v>music</v>
      </c>
      <c r="Q2538" t="str">
        <f t="shared" si="157"/>
        <v>classical music</v>
      </c>
      <c r="R2538">
        <f t="shared" si="158"/>
        <v>2013</v>
      </c>
      <c r="S2538">
        <f t="shared" si="159"/>
        <v>2013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(((J2539/60)/60)/24)+DATE(1970,1,1)</f>
        <v>40696.648784722223</v>
      </c>
      <c r="P2539" t="str">
        <f t="shared" si="156"/>
        <v>music</v>
      </c>
      <c r="Q2539" t="str">
        <f t="shared" si="157"/>
        <v>classical music</v>
      </c>
      <c r="R2539">
        <f t="shared" si="158"/>
        <v>2011</v>
      </c>
      <c r="S2539">
        <f t="shared" si="159"/>
        <v>2011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(((J2540/60)/60)/24)+DATE(1970,1,1)</f>
        <v>41298.509965277779</v>
      </c>
      <c r="P2540" t="str">
        <f t="shared" si="156"/>
        <v>music</v>
      </c>
      <c r="Q2540" t="str">
        <f t="shared" si="157"/>
        <v>classical music</v>
      </c>
      <c r="R2540">
        <f t="shared" si="158"/>
        <v>2013</v>
      </c>
      <c r="S2540">
        <f t="shared" si="159"/>
        <v>2013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(((J2541/60)/60)/24)+DATE(1970,1,1)</f>
        <v>41977.902222222227</v>
      </c>
      <c r="P2541" t="str">
        <f t="shared" si="156"/>
        <v>music</v>
      </c>
      <c r="Q2541" t="str">
        <f t="shared" si="157"/>
        <v>classical music</v>
      </c>
      <c r="R2541">
        <f t="shared" si="158"/>
        <v>2014</v>
      </c>
      <c r="S2541">
        <f t="shared" si="159"/>
        <v>2014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(((J2542/60)/60)/24)+DATE(1970,1,1)</f>
        <v>40785.675011574072</v>
      </c>
      <c r="P2542" t="str">
        <f t="shared" si="156"/>
        <v>music</v>
      </c>
      <c r="Q2542" t="str">
        <f t="shared" si="157"/>
        <v>classical music</v>
      </c>
      <c r="R2542">
        <f t="shared" si="158"/>
        <v>2011</v>
      </c>
      <c r="S2542">
        <f t="shared" si="159"/>
        <v>2011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(((J2543/60)/60)/24)+DATE(1970,1,1)</f>
        <v>41483.449282407404</v>
      </c>
      <c r="P2543" t="str">
        <f t="shared" si="156"/>
        <v>music</v>
      </c>
      <c r="Q2543" t="str">
        <f t="shared" si="157"/>
        <v>classical music</v>
      </c>
      <c r="R2543">
        <f t="shared" si="158"/>
        <v>2013</v>
      </c>
      <c r="S2543">
        <f t="shared" si="159"/>
        <v>2013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(((J2544/60)/60)/24)+DATE(1970,1,1)</f>
        <v>41509.426585648151</v>
      </c>
      <c r="P2544" t="str">
        <f t="shared" si="156"/>
        <v>music</v>
      </c>
      <c r="Q2544" t="str">
        <f t="shared" si="157"/>
        <v>classical music</v>
      </c>
      <c r="R2544">
        <f t="shared" si="158"/>
        <v>2013</v>
      </c>
      <c r="S2544">
        <f t="shared" si="159"/>
        <v>2013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(((J2545/60)/60)/24)+DATE(1970,1,1)</f>
        <v>40514.107615740737</v>
      </c>
      <c r="P2545" t="str">
        <f t="shared" si="156"/>
        <v>music</v>
      </c>
      <c r="Q2545" t="str">
        <f t="shared" si="157"/>
        <v>classical music</v>
      </c>
      <c r="R2545">
        <f t="shared" si="158"/>
        <v>2010</v>
      </c>
      <c r="S2545">
        <f t="shared" si="159"/>
        <v>2010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(((J2546/60)/60)/24)+DATE(1970,1,1)</f>
        <v>41068.520474537036</v>
      </c>
      <c r="P2546" t="str">
        <f t="shared" si="156"/>
        <v>music</v>
      </c>
      <c r="Q2546" t="str">
        <f t="shared" si="157"/>
        <v>classical music</v>
      </c>
      <c r="R2546">
        <f t="shared" si="158"/>
        <v>2012</v>
      </c>
      <c r="S2546">
        <f t="shared" si="159"/>
        <v>2012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(((J2547/60)/60)/24)+DATE(1970,1,1)</f>
        <v>42027.13817129629</v>
      </c>
      <c r="P2547" t="str">
        <f t="shared" si="156"/>
        <v>music</v>
      </c>
      <c r="Q2547" t="str">
        <f t="shared" si="157"/>
        <v>classical music</v>
      </c>
      <c r="R2547">
        <f t="shared" si="158"/>
        <v>2015</v>
      </c>
      <c r="S2547">
        <f t="shared" si="159"/>
        <v>2015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(((J2548/60)/60)/24)+DATE(1970,1,1)</f>
        <v>41524.858553240738</v>
      </c>
      <c r="P2548" t="str">
        <f t="shared" si="156"/>
        <v>music</v>
      </c>
      <c r="Q2548" t="str">
        <f t="shared" si="157"/>
        <v>classical music</v>
      </c>
      <c r="R2548">
        <f t="shared" si="158"/>
        <v>2013</v>
      </c>
      <c r="S2548">
        <f t="shared" si="159"/>
        <v>2013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(((J2549/60)/60)/24)+DATE(1970,1,1)</f>
        <v>40973.773182870369</v>
      </c>
      <c r="P2549" t="str">
        <f t="shared" si="156"/>
        <v>music</v>
      </c>
      <c r="Q2549" t="str">
        <f t="shared" si="157"/>
        <v>classical music</v>
      </c>
      <c r="R2549">
        <f t="shared" si="158"/>
        <v>2012</v>
      </c>
      <c r="S2549">
        <f t="shared" si="159"/>
        <v>2012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(((J2550/60)/60)/24)+DATE(1970,1,1)</f>
        <v>42618.625428240746</v>
      </c>
      <c r="P2550" t="str">
        <f t="shared" si="156"/>
        <v>music</v>
      </c>
      <c r="Q2550" t="str">
        <f t="shared" si="157"/>
        <v>classical music</v>
      </c>
      <c r="R2550">
        <f t="shared" si="158"/>
        <v>2016</v>
      </c>
      <c r="S2550">
        <f t="shared" si="159"/>
        <v>2016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(((J2551/60)/60)/24)+DATE(1970,1,1)</f>
        <v>41390.757754629631</v>
      </c>
      <c r="P2551" t="str">
        <f t="shared" si="156"/>
        <v>music</v>
      </c>
      <c r="Q2551" t="str">
        <f t="shared" si="157"/>
        <v>classical music</v>
      </c>
      <c r="R2551">
        <f t="shared" si="158"/>
        <v>2013</v>
      </c>
      <c r="S2551">
        <f t="shared" si="159"/>
        <v>2013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(((J2552/60)/60)/24)+DATE(1970,1,1)</f>
        <v>42228.634328703702</v>
      </c>
      <c r="P2552" t="str">
        <f t="shared" si="156"/>
        <v>music</v>
      </c>
      <c r="Q2552" t="str">
        <f t="shared" si="157"/>
        <v>classical music</v>
      </c>
      <c r="R2552">
        <f t="shared" si="158"/>
        <v>2015</v>
      </c>
      <c r="S2552">
        <f t="shared" si="159"/>
        <v>2015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(((J2553/60)/60)/24)+DATE(1970,1,1)</f>
        <v>40961.252141203702</v>
      </c>
      <c r="P2553" t="str">
        <f t="shared" si="156"/>
        <v>music</v>
      </c>
      <c r="Q2553" t="str">
        <f t="shared" si="157"/>
        <v>classical music</v>
      </c>
      <c r="R2553">
        <f t="shared" si="158"/>
        <v>2012</v>
      </c>
      <c r="S2553">
        <f t="shared" si="159"/>
        <v>2012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(((J2554/60)/60)/24)+DATE(1970,1,1)</f>
        <v>42769.809965277775</v>
      </c>
      <c r="P2554" t="str">
        <f t="shared" si="156"/>
        <v>music</v>
      </c>
      <c r="Q2554" t="str">
        <f t="shared" si="157"/>
        <v>classical music</v>
      </c>
      <c r="R2554">
        <f t="shared" si="158"/>
        <v>2017</v>
      </c>
      <c r="S2554">
        <f t="shared" si="159"/>
        <v>2017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(((J2555/60)/60)/24)+DATE(1970,1,1)</f>
        <v>41113.199155092596</v>
      </c>
      <c r="P2555" t="str">
        <f t="shared" si="156"/>
        <v>music</v>
      </c>
      <c r="Q2555" t="str">
        <f t="shared" si="157"/>
        <v>classical music</v>
      </c>
      <c r="R2555">
        <f t="shared" si="158"/>
        <v>2012</v>
      </c>
      <c r="S2555">
        <f t="shared" si="159"/>
        <v>2012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(((J2556/60)/60)/24)+DATE(1970,1,1)</f>
        <v>42125.078275462962</v>
      </c>
      <c r="P2556" t="str">
        <f t="shared" si="156"/>
        <v>music</v>
      </c>
      <c r="Q2556" t="str">
        <f t="shared" si="157"/>
        <v>classical music</v>
      </c>
      <c r="R2556">
        <f t="shared" si="158"/>
        <v>2015</v>
      </c>
      <c r="S2556">
        <f t="shared" si="159"/>
        <v>2015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(((J2557/60)/60)/24)+DATE(1970,1,1)</f>
        <v>41026.655011574076</v>
      </c>
      <c r="P2557" t="str">
        <f t="shared" si="156"/>
        <v>music</v>
      </c>
      <c r="Q2557" t="str">
        <f t="shared" si="157"/>
        <v>classical music</v>
      </c>
      <c r="R2557">
        <f t="shared" si="158"/>
        <v>2012</v>
      </c>
      <c r="S2557">
        <f t="shared" si="159"/>
        <v>2012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(((J2558/60)/60)/24)+DATE(1970,1,1)</f>
        <v>41222.991400462961</v>
      </c>
      <c r="P2558" t="str">
        <f t="shared" si="156"/>
        <v>music</v>
      </c>
      <c r="Q2558" t="str">
        <f t="shared" si="157"/>
        <v>classical music</v>
      </c>
      <c r="R2558">
        <f t="shared" si="158"/>
        <v>2012</v>
      </c>
      <c r="S2558">
        <f t="shared" si="159"/>
        <v>2012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(((J2559/60)/60)/24)+DATE(1970,1,1)</f>
        <v>41744.745208333334</v>
      </c>
      <c r="P2559" t="str">
        <f t="shared" si="156"/>
        <v>music</v>
      </c>
      <c r="Q2559" t="str">
        <f t="shared" si="157"/>
        <v>classical music</v>
      </c>
      <c r="R2559">
        <f t="shared" si="158"/>
        <v>2014</v>
      </c>
      <c r="S2559">
        <f t="shared" si="159"/>
        <v>2014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(((J2560/60)/60)/24)+DATE(1970,1,1)</f>
        <v>42093.860023148154</v>
      </c>
      <c r="P2560" t="str">
        <f t="shared" si="156"/>
        <v>music</v>
      </c>
      <c r="Q2560" t="str">
        <f t="shared" si="157"/>
        <v>classical music</v>
      </c>
      <c r="R2560">
        <f t="shared" si="158"/>
        <v>2015</v>
      </c>
      <c r="S2560">
        <f t="shared" si="159"/>
        <v>2015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(((J2561/60)/60)/24)+DATE(1970,1,1)</f>
        <v>40829.873657407406</v>
      </c>
      <c r="P2561" t="str">
        <f t="shared" si="156"/>
        <v>music</v>
      </c>
      <c r="Q2561" t="str">
        <f t="shared" si="157"/>
        <v>classical music</v>
      </c>
      <c r="R2561">
        <f t="shared" si="158"/>
        <v>2011</v>
      </c>
      <c r="S2561">
        <f t="shared" si="159"/>
        <v>2011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(((J2562/60)/60)/24)+DATE(1970,1,1)</f>
        <v>42039.951087962967</v>
      </c>
      <c r="P2562" t="str">
        <f t="shared" ref="P2562:P2625" si="160">LEFT(N2562,SEARCH("/",N2562)-1)</f>
        <v>music</v>
      </c>
      <c r="Q2562" t="str">
        <f t="shared" ref="Q2562:Q2625" si="161">RIGHT(N2562,LEN(N2562)-SEARCH("/",N2562))</f>
        <v>classical music</v>
      </c>
      <c r="R2562">
        <f t="shared" si="158"/>
        <v>2015</v>
      </c>
      <c r="S2562">
        <f t="shared" si="159"/>
        <v>2015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(((J2563/60)/60)/24)+DATE(1970,1,1)</f>
        <v>42260.528807870374</v>
      </c>
      <c r="P2563" t="str">
        <f t="shared" si="160"/>
        <v>food</v>
      </c>
      <c r="Q2563" t="str">
        <f t="shared" si="161"/>
        <v>food trucks</v>
      </c>
      <c r="R2563">
        <f t="shared" ref="R2563:R2626" si="162">YEAR(O2563)</f>
        <v>2015</v>
      </c>
      <c r="S2563">
        <f t="shared" ref="S2563:S2626" si="163">YEAR(O2563)</f>
        <v>2015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(((J2564/60)/60)/24)+DATE(1970,1,1)</f>
        <v>42594.524756944447</v>
      </c>
      <c r="P2564" t="str">
        <f t="shared" si="160"/>
        <v>food</v>
      </c>
      <c r="Q2564" t="str">
        <f t="shared" si="161"/>
        <v>food trucks</v>
      </c>
      <c r="R2564">
        <f t="shared" si="162"/>
        <v>2016</v>
      </c>
      <c r="S2564">
        <f t="shared" si="163"/>
        <v>2016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(((J2565/60)/60)/24)+DATE(1970,1,1)</f>
        <v>42155.139479166668</v>
      </c>
      <c r="P2565" t="str">
        <f t="shared" si="160"/>
        <v>food</v>
      </c>
      <c r="Q2565" t="str">
        <f t="shared" si="161"/>
        <v>food trucks</v>
      </c>
      <c r="R2565">
        <f t="shared" si="162"/>
        <v>2015</v>
      </c>
      <c r="S2565">
        <f t="shared" si="163"/>
        <v>2015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(((J2566/60)/60)/24)+DATE(1970,1,1)</f>
        <v>41822.040497685186</v>
      </c>
      <c r="P2566" t="str">
        <f t="shared" si="160"/>
        <v>food</v>
      </c>
      <c r="Q2566" t="str">
        <f t="shared" si="161"/>
        <v>food trucks</v>
      </c>
      <c r="R2566">
        <f t="shared" si="162"/>
        <v>2014</v>
      </c>
      <c r="S2566">
        <f t="shared" si="163"/>
        <v>2014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(((J2567/60)/60)/24)+DATE(1970,1,1)</f>
        <v>42440.650335648148</v>
      </c>
      <c r="P2567" t="str">
        <f t="shared" si="160"/>
        <v>food</v>
      </c>
      <c r="Q2567" t="str">
        <f t="shared" si="161"/>
        <v>food trucks</v>
      </c>
      <c r="R2567">
        <f t="shared" si="162"/>
        <v>2016</v>
      </c>
      <c r="S2567">
        <f t="shared" si="163"/>
        <v>2016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(((J2568/60)/60)/24)+DATE(1970,1,1)</f>
        <v>41842.980879629627</v>
      </c>
      <c r="P2568" t="str">
        <f t="shared" si="160"/>
        <v>food</v>
      </c>
      <c r="Q2568" t="str">
        <f t="shared" si="161"/>
        <v>food trucks</v>
      </c>
      <c r="R2568">
        <f t="shared" si="162"/>
        <v>2014</v>
      </c>
      <c r="S2568">
        <f t="shared" si="163"/>
        <v>2014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(((J2569/60)/60)/24)+DATE(1970,1,1)</f>
        <v>42087.878912037035</v>
      </c>
      <c r="P2569" t="str">
        <f t="shared" si="160"/>
        <v>food</v>
      </c>
      <c r="Q2569" t="str">
        <f t="shared" si="161"/>
        <v>food trucks</v>
      </c>
      <c r="R2569">
        <f t="shared" si="162"/>
        <v>2015</v>
      </c>
      <c r="S2569">
        <f t="shared" si="163"/>
        <v>2015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(((J2570/60)/60)/24)+DATE(1970,1,1)</f>
        <v>42584.666597222225</v>
      </c>
      <c r="P2570" t="str">
        <f t="shared" si="160"/>
        <v>food</v>
      </c>
      <c r="Q2570" t="str">
        <f t="shared" si="161"/>
        <v>food trucks</v>
      </c>
      <c r="R2570">
        <f t="shared" si="162"/>
        <v>2016</v>
      </c>
      <c r="S2570">
        <f t="shared" si="163"/>
        <v>2016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(((J2571/60)/60)/24)+DATE(1970,1,1)</f>
        <v>42234.105462962965</v>
      </c>
      <c r="P2571" t="str">
        <f t="shared" si="160"/>
        <v>food</v>
      </c>
      <c r="Q2571" t="str">
        <f t="shared" si="161"/>
        <v>food trucks</v>
      </c>
      <c r="R2571">
        <f t="shared" si="162"/>
        <v>2015</v>
      </c>
      <c r="S2571">
        <f t="shared" si="163"/>
        <v>2015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(((J2572/60)/60)/24)+DATE(1970,1,1)</f>
        <v>42744.903182870374</v>
      </c>
      <c r="P2572" t="str">
        <f t="shared" si="160"/>
        <v>food</v>
      </c>
      <c r="Q2572" t="str">
        <f t="shared" si="161"/>
        <v>food trucks</v>
      </c>
      <c r="R2572">
        <f t="shared" si="162"/>
        <v>2017</v>
      </c>
      <c r="S2572">
        <f t="shared" si="163"/>
        <v>2017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(((J2573/60)/60)/24)+DATE(1970,1,1)</f>
        <v>42449.341678240744</v>
      </c>
      <c r="P2573" t="str">
        <f t="shared" si="160"/>
        <v>food</v>
      </c>
      <c r="Q2573" t="str">
        <f t="shared" si="161"/>
        <v>food trucks</v>
      </c>
      <c r="R2573">
        <f t="shared" si="162"/>
        <v>2016</v>
      </c>
      <c r="S2573">
        <f t="shared" si="163"/>
        <v>2016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(((J2574/60)/60)/24)+DATE(1970,1,1)</f>
        <v>42077.119409722218</v>
      </c>
      <c r="P2574" t="str">
        <f t="shared" si="160"/>
        <v>food</v>
      </c>
      <c r="Q2574" t="str">
        <f t="shared" si="161"/>
        <v>food trucks</v>
      </c>
      <c r="R2574">
        <f t="shared" si="162"/>
        <v>2015</v>
      </c>
      <c r="S2574">
        <f t="shared" si="163"/>
        <v>2015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(((J2575/60)/60)/24)+DATE(1970,1,1)</f>
        <v>41829.592002314814</v>
      </c>
      <c r="P2575" t="str">
        <f t="shared" si="160"/>
        <v>food</v>
      </c>
      <c r="Q2575" t="str">
        <f t="shared" si="161"/>
        <v>food trucks</v>
      </c>
      <c r="R2575">
        <f t="shared" si="162"/>
        <v>2014</v>
      </c>
      <c r="S2575">
        <f t="shared" si="163"/>
        <v>2014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(((J2576/60)/60)/24)+DATE(1970,1,1)</f>
        <v>42487.825752314813</v>
      </c>
      <c r="P2576" t="str">
        <f t="shared" si="160"/>
        <v>food</v>
      </c>
      <c r="Q2576" t="str">
        <f t="shared" si="161"/>
        <v>food trucks</v>
      </c>
      <c r="R2576">
        <f t="shared" si="162"/>
        <v>2016</v>
      </c>
      <c r="S2576">
        <f t="shared" si="163"/>
        <v>2016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(((J2577/60)/60)/24)+DATE(1970,1,1)</f>
        <v>41986.108726851846</v>
      </c>
      <c r="P2577" t="str">
        <f t="shared" si="160"/>
        <v>food</v>
      </c>
      <c r="Q2577" t="str">
        <f t="shared" si="161"/>
        <v>food trucks</v>
      </c>
      <c r="R2577">
        <f t="shared" si="162"/>
        <v>2014</v>
      </c>
      <c r="S2577">
        <f t="shared" si="163"/>
        <v>2014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(((J2578/60)/60)/24)+DATE(1970,1,1)</f>
        <v>42060.00980324074</v>
      </c>
      <c r="P2578" t="str">
        <f t="shared" si="160"/>
        <v>food</v>
      </c>
      <c r="Q2578" t="str">
        <f t="shared" si="161"/>
        <v>food trucks</v>
      </c>
      <c r="R2578">
        <f t="shared" si="162"/>
        <v>2015</v>
      </c>
      <c r="S2578">
        <f t="shared" si="163"/>
        <v>2015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(((J2579/60)/60)/24)+DATE(1970,1,1)</f>
        <v>41830.820567129631</v>
      </c>
      <c r="P2579" t="str">
        <f t="shared" si="160"/>
        <v>food</v>
      </c>
      <c r="Q2579" t="str">
        <f t="shared" si="161"/>
        <v>food trucks</v>
      </c>
      <c r="R2579">
        <f t="shared" si="162"/>
        <v>2014</v>
      </c>
      <c r="S2579">
        <f t="shared" si="163"/>
        <v>2014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(((J2580/60)/60)/24)+DATE(1970,1,1)</f>
        <v>42238.022905092599</v>
      </c>
      <c r="P2580" t="str">
        <f t="shared" si="160"/>
        <v>food</v>
      </c>
      <c r="Q2580" t="str">
        <f t="shared" si="161"/>
        <v>food trucks</v>
      </c>
      <c r="R2580">
        <f t="shared" si="162"/>
        <v>2015</v>
      </c>
      <c r="S2580">
        <f t="shared" si="163"/>
        <v>2015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(((J2581/60)/60)/24)+DATE(1970,1,1)</f>
        <v>41837.829895833333</v>
      </c>
      <c r="P2581" t="str">
        <f t="shared" si="160"/>
        <v>food</v>
      </c>
      <c r="Q2581" t="str">
        <f t="shared" si="161"/>
        <v>food trucks</v>
      </c>
      <c r="R2581">
        <f t="shared" si="162"/>
        <v>2014</v>
      </c>
      <c r="S2581">
        <f t="shared" si="163"/>
        <v>2014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(((J2582/60)/60)/24)+DATE(1970,1,1)</f>
        <v>42110.326423611114</v>
      </c>
      <c r="P2582" t="str">
        <f t="shared" si="160"/>
        <v>food</v>
      </c>
      <c r="Q2582" t="str">
        <f t="shared" si="161"/>
        <v>food trucks</v>
      </c>
      <c r="R2582">
        <f t="shared" si="162"/>
        <v>2015</v>
      </c>
      <c r="S2582">
        <f t="shared" si="163"/>
        <v>2015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(((J2583/60)/60)/24)+DATE(1970,1,1)</f>
        <v>42294.628449074073</v>
      </c>
      <c r="P2583" t="str">
        <f t="shared" si="160"/>
        <v>food</v>
      </c>
      <c r="Q2583" t="str">
        <f t="shared" si="161"/>
        <v>food trucks</v>
      </c>
      <c r="R2583">
        <f t="shared" si="162"/>
        <v>2015</v>
      </c>
      <c r="S2583">
        <f t="shared" si="163"/>
        <v>2015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(((J2584/60)/60)/24)+DATE(1970,1,1)</f>
        <v>42642.988819444443</v>
      </c>
      <c r="P2584" t="str">
        <f t="shared" si="160"/>
        <v>food</v>
      </c>
      <c r="Q2584" t="str">
        <f t="shared" si="161"/>
        <v>food trucks</v>
      </c>
      <c r="R2584">
        <f t="shared" si="162"/>
        <v>2016</v>
      </c>
      <c r="S2584">
        <f t="shared" si="163"/>
        <v>2016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(((J2585/60)/60)/24)+DATE(1970,1,1)</f>
        <v>42019.76944444445</v>
      </c>
      <c r="P2585" t="str">
        <f t="shared" si="160"/>
        <v>food</v>
      </c>
      <c r="Q2585" t="str">
        <f t="shared" si="161"/>
        <v>food trucks</v>
      </c>
      <c r="R2585">
        <f t="shared" si="162"/>
        <v>2015</v>
      </c>
      <c r="S2585">
        <f t="shared" si="163"/>
        <v>2015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(((J2586/60)/60)/24)+DATE(1970,1,1)</f>
        <v>42140.173252314817</v>
      </c>
      <c r="P2586" t="str">
        <f t="shared" si="160"/>
        <v>food</v>
      </c>
      <c r="Q2586" t="str">
        <f t="shared" si="161"/>
        <v>food trucks</v>
      </c>
      <c r="R2586">
        <f t="shared" si="162"/>
        <v>2015</v>
      </c>
      <c r="S2586">
        <f t="shared" si="163"/>
        <v>2015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(((J2587/60)/60)/24)+DATE(1970,1,1)</f>
        <v>41795.963333333333</v>
      </c>
      <c r="P2587" t="str">
        <f t="shared" si="160"/>
        <v>food</v>
      </c>
      <c r="Q2587" t="str">
        <f t="shared" si="161"/>
        <v>food trucks</v>
      </c>
      <c r="R2587">
        <f t="shared" si="162"/>
        <v>2014</v>
      </c>
      <c r="S2587">
        <f t="shared" si="163"/>
        <v>2014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(((J2588/60)/60)/24)+DATE(1970,1,1)</f>
        <v>42333.330277777779</v>
      </c>
      <c r="P2588" t="str">
        <f t="shared" si="160"/>
        <v>food</v>
      </c>
      <c r="Q2588" t="str">
        <f t="shared" si="161"/>
        <v>food trucks</v>
      </c>
      <c r="R2588">
        <f t="shared" si="162"/>
        <v>2015</v>
      </c>
      <c r="S2588">
        <f t="shared" si="163"/>
        <v>2015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(((J2589/60)/60)/24)+DATE(1970,1,1)</f>
        <v>42338.675381944442</v>
      </c>
      <c r="P2589" t="str">
        <f t="shared" si="160"/>
        <v>food</v>
      </c>
      <c r="Q2589" t="str">
        <f t="shared" si="161"/>
        <v>food trucks</v>
      </c>
      <c r="R2589">
        <f t="shared" si="162"/>
        <v>2015</v>
      </c>
      <c r="S2589">
        <f t="shared" si="163"/>
        <v>2015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(((J2590/60)/60)/24)+DATE(1970,1,1)</f>
        <v>42042.676226851851</v>
      </c>
      <c r="P2590" t="str">
        <f t="shared" si="160"/>
        <v>food</v>
      </c>
      <c r="Q2590" t="str">
        <f t="shared" si="161"/>
        <v>food trucks</v>
      </c>
      <c r="R2590">
        <f t="shared" si="162"/>
        <v>2015</v>
      </c>
      <c r="S2590">
        <f t="shared" si="163"/>
        <v>2015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(((J2591/60)/60)/24)+DATE(1970,1,1)</f>
        <v>42422.536192129628</v>
      </c>
      <c r="P2591" t="str">
        <f t="shared" si="160"/>
        <v>food</v>
      </c>
      <c r="Q2591" t="str">
        <f t="shared" si="161"/>
        <v>food trucks</v>
      </c>
      <c r="R2591">
        <f t="shared" si="162"/>
        <v>2016</v>
      </c>
      <c r="S2591">
        <f t="shared" si="163"/>
        <v>2016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(((J2592/60)/60)/24)+DATE(1970,1,1)</f>
        <v>42388.589085648149</v>
      </c>
      <c r="P2592" t="str">
        <f t="shared" si="160"/>
        <v>food</v>
      </c>
      <c r="Q2592" t="str">
        <f t="shared" si="161"/>
        <v>food trucks</v>
      </c>
      <c r="R2592">
        <f t="shared" si="162"/>
        <v>2016</v>
      </c>
      <c r="S2592">
        <f t="shared" si="163"/>
        <v>2016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(((J2593/60)/60)/24)+DATE(1970,1,1)</f>
        <v>42382.906527777777</v>
      </c>
      <c r="P2593" t="str">
        <f t="shared" si="160"/>
        <v>food</v>
      </c>
      <c r="Q2593" t="str">
        <f t="shared" si="161"/>
        <v>food trucks</v>
      </c>
      <c r="R2593">
        <f t="shared" si="162"/>
        <v>2016</v>
      </c>
      <c r="S2593">
        <f t="shared" si="163"/>
        <v>2016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(((J2594/60)/60)/24)+DATE(1970,1,1)</f>
        <v>41887.801168981481</v>
      </c>
      <c r="P2594" t="str">
        <f t="shared" si="160"/>
        <v>food</v>
      </c>
      <c r="Q2594" t="str">
        <f t="shared" si="161"/>
        <v>food trucks</v>
      </c>
      <c r="R2594">
        <f t="shared" si="162"/>
        <v>2014</v>
      </c>
      <c r="S2594">
        <f t="shared" si="163"/>
        <v>2014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(((J2595/60)/60)/24)+DATE(1970,1,1)</f>
        <v>42089.84520833334</v>
      </c>
      <c r="P2595" t="str">
        <f t="shared" si="160"/>
        <v>food</v>
      </c>
      <c r="Q2595" t="str">
        <f t="shared" si="161"/>
        <v>food trucks</v>
      </c>
      <c r="R2595">
        <f t="shared" si="162"/>
        <v>2015</v>
      </c>
      <c r="S2595">
        <f t="shared" si="163"/>
        <v>2015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(((J2596/60)/60)/24)+DATE(1970,1,1)</f>
        <v>41828.967916666668</v>
      </c>
      <c r="P2596" t="str">
        <f t="shared" si="160"/>
        <v>food</v>
      </c>
      <c r="Q2596" t="str">
        <f t="shared" si="161"/>
        <v>food trucks</v>
      </c>
      <c r="R2596">
        <f t="shared" si="162"/>
        <v>2014</v>
      </c>
      <c r="S2596">
        <f t="shared" si="163"/>
        <v>2014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(((J2597/60)/60)/24)+DATE(1970,1,1)</f>
        <v>42760.244212962964</v>
      </c>
      <c r="P2597" t="str">
        <f t="shared" si="160"/>
        <v>food</v>
      </c>
      <c r="Q2597" t="str">
        <f t="shared" si="161"/>
        <v>food trucks</v>
      </c>
      <c r="R2597">
        <f t="shared" si="162"/>
        <v>2017</v>
      </c>
      <c r="S2597">
        <f t="shared" si="163"/>
        <v>2017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(((J2598/60)/60)/24)+DATE(1970,1,1)</f>
        <v>41828.664456018516</v>
      </c>
      <c r="P2598" t="str">
        <f t="shared" si="160"/>
        <v>food</v>
      </c>
      <c r="Q2598" t="str">
        <f t="shared" si="161"/>
        <v>food trucks</v>
      </c>
      <c r="R2598">
        <f t="shared" si="162"/>
        <v>2014</v>
      </c>
      <c r="S2598">
        <f t="shared" si="163"/>
        <v>2014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(((J2599/60)/60)/24)+DATE(1970,1,1)</f>
        <v>42510.341631944444</v>
      </c>
      <c r="P2599" t="str">
        <f t="shared" si="160"/>
        <v>food</v>
      </c>
      <c r="Q2599" t="str">
        <f t="shared" si="161"/>
        <v>food trucks</v>
      </c>
      <c r="R2599">
        <f t="shared" si="162"/>
        <v>2016</v>
      </c>
      <c r="S2599">
        <f t="shared" si="163"/>
        <v>2016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(((J2600/60)/60)/24)+DATE(1970,1,1)</f>
        <v>42240.840289351851</v>
      </c>
      <c r="P2600" t="str">
        <f t="shared" si="160"/>
        <v>food</v>
      </c>
      <c r="Q2600" t="str">
        <f t="shared" si="161"/>
        <v>food trucks</v>
      </c>
      <c r="R2600">
        <f t="shared" si="162"/>
        <v>2015</v>
      </c>
      <c r="S2600">
        <f t="shared" si="163"/>
        <v>2015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(((J2601/60)/60)/24)+DATE(1970,1,1)</f>
        <v>41809.754016203704</v>
      </c>
      <c r="P2601" t="str">
        <f t="shared" si="160"/>
        <v>food</v>
      </c>
      <c r="Q2601" t="str">
        <f t="shared" si="161"/>
        <v>food trucks</v>
      </c>
      <c r="R2601">
        <f t="shared" si="162"/>
        <v>2014</v>
      </c>
      <c r="S2601">
        <f t="shared" si="163"/>
        <v>2014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(((J2602/60)/60)/24)+DATE(1970,1,1)</f>
        <v>42394.900462962964</v>
      </c>
      <c r="P2602" t="str">
        <f t="shared" si="160"/>
        <v>food</v>
      </c>
      <c r="Q2602" t="str">
        <f t="shared" si="161"/>
        <v>food trucks</v>
      </c>
      <c r="R2602">
        <f t="shared" si="162"/>
        <v>2016</v>
      </c>
      <c r="S2602">
        <f t="shared" si="163"/>
        <v>2016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(((J2603/60)/60)/24)+DATE(1970,1,1)</f>
        <v>41150.902187499996</v>
      </c>
      <c r="P2603" t="str">
        <f t="shared" si="160"/>
        <v>technology</v>
      </c>
      <c r="Q2603" t="str">
        <f t="shared" si="161"/>
        <v>space exploration</v>
      </c>
      <c r="R2603">
        <f t="shared" si="162"/>
        <v>2012</v>
      </c>
      <c r="S2603">
        <f t="shared" si="163"/>
        <v>2012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(((J2604/60)/60)/24)+DATE(1970,1,1)</f>
        <v>41915.747314814813</v>
      </c>
      <c r="P2604" t="str">
        <f t="shared" si="160"/>
        <v>technology</v>
      </c>
      <c r="Q2604" t="str">
        <f t="shared" si="161"/>
        <v>space exploration</v>
      </c>
      <c r="R2604">
        <f t="shared" si="162"/>
        <v>2014</v>
      </c>
      <c r="S2604">
        <f t="shared" si="163"/>
        <v>2014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(((J2605/60)/60)/24)+DATE(1970,1,1)</f>
        <v>41617.912662037037</v>
      </c>
      <c r="P2605" t="str">
        <f t="shared" si="160"/>
        <v>technology</v>
      </c>
      <c r="Q2605" t="str">
        <f t="shared" si="161"/>
        <v>space exploration</v>
      </c>
      <c r="R2605">
        <f t="shared" si="162"/>
        <v>2013</v>
      </c>
      <c r="S2605">
        <f t="shared" si="163"/>
        <v>2013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(((J2606/60)/60)/24)+DATE(1970,1,1)</f>
        <v>40998.051192129627</v>
      </c>
      <c r="P2606" t="str">
        <f t="shared" si="160"/>
        <v>technology</v>
      </c>
      <c r="Q2606" t="str">
        <f t="shared" si="161"/>
        <v>space exploration</v>
      </c>
      <c r="R2606">
        <f t="shared" si="162"/>
        <v>2012</v>
      </c>
      <c r="S2606">
        <f t="shared" si="163"/>
        <v>2012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(((J2607/60)/60)/24)+DATE(1970,1,1)</f>
        <v>42508.541550925926</v>
      </c>
      <c r="P2607" t="str">
        <f t="shared" si="160"/>
        <v>technology</v>
      </c>
      <c r="Q2607" t="str">
        <f t="shared" si="161"/>
        <v>space exploration</v>
      </c>
      <c r="R2607">
        <f t="shared" si="162"/>
        <v>2016</v>
      </c>
      <c r="S2607">
        <f t="shared" si="163"/>
        <v>2016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(((J2608/60)/60)/24)+DATE(1970,1,1)</f>
        <v>41726.712754629632</v>
      </c>
      <c r="P2608" t="str">
        <f t="shared" si="160"/>
        <v>technology</v>
      </c>
      <c r="Q2608" t="str">
        <f t="shared" si="161"/>
        <v>space exploration</v>
      </c>
      <c r="R2608">
        <f t="shared" si="162"/>
        <v>2014</v>
      </c>
      <c r="S2608">
        <f t="shared" si="163"/>
        <v>2014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(((J2609/60)/60)/24)+DATE(1970,1,1)</f>
        <v>42184.874675925923</v>
      </c>
      <c r="P2609" t="str">
        <f t="shared" si="160"/>
        <v>technology</v>
      </c>
      <c r="Q2609" t="str">
        <f t="shared" si="161"/>
        <v>space exploration</v>
      </c>
      <c r="R2609">
        <f t="shared" si="162"/>
        <v>2015</v>
      </c>
      <c r="S2609">
        <f t="shared" si="163"/>
        <v>2015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(((J2610/60)/60)/24)+DATE(1970,1,1)</f>
        <v>42767.801712962959</v>
      </c>
      <c r="P2610" t="str">
        <f t="shared" si="160"/>
        <v>technology</v>
      </c>
      <c r="Q2610" t="str">
        <f t="shared" si="161"/>
        <v>space exploration</v>
      </c>
      <c r="R2610">
        <f t="shared" si="162"/>
        <v>2017</v>
      </c>
      <c r="S2610">
        <f t="shared" si="163"/>
        <v>2017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(((J2611/60)/60)/24)+DATE(1970,1,1)</f>
        <v>41075.237858796296</v>
      </c>
      <c r="P2611" t="str">
        <f t="shared" si="160"/>
        <v>technology</v>
      </c>
      <c r="Q2611" t="str">
        <f t="shared" si="161"/>
        <v>space exploration</v>
      </c>
      <c r="R2611">
        <f t="shared" si="162"/>
        <v>2012</v>
      </c>
      <c r="S2611">
        <f t="shared" si="163"/>
        <v>2012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(((J2612/60)/60)/24)+DATE(1970,1,1)</f>
        <v>42564.881076388891</v>
      </c>
      <c r="P2612" t="str">
        <f t="shared" si="160"/>
        <v>technology</v>
      </c>
      <c r="Q2612" t="str">
        <f t="shared" si="161"/>
        <v>space exploration</v>
      </c>
      <c r="R2612">
        <f t="shared" si="162"/>
        <v>2016</v>
      </c>
      <c r="S2612">
        <f t="shared" si="163"/>
        <v>2016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(((J2613/60)/60)/24)+DATE(1970,1,1)</f>
        <v>42704.335810185185</v>
      </c>
      <c r="P2613" t="str">
        <f t="shared" si="160"/>
        <v>technology</v>
      </c>
      <c r="Q2613" t="str">
        <f t="shared" si="161"/>
        <v>space exploration</v>
      </c>
      <c r="R2613">
        <f t="shared" si="162"/>
        <v>2016</v>
      </c>
      <c r="S2613">
        <f t="shared" si="163"/>
        <v>2016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(((J2614/60)/60)/24)+DATE(1970,1,1)</f>
        <v>41982.143171296295</v>
      </c>
      <c r="P2614" t="str">
        <f t="shared" si="160"/>
        <v>technology</v>
      </c>
      <c r="Q2614" t="str">
        <f t="shared" si="161"/>
        <v>space exploration</v>
      </c>
      <c r="R2614">
        <f t="shared" si="162"/>
        <v>2014</v>
      </c>
      <c r="S2614">
        <f t="shared" si="163"/>
        <v>2014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(((J2615/60)/60)/24)+DATE(1970,1,1)</f>
        <v>41143.81821759259</v>
      </c>
      <c r="P2615" t="str">
        <f t="shared" si="160"/>
        <v>technology</v>
      </c>
      <c r="Q2615" t="str">
        <f t="shared" si="161"/>
        <v>space exploration</v>
      </c>
      <c r="R2615">
        <f t="shared" si="162"/>
        <v>2012</v>
      </c>
      <c r="S2615">
        <f t="shared" si="163"/>
        <v>2012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(((J2616/60)/60)/24)+DATE(1970,1,1)</f>
        <v>41730.708472222221</v>
      </c>
      <c r="P2616" t="str">
        <f t="shared" si="160"/>
        <v>technology</v>
      </c>
      <c r="Q2616" t="str">
        <f t="shared" si="161"/>
        <v>space exploration</v>
      </c>
      <c r="R2616">
        <f t="shared" si="162"/>
        <v>2014</v>
      </c>
      <c r="S2616">
        <f t="shared" si="163"/>
        <v>2014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(((J2617/60)/60)/24)+DATE(1970,1,1)</f>
        <v>42453.49726851852</v>
      </c>
      <c r="P2617" t="str">
        <f t="shared" si="160"/>
        <v>technology</v>
      </c>
      <c r="Q2617" t="str">
        <f t="shared" si="161"/>
        <v>space exploration</v>
      </c>
      <c r="R2617">
        <f t="shared" si="162"/>
        <v>2016</v>
      </c>
      <c r="S2617">
        <f t="shared" si="163"/>
        <v>2016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(((J2618/60)/60)/24)+DATE(1970,1,1)</f>
        <v>42211.99454861111</v>
      </c>
      <c r="P2618" t="str">
        <f t="shared" si="160"/>
        <v>technology</v>
      </c>
      <c r="Q2618" t="str">
        <f t="shared" si="161"/>
        <v>space exploration</v>
      </c>
      <c r="R2618">
        <f t="shared" si="162"/>
        <v>2015</v>
      </c>
      <c r="S2618">
        <f t="shared" si="163"/>
        <v>2015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(((J2619/60)/60)/24)+DATE(1970,1,1)</f>
        <v>41902.874432870369</v>
      </c>
      <c r="P2619" t="str">
        <f t="shared" si="160"/>
        <v>technology</v>
      </c>
      <c r="Q2619" t="str">
        <f t="shared" si="161"/>
        <v>space exploration</v>
      </c>
      <c r="R2619">
        <f t="shared" si="162"/>
        <v>2014</v>
      </c>
      <c r="S2619">
        <f t="shared" si="163"/>
        <v>2014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(((J2620/60)/60)/24)+DATE(1970,1,1)</f>
        <v>42279.792372685188</v>
      </c>
      <c r="P2620" t="str">
        <f t="shared" si="160"/>
        <v>technology</v>
      </c>
      <c r="Q2620" t="str">
        <f t="shared" si="161"/>
        <v>space exploration</v>
      </c>
      <c r="R2620">
        <f t="shared" si="162"/>
        <v>2015</v>
      </c>
      <c r="S2620">
        <f t="shared" si="163"/>
        <v>2015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(((J2621/60)/60)/24)+DATE(1970,1,1)</f>
        <v>42273.884305555555</v>
      </c>
      <c r="P2621" t="str">
        <f t="shared" si="160"/>
        <v>technology</v>
      </c>
      <c r="Q2621" t="str">
        <f t="shared" si="161"/>
        <v>space exploration</v>
      </c>
      <c r="R2621">
        <f t="shared" si="162"/>
        <v>2015</v>
      </c>
      <c r="S2621">
        <f t="shared" si="163"/>
        <v>2015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(((J2622/60)/60)/24)+DATE(1970,1,1)</f>
        <v>42251.16715277778</v>
      </c>
      <c r="P2622" t="str">
        <f t="shared" si="160"/>
        <v>technology</v>
      </c>
      <c r="Q2622" t="str">
        <f t="shared" si="161"/>
        <v>space exploration</v>
      </c>
      <c r="R2622">
        <f t="shared" si="162"/>
        <v>2015</v>
      </c>
      <c r="S2622">
        <f t="shared" si="163"/>
        <v>2015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(((J2623/60)/60)/24)+DATE(1970,1,1)</f>
        <v>42115.74754629629</v>
      </c>
      <c r="P2623" t="str">
        <f t="shared" si="160"/>
        <v>technology</v>
      </c>
      <c r="Q2623" t="str">
        <f t="shared" si="161"/>
        <v>space exploration</v>
      </c>
      <c r="R2623">
        <f t="shared" si="162"/>
        <v>2015</v>
      </c>
      <c r="S2623">
        <f t="shared" si="163"/>
        <v>2015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(((J2624/60)/60)/24)+DATE(1970,1,1)</f>
        <v>42689.74324074074</v>
      </c>
      <c r="P2624" t="str">
        <f t="shared" si="160"/>
        <v>technology</v>
      </c>
      <c r="Q2624" t="str">
        <f t="shared" si="161"/>
        <v>space exploration</v>
      </c>
      <c r="R2624">
        <f t="shared" si="162"/>
        <v>2016</v>
      </c>
      <c r="S2624">
        <f t="shared" si="163"/>
        <v>2016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(((J2625/60)/60)/24)+DATE(1970,1,1)</f>
        <v>42692.256550925929</v>
      </c>
      <c r="P2625" t="str">
        <f t="shared" si="160"/>
        <v>technology</v>
      </c>
      <c r="Q2625" t="str">
        <f t="shared" si="161"/>
        <v>space exploration</v>
      </c>
      <c r="R2625">
        <f t="shared" si="162"/>
        <v>2016</v>
      </c>
      <c r="S2625">
        <f t="shared" si="163"/>
        <v>2016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(((J2626/60)/60)/24)+DATE(1970,1,1)</f>
        <v>41144.42155092593</v>
      </c>
      <c r="P2626" t="str">
        <f t="shared" ref="P2626:P2689" si="164">LEFT(N2626,SEARCH("/",N2626)-1)</f>
        <v>technology</v>
      </c>
      <c r="Q2626" t="str">
        <f t="shared" ref="Q2626:Q2689" si="165">RIGHT(N2626,LEN(N2626)-SEARCH("/",N2626))</f>
        <v>space exploration</v>
      </c>
      <c r="R2626">
        <f t="shared" si="162"/>
        <v>2012</v>
      </c>
      <c r="S2626">
        <f t="shared" si="163"/>
        <v>2012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(((J2627/60)/60)/24)+DATE(1970,1,1)</f>
        <v>42658.810277777782</v>
      </c>
      <c r="P2627" t="str">
        <f t="shared" si="164"/>
        <v>technology</v>
      </c>
      <c r="Q2627" t="str">
        <f t="shared" si="165"/>
        <v>space exploration</v>
      </c>
      <c r="R2627">
        <f t="shared" ref="R2627:R2690" si="166">YEAR(O2627)</f>
        <v>2016</v>
      </c>
      <c r="S2627">
        <f t="shared" ref="S2627:S2690" si="167">YEAR(O2627)</f>
        <v>2016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(((J2628/60)/60)/24)+DATE(1970,1,1)</f>
        <v>42128.628113425926</v>
      </c>
      <c r="P2628" t="str">
        <f t="shared" si="164"/>
        <v>technology</v>
      </c>
      <c r="Q2628" t="str">
        <f t="shared" si="165"/>
        <v>space exploration</v>
      </c>
      <c r="R2628">
        <f t="shared" si="166"/>
        <v>2015</v>
      </c>
      <c r="S2628">
        <f t="shared" si="167"/>
        <v>2015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(((J2629/60)/60)/24)+DATE(1970,1,1)</f>
        <v>42304.829409722224</v>
      </c>
      <c r="P2629" t="str">
        <f t="shared" si="164"/>
        <v>technology</v>
      </c>
      <c r="Q2629" t="str">
        <f t="shared" si="165"/>
        <v>space exploration</v>
      </c>
      <c r="R2629">
        <f t="shared" si="166"/>
        <v>2015</v>
      </c>
      <c r="S2629">
        <f t="shared" si="167"/>
        <v>2015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(((J2630/60)/60)/24)+DATE(1970,1,1)</f>
        <v>41953.966053240743</v>
      </c>
      <c r="P2630" t="str">
        <f t="shared" si="164"/>
        <v>technology</v>
      </c>
      <c r="Q2630" t="str">
        <f t="shared" si="165"/>
        <v>space exploration</v>
      </c>
      <c r="R2630">
        <f t="shared" si="166"/>
        <v>2014</v>
      </c>
      <c r="S2630">
        <f t="shared" si="167"/>
        <v>2014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(((J2631/60)/60)/24)+DATE(1970,1,1)</f>
        <v>42108.538449074069</v>
      </c>
      <c r="P2631" t="str">
        <f t="shared" si="164"/>
        <v>technology</v>
      </c>
      <c r="Q2631" t="str">
        <f t="shared" si="165"/>
        <v>space exploration</v>
      </c>
      <c r="R2631">
        <f t="shared" si="166"/>
        <v>2015</v>
      </c>
      <c r="S2631">
        <f t="shared" si="167"/>
        <v>2015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(((J2632/60)/60)/24)+DATE(1970,1,1)</f>
        <v>42524.105462962965</v>
      </c>
      <c r="P2632" t="str">
        <f t="shared" si="164"/>
        <v>technology</v>
      </c>
      <c r="Q2632" t="str">
        <f t="shared" si="165"/>
        <v>space exploration</v>
      </c>
      <c r="R2632">
        <f t="shared" si="166"/>
        <v>2016</v>
      </c>
      <c r="S2632">
        <f t="shared" si="167"/>
        <v>2016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(((J2633/60)/60)/24)+DATE(1970,1,1)</f>
        <v>42218.169293981482</v>
      </c>
      <c r="P2633" t="str">
        <f t="shared" si="164"/>
        <v>technology</v>
      </c>
      <c r="Q2633" t="str">
        <f t="shared" si="165"/>
        <v>space exploration</v>
      </c>
      <c r="R2633">
        <f t="shared" si="166"/>
        <v>2015</v>
      </c>
      <c r="S2633">
        <f t="shared" si="167"/>
        <v>2015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(((J2634/60)/60)/24)+DATE(1970,1,1)</f>
        <v>42494.061793981484</v>
      </c>
      <c r="P2634" t="str">
        <f t="shared" si="164"/>
        <v>technology</v>
      </c>
      <c r="Q2634" t="str">
        <f t="shared" si="165"/>
        <v>space exploration</v>
      </c>
      <c r="R2634">
        <f t="shared" si="166"/>
        <v>2016</v>
      </c>
      <c r="S2634">
        <f t="shared" si="167"/>
        <v>2016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(((J2635/60)/60)/24)+DATE(1970,1,1)</f>
        <v>41667.823287037041</v>
      </c>
      <c r="P2635" t="str">
        <f t="shared" si="164"/>
        <v>technology</v>
      </c>
      <c r="Q2635" t="str">
        <f t="shared" si="165"/>
        <v>space exploration</v>
      </c>
      <c r="R2635">
        <f t="shared" si="166"/>
        <v>2014</v>
      </c>
      <c r="S2635">
        <f t="shared" si="167"/>
        <v>2014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(((J2636/60)/60)/24)+DATE(1970,1,1)</f>
        <v>42612.656493055561</v>
      </c>
      <c r="P2636" t="str">
        <f t="shared" si="164"/>
        <v>technology</v>
      </c>
      <c r="Q2636" t="str">
        <f t="shared" si="165"/>
        <v>space exploration</v>
      </c>
      <c r="R2636">
        <f t="shared" si="166"/>
        <v>2016</v>
      </c>
      <c r="S2636">
        <f t="shared" si="167"/>
        <v>2016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(((J2637/60)/60)/24)+DATE(1970,1,1)</f>
        <v>42037.950937500005</v>
      </c>
      <c r="P2637" t="str">
        <f t="shared" si="164"/>
        <v>technology</v>
      </c>
      <c r="Q2637" t="str">
        <f t="shared" si="165"/>
        <v>space exploration</v>
      </c>
      <c r="R2637">
        <f t="shared" si="166"/>
        <v>2015</v>
      </c>
      <c r="S2637">
        <f t="shared" si="167"/>
        <v>2015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(((J2638/60)/60)/24)+DATE(1970,1,1)</f>
        <v>42636.614745370374</v>
      </c>
      <c r="P2638" t="str">
        <f t="shared" si="164"/>
        <v>technology</v>
      </c>
      <c r="Q2638" t="str">
        <f t="shared" si="165"/>
        <v>space exploration</v>
      </c>
      <c r="R2638">
        <f t="shared" si="166"/>
        <v>2016</v>
      </c>
      <c r="S2638">
        <f t="shared" si="167"/>
        <v>2016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(((J2639/60)/60)/24)+DATE(1970,1,1)</f>
        <v>42639.549479166672</v>
      </c>
      <c r="P2639" t="str">
        <f t="shared" si="164"/>
        <v>technology</v>
      </c>
      <c r="Q2639" t="str">
        <f t="shared" si="165"/>
        <v>space exploration</v>
      </c>
      <c r="R2639">
        <f t="shared" si="166"/>
        <v>2016</v>
      </c>
      <c r="S2639">
        <f t="shared" si="167"/>
        <v>2016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(((J2640/60)/60)/24)+DATE(1970,1,1)</f>
        <v>41989.913136574076</v>
      </c>
      <c r="P2640" t="str">
        <f t="shared" si="164"/>
        <v>technology</v>
      </c>
      <c r="Q2640" t="str">
        <f t="shared" si="165"/>
        <v>space exploration</v>
      </c>
      <c r="R2640">
        <f t="shared" si="166"/>
        <v>2014</v>
      </c>
      <c r="S2640">
        <f t="shared" si="167"/>
        <v>2014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(((J2641/60)/60)/24)+DATE(1970,1,1)</f>
        <v>42024.86513888889</v>
      </c>
      <c r="P2641" t="str">
        <f t="shared" si="164"/>
        <v>technology</v>
      </c>
      <c r="Q2641" t="str">
        <f t="shared" si="165"/>
        <v>space exploration</v>
      </c>
      <c r="R2641">
        <f t="shared" si="166"/>
        <v>2015</v>
      </c>
      <c r="S2641">
        <f t="shared" si="167"/>
        <v>2015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(((J2642/60)/60)/24)+DATE(1970,1,1)</f>
        <v>42103.160578703704</v>
      </c>
      <c r="P2642" t="str">
        <f t="shared" si="164"/>
        <v>technology</v>
      </c>
      <c r="Q2642" t="str">
        <f t="shared" si="165"/>
        <v>space exploration</v>
      </c>
      <c r="R2642">
        <f t="shared" si="166"/>
        <v>2015</v>
      </c>
      <c r="S2642">
        <f t="shared" si="167"/>
        <v>2015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(((J2643/60)/60)/24)+DATE(1970,1,1)</f>
        <v>41880.827118055553</v>
      </c>
      <c r="P2643" t="str">
        <f t="shared" si="164"/>
        <v>technology</v>
      </c>
      <c r="Q2643" t="str">
        <f t="shared" si="165"/>
        <v>space exploration</v>
      </c>
      <c r="R2643">
        <f t="shared" si="166"/>
        <v>2014</v>
      </c>
      <c r="S2643">
        <f t="shared" si="167"/>
        <v>2014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(((J2644/60)/60)/24)+DATE(1970,1,1)</f>
        <v>42536.246620370366</v>
      </c>
      <c r="P2644" t="str">
        <f t="shared" si="164"/>
        <v>technology</v>
      </c>
      <c r="Q2644" t="str">
        <f t="shared" si="165"/>
        <v>space exploration</v>
      </c>
      <c r="R2644">
        <f t="shared" si="166"/>
        <v>2016</v>
      </c>
      <c r="S2644">
        <f t="shared" si="167"/>
        <v>2016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(((J2645/60)/60)/24)+DATE(1970,1,1)</f>
        <v>42689.582349537035</v>
      </c>
      <c r="P2645" t="str">
        <f t="shared" si="164"/>
        <v>technology</v>
      </c>
      <c r="Q2645" t="str">
        <f t="shared" si="165"/>
        <v>space exploration</v>
      </c>
      <c r="R2645">
        <f t="shared" si="166"/>
        <v>2016</v>
      </c>
      <c r="S2645">
        <f t="shared" si="167"/>
        <v>2016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(((J2646/60)/60)/24)+DATE(1970,1,1)</f>
        <v>42774.792071759264</v>
      </c>
      <c r="P2646" t="str">
        <f t="shared" si="164"/>
        <v>technology</v>
      </c>
      <c r="Q2646" t="str">
        <f t="shared" si="165"/>
        <v>space exploration</v>
      </c>
      <c r="R2646">
        <f t="shared" si="166"/>
        <v>2017</v>
      </c>
      <c r="S2646">
        <f t="shared" si="167"/>
        <v>2017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(((J2647/60)/60)/24)+DATE(1970,1,1)</f>
        <v>41921.842627314814</v>
      </c>
      <c r="P2647" t="str">
        <f t="shared" si="164"/>
        <v>technology</v>
      </c>
      <c r="Q2647" t="str">
        <f t="shared" si="165"/>
        <v>space exploration</v>
      </c>
      <c r="R2647">
        <f t="shared" si="166"/>
        <v>2014</v>
      </c>
      <c r="S2647">
        <f t="shared" si="167"/>
        <v>2014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(((J2648/60)/60)/24)+DATE(1970,1,1)</f>
        <v>42226.313298611116</v>
      </c>
      <c r="P2648" t="str">
        <f t="shared" si="164"/>
        <v>technology</v>
      </c>
      <c r="Q2648" t="str">
        <f t="shared" si="165"/>
        <v>space exploration</v>
      </c>
      <c r="R2648">
        <f t="shared" si="166"/>
        <v>2015</v>
      </c>
      <c r="S2648">
        <f t="shared" si="167"/>
        <v>2015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(((J2649/60)/60)/24)+DATE(1970,1,1)</f>
        <v>42200.261793981481</v>
      </c>
      <c r="P2649" t="str">
        <f t="shared" si="164"/>
        <v>technology</v>
      </c>
      <c r="Q2649" t="str">
        <f t="shared" si="165"/>
        <v>space exploration</v>
      </c>
      <c r="R2649">
        <f t="shared" si="166"/>
        <v>2015</v>
      </c>
      <c r="S2649">
        <f t="shared" si="167"/>
        <v>2015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(((J2650/60)/60)/24)+DATE(1970,1,1)</f>
        <v>42408.714814814812</v>
      </c>
      <c r="P2650" t="str">
        <f t="shared" si="164"/>
        <v>technology</v>
      </c>
      <c r="Q2650" t="str">
        <f t="shared" si="165"/>
        <v>space exploration</v>
      </c>
      <c r="R2650">
        <f t="shared" si="166"/>
        <v>2016</v>
      </c>
      <c r="S2650">
        <f t="shared" si="167"/>
        <v>2016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(((J2651/60)/60)/24)+DATE(1970,1,1)</f>
        <v>42341.99700231482</v>
      </c>
      <c r="P2651" t="str">
        <f t="shared" si="164"/>
        <v>technology</v>
      </c>
      <c r="Q2651" t="str">
        <f t="shared" si="165"/>
        <v>space exploration</v>
      </c>
      <c r="R2651">
        <f t="shared" si="166"/>
        <v>2015</v>
      </c>
      <c r="S2651">
        <f t="shared" si="167"/>
        <v>2015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(((J2652/60)/60)/24)+DATE(1970,1,1)</f>
        <v>42695.624340277776</v>
      </c>
      <c r="P2652" t="str">
        <f t="shared" si="164"/>
        <v>technology</v>
      </c>
      <c r="Q2652" t="str">
        <f t="shared" si="165"/>
        <v>space exploration</v>
      </c>
      <c r="R2652">
        <f t="shared" si="166"/>
        <v>2016</v>
      </c>
      <c r="S2652">
        <f t="shared" si="167"/>
        <v>2016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(((J2653/60)/60)/24)+DATE(1970,1,1)</f>
        <v>42327.805659722217</v>
      </c>
      <c r="P2653" t="str">
        <f t="shared" si="164"/>
        <v>technology</v>
      </c>
      <c r="Q2653" t="str">
        <f t="shared" si="165"/>
        <v>space exploration</v>
      </c>
      <c r="R2653">
        <f t="shared" si="166"/>
        <v>2015</v>
      </c>
      <c r="S2653">
        <f t="shared" si="167"/>
        <v>2015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(((J2654/60)/60)/24)+DATE(1970,1,1)</f>
        <v>41953.158854166672</v>
      </c>
      <c r="P2654" t="str">
        <f t="shared" si="164"/>
        <v>technology</v>
      </c>
      <c r="Q2654" t="str">
        <f t="shared" si="165"/>
        <v>space exploration</v>
      </c>
      <c r="R2654">
        <f t="shared" si="166"/>
        <v>2014</v>
      </c>
      <c r="S2654">
        <f t="shared" si="167"/>
        <v>2014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(((J2655/60)/60)/24)+DATE(1970,1,1)</f>
        <v>41771.651932870373</v>
      </c>
      <c r="P2655" t="str">
        <f t="shared" si="164"/>
        <v>technology</v>
      </c>
      <c r="Q2655" t="str">
        <f t="shared" si="165"/>
        <v>space exploration</v>
      </c>
      <c r="R2655">
        <f t="shared" si="166"/>
        <v>2014</v>
      </c>
      <c r="S2655">
        <f t="shared" si="167"/>
        <v>2014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(((J2656/60)/60)/24)+DATE(1970,1,1)</f>
        <v>42055.600995370376</v>
      </c>
      <c r="P2656" t="str">
        <f t="shared" si="164"/>
        <v>technology</v>
      </c>
      <c r="Q2656" t="str">
        <f t="shared" si="165"/>
        <v>space exploration</v>
      </c>
      <c r="R2656">
        <f t="shared" si="166"/>
        <v>2015</v>
      </c>
      <c r="S2656">
        <f t="shared" si="167"/>
        <v>2015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(((J2657/60)/60)/24)+DATE(1970,1,1)</f>
        <v>42381.866284722222</v>
      </c>
      <c r="P2657" t="str">
        <f t="shared" si="164"/>
        <v>technology</v>
      </c>
      <c r="Q2657" t="str">
        <f t="shared" si="165"/>
        <v>space exploration</v>
      </c>
      <c r="R2657">
        <f t="shared" si="166"/>
        <v>2016</v>
      </c>
      <c r="S2657">
        <f t="shared" si="167"/>
        <v>2016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(((J2658/60)/60)/24)+DATE(1970,1,1)</f>
        <v>42767.688518518517</v>
      </c>
      <c r="P2658" t="str">
        <f t="shared" si="164"/>
        <v>technology</v>
      </c>
      <c r="Q2658" t="str">
        <f t="shared" si="165"/>
        <v>space exploration</v>
      </c>
      <c r="R2658">
        <f t="shared" si="166"/>
        <v>2017</v>
      </c>
      <c r="S2658">
        <f t="shared" si="167"/>
        <v>2017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(((J2659/60)/60)/24)+DATE(1970,1,1)</f>
        <v>42551.928854166668</v>
      </c>
      <c r="P2659" t="str">
        <f t="shared" si="164"/>
        <v>technology</v>
      </c>
      <c r="Q2659" t="str">
        <f t="shared" si="165"/>
        <v>space exploration</v>
      </c>
      <c r="R2659">
        <f t="shared" si="166"/>
        <v>2016</v>
      </c>
      <c r="S2659">
        <f t="shared" si="167"/>
        <v>2016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(((J2660/60)/60)/24)+DATE(1970,1,1)</f>
        <v>42551.884189814817</v>
      </c>
      <c r="P2660" t="str">
        <f t="shared" si="164"/>
        <v>technology</v>
      </c>
      <c r="Q2660" t="str">
        <f t="shared" si="165"/>
        <v>space exploration</v>
      </c>
      <c r="R2660">
        <f t="shared" si="166"/>
        <v>2016</v>
      </c>
      <c r="S2660">
        <f t="shared" si="167"/>
        <v>2016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(((J2661/60)/60)/24)+DATE(1970,1,1)</f>
        <v>42082.069560185191</v>
      </c>
      <c r="P2661" t="str">
        <f t="shared" si="164"/>
        <v>technology</v>
      </c>
      <c r="Q2661" t="str">
        <f t="shared" si="165"/>
        <v>space exploration</v>
      </c>
      <c r="R2661">
        <f t="shared" si="166"/>
        <v>2015</v>
      </c>
      <c r="S2661">
        <f t="shared" si="167"/>
        <v>2015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(((J2662/60)/60)/24)+DATE(1970,1,1)</f>
        <v>42272.713171296295</v>
      </c>
      <c r="P2662" t="str">
        <f t="shared" si="164"/>
        <v>technology</v>
      </c>
      <c r="Q2662" t="str">
        <f t="shared" si="165"/>
        <v>space exploration</v>
      </c>
      <c r="R2662">
        <f t="shared" si="166"/>
        <v>2015</v>
      </c>
      <c r="S2662">
        <f t="shared" si="167"/>
        <v>2015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(((J2663/60)/60)/24)+DATE(1970,1,1)</f>
        <v>41542.958449074074</v>
      </c>
      <c r="P2663" t="str">
        <f t="shared" si="164"/>
        <v>technology</v>
      </c>
      <c r="Q2663" t="str">
        <f t="shared" si="165"/>
        <v>makerspaces</v>
      </c>
      <c r="R2663">
        <f t="shared" si="166"/>
        <v>2013</v>
      </c>
      <c r="S2663">
        <f t="shared" si="167"/>
        <v>2013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(((J2664/60)/60)/24)+DATE(1970,1,1)</f>
        <v>42207.746678240743</v>
      </c>
      <c r="P2664" t="str">
        <f t="shared" si="164"/>
        <v>technology</v>
      </c>
      <c r="Q2664" t="str">
        <f t="shared" si="165"/>
        <v>makerspaces</v>
      </c>
      <c r="R2664">
        <f t="shared" si="166"/>
        <v>2015</v>
      </c>
      <c r="S2664">
        <f t="shared" si="167"/>
        <v>2015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(((J2665/60)/60)/24)+DATE(1970,1,1)</f>
        <v>42222.622766203705</v>
      </c>
      <c r="P2665" t="str">
        <f t="shared" si="164"/>
        <v>technology</v>
      </c>
      <c r="Q2665" t="str">
        <f t="shared" si="165"/>
        <v>makerspaces</v>
      </c>
      <c r="R2665">
        <f t="shared" si="166"/>
        <v>2015</v>
      </c>
      <c r="S2665">
        <f t="shared" si="167"/>
        <v>2015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(((J2666/60)/60)/24)+DATE(1970,1,1)</f>
        <v>42313.02542824074</v>
      </c>
      <c r="P2666" t="str">
        <f t="shared" si="164"/>
        <v>technology</v>
      </c>
      <c r="Q2666" t="str">
        <f t="shared" si="165"/>
        <v>makerspaces</v>
      </c>
      <c r="R2666">
        <f t="shared" si="166"/>
        <v>2015</v>
      </c>
      <c r="S2666">
        <f t="shared" si="167"/>
        <v>2015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(((J2667/60)/60)/24)+DATE(1970,1,1)</f>
        <v>42083.895532407405</v>
      </c>
      <c r="P2667" t="str">
        <f t="shared" si="164"/>
        <v>technology</v>
      </c>
      <c r="Q2667" t="str">
        <f t="shared" si="165"/>
        <v>makerspaces</v>
      </c>
      <c r="R2667">
        <f t="shared" si="166"/>
        <v>2015</v>
      </c>
      <c r="S2667">
        <f t="shared" si="167"/>
        <v>2015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(((J2668/60)/60)/24)+DATE(1970,1,1)</f>
        <v>42235.764340277776</v>
      </c>
      <c r="P2668" t="str">
        <f t="shared" si="164"/>
        <v>technology</v>
      </c>
      <c r="Q2668" t="str">
        <f t="shared" si="165"/>
        <v>makerspaces</v>
      </c>
      <c r="R2668">
        <f t="shared" si="166"/>
        <v>2015</v>
      </c>
      <c r="S2668">
        <f t="shared" si="167"/>
        <v>2015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(((J2669/60)/60)/24)+DATE(1970,1,1)</f>
        <v>42380.926111111112</v>
      </c>
      <c r="P2669" t="str">
        <f t="shared" si="164"/>
        <v>technology</v>
      </c>
      <c r="Q2669" t="str">
        <f t="shared" si="165"/>
        <v>makerspaces</v>
      </c>
      <c r="R2669">
        <f t="shared" si="166"/>
        <v>2016</v>
      </c>
      <c r="S2669">
        <f t="shared" si="167"/>
        <v>2016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(((J2670/60)/60)/24)+DATE(1970,1,1)</f>
        <v>42275.588715277772</v>
      </c>
      <c r="P2670" t="str">
        <f t="shared" si="164"/>
        <v>technology</v>
      </c>
      <c r="Q2670" t="str">
        <f t="shared" si="165"/>
        <v>makerspaces</v>
      </c>
      <c r="R2670">
        <f t="shared" si="166"/>
        <v>2015</v>
      </c>
      <c r="S2670">
        <f t="shared" si="167"/>
        <v>2015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(((J2671/60)/60)/24)+DATE(1970,1,1)</f>
        <v>42319.035833333335</v>
      </c>
      <c r="P2671" t="str">
        <f t="shared" si="164"/>
        <v>technology</v>
      </c>
      <c r="Q2671" t="str">
        <f t="shared" si="165"/>
        <v>makerspaces</v>
      </c>
      <c r="R2671">
        <f t="shared" si="166"/>
        <v>2015</v>
      </c>
      <c r="S2671">
        <f t="shared" si="167"/>
        <v>2015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(((J2672/60)/60)/24)+DATE(1970,1,1)</f>
        <v>41821.020601851851</v>
      </c>
      <c r="P2672" t="str">
        <f t="shared" si="164"/>
        <v>technology</v>
      </c>
      <c r="Q2672" t="str">
        <f t="shared" si="165"/>
        <v>makerspaces</v>
      </c>
      <c r="R2672">
        <f t="shared" si="166"/>
        <v>2014</v>
      </c>
      <c r="S2672">
        <f t="shared" si="167"/>
        <v>2014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(((J2673/60)/60)/24)+DATE(1970,1,1)</f>
        <v>41962.749027777783</v>
      </c>
      <c r="P2673" t="str">
        <f t="shared" si="164"/>
        <v>technology</v>
      </c>
      <c r="Q2673" t="str">
        <f t="shared" si="165"/>
        <v>makerspaces</v>
      </c>
      <c r="R2673">
        <f t="shared" si="166"/>
        <v>2014</v>
      </c>
      <c r="S2673">
        <f t="shared" si="167"/>
        <v>2014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(((J2674/60)/60)/24)+DATE(1970,1,1)</f>
        <v>42344.884143518517</v>
      </c>
      <c r="P2674" t="str">
        <f t="shared" si="164"/>
        <v>technology</v>
      </c>
      <c r="Q2674" t="str">
        <f t="shared" si="165"/>
        <v>makerspaces</v>
      </c>
      <c r="R2674">
        <f t="shared" si="166"/>
        <v>2015</v>
      </c>
      <c r="S2674">
        <f t="shared" si="167"/>
        <v>2015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(((J2675/60)/60)/24)+DATE(1970,1,1)</f>
        <v>41912.541655092595</v>
      </c>
      <c r="P2675" t="str">
        <f t="shared" si="164"/>
        <v>technology</v>
      </c>
      <c r="Q2675" t="str">
        <f t="shared" si="165"/>
        <v>makerspaces</v>
      </c>
      <c r="R2675">
        <f t="shared" si="166"/>
        <v>2014</v>
      </c>
      <c r="S2675">
        <f t="shared" si="167"/>
        <v>2014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(((J2676/60)/60)/24)+DATE(1970,1,1)</f>
        <v>42529.632754629631</v>
      </c>
      <c r="P2676" t="str">
        <f t="shared" si="164"/>
        <v>technology</v>
      </c>
      <c r="Q2676" t="str">
        <f t="shared" si="165"/>
        <v>makerspaces</v>
      </c>
      <c r="R2676">
        <f t="shared" si="166"/>
        <v>2016</v>
      </c>
      <c r="S2676">
        <f t="shared" si="167"/>
        <v>2016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(((J2677/60)/60)/24)+DATE(1970,1,1)</f>
        <v>41923.857511574075</v>
      </c>
      <c r="P2677" t="str">
        <f t="shared" si="164"/>
        <v>technology</v>
      </c>
      <c r="Q2677" t="str">
        <f t="shared" si="165"/>
        <v>makerspaces</v>
      </c>
      <c r="R2677">
        <f t="shared" si="166"/>
        <v>2014</v>
      </c>
      <c r="S2677">
        <f t="shared" si="167"/>
        <v>2014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(((J2678/60)/60)/24)+DATE(1970,1,1)</f>
        <v>42482.624699074076</v>
      </c>
      <c r="P2678" t="str">
        <f t="shared" si="164"/>
        <v>technology</v>
      </c>
      <c r="Q2678" t="str">
        <f t="shared" si="165"/>
        <v>makerspaces</v>
      </c>
      <c r="R2678">
        <f t="shared" si="166"/>
        <v>2016</v>
      </c>
      <c r="S2678">
        <f t="shared" si="167"/>
        <v>2016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(((J2679/60)/60)/24)+DATE(1970,1,1)</f>
        <v>41793.029432870368</v>
      </c>
      <c r="P2679" t="str">
        <f t="shared" si="164"/>
        <v>technology</v>
      </c>
      <c r="Q2679" t="str">
        <f t="shared" si="165"/>
        <v>makerspaces</v>
      </c>
      <c r="R2679">
        <f t="shared" si="166"/>
        <v>2014</v>
      </c>
      <c r="S2679">
        <f t="shared" si="167"/>
        <v>2014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(((J2680/60)/60)/24)+DATE(1970,1,1)</f>
        <v>42241.798206018517</v>
      </c>
      <c r="P2680" t="str">
        <f t="shared" si="164"/>
        <v>technology</v>
      </c>
      <c r="Q2680" t="str">
        <f t="shared" si="165"/>
        <v>makerspaces</v>
      </c>
      <c r="R2680">
        <f t="shared" si="166"/>
        <v>2015</v>
      </c>
      <c r="S2680">
        <f t="shared" si="167"/>
        <v>2015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(((J2681/60)/60)/24)+DATE(1970,1,1)</f>
        <v>42033.001087962963</v>
      </c>
      <c r="P2681" t="str">
        <f t="shared" si="164"/>
        <v>technology</v>
      </c>
      <c r="Q2681" t="str">
        <f t="shared" si="165"/>
        <v>makerspaces</v>
      </c>
      <c r="R2681">
        <f t="shared" si="166"/>
        <v>2015</v>
      </c>
      <c r="S2681">
        <f t="shared" si="167"/>
        <v>2015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(((J2682/60)/60)/24)+DATE(1970,1,1)</f>
        <v>42436.211701388893</v>
      </c>
      <c r="P2682" t="str">
        <f t="shared" si="164"/>
        <v>technology</v>
      </c>
      <c r="Q2682" t="str">
        <f t="shared" si="165"/>
        <v>makerspaces</v>
      </c>
      <c r="R2682">
        <f t="shared" si="166"/>
        <v>2016</v>
      </c>
      <c r="S2682">
        <f t="shared" si="167"/>
        <v>2016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(((J2683/60)/60)/24)+DATE(1970,1,1)</f>
        <v>41805.895254629628</v>
      </c>
      <c r="P2683" t="str">
        <f t="shared" si="164"/>
        <v>food</v>
      </c>
      <c r="Q2683" t="str">
        <f t="shared" si="165"/>
        <v>food trucks</v>
      </c>
      <c r="R2683">
        <f t="shared" si="166"/>
        <v>2014</v>
      </c>
      <c r="S2683">
        <f t="shared" si="167"/>
        <v>2014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(((J2684/60)/60)/24)+DATE(1970,1,1)</f>
        <v>41932.871990740743</v>
      </c>
      <c r="P2684" t="str">
        <f t="shared" si="164"/>
        <v>food</v>
      </c>
      <c r="Q2684" t="str">
        <f t="shared" si="165"/>
        <v>food trucks</v>
      </c>
      <c r="R2684">
        <f t="shared" si="166"/>
        <v>2014</v>
      </c>
      <c r="S2684">
        <f t="shared" si="167"/>
        <v>2014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(((J2685/60)/60)/24)+DATE(1970,1,1)</f>
        <v>42034.75509259259</v>
      </c>
      <c r="P2685" t="str">
        <f t="shared" si="164"/>
        <v>food</v>
      </c>
      <c r="Q2685" t="str">
        <f t="shared" si="165"/>
        <v>food trucks</v>
      </c>
      <c r="R2685">
        <f t="shared" si="166"/>
        <v>2015</v>
      </c>
      <c r="S2685">
        <f t="shared" si="167"/>
        <v>2015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(((J2686/60)/60)/24)+DATE(1970,1,1)</f>
        <v>41820.914641203701</v>
      </c>
      <c r="P2686" t="str">
        <f t="shared" si="164"/>
        <v>food</v>
      </c>
      <c r="Q2686" t="str">
        <f t="shared" si="165"/>
        <v>food trucks</v>
      </c>
      <c r="R2686">
        <f t="shared" si="166"/>
        <v>2014</v>
      </c>
      <c r="S2686">
        <f t="shared" si="167"/>
        <v>2014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(((J2687/60)/60)/24)+DATE(1970,1,1)</f>
        <v>42061.69594907407</v>
      </c>
      <c r="P2687" t="str">
        <f t="shared" si="164"/>
        <v>food</v>
      </c>
      <c r="Q2687" t="str">
        <f t="shared" si="165"/>
        <v>food trucks</v>
      </c>
      <c r="R2687">
        <f t="shared" si="166"/>
        <v>2015</v>
      </c>
      <c r="S2687">
        <f t="shared" si="167"/>
        <v>2015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(((J2688/60)/60)/24)+DATE(1970,1,1)</f>
        <v>41892.974803240737</v>
      </c>
      <c r="P2688" t="str">
        <f t="shared" si="164"/>
        <v>food</v>
      </c>
      <c r="Q2688" t="str">
        <f t="shared" si="165"/>
        <v>food trucks</v>
      </c>
      <c r="R2688">
        <f t="shared" si="166"/>
        <v>2014</v>
      </c>
      <c r="S2688">
        <f t="shared" si="167"/>
        <v>2014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(((J2689/60)/60)/24)+DATE(1970,1,1)</f>
        <v>42154.64025462963</v>
      </c>
      <c r="P2689" t="str">
        <f t="shared" si="164"/>
        <v>food</v>
      </c>
      <c r="Q2689" t="str">
        <f t="shared" si="165"/>
        <v>food trucks</v>
      </c>
      <c r="R2689">
        <f t="shared" si="166"/>
        <v>2015</v>
      </c>
      <c r="S2689">
        <f t="shared" si="167"/>
        <v>2015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(((J2690/60)/60)/24)+DATE(1970,1,1)</f>
        <v>42028.118865740747</v>
      </c>
      <c r="P2690" t="str">
        <f t="shared" ref="P2690:P2753" si="168">LEFT(N2690,SEARCH("/",N2690)-1)</f>
        <v>food</v>
      </c>
      <c r="Q2690" t="str">
        <f t="shared" ref="Q2690:Q2753" si="169">RIGHT(N2690,LEN(N2690)-SEARCH("/",N2690))</f>
        <v>food trucks</v>
      </c>
      <c r="R2690">
        <f t="shared" si="166"/>
        <v>2015</v>
      </c>
      <c r="S2690">
        <f t="shared" si="167"/>
        <v>2015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(((J2691/60)/60)/24)+DATE(1970,1,1)</f>
        <v>42551.961689814809</v>
      </c>
      <c r="P2691" t="str">
        <f t="shared" si="168"/>
        <v>food</v>
      </c>
      <c r="Q2691" t="str">
        <f t="shared" si="169"/>
        <v>food trucks</v>
      </c>
      <c r="R2691">
        <f t="shared" ref="R2691:R2754" si="170">YEAR(O2691)</f>
        <v>2016</v>
      </c>
      <c r="S2691">
        <f t="shared" ref="S2691:S2754" si="171">YEAR(O2691)</f>
        <v>2016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(((J2692/60)/60)/24)+DATE(1970,1,1)</f>
        <v>42113.105046296296</v>
      </c>
      <c r="P2692" t="str">
        <f t="shared" si="168"/>
        <v>food</v>
      </c>
      <c r="Q2692" t="str">
        <f t="shared" si="169"/>
        <v>food trucks</v>
      </c>
      <c r="R2692">
        <f t="shared" si="170"/>
        <v>2015</v>
      </c>
      <c r="S2692">
        <f t="shared" si="171"/>
        <v>2015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(((J2693/60)/60)/24)+DATE(1970,1,1)</f>
        <v>42089.724039351851</v>
      </c>
      <c r="P2693" t="str">
        <f t="shared" si="168"/>
        <v>food</v>
      </c>
      <c r="Q2693" t="str">
        <f t="shared" si="169"/>
        <v>food trucks</v>
      </c>
      <c r="R2693">
        <f t="shared" si="170"/>
        <v>2015</v>
      </c>
      <c r="S2693">
        <f t="shared" si="171"/>
        <v>2015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(((J2694/60)/60)/24)+DATE(1970,1,1)</f>
        <v>42058.334027777775</v>
      </c>
      <c r="P2694" t="str">
        <f t="shared" si="168"/>
        <v>food</v>
      </c>
      <c r="Q2694" t="str">
        <f t="shared" si="169"/>
        <v>food trucks</v>
      </c>
      <c r="R2694">
        <f t="shared" si="170"/>
        <v>2015</v>
      </c>
      <c r="S2694">
        <f t="shared" si="171"/>
        <v>2015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(((J2695/60)/60)/24)+DATE(1970,1,1)</f>
        <v>41834.138495370367</v>
      </c>
      <c r="P2695" t="str">
        <f t="shared" si="168"/>
        <v>food</v>
      </c>
      <c r="Q2695" t="str">
        <f t="shared" si="169"/>
        <v>food trucks</v>
      </c>
      <c r="R2695">
        <f t="shared" si="170"/>
        <v>2014</v>
      </c>
      <c r="S2695">
        <f t="shared" si="171"/>
        <v>2014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(((J2696/60)/60)/24)+DATE(1970,1,1)</f>
        <v>41878.140497685185</v>
      </c>
      <c r="P2696" t="str">
        <f t="shared" si="168"/>
        <v>food</v>
      </c>
      <c r="Q2696" t="str">
        <f t="shared" si="169"/>
        <v>food trucks</v>
      </c>
      <c r="R2696">
        <f t="shared" si="170"/>
        <v>2014</v>
      </c>
      <c r="S2696">
        <f t="shared" si="171"/>
        <v>2014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(((J2697/60)/60)/24)+DATE(1970,1,1)</f>
        <v>42048.181921296295</v>
      </c>
      <c r="P2697" t="str">
        <f t="shared" si="168"/>
        <v>food</v>
      </c>
      <c r="Q2697" t="str">
        <f t="shared" si="169"/>
        <v>food trucks</v>
      </c>
      <c r="R2697">
        <f t="shared" si="170"/>
        <v>2015</v>
      </c>
      <c r="S2697">
        <f t="shared" si="171"/>
        <v>2015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(((J2698/60)/60)/24)+DATE(1970,1,1)</f>
        <v>41964.844444444447</v>
      </c>
      <c r="P2698" t="str">
        <f t="shared" si="168"/>
        <v>food</v>
      </c>
      <c r="Q2698" t="str">
        <f t="shared" si="169"/>
        <v>food trucks</v>
      </c>
      <c r="R2698">
        <f t="shared" si="170"/>
        <v>2014</v>
      </c>
      <c r="S2698">
        <f t="shared" si="171"/>
        <v>2014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(((J2699/60)/60)/24)+DATE(1970,1,1)</f>
        <v>42187.940081018518</v>
      </c>
      <c r="P2699" t="str">
        <f t="shared" si="168"/>
        <v>food</v>
      </c>
      <c r="Q2699" t="str">
        <f t="shared" si="169"/>
        <v>food trucks</v>
      </c>
      <c r="R2699">
        <f t="shared" si="170"/>
        <v>2015</v>
      </c>
      <c r="S2699">
        <f t="shared" si="171"/>
        <v>2015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(((J2700/60)/60)/24)+DATE(1970,1,1)</f>
        <v>41787.898240740738</v>
      </c>
      <c r="P2700" t="str">
        <f t="shared" si="168"/>
        <v>food</v>
      </c>
      <c r="Q2700" t="str">
        <f t="shared" si="169"/>
        <v>food trucks</v>
      </c>
      <c r="R2700">
        <f t="shared" si="170"/>
        <v>2014</v>
      </c>
      <c r="S2700">
        <f t="shared" si="171"/>
        <v>2014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(((J2701/60)/60)/24)+DATE(1970,1,1)</f>
        <v>41829.896562499998</v>
      </c>
      <c r="P2701" t="str">
        <f t="shared" si="168"/>
        <v>food</v>
      </c>
      <c r="Q2701" t="str">
        <f t="shared" si="169"/>
        <v>food trucks</v>
      </c>
      <c r="R2701">
        <f t="shared" si="170"/>
        <v>2014</v>
      </c>
      <c r="S2701">
        <f t="shared" si="171"/>
        <v>2014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(((J2702/60)/60)/24)+DATE(1970,1,1)</f>
        <v>41870.87467592593</v>
      </c>
      <c r="P2702" t="str">
        <f t="shared" si="168"/>
        <v>food</v>
      </c>
      <c r="Q2702" t="str">
        <f t="shared" si="169"/>
        <v>food trucks</v>
      </c>
      <c r="R2702">
        <f t="shared" si="170"/>
        <v>2014</v>
      </c>
      <c r="S2702">
        <f t="shared" si="171"/>
        <v>2014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(((J2703/60)/60)/24)+DATE(1970,1,1)</f>
        <v>42801.774699074071</v>
      </c>
      <c r="P2703" t="str">
        <f t="shared" si="168"/>
        <v>theater</v>
      </c>
      <c r="Q2703" t="str">
        <f t="shared" si="169"/>
        <v>spaces</v>
      </c>
      <c r="R2703">
        <f t="shared" si="170"/>
        <v>2017</v>
      </c>
      <c r="S2703">
        <f t="shared" si="171"/>
        <v>2017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(((J2704/60)/60)/24)+DATE(1970,1,1)</f>
        <v>42800.801817129628</v>
      </c>
      <c r="P2704" t="str">
        <f t="shared" si="168"/>
        <v>theater</v>
      </c>
      <c r="Q2704" t="str">
        <f t="shared" si="169"/>
        <v>spaces</v>
      </c>
      <c r="R2704">
        <f t="shared" si="170"/>
        <v>2017</v>
      </c>
      <c r="S2704">
        <f t="shared" si="171"/>
        <v>2017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(((J2705/60)/60)/24)+DATE(1970,1,1)</f>
        <v>42756.690162037034</v>
      </c>
      <c r="P2705" t="str">
        <f t="shared" si="168"/>
        <v>theater</v>
      </c>
      <c r="Q2705" t="str">
        <f t="shared" si="169"/>
        <v>spaces</v>
      </c>
      <c r="R2705">
        <f t="shared" si="170"/>
        <v>2017</v>
      </c>
      <c r="S2705">
        <f t="shared" si="171"/>
        <v>2017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(((J2706/60)/60)/24)+DATE(1970,1,1)</f>
        <v>42787.862430555557</v>
      </c>
      <c r="P2706" t="str">
        <f t="shared" si="168"/>
        <v>theater</v>
      </c>
      <c r="Q2706" t="str">
        <f t="shared" si="169"/>
        <v>spaces</v>
      </c>
      <c r="R2706">
        <f t="shared" si="170"/>
        <v>2017</v>
      </c>
      <c r="S2706">
        <f t="shared" si="171"/>
        <v>2017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(((J2707/60)/60)/24)+DATE(1970,1,1)</f>
        <v>42773.916180555556</v>
      </c>
      <c r="P2707" t="str">
        <f t="shared" si="168"/>
        <v>theater</v>
      </c>
      <c r="Q2707" t="str">
        <f t="shared" si="169"/>
        <v>spaces</v>
      </c>
      <c r="R2707">
        <f t="shared" si="170"/>
        <v>2017</v>
      </c>
      <c r="S2707">
        <f t="shared" si="171"/>
        <v>2017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(((J2708/60)/60)/24)+DATE(1970,1,1)</f>
        <v>41899.294942129629</v>
      </c>
      <c r="P2708" t="str">
        <f t="shared" si="168"/>
        <v>theater</v>
      </c>
      <c r="Q2708" t="str">
        <f t="shared" si="169"/>
        <v>spaces</v>
      </c>
      <c r="R2708">
        <f t="shared" si="170"/>
        <v>2014</v>
      </c>
      <c r="S2708">
        <f t="shared" si="171"/>
        <v>2014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(((J2709/60)/60)/24)+DATE(1970,1,1)</f>
        <v>41391.782905092594</v>
      </c>
      <c r="P2709" t="str">
        <f t="shared" si="168"/>
        <v>theater</v>
      </c>
      <c r="Q2709" t="str">
        <f t="shared" si="169"/>
        <v>spaces</v>
      </c>
      <c r="R2709">
        <f t="shared" si="170"/>
        <v>2013</v>
      </c>
      <c r="S2709">
        <f t="shared" si="171"/>
        <v>2013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(((J2710/60)/60)/24)+DATE(1970,1,1)</f>
        <v>42512.698217592595</v>
      </c>
      <c r="P2710" t="str">
        <f t="shared" si="168"/>
        <v>theater</v>
      </c>
      <c r="Q2710" t="str">
        <f t="shared" si="169"/>
        <v>spaces</v>
      </c>
      <c r="R2710">
        <f t="shared" si="170"/>
        <v>2016</v>
      </c>
      <c r="S2710">
        <f t="shared" si="171"/>
        <v>2016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(((J2711/60)/60)/24)+DATE(1970,1,1)</f>
        <v>42612.149780092594</v>
      </c>
      <c r="P2711" t="str">
        <f t="shared" si="168"/>
        <v>theater</v>
      </c>
      <c r="Q2711" t="str">
        <f t="shared" si="169"/>
        <v>spaces</v>
      </c>
      <c r="R2711">
        <f t="shared" si="170"/>
        <v>2016</v>
      </c>
      <c r="S2711">
        <f t="shared" si="171"/>
        <v>2016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(((J2712/60)/60)/24)+DATE(1970,1,1)</f>
        <v>41828.229490740741</v>
      </c>
      <c r="P2712" t="str">
        <f t="shared" si="168"/>
        <v>theater</v>
      </c>
      <c r="Q2712" t="str">
        <f t="shared" si="169"/>
        <v>spaces</v>
      </c>
      <c r="R2712">
        <f t="shared" si="170"/>
        <v>2014</v>
      </c>
      <c r="S2712">
        <f t="shared" si="171"/>
        <v>2014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(((J2713/60)/60)/24)+DATE(1970,1,1)</f>
        <v>41780.745254629634</v>
      </c>
      <c r="P2713" t="str">
        <f t="shared" si="168"/>
        <v>theater</v>
      </c>
      <c r="Q2713" t="str">
        <f t="shared" si="169"/>
        <v>spaces</v>
      </c>
      <c r="R2713">
        <f t="shared" si="170"/>
        <v>2014</v>
      </c>
      <c r="S2713">
        <f t="shared" si="171"/>
        <v>2014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(((J2714/60)/60)/24)+DATE(1970,1,1)</f>
        <v>41432.062037037038</v>
      </c>
      <c r="P2714" t="str">
        <f t="shared" si="168"/>
        <v>theater</v>
      </c>
      <c r="Q2714" t="str">
        <f t="shared" si="169"/>
        <v>spaces</v>
      </c>
      <c r="R2714">
        <f t="shared" si="170"/>
        <v>2013</v>
      </c>
      <c r="S2714">
        <f t="shared" si="171"/>
        <v>2013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(((J2715/60)/60)/24)+DATE(1970,1,1)</f>
        <v>42322.653749999998</v>
      </c>
      <c r="P2715" t="str">
        <f t="shared" si="168"/>
        <v>theater</v>
      </c>
      <c r="Q2715" t="str">
        <f t="shared" si="169"/>
        <v>spaces</v>
      </c>
      <c r="R2715">
        <f t="shared" si="170"/>
        <v>2015</v>
      </c>
      <c r="S2715">
        <f t="shared" si="171"/>
        <v>2015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(((J2716/60)/60)/24)+DATE(1970,1,1)</f>
        <v>42629.655046296291</v>
      </c>
      <c r="P2716" t="str">
        <f t="shared" si="168"/>
        <v>theater</v>
      </c>
      <c r="Q2716" t="str">
        <f t="shared" si="169"/>
        <v>spaces</v>
      </c>
      <c r="R2716">
        <f t="shared" si="170"/>
        <v>2016</v>
      </c>
      <c r="S2716">
        <f t="shared" si="171"/>
        <v>2016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(((J2717/60)/60)/24)+DATE(1970,1,1)</f>
        <v>42387.398472222223</v>
      </c>
      <c r="P2717" t="str">
        <f t="shared" si="168"/>
        <v>theater</v>
      </c>
      <c r="Q2717" t="str">
        <f t="shared" si="169"/>
        <v>spaces</v>
      </c>
      <c r="R2717">
        <f t="shared" si="170"/>
        <v>2016</v>
      </c>
      <c r="S2717">
        <f t="shared" si="171"/>
        <v>2016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(((J2718/60)/60)/24)+DATE(1970,1,1)</f>
        <v>42255.333252314813</v>
      </c>
      <c r="P2718" t="str">
        <f t="shared" si="168"/>
        <v>theater</v>
      </c>
      <c r="Q2718" t="str">
        <f t="shared" si="169"/>
        <v>spaces</v>
      </c>
      <c r="R2718">
        <f t="shared" si="170"/>
        <v>2015</v>
      </c>
      <c r="S2718">
        <f t="shared" si="171"/>
        <v>2015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(((J2719/60)/60)/24)+DATE(1970,1,1)</f>
        <v>41934.914918981485</v>
      </c>
      <c r="P2719" t="str">
        <f t="shared" si="168"/>
        <v>theater</v>
      </c>
      <c r="Q2719" t="str">
        <f t="shared" si="169"/>
        <v>spaces</v>
      </c>
      <c r="R2719">
        <f t="shared" si="170"/>
        <v>2014</v>
      </c>
      <c r="S2719">
        <f t="shared" si="171"/>
        <v>2014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(((J2720/60)/60)/24)+DATE(1970,1,1)</f>
        <v>42465.596585648149</v>
      </c>
      <c r="P2720" t="str">
        <f t="shared" si="168"/>
        <v>theater</v>
      </c>
      <c r="Q2720" t="str">
        <f t="shared" si="169"/>
        <v>spaces</v>
      </c>
      <c r="R2720">
        <f t="shared" si="170"/>
        <v>2016</v>
      </c>
      <c r="S2720">
        <f t="shared" si="171"/>
        <v>2016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(((J2721/60)/60)/24)+DATE(1970,1,1)</f>
        <v>42418.031180555554</v>
      </c>
      <c r="P2721" t="str">
        <f t="shared" si="168"/>
        <v>theater</v>
      </c>
      <c r="Q2721" t="str">
        <f t="shared" si="169"/>
        <v>spaces</v>
      </c>
      <c r="R2721">
        <f t="shared" si="170"/>
        <v>2016</v>
      </c>
      <c r="S2721">
        <f t="shared" si="171"/>
        <v>2016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(((J2722/60)/60)/24)+DATE(1970,1,1)</f>
        <v>42655.465891203698</v>
      </c>
      <c r="P2722" t="str">
        <f t="shared" si="168"/>
        <v>theater</v>
      </c>
      <c r="Q2722" t="str">
        <f t="shared" si="169"/>
        <v>spaces</v>
      </c>
      <c r="R2722">
        <f t="shared" si="170"/>
        <v>2016</v>
      </c>
      <c r="S2722">
        <f t="shared" si="171"/>
        <v>2016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(((J2723/60)/60)/24)+DATE(1970,1,1)</f>
        <v>41493.543958333335</v>
      </c>
      <c r="P2723" t="str">
        <f t="shared" si="168"/>
        <v>technology</v>
      </c>
      <c r="Q2723" t="str">
        <f t="shared" si="169"/>
        <v>hardware</v>
      </c>
      <c r="R2723">
        <f t="shared" si="170"/>
        <v>2013</v>
      </c>
      <c r="S2723">
        <f t="shared" si="171"/>
        <v>2013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(((J2724/60)/60)/24)+DATE(1970,1,1)</f>
        <v>42704.857094907406</v>
      </c>
      <c r="P2724" t="str">
        <f t="shared" si="168"/>
        <v>technology</v>
      </c>
      <c r="Q2724" t="str">
        <f t="shared" si="169"/>
        <v>hardware</v>
      </c>
      <c r="R2724">
        <f t="shared" si="170"/>
        <v>2016</v>
      </c>
      <c r="S2724">
        <f t="shared" si="171"/>
        <v>2016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(((J2725/60)/60)/24)+DATE(1970,1,1)</f>
        <v>41944.83898148148</v>
      </c>
      <c r="P2725" t="str">
        <f t="shared" si="168"/>
        <v>technology</v>
      </c>
      <c r="Q2725" t="str">
        <f t="shared" si="169"/>
        <v>hardware</v>
      </c>
      <c r="R2725">
        <f t="shared" si="170"/>
        <v>2014</v>
      </c>
      <c r="S2725">
        <f t="shared" si="171"/>
        <v>2014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(((J2726/60)/60)/24)+DATE(1970,1,1)</f>
        <v>42199.32707175926</v>
      </c>
      <c r="P2726" t="str">
        <f t="shared" si="168"/>
        <v>technology</v>
      </c>
      <c r="Q2726" t="str">
        <f t="shared" si="169"/>
        <v>hardware</v>
      </c>
      <c r="R2726">
        <f t="shared" si="170"/>
        <v>2015</v>
      </c>
      <c r="S2726">
        <f t="shared" si="171"/>
        <v>2015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(((J2727/60)/60)/24)+DATE(1970,1,1)</f>
        <v>42745.744618055556</v>
      </c>
      <c r="P2727" t="str">
        <f t="shared" si="168"/>
        <v>technology</v>
      </c>
      <c r="Q2727" t="str">
        <f t="shared" si="169"/>
        <v>hardware</v>
      </c>
      <c r="R2727">
        <f t="shared" si="170"/>
        <v>2017</v>
      </c>
      <c r="S2727">
        <f t="shared" si="171"/>
        <v>2017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(((J2728/60)/60)/24)+DATE(1970,1,1)</f>
        <v>42452.579988425925</v>
      </c>
      <c r="P2728" t="str">
        <f t="shared" si="168"/>
        <v>technology</v>
      </c>
      <c r="Q2728" t="str">
        <f t="shared" si="169"/>
        <v>hardware</v>
      </c>
      <c r="R2728">
        <f t="shared" si="170"/>
        <v>2016</v>
      </c>
      <c r="S2728">
        <f t="shared" si="171"/>
        <v>2016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(((J2729/60)/60)/24)+DATE(1970,1,1)</f>
        <v>42198.676655092597</v>
      </c>
      <c r="P2729" t="str">
        <f t="shared" si="168"/>
        <v>technology</v>
      </c>
      <c r="Q2729" t="str">
        <f t="shared" si="169"/>
        <v>hardware</v>
      </c>
      <c r="R2729">
        <f t="shared" si="170"/>
        <v>2015</v>
      </c>
      <c r="S2729">
        <f t="shared" si="171"/>
        <v>2015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(((J2730/60)/60)/24)+DATE(1970,1,1)</f>
        <v>42333.59993055556</v>
      </c>
      <c r="P2730" t="str">
        <f t="shared" si="168"/>
        <v>technology</v>
      </c>
      <c r="Q2730" t="str">
        <f t="shared" si="169"/>
        <v>hardware</v>
      </c>
      <c r="R2730">
        <f t="shared" si="170"/>
        <v>2015</v>
      </c>
      <c r="S2730">
        <f t="shared" si="171"/>
        <v>2015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(((J2731/60)/60)/24)+DATE(1970,1,1)</f>
        <v>42095.240706018521</v>
      </c>
      <c r="P2731" t="str">
        <f t="shared" si="168"/>
        <v>technology</v>
      </c>
      <c r="Q2731" t="str">
        <f t="shared" si="169"/>
        <v>hardware</v>
      </c>
      <c r="R2731">
        <f t="shared" si="170"/>
        <v>2015</v>
      </c>
      <c r="S2731">
        <f t="shared" si="171"/>
        <v>2015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(((J2732/60)/60)/24)+DATE(1970,1,1)</f>
        <v>41351.541377314818</v>
      </c>
      <c r="P2732" t="str">
        <f t="shared" si="168"/>
        <v>technology</v>
      </c>
      <c r="Q2732" t="str">
        <f t="shared" si="169"/>
        <v>hardware</v>
      </c>
      <c r="R2732">
        <f t="shared" si="170"/>
        <v>2013</v>
      </c>
      <c r="S2732">
        <f t="shared" si="171"/>
        <v>2013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(((J2733/60)/60)/24)+DATE(1970,1,1)</f>
        <v>41872.525717592594</v>
      </c>
      <c r="P2733" t="str">
        <f t="shared" si="168"/>
        <v>technology</v>
      </c>
      <c r="Q2733" t="str">
        <f t="shared" si="169"/>
        <v>hardware</v>
      </c>
      <c r="R2733">
        <f t="shared" si="170"/>
        <v>2014</v>
      </c>
      <c r="S2733">
        <f t="shared" si="171"/>
        <v>2014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(((J2734/60)/60)/24)+DATE(1970,1,1)</f>
        <v>41389.808194444442</v>
      </c>
      <c r="P2734" t="str">
        <f t="shared" si="168"/>
        <v>technology</v>
      </c>
      <c r="Q2734" t="str">
        <f t="shared" si="169"/>
        <v>hardware</v>
      </c>
      <c r="R2734">
        <f t="shared" si="170"/>
        <v>2013</v>
      </c>
      <c r="S2734">
        <f t="shared" si="171"/>
        <v>2013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(((J2735/60)/60)/24)+DATE(1970,1,1)</f>
        <v>42044.272847222222</v>
      </c>
      <c r="P2735" t="str">
        <f t="shared" si="168"/>
        <v>technology</v>
      </c>
      <c r="Q2735" t="str">
        <f t="shared" si="169"/>
        <v>hardware</v>
      </c>
      <c r="R2735">
        <f t="shared" si="170"/>
        <v>2015</v>
      </c>
      <c r="S2735">
        <f t="shared" si="171"/>
        <v>2015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(((J2736/60)/60)/24)+DATE(1970,1,1)</f>
        <v>42626.668888888889</v>
      </c>
      <c r="P2736" t="str">
        <f t="shared" si="168"/>
        <v>technology</v>
      </c>
      <c r="Q2736" t="str">
        <f t="shared" si="169"/>
        <v>hardware</v>
      </c>
      <c r="R2736">
        <f t="shared" si="170"/>
        <v>2016</v>
      </c>
      <c r="S2736">
        <f t="shared" si="171"/>
        <v>2016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(((J2737/60)/60)/24)+DATE(1970,1,1)</f>
        <v>41316.120949074073</v>
      </c>
      <c r="P2737" t="str">
        <f t="shared" si="168"/>
        <v>technology</v>
      </c>
      <c r="Q2737" t="str">
        <f t="shared" si="169"/>
        <v>hardware</v>
      </c>
      <c r="R2737">
        <f t="shared" si="170"/>
        <v>2013</v>
      </c>
      <c r="S2737">
        <f t="shared" si="171"/>
        <v>2013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(((J2738/60)/60)/24)+DATE(1970,1,1)</f>
        <v>41722.666354166664</v>
      </c>
      <c r="P2738" t="str">
        <f t="shared" si="168"/>
        <v>technology</v>
      </c>
      <c r="Q2738" t="str">
        <f t="shared" si="169"/>
        <v>hardware</v>
      </c>
      <c r="R2738">
        <f t="shared" si="170"/>
        <v>2014</v>
      </c>
      <c r="S2738">
        <f t="shared" si="171"/>
        <v>2014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(((J2739/60)/60)/24)+DATE(1970,1,1)</f>
        <v>41611.917673611111</v>
      </c>
      <c r="P2739" t="str">
        <f t="shared" si="168"/>
        <v>technology</v>
      </c>
      <c r="Q2739" t="str">
        <f t="shared" si="169"/>
        <v>hardware</v>
      </c>
      <c r="R2739">
        <f t="shared" si="170"/>
        <v>2013</v>
      </c>
      <c r="S2739">
        <f t="shared" si="171"/>
        <v>2013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(((J2740/60)/60)/24)+DATE(1970,1,1)</f>
        <v>42620.143564814818</v>
      </c>
      <c r="P2740" t="str">
        <f t="shared" si="168"/>
        <v>technology</v>
      </c>
      <c r="Q2740" t="str">
        <f t="shared" si="169"/>
        <v>hardware</v>
      </c>
      <c r="R2740">
        <f t="shared" si="170"/>
        <v>2016</v>
      </c>
      <c r="S2740">
        <f t="shared" si="171"/>
        <v>2016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(((J2741/60)/60)/24)+DATE(1970,1,1)</f>
        <v>41719.887928240743</v>
      </c>
      <c r="P2741" t="str">
        <f t="shared" si="168"/>
        <v>technology</v>
      </c>
      <c r="Q2741" t="str">
        <f t="shared" si="169"/>
        <v>hardware</v>
      </c>
      <c r="R2741">
        <f t="shared" si="170"/>
        <v>2014</v>
      </c>
      <c r="S2741">
        <f t="shared" si="171"/>
        <v>2014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(((J2742/60)/60)/24)+DATE(1970,1,1)</f>
        <v>42045.031851851847</v>
      </c>
      <c r="P2742" t="str">
        <f t="shared" si="168"/>
        <v>technology</v>
      </c>
      <c r="Q2742" t="str">
        <f t="shared" si="169"/>
        <v>hardware</v>
      </c>
      <c r="R2742">
        <f t="shared" si="170"/>
        <v>2015</v>
      </c>
      <c r="S2742">
        <f t="shared" si="171"/>
        <v>2015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(((J2743/60)/60)/24)+DATE(1970,1,1)</f>
        <v>41911.657430555555</v>
      </c>
      <c r="P2743" t="str">
        <f t="shared" si="168"/>
        <v>publishing</v>
      </c>
      <c r="Q2743" t="str">
        <f t="shared" si="169"/>
        <v>children's books</v>
      </c>
      <c r="R2743">
        <f t="shared" si="170"/>
        <v>2014</v>
      </c>
      <c r="S2743">
        <f t="shared" si="171"/>
        <v>2014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(((J2744/60)/60)/24)+DATE(1970,1,1)</f>
        <v>41030.719756944447</v>
      </c>
      <c r="P2744" t="str">
        <f t="shared" si="168"/>
        <v>publishing</v>
      </c>
      <c r="Q2744" t="str">
        <f t="shared" si="169"/>
        <v>children's books</v>
      </c>
      <c r="R2744">
        <f t="shared" si="170"/>
        <v>2012</v>
      </c>
      <c r="S2744">
        <f t="shared" si="171"/>
        <v>2012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(((J2745/60)/60)/24)+DATE(1970,1,1)</f>
        <v>42632.328784722224</v>
      </c>
      <c r="P2745" t="str">
        <f t="shared" si="168"/>
        <v>publishing</v>
      </c>
      <c r="Q2745" t="str">
        <f t="shared" si="169"/>
        <v>children's books</v>
      </c>
      <c r="R2745">
        <f t="shared" si="170"/>
        <v>2016</v>
      </c>
      <c r="S2745">
        <f t="shared" si="171"/>
        <v>2016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(((J2746/60)/60)/24)+DATE(1970,1,1)</f>
        <v>40938.062476851854</v>
      </c>
      <c r="P2746" t="str">
        <f t="shared" si="168"/>
        <v>publishing</v>
      </c>
      <c r="Q2746" t="str">
        <f t="shared" si="169"/>
        <v>children's books</v>
      </c>
      <c r="R2746">
        <f t="shared" si="170"/>
        <v>2012</v>
      </c>
      <c r="S2746">
        <f t="shared" si="171"/>
        <v>2012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(((J2747/60)/60)/24)+DATE(1970,1,1)</f>
        <v>41044.988055555557</v>
      </c>
      <c r="P2747" t="str">
        <f t="shared" si="168"/>
        <v>publishing</v>
      </c>
      <c r="Q2747" t="str">
        <f t="shared" si="169"/>
        <v>children's books</v>
      </c>
      <c r="R2747">
        <f t="shared" si="170"/>
        <v>2012</v>
      </c>
      <c r="S2747">
        <f t="shared" si="171"/>
        <v>2012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(((J2748/60)/60)/24)+DATE(1970,1,1)</f>
        <v>41850.781377314815</v>
      </c>
      <c r="P2748" t="str">
        <f t="shared" si="168"/>
        <v>publishing</v>
      </c>
      <c r="Q2748" t="str">
        <f t="shared" si="169"/>
        <v>children's books</v>
      </c>
      <c r="R2748">
        <f t="shared" si="170"/>
        <v>2014</v>
      </c>
      <c r="S2748">
        <f t="shared" si="171"/>
        <v>2014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(((J2749/60)/60)/24)+DATE(1970,1,1)</f>
        <v>41044.64811342593</v>
      </c>
      <c r="P2749" t="str">
        <f t="shared" si="168"/>
        <v>publishing</v>
      </c>
      <c r="Q2749" t="str">
        <f t="shared" si="169"/>
        <v>children's books</v>
      </c>
      <c r="R2749">
        <f t="shared" si="170"/>
        <v>2012</v>
      </c>
      <c r="S2749">
        <f t="shared" si="171"/>
        <v>2012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(((J2750/60)/60)/24)+DATE(1970,1,1)</f>
        <v>42585.7106712963</v>
      </c>
      <c r="P2750" t="str">
        <f t="shared" si="168"/>
        <v>publishing</v>
      </c>
      <c r="Q2750" t="str">
        <f t="shared" si="169"/>
        <v>children's books</v>
      </c>
      <c r="R2750">
        <f t="shared" si="170"/>
        <v>2016</v>
      </c>
      <c r="S2750">
        <f t="shared" si="171"/>
        <v>2016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(((J2751/60)/60)/24)+DATE(1970,1,1)</f>
        <v>42068.799039351856</v>
      </c>
      <c r="P2751" t="str">
        <f t="shared" si="168"/>
        <v>publishing</v>
      </c>
      <c r="Q2751" t="str">
        <f t="shared" si="169"/>
        <v>children's books</v>
      </c>
      <c r="R2751">
        <f t="shared" si="170"/>
        <v>2015</v>
      </c>
      <c r="S2751">
        <f t="shared" si="171"/>
        <v>2015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(((J2752/60)/60)/24)+DATE(1970,1,1)</f>
        <v>41078.899826388886</v>
      </c>
      <c r="P2752" t="str">
        <f t="shared" si="168"/>
        <v>publishing</v>
      </c>
      <c r="Q2752" t="str">
        <f t="shared" si="169"/>
        <v>children's books</v>
      </c>
      <c r="R2752">
        <f t="shared" si="170"/>
        <v>2012</v>
      </c>
      <c r="S2752">
        <f t="shared" si="171"/>
        <v>2012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(((J2753/60)/60)/24)+DATE(1970,1,1)</f>
        <v>41747.887060185189</v>
      </c>
      <c r="P2753" t="str">
        <f t="shared" si="168"/>
        <v>publishing</v>
      </c>
      <c r="Q2753" t="str">
        <f t="shared" si="169"/>
        <v>children's books</v>
      </c>
      <c r="R2753">
        <f t="shared" si="170"/>
        <v>2014</v>
      </c>
      <c r="S2753">
        <f t="shared" si="171"/>
        <v>2014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(((J2754/60)/60)/24)+DATE(1970,1,1)</f>
        <v>40855.765092592592</v>
      </c>
      <c r="P2754" t="str">
        <f t="shared" ref="P2754:P2817" si="172">LEFT(N2754,SEARCH("/",N2754)-1)</f>
        <v>publishing</v>
      </c>
      <c r="Q2754" t="str">
        <f t="shared" ref="Q2754:Q2817" si="173">RIGHT(N2754,LEN(N2754)-SEARCH("/",N2754))</f>
        <v>children's books</v>
      </c>
      <c r="R2754">
        <f t="shared" si="170"/>
        <v>2011</v>
      </c>
      <c r="S2754">
        <f t="shared" si="171"/>
        <v>2011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(((J2755/60)/60)/24)+DATE(1970,1,1)</f>
        <v>41117.900729166664</v>
      </c>
      <c r="P2755" t="str">
        <f t="shared" si="172"/>
        <v>publishing</v>
      </c>
      <c r="Q2755" t="str">
        <f t="shared" si="173"/>
        <v>children's books</v>
      </c>
      <c r="R2755">
        <f t="shared" ref="R2755:R2818" si="174">YEAR(O2755)</f>
        <v>2012</v>
      </c>
      <c r="S2755">
        <f t="shared" ref="S2755:S2818" si="175">YEAR(O2755)</f>
        <v>2012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(((J2756/60)/60)/24)+DATE(1970,1,1)</f>
        <v>41863.636006944449</v>
      </c>
      <c r="P2756" t="str">
        <f t="shared" si="172"/>
        <v>publishing</v>
      </c>
      <c r="Q2756" t="str">
        <f t="shared" si="173"/>
        <v>children's books</v>
      </c>
      <c r="R2756">
        <f t="shared" si="174"/>
        <v>2014</v>
      </c>
      <c r="S2756">
        <f t="shared" si="175"/>
        <v>2014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(((J2757/60)/60)/24)+DATE(1970,1,1)</f>
        <v>42072.790821759263</v>
      </c>
      <c r="P2757" t="str">
        <f t="shared" si="172"/>
        <v>publishing</v>
      </c>
      <c r="Q2757" t="str">
        <f t="shared" si="173"/>
        <v>children's books</v>
      </c>
      <c r="R2757">
        <f t="shared" si="174"/>
        <v>2015</v>
      </c>
      <c r="S2757">
        <f t="shared" si="175"/>
        <v>2015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(((J2758/60)/60)/24)+DATE(1970,1,1)</f>
        <v>41620.90047453704</v>
      </c>
      <c r="P2758" t="str">
        <f t="shared" si="172"/>
        <v>publishing</v>
      </c>
      <c r="Q2758" t="str">
        <f t="shared" si="173"/>
        <v>children's books</v>
      </c>
      <c r="R2758">
        <f t="shared" si="174"/>
        <v>2013</v>
      </c>
      <c r="S2758">
        <f t="shared" si="175"/>
        <v>2013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(((J2759/60)/60)/24)+DATE(1970,1,1)</f>
        <v>42573.65662037037</v>
      </c>
      <c r="P2759" t="str">
        <f t="shared" si="172"/>
        <v>publishing</v>
      </c>
      <c r="Q2759" t="str">
        <f t="shared" si="173"/>
        <v>children's books</v>
      </c>
      <c r="R2759">
        <f t="shared" si="174"/>
        <v>2016</v>
      </c>
      <c r="S2759">
        <f t="shared" si="175"/>
        <v>2016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(((J2760/60)/60)/24)+DATE(1970,1,1)</f>
        <v>42639.441932870366</v>
      </c>
      <c r="P2760" t="str">
        <f t="shared" si="172"/>
        <v>publishing</v>
      </c>
      <c r="Q2760" t="str">
        <f t="shared" si="173"/>
        <v>children's books</v>
      </c>
      <c r="R2760">
        <f t="shared" si="174"/>
        <v>2016</v>
      </c>
      <c r="S2760">
        <f t="shared" si="175"/>
        <v>2016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(((J2761/60)/60)/24)+DATE(1970,1,1)</f>
        <v>42524.36650462963</v>
      </c>
      <c r="P2761" t="str">
        <f t="shared" si="172"/>
        <v>publishing</v>
      </c>
      <c r="Q2761" t="str">
        <f t="shared" si="173"/>
        <v>children's books</v>
      </c>
      <c r="R2761">
        <f t="shared" si="174"/>
        <v>2016</v>
      </c>
      <c r="S2761">
        <f t="shared" si="175"/>
        <v>2016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(((J2762/60)/60)/24)+DATE(1970,1,1)</f>
        <v>41415.461319444446</v>
      </c>
      <c r="P2762" t="str">
        <f t="shared" si="172"/>
        <v>publishing</v>
      </c>
      <c r="Q2762" t="str">
        <f t="shared" si="173"/>
        <v>children's books</v>
      </c>
      <c r="R2762">
        <f t="shared" si="174"/>
        <v>2013</v>
      </c>
      <c r="S2762">
        <f t="shared" si="175"/>
        <v>2013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(((J2763/60)/60)/24)+DATE(1970,1,1)</f>
        <v>41247.063576388886</v>
      </c>
      <c r="P2763" t="str">
        <f t="shared" si="172"/>
        <v>publishing</v>
      </c>
      <c r="Q2763" t="str">
        <f t="shared" si="173"/>
        <v>children's books</v>
      </c>
      <c r="R2763">
        <f t="shared" si="174"/>
        <v>2012</v>
      </c>
      <c r="S2763">
        <f t="shared" si="175"/>
        <v>2012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(((J2764/60)/60)/24)+DATE(1970,1,1)</f>
        <v>40927.036979166667</v>
      </c>
      <c r="P2764" t="str">
        <f t="shared" si="172"/>
        <v>publishing</v>
      </c>
      <c r="Q2764" t="str">
        <f t="shared" si="173"/>
        <v>children's books</v>
      </c>
      <c r="R2764">
        <f t="shared" si="174"/>
        <v>2012</v>
      </c>
      <c r="S2764">
        <f t="shared" si="175"/>
        <v>2012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(((J2765/60)/60)/24)+DATE(1970,1,1)</f>
        <v>41373.579675925925</v>
      </c>
      <c r="P2765" t="str">
        <f t="shared" si="172"/>
        <v>publishing</v>
      </c>
      <c r="Q2765" t="str">
        <f t="shared" si="173"/>
        <v>children's books</v>
      </c>
      <c r="R2765">
        <f t="shared" si="174"/>
        <v>2013</v>
      </c>
      <c r="S2765">
        <f t="shared" si="175"/>
        <v>2013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(((J2766/60)/60)/24)+DATE(1970,1,1)</f>
        <v>41030.292025462964</v>
      </c>
      <c r="P2766" t="str">
        <f t="shared" si="172"/>
        <v>publishing</v>
      </c>
      <c r="Q2766" t="str">
        <f t="shared" si="173"/>
        <v>children's books</v>
      </c>
      <c r="R2766">
        <f t="shared" si="174"/>
        <v>2012</v>
      </c>
      <c r="S2766">
        <f t="shared" si="175"/>
        <v>2012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(((J2767/60)/60)/24)+DATE(1970,1,1)</f>
        <v>41194.579027777778</v>
      </c>
      <c r="P2767" t="str">
        <f t="shared" si="172"/>
        <v>publishing</v>
      </c>
      <c r="Q2767" t="str">
        <f t="shared" si="173"/>
        <v>children's books</v>
      </c>
      <c r="R2767">
        <f t="shared" si="174"/>
        <v>2012</v>
      </c>
      <c r="S2767">
        <f t="shared" si="175"/>
        <v>2012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(((J2768/60)/60)/24)+DATE(1970,1,1)</f>
        <v>40736.668032407404</v>
      </c>
      <c r="P2768" t="str">
        <f t="shared" si="172"/>
        <v>publishing</v>
      </c>
      <c r="Q2768" t="str">
        <f t="shared" si="173"/>
        <v>children's books</v>
      </c>
      <c r="R2768">
        <f t="shared" si="174"/>
        <v>2011</v>
      </c>
      <c r="S2768">
        <f t="shared" si="175"/>
        <v>2011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(((J2769/60)/60)/24)+DATE(1970,1,1)</f>
        <v>42172.958912037036</v>
      </c>
      <c r="P2769" t="str">
        <f t="shared" si="172"/>
        <v>publishing</v>
      </c>
      <c r="Q2769" t="str">
        <f t="shared" si="173"/>
        <v>children's books</v>
      </c>
      <c r="R2769">
        <f t="shared" si="174"/>
        <v>2015</v>
      </c>
      <c r="S2769">
        <f t="shared" si="175"/>
        <v>2015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(((J2770/60)/60)/24)+DATE(1970,1,1)</f>
        <v>40967.614849537036</v>
      </c>
      <c r="P2770" t="str">
        <f t="shared" si="172"/>
        <v>publishing</v>
      </c>
      <c r="Q2770" t="str">
        <f t="shared" si="173"/>
        <v>children's books</v>
      </c>
      <c r="R2770">
        <f t="shared" si="174"/>
        <v>2012</v>
      </c>
      <c r="S2770">
        <f t="shared" si="175"/>
        <v>2012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(((J2771/60)/60)/24)+DATE(1970,1,1)</f>
        <v>41745.826273148145</v>
      </c>
      <c r="P2771" t="str">
        <f t="shared" si="172"/>
        <v>publishing</v>
      </c>
      <c r="Q2771" t="str">
        <f t="shared" si="173"/>
        <v>children's books</v>
      </c>
      <c r="R2771">
        <f t="shared" si="174"/>
        <v>2014</v>
      </c>
      <c r="S2771">
        <f t="shared" si="175"/>
        <v>2014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(((J2772/60)/60)/24)+DATE(1970,1,1)</f>
        <v>41686.705208333333</v>
      </c>
      <c r="P2772" t="str">
        <f t="shared" si="172"/>
        <v>publishing</v>
      </c>
      <c r="Q2772" t="str">
        <f t="shared" si="173"/>
        <v>children's books</v>
      </c>
      <c r="R2772">
        <f t="shared" si="174"/>
        <v>2014</v>
      </c>
      <c r="S2772">
        <f t="shared" si="175"/>
        <v>2014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(((J2773/60)/60)/24)+DATE(1970,1,1)</f>
        <v>41257.531712962962</v>
      </c>
      <c r="P2773" t="str">
        <f t="shared" si="172"/>
        <v>publishing</v>
      </c>
      <c r="Q2773" t="str">
        <f t="shared" si="173"/>
        <v>children's books</v>
      </c>
      <c r="R2773">
        <f t="shared" si="174"/>
        <v>2012</v>
      </c>
      <c r="S2773">
        <f t="shared" si="175"/>
        <v>2012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(((J2774/60)/60)/24)+DATE(1970,1,1)</f>
        <v>41537.869143518517</v>
      </c>
      <c r="P2774" t="str">
        <f t="shared" si="172"/>
        <v>publishing</v>
      </c>
      <c r="Q2774" t="str">
        <f t="shared" si="173"/>
        <v>children's books</v>
      </c>
      <c r="R2774">
        <f t="shared" si="174"/>
        <v>2013</v>
      </c>
      <c r="S2774">
        <f t="shared" si="175"/>
        <v>2013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(((J2775/60)/60)/24)+DATE(1970,1,1)</f>
        <v>42474.86482638889</v>
      </c>
      <c r="P2775" t="str">
        <f t="shared" si="172"/>
        <v>publishing</v>
      </c>
      <c r="Q2775" t="str">
        <f t="shared" si="173"/>
        <v>children's books</v>
      </c>
      <c r="R2775">
        <f t="shared" si="174"/>
        <v>2016</v>
      </c>
      <c r="S2775">
        <f t="shared" si="175"/>
        <v>2016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(((J2776/60)/60)/24)+DATE(1970,1,1)</f>
        <v>41311.126481481479</v>
      </c>
      <c r="P2776" t="str">
        <f t="shared" si="172"/>
        <v>publishing</v>
      </c>
      <c r="Q2776" t="str">
        <f t="shared" si="173"/>
        <v>children's books</v>
      </c>
      <c r="R2776">
        <f t="shared" si="174"/>
        <v>2013</v>
      </c>
      <c r="S2776">
        <f t="shared" si="175"/>
        <v>2013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(((J2777/60)/60)/24)+DATE(1970,1,1)</f>
        <v>40863.013356481482</v>
      </c>
      <c r="P2777" t="str">
        <f t="shared" si="172"/>
        <v>publishing</v>
      </c>
      <c r="Q2777" t="str">
        <f t="shared" si="173"/>
        <v>children's books</v>
      </c>
      <c r="R2777">
        <f t="shared" si="174"/>
        <v>2011</v>
      </c>
      <c r="S2777">
        <f t="shared" si="175"/>
        <v>2011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(((J2778/60)/60)/24)+DATE(1970,1,1)</f>
        <v>42136.297175925924</v>
      </c>
      <c r="P2778" t="str">
        <f t="shared" si="172"/>
        <v>publishing</v>
      </c>
      <c r="Q2778" t="str">
        <f t="shared" si="173"/>
        <v>children's books</v>
      </c>
      <c r="R2778">
        <f t="shared" si="174"/>
        <v>2015</v>
      </c>
      <c r="S2778">
        <f t="shared" si="175"/>
        <v>2015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(((J2779/60)/60)/24)+DATE(1970,1,1)</f>
        <v>42172.669027777782</v>
      </c>
      <c r="P2779" t="str">
        <f t="shared" si="172"/>
        <v>publishing</v>
      </c>
      <c r="Q2779" t="str">
        <f t="shared" si="173"/>
        <v>children's books</v>
      </c>
      <c r="R2779">
        <f t="shared" si="174"/>
        <v>2015</v>
      </c>
      <c r="S2779">
        <f t="shared" si="175"/>
        <v>2015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(((J2780/60)/60)/24)+DATE(1970,1,1)</f>
        <v>41846.978078703702</v>
      </c>
      <c r="P2780" t="str">
        <f t="shared" si="172"/>
        <v>publishing</v>
      </c>
      <c r="Q2780" t="str">
        <f t="shared" si="173"/>
        <v>children's books</v>
      </c>
      <c r="R2780">
        <f t="shared" si="174"/>
        <v>2014</v>
      </c>
      <c r="S2780">
        <f t="shared" si="175"/>
        <v>2014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(((J2781/60)/60)/24)+DATE(1970,1,1)</f>
        <v>42300.585891203707</v>
      </c>
      <c r="P2781" t="str">
        <f t="shared" si="172"/>
        <v>publishing</v>
      </c>
      <c r="Q2781" t="str">
        <f t="shared" si="173"/>
        <v>children's books</v>
      </c>
      <c r="R2781">
        <f t="shared" si="174"/>
        <v>2015</v>
      </c>
      <c r="S2781">
        <f t="shared" si="175"/>
        <v>2015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(((J2782/60)/60)/24)+DATE(1970,1,1)</f>
        <v>42774.447777777779</v>
      </c>
      <c r="P2782" t="str">
        <f t="shared" si="172"/>
        <v>publishing</v>
      </c>
      <c r="Q2782" t="str">
        <f t="shared" si="173"/>
        <v>children's books</v>
      </c>
      <c r="R2782">
        <f t="shared" si="174"/>
        <v>2017</v>
      </c>
      <c r="S2782">
        <f t="shared" si="175"/>
        <v>2017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(((J2783/60)/60)/24)+DATE(1970,1,1)</f>
        <v>42018.94159722222</v>
      </c>
      <c r="P2783" t="str">
        <f t="shared" si="172"/>
        <v>theater</v>
      </c>
      <c r="Q2783" t="str">
        <f t="shared" si="173"/>
        <v>plays</v>
      </c>
      <c r="R2783">
        <f t="shared" si="174"/>
        <v>2015</v>
      </c>
      <c r="S2783">
        <f t="shared" si="175"/>
        <v>2015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(((J2784/60)/60)/24)+DATE(1970,1,1)</f>
        <v>42026.924976851849</v>
      </c>
      <c r="P2784" t="str">
        <f t="shared" si="172"/>
        <v>theater</v>
      </c>
      <c r="Q2784" t="str">
        <f t="shared" si="173"/>
        <v>plays</v>
      </c>
      <c r="R2784">
        <f t="shared" si="174"/>
        <v>2015</v>
      </c>
      <c r="S2784">
        <f t="shared" si="175"/>
        <v>2015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(((J2785/60)/60)/24)+DATE(1970,1,1)</f>
        <v>42103.535254629634</v>
      </c>
      <c r="P2785" t="str">
        <f t="shared" si="172"/>
        <v>theater</v>
      </c>
      <c r="Q2785" t="str">
        <f t="shared" si="173"/>
        <v>plays</v>
      </c>
      <c r="R2785">
        <f t="shared" si="174"/>
        <v>2015</v>
      </c>
      <c r="S2785">
        <f t="shared" si="175"/>
        <v>2015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(((J2786/60)/60)/24)+DATE(1970,1,1)</f>
        <v>41920.787534722222</v>
      </c>
      <c r="P2786" t="str">
        <f t="shared" si="172"/>
        <v>theater</v>
      </c>
      <c r="Q2786" t="str">
        <f t="shared" si="173"/>
        <v>plays</v>
      </c>
      <c r="R2786">
        <f t="shared" si="174"/>
        <v>2014</v>
      </c>
      <c r="S2786">
        <f t="shared" si="175"/>
        <v>2014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(((J2787/60)/60)/24)+DATE(1970,1,1)</f>
        <v>42558.189432870371</v>
      </c>
      <c r="P2787" t="str">
        <f t="shared" si="172"/>
        <v>theater</v>
      </c>
      <c r="Q2787" t="str">
        <f t="shared" si="173"/>
        <v>plays</v>
      </c>
      <c r="R2787">
        <f t="shared" si="174"/>
        <v>2016</v>
      </c>
      <c r="S2787">
        <f t="shared" si="175"/>
        <v>2016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(((J2788/60)/60)/24)+DATE(1970,1,1)</f>
        <v>41815.569212962961</v>
      </c>
      <c r="P2788" t="str">
        <f t="shared" si="172"/>
        <v>theater</v>
      </c>
      <c r="Q2788" t="str">
        <f t="shared" si="173"/>
        <v>plays</v>
      </c>
      <c r="R2788">
        <f t="shared" si="174"/>
        <v>2014</v>
      </c>
      <c r="S2788">
        <f t="shared" si="175"/>
        <v>2014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(((J2789/60)/60)/24)+DATE(1970,1,1)</f>
        <v>41808.198518518519</v>
      </c>
      <c r="P2789" t="str">
        <f t="shared" si="172"/>
        <v>theater</v>
      </c>
      <c r="Q2789" t="str">
        <f t="shared" si="173"/>
        <v>plays</v>
      </c>
      <c r="R2789">
        <f t="shared" si="174"/>
        <v>2014</v>
      </c>
      <c r="S2789">
        <f t="shared" si="175"/>
        <v>2014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(((J2790/60)/60)/24)+DATE(1970,1,1)</f>
        <v>42550.701886574068</v>
      </c>
      <c r="P2790" t="str">
        <f t="shared" si="172"/>
        <v>theater</v>
      </c>
      <c r="Q2790" t="str">
        <f t="shared" si="173"/>
        <v>plays</v>
      </c>
      <c r="R2790">
        <f t="shared" si="174"/>
        <v>2016</v>
      </c>
      <c r="S2790">
        <f t="shared" si="175"/>
        <v>2016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(((J2791/60)/60)/24)+DATE(1970,1,1)</f>
        <v>42056.013124999998</v>
      </c>
      <c r="P2791" t="str">
        <f t="shared" si="172"/>
        <v>theater</v>
      </c>
      <c r="Q2791" t="str">
        <f t="shared" si="173"/>
        <v>plays</v>
      </c>
      <c r="R2791">
        <f t="shared" si="174"/>
        <v>2015</v>
      </c>
      <c r="S2791">
        <f t="shared" si="175"/>
        <v>2015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(((J2792/60)/60)/24)+DATE(1970,1,1)</f>
        <v>42016.938692129625</v>
      </c>
      <c r="P2792" t="str">
        <f t="shared" si="172"/>
        <v>theater</v>
      </c>
      <c r="Q2792" t="str">
        <f t="shared" si="173"/>
        <v>plays</v>
      </c>
      <c r="R2792">
        <f t="shared" si="174"/>
        <v>2015</v>
      </c>
      <c r="S2792">
        <f t="shared" si="175"/>
        <v>2015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(((J2793/60)/60)/24)+DATE(1970,1,1)</f>
        <v>42591.899988425925</v>
      </c>
      <c r="P2793" t="str">
        <f t="shared" si="172"/>
        <v>theater</v>
      </c>
      <c r="Q2793" t="str">
        <f t="shared" si="173"/>
        <v>plays</v>
      </c>
      <c r="R2793">
        <f t="shared" si="174"/>
        <v>2016</v>
      </c>
      <c r="S2793">
        <f t="shared" si="175"/>
        <v>2016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(((J2794/60)/60)/24)+DATE(1970,1,1)</f>
        <v>42183.231006944443</v>
      </c>
      <c r="P2794" t="str">
        <f t="shared" si="172"/>
        <v>theater</v>
      </c>
      <c r="Q2794" t="str">
        <f t="shared" si="173"/>
        <v>plays</v>
      </c>
      <c r="R2794">
        <f t="shared" si="174"/>
        <v>2015</v>
      </c>
      <c r="S2794">
        <f t="shared" si="175"/>
        <v>2015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(((J2795/60)/60)/24)+DATE(1970,1,1)</f>
        <v>42176.419039351851</v>
      </c>
      <c r="P2795" t="str">
        <f t="shared" si="172"/>
        <v>theater</v>
      </c>
      <c r="Q2795" t="str">
        <f t="shared" si="173"/>
        <v>plays</v>
      </c>
      <c r="R2795">
        <f t="shared" si="174"/>
        <v>2015</v>
      </c>
      <c r="S2795">
        <f t="shared" si="175"/>
        <v>2015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(((J2796/60)/60)/24)+DATE(1970,1,1)</f>
        <v>42416.691655092596</v>
      </c>
      <c r="P2796" t="str">
        <f t="shared" si="172"/>
        <v>theater</v>
      </c>
      <c r="Q2796" t="str">
        <f t="shared" si="173"/>
        <v>plays</v>
      </c>
      <c r="R2796">
        <f t="shared" si="174"/>
        <v>2016</v>
      </c>
      <c r="S2796">
        <f t="shared" si="175"/>
        <v>2016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(((J2797/60)/60)/24)+DATE(1970,1,1)</f>
        <v>41780.525937500002</v>
      </c>
      <c r="P2797" t="str">
        <f t="shared" si="172"/>
        <v>theater</v>
      </c>
      <c r="Q2797" t="str">
        <f t="shared" si="173"/>
        <v>plays</v>
      </c>
      <c r="R2797">
        <f t="shared" si="174"/>
        <v>2014</v>
      </c>
      <c r="S2797">
        <f t="shared" si="175"/>
        <v>2014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(((J2798/60)/60)/24)+DATE(1970,1,1)</f>
        <v>41795.528101851851</v>
      </c>
      <c r="P2798" t="str">
        <f t="shared" si="172"/>
        <v>theater</v>
      </c>
      <c r="Q2798" t="str">
        <f t="shared" si="173"/>
        <v>plays</v>
      </c>
      <c r="R2798">
        <f t="shared" si="174"/>
        <v>2014</v>
      </c>
      <c r="S2798">
        <f t="shared" si="175"/>
        <v>2014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(((J2799/60)/60)/24)+DATE(1970,1,1)</f>
        <v>41798.94027777778</v>
      </c>
      <c r="P2799" t="str">
        <f t="shared" si="172"/>
        <v>theater</v>
      </c>
      <c r="Q2799" t="str">
        <f t="shared" si="173"/>
        <v>plays</v>
      </c>
      <c r="R2799">
        <f t="shared" si="174"/>
        <v>2014</v>
      </c>
      <c r="S2799">
        <f t="shared" si="175"/>
        <v>2014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(((J2800/60)/60)/24)+DATE(1970,1,1)</f>
        <v>42201.675011574072</v>
      </c>
      <c r="P2800" t="str">
        <f t="shared" si="172"/>
        <v>theater</v>
      </c>
      <c r="Q2800" t="str">
        <f t="shared" si="173"/>
        <v>plays</v>
      </c>
      <c r="R2800">
        <f t="shared" si="174"/>
        <v>2015</v>
      </c>
      <c r="S2800">
        <f t="shared" si="175"/>
        <v>2015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(((J2801/60)/60)/24)+DATE(1970,1,1)</f>
        <v>42507.264699074076</v>
      </c>
      <c r="P2801" t="str">
        <f t="shared" si="172"/>
        <v>theater</v>
      </c>
      <c r="Q2801" t="str">
        <f t="shared" si="173"/>
        <v>plays</v>
      </c>
      <c r="R2801">
        <f t="shared" si="174"/>
        <v>2016</v>
      </c>
      <c r="S2801">
        <f t="shared" si="175"/>
        <v>2016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(((J2802/60)/60)/24)+DATE(1970,1,1)</f>
        <v>41948.552847222221</v>
      </c>
      <c r="P2802" t="str">
        <f t="shared" si="172"/>
        <v>theater</v>
      </c>
      <c r="Q2802" t="str">
        <f t="shared" si="173"/>
        <v>plays</v>
      </c>
      <c r="R2802">
        <f t="shared" si="174"/>
        <v>2014</v>
      </c>
      <c r="S2802">
        <f t="shared" si="175"/>
        <v>2014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(((J2803/60)/60)/24)+DATE(1970,1,1)</f>
        <v>41900.243159722224</v>
      </c>
      <c r="P2803" t="str">
        <f t="shared" si="172"/>
        <v>theater</v>
      </c>
      <c r="Q2803" t="str">
        <f t="shared" si="173"/>
        <v>plays</v>
      </c>
      <c r="R2803">
        <f t="shared" si="174"/>
        <v>2014</v>
      </c>
      <c r="S2803">
        <f t="shared" si="175"/>
        <v>2014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(((J2804/60)/60)/24)+DATE(1970,1,1)</f>
        <v>42192.64707175926</v>
      </c>
      <c r="P2804" t="str">
        <f t="shared" si="172"/>
        <v>theater</v>
      </c>
      <c r="Q2804" t="str">
        <f t="shared" si="173"/>
        <v>plays</v>
      </c>
      <c r="R2804">
        <f t="shared" si="174"/>
        <v>2015</v>
      </c>
      <c r="S2804">
        <f t="shared" si="175"/>
        <v>2015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(((J2805/60)/60)/24)+DATE(1970,1,1)</f>
        <v>42158.065694444449</v>
      </c>
      <c r="P2805" t="str">
        <f t="shared" si="172"/>
        <v>theater</v>
      </c>
      <c r="Q2805" t="str">
        <f t="shared" si="173"/>
        <v>plays</v>
      </c>
      <c r="R2805">
        <f t="shared" si="174"/>
        <v>2015</v>
      </c>
      <c r="S2805">
        <f t="shared" si="175"/>
        <v>2015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(((J2806/60)/60)/24)+DATE(1970,1,1)</f>
        <v>41881.453587962962</v>
      </c>
      <c r="P2806" t="str">
        <f t="shared" si="172"/>
        <v>theater</v>
      </c>
      <c r="Q2806" t="str">
        <f t="shared" si="173"/>
        <v>plays</v>
      </c>
      <c r="R2806">
        <f t="shared" si="174"/>
        <v>2014</v>
      </c>
      <c r="S2806">
        <f t="shared" si="175"/>
        <v>2014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(((J2807/60)/60)/24)+DATE(1970,1,1)</f>
        <v>42213.505474537036</v>
      </c>
      <c r="P2807" t="str">
        <f t="shared" si="172"/>
        <v>theater</v>
      </c>
      <c r="Q2807" t="str">
        <f t="shared" si="173"/>
        <v>plays</v>
      </c>
      <c r="R2807">
        <f t="shared" si="174"/>
        <v>2015</v>
      </c>
      <c r="S2807">
        <f t="shared" si="175"/>
        <v>2015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(((J2808/60)/60)/24)+DATE(1970,1,1)</f>
        <v>42185.267245370371</v>
      </c>
      <c r="P2808" t="str">
        <f t="shared" si="172"/>
        <v>theater</v>
      </c>
      <c r="Q2808" t="str">
        <f t="shared" si="173"/>
        <v>plays</v>
      </c>
      <c r="R2808">
        <f t="shared" si="174"/>
        <v>2015</v>
      </c>
      <c r="S2808">
        <f t="shared" si="175"/>
        <v>2015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(((J2809/60)/60)/24)+DATE(1970,1,1)</f>
        <v>42154.873124999998</v>
      </c>
      <c r="P2809" t="str">
        <f t="shared" si="172"/>
        <v>theater</v>
      </c>
      <c r="Q2809" t="str">
        <f t="shared" si="173"/>
        <v>plays</v>
      </c>
      <c r="R2809">
        <f t="shared" si="174"/>
        <v>2015</v>
      </c>
      <c r="S2809">
        <f t="shared" si="175"/>
        <v>2015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(((J2810/60)/60)/24)+DATE(1970,1,1)</f>
        <v>42208.84646990741</v>
      </c>
      <c r="P2810" t="str">
        <f t="shared" si="172"/>
        <v>theater</v>
      </c>
      <c r="Q2810" t="str">
        <f t="shared" si="173"/>
        <v>plays</v>
      </c>
      <c r="R2810">
        <f t="shared" si="174"/>
        <v>2015</v>
      </c>
      <c r="S2810">
        <f t="shared" si="175"/>
        <v>2015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(((J2811/60)/60)/24)+DATE(1970,1,1)</f>
        <v>42451.496817129635</v>
      </c>
      <c r="P2811" t="str">
        <f t="shared" si="172"/>
        <v>theater</v>
      </c>
      <c r="Q2811" t="str">
        <f t="shared" si="173"/>
        <v>plays</v>
      </c>
      <c r="R2811">
        <f t="shared" si="174"/>
        <v>2016</v>
      </c>
      <c r="S2811">
        <f t="shared" si="175"/>
        <v>2016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(((J2812/60)/60)/24)+DATE(1970,1,1)</f>
        <v>41759.13962962963</v>
      </c>
      <c r="P2812" t="str">
        <f t="shared" si="172"/>
        <v>theater</v>
      </c>
      <c r="Q2812" t="str">
        <f t="shared" si="173"/>
        <v>plays</v>
      </c>
      <c r="R2812">
        <f t="shared" si="174"/>
        <v>2014</v>
      </c>
      <c r="S2812">
        <f t="shared" si="175"/>
        <v>2014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(((J2813/60)/60)/24)+DATE(1970,1,1)</f>
        <v>42028.496562500004</v>
      </c>
      <c r="P2813" t="str">
        <f t="shared" si="172"/>
        <v>theater</v>
      </c>
      <c r="Q2813" t="str">
        <f t="shared" si="173"/>
        <v>plays</v>
      </c>
      <c r="R2813">
        <f t="shared" si="174"/>
        <v>2015</v>
      </c>
      <c r="S2813">
        <f t="shared" si="175"/>
        <v>2015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(((J2814/60)/60)/24)+DATE(1970,1,1)</f>
        <v>42054.74418981481</v>
      </c>
      <c r="P2814" t="str">
        <f t="shared" si="172"/>
        <v>theater</v>
      </c>
      <c r="Q2814" t="str">
        <f t="shared" si="173"/>
        <v>plays</v>
      </c>
      <c r="R2814">
        <f t="shared" si="174"/>
        <v>2015</v>
      </c>
      <c r="S2814">
        <f t="shared" si="175"/>
        <v>2015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(((J2815/60)/60)/24)+DATE(1970,1,1)</f>
        <v>42693.742604166662</v>
      </c>
      <c r="P2815" t="str">
        <f t="shared" si="172"/>
        <v>theater</v>
      </c>
      <c r="Q2815" t="str">
        <f t="shared" si="173"/>
        <v>plays</v>
      </c>
      <c r="R2815">
        <f t="shared" si="174"/>
        <v>2016</v>
      </c>
      <c r="S2815">
        <f t="shared" si="175"/>
        <v>2016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(((J2816/60)/60)/24)+DATE(1970,1,1)</f>
        <v>42103.399479166663</v>
      </c>
      <c r="P2816" t="str">
        <f t="shared" si="172"/>
        <v>theater</v>
      </c>
      <c r="Q2816" t="str">
        <f t="shared" si="173"/>
        <v>plays</v>
      </c>
      <c r="R2816">
        <f t="shared" si="174"/>
        <v>2015</v>
      </c>
      <c r="S2816">
        <f t="shared" si="175"/>
        <v>2015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(((J2817/60)/60)/24)+DATE(1970,1,1)</f>
        <v>42559.776724537034</v>
      </c>
      <c r="P2817" t="str">
        <f t="shared" si="172"/>
        <v>theater</v>
      </c>
      <c r="Q2817" t="str">
        <f t="shared" si="173"/>
        <v>plays</v>
      </c>
      <c r="R2817">
        <f t="shared" si="174"/>
        <v>2016</v>
      </c>
      <c r="S2817">
        <f t="shared" si="175"/>
        <v>2016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(((J2818/60)/60)/24)+DATE(1970,1,1)</f>
        <v>42188.467499999999</v>
      </c>
      <c r="P2818" t="str">
        <f t="shared" ref="P2818:P2881" si="176">LEFT(N2818,SEARCH("/",N2818)-1)</f>
        <v>theater</v>
      </c>
      <c r="Q2818" t="str">
        <f t="shared" ref="Q2818:Q2881" si="177">RIGHT(N2818,LEN(N2818)-SEARCH("/",N2818))</f>
        <v>plays</v>
      </c>
      <c r="R2818">
        <f t="shared" si="174"/>
        <v>2015</v>
      </c>
      <c r="S2818">
        <f t="shared" si="175"/>
        <v>2015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(((J2819/60)/60)/24)+DATE(1970,1,1)</f>
        <v>42023.634976851856</v>
      </c>
      <c r="P2819" t="str">
        <f t="shared" si="176"/>
        <v>theater</v>
      </c>
      <c r="Q2819" t="str">
        <f t="shared" si="177"/>
        <v>plays</v>
      </c>
      <c r="R2819">
        <f t="shared" ref="R2819:R2882" si="178">YEAR(O2819)</f>
        <v>2015</v>
      </c>
      <c r="S2819">
        <f t="shared" ref="S2819:S2882" si="179">YEAR(O2819)</f>
        <v>2015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(((J2820/60)/60)/24)+DATE(1970,1,1)</f>
        <v>42250.598217592589</v>
      </c>
      <c r="P2820" t="str">
        <f t="shared" si="176"/>
        <v>theater</v>
      </c>
      <c r="Q2820" t="str">
        <f t="shared" si="177"/>
        <v>plays</v>
      </c>
      <c r="R2820">
        <f t="shared" si="178"/>
        <v>2015</v>
      </c>
      <c r="S2820">
        <f t="shared" si="179"/>
        <v>2015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(((J2821/60)/60)/24)+DATE(1970,1,1)</f>
        <v>42139.525567129633</v>
      </c>
      <c r="P2821" t="str">
        <f t="shared" si="176"/>
        <v>theater</v>
      </c>
      <c r="Q2821" t="str">
        <f t="shared" si="177"/>
        <v>plays</v>
      </c>
      <c r="R2821">
        <f t="shared" si="178"/>
        <v>2015</v>
      </c>
      <c r="S2821">
        <f t="shared" si="179"/>
        <v>2015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(((J2822/60)/60)/24)+DATE(1970,1,1)</f>
        <v>42401.610983796301</v>
      </c>
      <c r="P2822" t="str">
        <f t="shared" si="176"/>
        <v>theater</v>
      </c>
      <c r="Q2822" t="str">
        <f t="shared" si="177"/>
        <v>plays</v>
      </c>
      <c r="R2822">
        <f t="shared" si="178"/>
        <v>2016</v>
      </c>
      <c r="S2822">
        <f t="shared" si="179"/>
        <v>2016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(((J2823/60)/60)/24)+DATE(1970,1,1)</f>
        <v>41875.922858796301</v>
      </c>
      <c r="P2823" t="str">
        <f t="shared" si="176"/>
        <v>theater</v>
      </c>
      <c r="Q2823" t="str">
        <f t="shared" si="177"/>
        <v>plays</v>
      </c>
      <c r="R2823">
        <f t="shared" si="178"/>
        <v>2014</v>
      </c>
      <c r="S2823">
        <f t="shared" si="179"/>
        <v>2014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(((J2824/60)/60)/24)+DATE(1970,1,1)</f>
        <v>42060.683935185181</v>
      </c>
      <c r="P2824" t="str">
        <f t="shared" si="176"/>
        <v>theater</v>
      </c>
      <c r="Q2824" t="str">
        <f t="shared" si="177"/>
        <v>plays</v>
      </c>
      <c r="R2824">
        <f t="shared" si="178"/>
        <v>2015</v>
      </c>
      <c r="S2824">
        <f t="shared" si="179"/>
        <v>2015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(((J2825/60)/60)/24)+DATE(1970,1,1)</f>
        <v>42067.011643518519</v>
      </c>
      <c r="P2825" t="str">
        <f t="shared" si="176"/>
        <v>theater</v>
      </c>
      <c r="Q2825" t="str">
        <f t="shared" si="177"/>
        <v>plays</v>
      </c>
      <c r="R2825">
        <f t="shared" si="178"/>
        <v>2015</v>
      </c>
      <c r="S2825">
        <f t="shared" si="179"/>
        <v>2015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(((J2826/60)/60)/24)+DATE(1970,1,1)</f>
        <v>42136.270787037036</v>
      </c>
      <c r="P2826" t="str">
        <f t="shared" si="176"/>
        <v>theater</v>
      </c>
      <c r="Q2826" t="str">
        <f t="shared" si="177"/>
        <v>plays</v>
      </c>
      <c r="R2826">
        <f t="shared" si="178"/>
        <v>2015</v>
      </c>
      <c r="S2826">
        <f t="shared" si="179"/>
        <v>2015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(((J2827/60)/60)/24)+DATE(1970,1,1)</f>
        <v>42312.792662037042</v>
      </c>
      <c r="P2827" t="str">
        <f t="shared" si="176"/>
        <v>theater</v>
      </c>
      <c r="Q2827" t="str">
        <f t="shared" si="177"/>
        <v>plays</v>
      </c>
      <c r="R2827">
        <f t="shared" si="178"/>
        <v>2015</v>
      </c>
      <c r="S2827">
        <f t="shared" si="179"/>
        <v>2015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(((J2828/60)/60)/24)+DATE(1970,1,1)</f>
        <v>42171.034861111111</v>
      </c>
      <c r="P2828" t="str">
        <f t="shared" si="176"/>
        <v>theater</v>
      </c>
      <c r="Q2828" t="str">
        <f t="shared" si="177"/>
        <v>plays</v>
      </c>
      <c r="R2828">
        <f t="shared" si="178"/>
        <v>2015</v>
      </c>
      <c r="S2828">
        <f t="shared" si="179"/>
        <v>2015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(((J2829/60)/60)/24)+DATE(1970,1,1)</f>
        <v>42494.683634259258</v>
      </c>
      <c r="P2829" t="str">
        <f t="shared" si="176"/>
        <v>theater</v>
      </c>
      <c r="Q2829" t="str">
        <f t="shared" si="177"/>
        <v>plays</v>
      </c>
      <c r="R2829">
        <f t="shared" si="178"/>
        <v>2016</v>
      </c>
      <c r="S2829">
        <f t="shared" si="179"/>
        <v>2016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(((J2830/60)/60)/24)+DATE(1970,1,1)</f>
        <v>42254.264687499999</v>
      </c>
      <c r="P2830" t="str">
        <f t="shared" si="176"/>
        <v>theater</v>
      </c>
      <c r="Q2830" t="str">
        <f t="shared" si="177"/>
        <v>plays</v>
      </c>
      <c r="R2830">
        <f t="shared" si="178"/>
        <v>2015</v>
      </c>
      <c r="S2830">
        <f t="shared" si="179"/>
        <v>2015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(((J2831/60)/60)/24)+DATE(1970,1,1)</f>
        <v>42495.434236111112</v>
      </c>
      <c r="P2831" t="str">
        <f t="shared" si="176"/>
        <v>theater</v>
      </c>
      <c r="Q2831" t="str">
        <f t="shared" si="177"/>
        <v>plays</v>
      </c>
      <c r="R2831">
        <f t="shared" si="178"/>
        <v>2016</v>
      </c>
      <c r="S2831">
        <f t="shared" si="179"/>
        <v>2016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(((J2832/60)/60)/24)+DATE(1970,1,1)</f>
        <v>41758.839675925927</v>
      </c>
      <c r="P2832" t="str">
        <f t="shared" si="176"/>
        <v>theater</v>
      </c>
      <c r="Q2832" t="str">
        <f t="shared" si="177"/>
        <v>plays</v>
      </c>
      <c r="R2832">
        <f t="shared" si="178"/>
        <v>2014</v>
      </c>
      <c r="S2832">
        <f t="shared" si="179"/>
        <v>2014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(((J2833/60)/60)/24)+DATE(1970,1,1)</f>
        <v>42171.824884259258</v>
      </c>
      <c r="P2833" t="str">
        <f t="shared" si="176"/>
        <v>theater</v>
      </c>
      <c r="Q2833" t="str">
        <f t="shared" si="177"/>
        <v>plays</v>
      </c>
      <c r="R2833">
        <f t="shared" si="178"/>
        <v>2015</v>
      </c>
      <c r="S2833">
        <f t="shared" si="179"/>
        <v>2015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(((J2834/60)/60)/24)+DATE(1970,1,1)</f>
        <v>41938.709421296298</v>
      </c>
      <c r="P2834" t="str">
        <f t="shared" si="176"/>
        <v>theater</v>
      </c>
      <c r="Q2834" t="str">
        <f t="shared" si="177"/>
        <v>plays</v>
      </c>
      <c r="R2834">
        <f t="shared" si="178"/>
        <v>2014</v>
      </c>
      <c r="S2834">
        <f t="shared" si="179"/>
        <v>2014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(((J2835/60)/60)/24)+DATE(1970,1,1)</f>
        <v>42268.127696759257</v>
      </c>
      <c r="P2835" t="str">
        <f t="shared" si="176"/>
        <v>theater</v>
      </c>
      <c r="Q2835" t="str">
        <f t="shared" si="177"/>
        <v>plays</v>
      </c>
      <c r="R2835">
        <f t="shared" si="178"/>
        <v>2015</v>
      </c>
      <c r="S2835">
        <f t="shared" si="179"/>
        <v>2015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(((J2836/60)/60)/24)+DATE(1970,1,1)</f>
        <v>42019.959837962961</v>
      </c>
      <c r="P2836" t="str">
        <f t="shared" si="176"/>
        <v>theater</v>
      </c>
      <c r="Q2836" t="str">
        <f t="shared" si="177"/>
        <v>plays</v>
      </c>
      <c r="R2836">
        <f t="shared" si="178"/>
        <v>2015</v>
      </c>
      <c r="S2836">
        <f t="shared" si="179"/>
        <v>2015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(((J2837/60)/60)/24)+DATE(1970,1,1)</f>
        <v>42313.703900462962</v>
      </c>
      <c r="P2837" t="str">
        <f t="shared" si="176"/>
        <v>theater</v>
      </c>
      <c r="Q2837" t="str">
        <f t="shared" si="177"/>
        <v>plays</v>
      </c>
      <c r="R2837">
        <f t="shared" si="178"/>
        <v>2015</v>
      </c>
      <c r="S2837">
        <f t="shared" si="179"/>
        <v>2015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(((J2838/60)/60)/24)+DATE(1970,1,1)</f>
        <v>42746.261782407411</v>
      </c>
      <c r="P2838" t="str">
        <f t="shared" si="176"/>
        <v>theater</v>
      </c>
      <c r="Q2838" t="str">
        <f t="shared" si="177"/>
        <v>plays</v>
      </c>
      <c r="R2838">
        <f t="shared" si="178"/>
        <v>2017</v>
      </c>
      <c r="S2838">
        <f t="shared" si="179"/>
        <v>2017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(((J2839/60)/60)/24)+DATE(1970,1,1)</f>
        <v>42307.908379629633</v>
      </c>
      <c r="P2839" t="str">
        <f t="shared" si="176"/>
        <v>theater</v>
      </c>
      <c r="Q2839" t="str">
        <f t="shared" si="177"/>
        <v>plays</v>
      </c>
      <c r="R2839">
        <f t="shared" si="178"/>
        <v>2015</v>
      </c>
      <c r="S2839">
        <f t="shared" si="179"/>
        <v>2015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(((J2840/60)/60)/24)+DATE(1970,1,1)</f>
        <v>41842.607592592591</v>
      </c>
      <c r="P2840" t="str">
        <f t="shared" si="176"/>
        <v>theater</v>
      </c>
      <c r="Q2840" t="str">
        <f t="shared" si="177"/>
        <v>plays</v>
      </c>
      <c r="R2840">
        <f t="shared" si="178"/>
        <v>2014</v>
      </c>
      <c r="S2840">
        <f t="shared" si="179"/>
        <v>2014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(((J2841/60)/60)/24)+DATE(1970,1,1)</f>
        <v>41853.240208333329</v>
      </c>
      <c r="P2841" t="str">
        <f t="shared" si="176"/>
        <v>theater</v>
      </c>
      <c r="Q2841" t="str">
        <f t="shared" si="177"/>
        <v>plays</v>
      </c>
      <c r="R2841">
        <f t="shared" si="178"/>
        <v>2014</v>
      </c>
      <c r="S2841">
        <f t="shared" si="179"/>
        <v>2014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(((J2842/60)/60)/24)+DATE(1970,1,1)</f>
        <v>42060.035636574074</v>
      </c>
      <c r="P2842" t="str">
        <f t="shared" si="176"/>
        <v>theater</v>
      </c>
      <c r="Q2842" t="str">
        <f t="shared" si="177"/>
        <v>plays</v>
      </c>
      <c r="R2842">
        <f t="shared" si="178"/>
        <v>2015</v>
      </c>
      <c r="S2842">
        <f t="shared" si="179"/>
        <v>2015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(((J2843/60)/60)/24)+DATE(1970,1,1)</f>
        <v>42291.739548611105</v>
      </c>
      <c r="P2843" t="str">
        <f t="shared" si="176"/>
        <v>theater</v>
      </c>
      <c r="Q2843" t="str">
        <f t="shared" si="177"/>
        <v>plays</v>
      </c>
      <c r="R2843">
        <f t="shared" si="178"/>
        <v>2015</v>
      </c>
      <c r="S2843">
        <f t="shared" si="179"/>
        <v>2015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(((J2844/60)/60)/24)+DATE(1970,1,1)</f>
        <v>41784.952488425923</v>
      </c>
      <c r="P2844" t="str">
        <f t="shared" si="176"/>
        <v>theater</v>
      </c>
      <c r="Q2844" t="str">
        <f t="shared" si="177"/>
        <v>plays</v>
      </c>
      <c r="R2844">
        <f t="shared" si="178"/>
        <v>2014</v>
      </c>
      <c r="S2844">
        <f t="shared" si="179"/>
        <v>2014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(((J2845/60)/60)/24)+DATE(1970,1,1)</f>
        <v>42492.737847222219</v>
      </c>
      <c r="P2845" t="str">
        <f t="shared" si="176"/>
        <v>theater</v>
      </c>
      <c r="Q2845" t="str">
        <f t="shared" si="177"/>
        <v>plays</v>
      </c>
      <c r="R2845">
        <f t="shared" si="178"/>
        <v>2016</v>
      </c>
      <c r="S2845">
        <f t="shared" si="179"/>
        <v>2016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(((J2846/60)/60)/24)+DATE(1970,1,1)</f>
        <v>42709.546064814815</v>
      </c>
      <c r="P2846" t="str">
        <f t="shared" si="176"/>
        <v>theater</v>
      </c>
      <c r="Q2846" t="str">
        <f t="shared" si="177"/>
        <v>plays</v>
      </c>
      <c r="R2846">
        <f t="shared" si="178"/>
        <v>2016</v>
      </c>
      <c r="S2846">
        <f t="shared" si="179"/>
        <v>2016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(((J2847/60)/60)/24)+DATE(1970,1,1)</f>
        <v>42103.016585648147</v>
      </c>
      <c r="P2847" t="str">
        <f t="shared" si="176"/>
        <v>theater</v>
      </c>
      <c r="Q2847" t="str">
        <f t="shared" si="177"/>
        <v>plays</v>
      </c>
      <c r="R2847">
        <f t="shared" si="178"/>
        <v>2015</v>
      </c>
      <c r="S2847">
        <f t="shared" si="179"/>
        <v>2015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(((J2848/60)/60)/24)+DATE(1970,1,1)</f>
        <v>42108.692060185189</v>
      </c>
      <c r="P2848" t="str">
        <f t="shared" si="176"/>
        <v>theater</v>
      </c>
      <c r="Q2848" t="str">
        <f t="shared" si="177"/>
        <v>plays</v>
      </c>
      <c r="R2848">
        <f t="shared" si="178"/>
        <v>2015</v>
      </c>
      <c r="S2848">
        <f t="shared" si="179"/>
        <v>2015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(((J2849/60)/60)/24)+DATE(1970,1,1)</f>
        <v>42453.806307870371</v>
      </c>
      <c r="P2849" t="str">
        <f t="shared" si="176"/>
        <v>theater</v>
      </c>
      <c r="Q2849" t="str">
        <f t="shared" si="177"/>
        <v>plays</v>
      </c>
      <c r="R2849">
        <f t="shared" si="178"/>
        <v>2016</v>
      </c>
      <c r="S2849">
        <f t="shared" si="179"/>
        <v>2016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(((J2850/60)/60)/24)+DATE(1970,1,1)</f>
        <v>42123.648831018523</v>
      </c>
      <c r="P2850" t="str">
        <f t="shared" si="176"/>
        <v>theater</v>
      </c>
      <c r="Q2850" t="str">
        <f t="shared" si="177"/>
        <v>plays</v>
      </c>
      <c r="R2850">
        <f t="shared" si="178"/>
        <v>2015</v>
      </c>
      <c r="S2850">
        <f t="shared" si="179"/>
        <v>2015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(((J2851/60)/60)/24)+DATE(1970,1,1)</f>
        <v>42453.428240740745</v>
      </c>
      <c r="P2851" t="str">
        <f t="shared" si="176"/>
        <v>theater</v>
      </c>
      <c r="Q2851" t="str">
        <f t="shared" si="177"/>
        <v>plays</v>
      </c>
      <c r="R2851">
        <f t="shared" si="178"/>
        <v>2016</v>
      </c>
      <c r="S2851">
        <f t="shared" si="179"/>
        <v>2016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(((J2852/60)/60)/24)+DATE(1970,1,1)</f>
        <v>41858.007071759261</v>
      </c>
      <c r="P2852" t="str">
        <f t="shared" si="176"/>
        <v>theater</v>
      </c>
      <c r="Q2852" t="str">
        <f t="shared" si="177"/>
        <v>plays</v>
      </c>
      <c r="R2852">
        <f t="shared" si="178"/>
        <v>2014</v>
      </c>
      <c r="S2852">
        <f t="shared" si="179"/>
        <v>2014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(((J2853/60)/60)/24)+DATE(1970,1,1)</f>
        <v>42390.002650462964</v>
      </c>
      <c r="P2853" t="str">
        <f t="shared" si="176"/>
        <v>theater</v>
      </c>
      <c r="Q2853" t="str">
        <f t="shared" si="177"/>
        <v>plays</v>
      </c>
      <c r="R2853">
        <f t="shared" si="178"/>
        <v>2016</v>
      </c>
      <c r="S2853">
        <f t="shared" si="179"/>
        <v>2016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(((J2854/60)/60)/24)+DATE(1970,1,1)</f>
        <v>41781.045173611114</v>
      </c>
      <c r="P2854" t="str">
        <f t="shared" si="176"/>
        <v>theater</v>
      </c>
      <c r="Q2854" t="str">
        <f t="shared" si="177"/>
        <v>plays</v>
      </c>
      <c r="R2854">
        <f t="shared" si="178"/>
        <v>2014</v>
      </c>
      <c r="S2854">
        <f t="shared" si="179"/>
        <v>2014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(((J2855/60)/60)/24)+DATE(1970,1,1)</f>
        <v>41836.190937499996</v>
      </c>
      <c r="P2855" t="str">
        <f t="shared" si="176"/>
        <v>theater</v>
      </c>
      <c r="Q2855" t="str">
        <f t="shared" si="177"/>
        <v>plays</v>
      </c>
      <c r="R2855">
        <f t="shared" si="178"/>
        <v>2014</v>
      </c>
      <c r="S2855">
        <f t="shared" si="179"/>
        <v>2014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(((J2856/60)/60)/24)+DATE(1970,1,1)</f>
        <v>42111.71665509259</v>
      </c>
      <c r="P2856" t="str">
        <f t="shared" si="176"/>
        <v>theater</v>
      </c>
      <c r="Q2856" t="str">
        <f t="shared" si="177"/>
        <v>plays</v>
      </c>
      <c r="R2856">
        <f t="shared" si="178"/>
        <v>2015</v>
      </c>
      <c r="S2856">
        <f t="shared" si="179"/>
        <v>2015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(((J2857/60)/60)/24)+DATE(1970,1,1)</f>
        <v>42370.007766203707</v>
      </c>
      <c r="P2857" t="str">
        <f t="shared" si="176"/>
        <v>theater</v>
      </c>
      <c r="Q2857" t="str">
        <f t="shared" si="177"/>
        <v>plays</v>
      </c>
      <c r="R2857">
        <f t="shared" si="178"/>
        <v>2016</v>
      </c>
      <c r="S2857">
        <f t="shared" si="179"/>
        <v>2016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(((J2858/60)/60)/24)+DATE(1970,1,1)</f>
        <v>42165.037581018521</v>
      </c>
      <c r="P2858" t="str">
        <f t="shared" si="176"/>
        <v>theater</v>
      </c>
      <c r="Q2858" t="str">
        <f t="shared" si="177"/>
        <v>plays</v>
      </c>
      <c r="R2858">
        <f t="shared" si="178"/>
        <v>2015</v>
      </c>
      <c r="S2858">
        <f t="shared" si="179"/>
        <v>2015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(((J2859/60)/60)/24)+DATE(1970,1,1)</f>
        <v>42726.920081018514</v>
      </c>
      <c r="P2859" t="str">
        <f t="shared" si="176"/>
        <v>theater</v>
      </c>
      <c r="Q2859" t="str">
        <f t="shared" si="177"/>
        <v>plays</v>
      </c>
      <c r="R2859">
        <f t="shared" si="178"/>
        <v>2016</v>
      </c>
      <c r="S2859">
        <f t="shared" si="179"/>
        <v>2016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(((J2860/60)/60)/24)+DATE(1970,1,1)</f>
        <v>41954.545081018514</v>
      </c>
      <c r="P2860" t="str">
        <f t="shared" si="176"/>
        <v>theater</v>
      </c>
      <c r="Q2860" t="str">
        <f t="shared" si="177"/>
        <v>plays</v>
      </c>
      <c r="R2860">
        <f t="shared" si="178"/>
        <v>2014</v>
      </c>
      <c r="S2860">
        <f t="shared" si="179"/>
        <v>2014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(((J2861/60)/60)/24)+DATE(1970,1,1)</f>
        <v>42233.362314814818</v>
      </c>
      <c r="P2861" t="str">
        <f t="shared" si="176"/>
        <v>theater</v>
      </c>
      <c r="Q2861" t="str">
        <f t="shared" si="177"/>
        <v>plays</v>
      </c>
      <c r="R2861">
        <f t="shared" si="178"/>
        <v>2015</v>
      </c>
      <c r="S2861">
        <f t="shared" si="179"/>
        <v>2015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(((J2862/60)/60)/24)+DATE(1970,1,1)</f>
        <v>42480.800648148142</v>
      </c>
      <c r="P2862" t="str">
        <f t="shared" si="176"/>
        <v>theater</v>
      </c>
      <c r="Q2862" t="str">
        <f t="shared" si="177"/>
        <v>plays</v>
      </c>
      <c r="R2862">
        <f t="shared" si="178"/>
        <v>2016</v>
      </c>
      <c r="S2862">
        <f t="shared" si="179"/>
        <v>2016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(((J2863/60)/60)/24)+DATE(1970,1,1)</f>
        <v>42257.590833333335</v>
      </c>
      <c r="P2863" t="str">
        <f t="shared" si="176"/>
        <v>theater</v>
      </c>
      <c r="Q2863" t="str">
        <f t="shared" si="177"/>
        <v>plays</v>
      </c>
      <c r="R2863">
        <f t="shared" si="178"/>
        <v>2015</v>
      </c>
      <c r="S2863">
        <f t="shared" si="179"/>
        <v>2015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(((J2864/60)/60)/24)+DATE(1970,1,1)</f>
        <v>41784.789687500001</v>
      </c>
      <c r="P2864" t="str">
        <f t="shared" si="176"/>
        <v>theater</v>
      </c>
      <c r="Q2864" t="str">
        <f t="shared" si="177"/>
        <v>plays</v>
      </c>
      <c r="R2864">
        <f t="shared" si="178"/>
        <v>2014</v>
      </c>
      <c r="S2864">
        <f t="shared" si="179"/>
        <v>2014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(((J2865/60)/60)/24)+DATE(1970,1,1)</f>
        <v>41831.675034722226</v>
      </c>
      <c r="P2865" t="str">
        <f t="shared" si="176"/>
        <v>theater</v>
      </c>
      <c r="Q2865" t="str">
        <f t="shared" si="177"/>
        <v>plays</v>
      </c>
      <c r="R2865">
        <f t="shared" si="178"/>
        <v>2014</v>
      </c>
      <c r="S2865">
        <f t="shared" si="179"/>
        <v>2014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(((J2866/60)/60)/24)+DATE(1970,1,1)</f>
        <v>42172.613506944443</v>
      </c>
      <c r="P2866" t="str">
        <f t="shared" si="176"/>
        <v>theater</v>
      </c>
      <c r="Q2866" t="str">
        <f t="shared" si="177"/>
        <v>plays</v>
      </c>
      <c r="R2866">
        <f t="shared" si="178"/>
        <v>2015</v>
      </c>
      <c r="S2866">
        <f t="shared" si="179"/>
        <v>2015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(((J2867/60)/60)/24)+DATE(1970,1,1)</f>
        <v>41950.114108796297</v>
      </c>
      <c r="P2867" t="str">
        <f t="shared" si="176"/>
        <v>theater</v>
      </c>
      <c r="Q2867" t="str">
        <f t="shared" si="177"/>
        <v>plays</v>
      </c>
      <c r="R2867">
        <f t="shared" si="178"/>
        <v>2014</v>
      </c>
      <c r="S2867">
        <f t="shared" si="179"/>
        <v>2014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(((J2868/60)/60)/24)+DATE(1970,1,1)</f>
        <v>42627.955104166671</v>
      </c>
      <c r="P2868" t="str">
        <f t="shared" si="176"/>
        <v>theater</v>
      </c>
      <c r="Q2868" t="str">
        <f t="shared" si="177"/>
        <v>plays</v>
      </c>
      <c r="R2868">
        <f t="shared" si="178"/>
        <v>2016</v>
      </c>
      <c r="S2868">
        <f t="shared" si="179"/>
        <v>2016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(((J2869/60)/60)/24)+DATE(1970,1,1)</f>
        <v>42531.195277777777</v>
      </c>
      <c r="P2869" t="str">
        <f t="shared" si="176"/>
        <v>theater</v>
      </c>
      <c r="Q2869" t="str">
        <f t="shared" si="177"/>
        <v>plays</v>
      </c>
      <c r="R2869">
        <f t="shared" si="178"/>
        <v>2016</v>
      </c>
      <c r="S2869">
        <f t="shared" si="179"/>
        <v>2016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(((J2870/60)/60)/24)+DATE(1970,1,1)</f>
        <v>42618.827013888891</v>
      </c>
      <c r="P2870" t="str">
        <f t="shared" si="176"/>
        <v>theater</v>
      </c>
      <c r="Q2870" t="str">
        <f t="shared" si="177"/>
        <v>plays</v>
      </c>
      <c r="R2870">
        <f t="shared" si="178"/>
        <v>2016</v>
      </c>
      <c r="S2870">
        <f t="shared" si="179"/>
        <v>2016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(((J2871/60)/60)/24)+DATE(1970,1,1)</f>
        <v>42540.593530092592</v>
      </c>
      <c r="P2871" t="str">
        <f t="shared" si="176"/>
        <v>theater</v>
      </c>
      <c r="Q2871" t="str">
        <f t="shared" si="177"/>
        <v>plays</v>
      </c>
      <c r="R2871">
        <f t="shared" si="178"/>
        <v>2016</v>
      </c>
      <c r="S2871">
        <f t="shared" si="179"/>
        <v>2016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(((J2872/60)/60)/24)+DATE(1970,1,1)</f>
        <v>41746.189409722225</v>
      </c>
      <c r="P2872" t="str">
        <f t="shared" si="176"/>
        <v>theater</v>
      </c>
      <c r="Q2872" t="str">
        <f t="shared" si="177"/>
        <v>plays</v>
      </c>
      <c r="R2872">
        <f t="shared" si="178"/>
        <v>2014</v>
      </c>
      <c r="S2872">
        <f t="shared" si="179"/>
        <v>2014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(((J2873/60)/60)/24)+DATE(1970,1,1)</f>
        <v>41974.738576388889</v>
      </c>
      <c r="P2873" t="str">
        <f t="shared" si="176"/>
        <v>theater</v>
      </c>
      <c r="Q2873" t="str">
        <f t="shared" si="177"/>
        <v>plays</v>
      </c>
      <c r="R2873">
        <f t="shared" si="178"/>
        <v>2014</v>
      </c>
      <c r="S2873">
        <f t="shared" si="179"/>
        <v>2014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(((J2874/60)/60)/24)+DATE(1970,1,1)</f>
        <v>42115.11618055556</v>
      </c>
      <c r="P2874" t="str">
        <f t="shared" si="176"/>
        <v>theater</v>
      </c>
      <c r="Q2874" t="str">
        <f t="shared" si="177"/>
        <v>plays</v>
      </c>
      <c r="R2874">
        <f t="shared" si="178"/>
        <v>2015</v>
      </c>
      <c r="S2874">
        <f t="shared" si="179"/>
        <v>2015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(((J2875/60)/60)/24)+DATE(1970,1,1)</f>
        <v>42002.817488425921</v>
      </c>
      <c r="P2875" t="str">
        <f t="shared" si="176"/>
        <v>theater</v>
      </c>
      <c r="Q2875" t="str">
        <f t="shared" si="177"/>
        <v>plays</v>
      </c>
      <c r="R2875">
        <f t="shared" si="178"/>
        <v>2014</v>
      </c>
      <c r="S2875">
        <f t="shared" si="179"/>
        <v>2014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(((J2876/60)/60)/24)+DATE(1970,1,1)</f>
        <v>42722.84474537037</v>
      </c>
      <c r="P2876" t="str">
        <f t="shared" si="176"/>
        <v>theater</v>
      </c>
      <c r="Q2876" t="str">
        <f t="shared" si="177"/>
        <v>plays</v>
      </c>
      <c r="R2876">
        <f t="shared" si="178"/>
        <v>2016</v>
      </c>
      <c r="S2876">
        <f t="shared" si="179"/>
        <v>2016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(((J2877/60)/60)/24)+DATE(1970,1,1)</f>
        <v>42465.128391203703</v>
      </c>
      <c r="P2877" t="str">
        <f t="shared" si="176"/>
        <v>theater</v>
      </c>
      <c r="Q2877" t="str">
        <f t="shared" si="177"/>
        <v>plays</v>
      </c>
      <c r="R2877">
        <f t="shared" si="178"/>
        <v>2016</v>
      </c>
      <c r="S2877">
        <f t="shared" si="179"/>
        <v>2016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(((J2878/60)/60)/24)+DATE(1970,1,1)</f>
        <v>42171.743969907402</v>
      </c>
      <c r="P2878" t="str">
        <f t="shared" si="176"/>
        <v>theater</v>
      </c>
      <c r="Q2878" t="str">
        <f t="shared" si="177"/>
        <v>plays</v>
      </c>
      <c r="R2878">
        <f t="shared" si="178"/>
        <v>2015</v>
      </c>
      <c r="S2878">
        <f t="shared" si="179"/>
        <v>2015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(((J2879/60)/60)/24)+DATE(1970,1,1)</f>
        <v>42672.955138888887</v>
      </c>
      <c r="P2879" t="str">
        <f t="shared" si="176"/>
        <v>theater</v>
      </c>
      <c r="Q2879" t="str">
        <f t="shared" si="177"/>
        <v>plays</v>
      </c>
      <c r="R2879">
        <f t="shared" si="178"/>
        <v>2016</v>
      </c>
      <c r="S2879">
        <f t="shared" si="179"/>
        <v>2016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(((J2880/60)/60)/24)+DATE(1970,1,1)</f>
        <v>42128.615682870368</v>
      </c>
      <c r="P2880" t="str">
        <f t="shared" si="176"/>
        <v>theater</v>
      </c>
      <c r="Q2880" t="str">
        <f t="shared" si="177"/>
        <v>plays</v>
      </c>
      <c r="R2880">
        <f t="shared" si="178"/>
        <v>2015</v>
      </c>
      <c r="S2880">
        <f t="shared" si="179"/>
        <v>2015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(((J2881/60)/60)/24)+DATE(1970,1,1)</f>
        <v>42359.725243055553</v>
      </c>
      <c r="P2881" t="str">
        <f t="shared" si="176"/>
        <v>theater</v>
      </c>
      <c r="Q2881" t="str">
        <f t="shared" si="177"/>
        <v>plays</v>
      </c>
      <c r="R2881">
        <f t="shared" si="178"/>
        <v>2015</v>
      </c>
      <c r="S2881">
        <f t="shared" si="179"/>
        <v>2015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(((J2882/60)/60)/24)+DATE(1970,1,1)</f>
        <v>42192.905694444446</v>
      </c>
      <c r="P2882" t="str">
        <f t="shared" ref="P2882:P2945" si="180">LEFT(N2882,SEARCH("/",N2882)-1)</f>
        <v>theater</v>
      </c>
      <c r="Q2882" t="str">
        <f t="shared" ref="Q2882:Q2945" si="181">RIGHT(N2882,LEN(N2882)-SEARCH("/",N2882))</f>
        <v>plays</v>
      </c>
      <c r="R2882">
        <f t="shared" si="178"/>
        <v>2015</v>
      </c>
      <c r="S2882">
        <f t="shared" si="179"/>
        <v>2015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(((J2883/60)/60)/24)+DATE(1970,1,1)</f>
        <v>41916.597638888888</v>
      </c>
      <c r="P2883" t="str">
        <f t="shared" si="180"/>
        <v>theater</v>
      </c>
      <c r="Q2883" t="str">
        <f t="shared" si="181"/>
        <v>plays</v>
      </c>
      <c r="R2883">
        <f t="shared" ref="R2883:R2946" si="182">YEAR(O2883)</f>
        <v>2014</v>
      </c>
      <c r="S2883">
        <f t="shared" ref="S2883:S2946" si="183">YEAR(O2883)</f>
        <v>2014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(((J2884/60)/60)/24)+DATE(1970,1,1)</f>
        <v>42461.596273148149</v>
      </c>
      <c r="P2884" t="str">
        <f t="shared" si="180"/>
        <v>theater</v>
      </c>
      <c r="Q2884" t="str">
        <f t="shared" si="181"/>
        <v>plays</v>
      </c>
      <c r="R2884">
        <f t="shared" si="182"/>
        <v>2016</v>
      </c>
      <c r="S2884">
        <f t="shared" si="183"/>
        <v>2016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(((J2885/60)/60)/24)+DATE(1970,1,1)</f>
        <v>42370.90320601852</v>
      </c>
      <c r="P2885" t="str">
        <f t="shared" si="180"/>
        <v>theater</v>
      </c>
      <c r="Q2885" t="str">
        <f t="shared" si="181"/>
        <v>plays</v>
      </c>
      <c r="R2885">
        <f t="shared" si="182"/>
        <v>2016</v>
      </c>
      <c r="S2885">
        <f t="shared" si="183"/>
        <v>2016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(((J2886/60)/60)/24)+DATE(1970,1,1)</f>
        <v>41948.727256944447</v>
      </c>
      <c r="P2886" t="str">
        <f t="shared" si="180"/>
        <v>theater</v>
      </c>
      <c r="Q2886" t="str">
        <f t="shared" si="181"/>
        <v>plays</v>
      </c>
      <c r="R2886">
        <f t="shared" si="182"/>
        <v>2014</v>
      </c>
      <c r="S2886">
        <f t="shared" si="183"/>
        <v>2014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(((J2887/60)/60)/24)+DATE(1970,1,1)</f>
        <v>42047.07640046296</v>
      </c>
      <c r="P2887" t="str">
        <f t="shared" si="180"/>
        <v>theater</v>
      </c>
      <c r="Q2887" t="str">
        <f t="shared" si="181"/>
        <v>plays</v>
      </c>
      <c r="R2887">
        <f t="shared" si="182"/>
        <v>2015</v>
      </c>
      <c r="S2887">
        <f t="shared" si="183"/>
        <v>2015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(((J2888/60)/60)/24)+DATE(1970,1,1)</f>
        <v>42261.632916666669</v>
      </c>
      <c r="P2888" t="str">
        <f t="shared" si="180"/>
        <v>theater</v>
      </c>
      <c r="Q2888" t="str">
        <f t="shared" si="181"/>
        <v>plays</v>
      </c>
      <c r="R2888">
        <f t="shared" si="182"/>
        <v>2015</v>
      </c>
      <c r="S2888">
        <f t="shared" si="183"/>
        <v>2015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(((J2889/60)/60)/24)+DATE(1970,1,1)</f>
        <v>41985.427361111113</v>
      </c>
      <c r="P2889" t="str">
        <f t="shared" si="180"/>
        <v>theater</v>
      </c>
      <c r="Q2889" t="str">
        <f t="shared" si="181"/>
        <v>plays</v>
      </c>
      <c r="R2889">
        <f t="shared" si="182"/>
        <v>2014</v>
      </c>
      <c r="S2889">
        <f t="shared" si="183"/>
        <v>2014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(((J2890/60)/60)/24)+DATE(1970,1,1)</f>
        <v>41922.535185185188</v>
      </c>
      <c r="P2890" t="str">
        <f t="shared" si="180"/>
        <v>theater</v>
      </c>
      <c r="Q2890" t="str">
        <f t="shared" si="181"/>
        <v>plays</v>
      </c>
      <c r="R2890">
        <f t="shared" si="182"/>
        <v>2014</v>
      </c>
      <c r="S2890">
        <f t="shared" si="183"/>
        <v>2014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(((J2891/60)/60)/24)+DATE(1970,1,1)</f>
        <v>41850.863252314812</v>
      </c>
      <c r="P2891" t="str">
        <f t="shared" si="180"/>
        <v>theater</v>
      </c>
      <c r="Q2891" t="str">
        <f t="shared" si="181"/>
        <v>plays</v>
      </c>
      <c r="R2891">
        <f t="shared" si="182"/>
        <v>2014</v>
      </c>
      <c r="S2891">
        <f t="shared" si="183"/>
        <v>2014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(((J2892/60)/60)/24)+DATE(1970,1,1)</f>
        <v>41831.742962962962</v>
      </c>
      <c r="P2892" t="str">
        <f t="shared" si="180"/>
        <v>theater</v>
      </c>
      <c r="Q2892" t="str">
        <f t="shared" si="181"/>
        <v>plays</v>
      </c>
      <c r="R2892">
        <f t="shared" si="182"/>
        <v>2014</v>
      </c>
      <c r="S2892">
        <f t="shared" si="183"/>
        <v>2014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(((J2893/60)/60)/24)+DATE(1970,1,1)</f>
        <v>42415.883425925931</v>
      </c>
      <c r="P2893" t="str">
        <f t="shared" si="180"/>
        <v>theater</v>
      </c>
      <c r="Q2893" t="str">
        <f t="shared" si="181"/>
        <v>plays</v>
      </c>
      <c r="R2893">
        <f t="shared" si="182"/>
        <v>2016</v>
      </c>
      <c r="S2893">
        <f t="shared" si="183"/>
        <v>2016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(((J2894/60)/60)/24)+DATE(1970,1,1)</f>
        <v>41869.714166666665</v>
      </c>
      <c r="P2894" t="str">
        <f t="shared" si="180"/>
        <v>theater</v>
      </c>
      <c r="Q2894" t="str">
        <f t="shared" si="181"/>
        <v>plays</v>
      </c>
      <c r="R2894">
        <f t="shared" si="182"/>
        <v>2014</v>
      </c>
      <c r="S2894">
        <f t="shared" si="183"/>
        <v>2014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(((J2895/60)/60)/24)+DATE(1970,1,1)</f>
        <v>41953.773090277777</v>
      </c>
      <c r="P2895" t="str">
        <f t="shared" si="180"/>
        <v>theater</v>
      </c>
      <c r="Q2895" t="str">
        <f t="shared" si="181"/>
        <v>plays</v>
      </c>
      <c r="R2895">
        <f t="shared" si="182"/>
        <v>2014</v>
      </c>
      <c r="S2895">
        <f t="shared" si="183"/>
        <v>2014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(((J2896/60)/60)/24)+DATE(1970,1,1)</f>
        <v>42037.986284722225</v>
      </c>
      <c r="P2896" t="str">
        <f t="shared" si="180"/>
        <v>theater</v>
      </c>
      <c r="Q2896" t="str">
        <f t="shared" si="181"/>
        <v>plays</v>
      </c>
      <c r="R2896">
        <f t="shared" si="182"/>
        <v>2015</v>
      </c>
      <c r="S2896">
        <f t="shared" si="183"/>
        <v>2015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(((J2897/60)/60)/24)+DATE(1970,1,1)</f>
        <v>41811.555462962962</v>
      </c>
      <c r="P2897" t="str">
        <f t="shared" si="180"/>
        <v>theater</v>
      </c>
      <c r="Q2897" t="str">
        <f t="shared" si="181"/>
        <v>plays</v>
      </c>
      <c r="R2897">
        <f t="shared" si="182"/>
        <v>2014</v>
      </c>
      <c r="S2897">
        <f t="shared" si="183"/>
        <v>2014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(((J2898/60)/60)/24)+DATE(1970,1,1)</f>
        <v>42701.908807870372</v>
      </c>
      <c r="P2898" t="str">
        <f t="shared" si="180"/>
        <v>theater</v>
      </c>
      <c r="Q2898" t="str">
        <f t="shared" si="181"/>
        <v>plays</v>
      </c>
      <c r="R2898">
        <f t="shared" si="182"/>
        <v>2016</v>
      </c>
      <c r="S2898">
        <f t="shared" si="183"/>
        <v>2016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(((J2899/60)/60)/24)+DATE(1970,1,1)</f>
        <v>42258.646504629629</v>
      </c>
      <c r="P2899" t="str">
        <f t="shared" si="180"/>
        <v>theater</v>
      </c>
      <c r="Q2899" t="str">
        <f t="shared" si="181"/>
        <v>plays</v>
      </c>
      <c r="R2899">
        <f t="shared" si="182"/>
        <v>2015</v>
      </c>
      <c r="S2899">
        <f t="shared" si="183"/>
        <v>2015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(((J2900/60)/60)/24)+DATE(1970,1,1)</f>
        <v>42278.664965277778</v>
      </c>
      <c r="P2900" t="str">
        <f t="shared" si="180"/>
        <v>theater</v>
      </c>
      <c r="Q2900" t="str">
        <f t="shared" si="181"/>
        <v>plays</v>
      </c>
      <c r="R2900">
        <f t="shared" si="182"/>
        <v>2015</v>
      </c>
      <c r="S2900">
        <f t="shared" si="183"/>
        <v>2015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(((J2901/60)/60)/24)+DATE(1970,1,1)</f>
        <v>42515.078217592592</v>
      </c>
      <c r="P2901" t="str">
        <f t="shared" si="180"/>
        <v>theater</v>
      </c>
      <c r="Q2901" t="str">
        <f t="shared" si="181"/>
        <v>plays</v>
      </c>
      <c r="R2901">
        <f t="shared" si="182"/>
        <v>2016</v>
      </c>
      <c r="S2901">
        <f t="shared" si="183"/>
        <v>2016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(((J2902/60)/60)/24)+DATE(1970,1,1)</f>
        <v>41830.234166666669</v>
      </c>
      <c r="P2902" t="str">
        <f t="shared" si="180"/>
        <v>theater</v>
      </c>
      <c r="Q2902" t="str">
        <f t="shared" si="181"/>
        <v>plays</v>
      </c>
      <c r="R2902">
        <f t="shared" si="182"/>
        <v>2014</v>
      </c>
      <c r="S2902">
        <f t="shared" si="183"/>
        <v>2014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(((J2903/60)/60)/24)+DATE(1970,1,1)</f>
        <v>41982.904386574075</v>
      </c>
      <c r="P2903" t="str">
        <f t="shared" si="180"/>
        <v>theater</v>
      </c>
      <c r="Q2903" t="str">
        <f t="shared" si="181"/>
        <v>plays</v>
      </c>
      <c r="R2903">
        <f t="shared" si="182"/>
        <v>2014</v>
      </c>
      <c r="S2903">
        <f t="shared" si="183"/>
        <v>2014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(((J2904/60)/60)/24)+DATE(1970,1,1)</f>
        <v>42210.439768518518</v>
      </c>
      <c r="P2904" t="str">
        <f t="shared" si="180"/>
        <v>theater</v>
      </c>
      <c r="Q2904" t="str">
        <f t="shared" si="181"/>
        <v>plays</v>
      </c>
      <c r="R2904">
        <f t="shared" si="182"/>
        <v>2015</v>
      </c>
      <c r="S2904">
        <f t="shared" si="183"/>
        <v>2015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(((J2905/60)/60)/24)+DATE(1970,1,1)</f>
        <v>42196.166874999995</v>
      </c>
      <c r="P2905" t="str">
        <f t="shared" si="180"/>
        <v>theater</v>
      </c>
      <c r="Q2905" t="str">
        <f t="shared" si="181"/>
        <v>plays</v>
      </c>
      <c r="R2905">
        <f t="shared" si="182"/>
        <v>2015</v>
      </c>
      <c r="S2905">
        <f t="shared" si="183"/>
        <v>2015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(((J2906/60)/60)/24)+DATE(1970,1,1)</f>
        <v>41940.967951388891</v>
      </c>
      <c r="P2906" t="str">
        <f t="shared" si="180"/>
        <v>theater</v>
      </c>
      <c r="Q2906" t="str">
        <f t="shared" si="181"/>
        <v>plays</v>
      </c>
      <c r="R2906">
        <f t="shared" si="182"/>
        <v>2014</v>
      </c>
      <c r="S2906">
        <f t="shared" si="183"/>
        <v>2014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(((J2907/60)/60)/24)+DATE(1970,1,1)</f>
        <v>42606.056863425925</v>
      </c>
      <c r="P2907" t="str">
        <f t="shared" si="180"/>
        <v>theater</v>
      </c>
      <c r="Q2907" t="str">
        <f t="shared" si="181"/>
        <v>plays</v>
      </c>
      <c r="R2907">
        <f t="shared" si="182"/>
        <v>2016</v>
      </c>
      <c r="S2907">
        <f t="shared" si="183"/>
        <v>2016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(((J2908/60)/60)/24)+DATE(1970,1,1)</f>
        <v>42199.648912037039</v>
      </c>
      <c r="P2908" t="str">
        <f t="shared" si="180"/>
        <v>theater</v>
      </c>
      <c r="Q2908" t="str">
        <f t="shared" si="181"/>
        <v>plays</v>
      </c>
      <c r="R2908">
        <f t="shared" si="182"/>
        <v>2015</v>
      </c>
      <c r="S2908">
        <f t="shared" si="183"/>
        <v>2015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(((J2909/60)/60)/24)+DATE(1970,1,1)</f>
        <v>42444.877743055549</v>
      </c>
      <c r="P2909" t="str">
        <f t="shared" si="180"/>
        <v>theater</v>
      </c>
      <c r="Q2909" t="str">
        <f t="shared" si="181"/>
        <v>plays</v>
      </c>
      <c r="R2909">
        <f t="shared" si="182"/>
        <v>2016</v>
      </c>
      <c r="S2909">
        <f t="shared" si="183"/>
        <v>2016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(((J2910/60)/60)/24)+DATE(1970,1,1)</f>
        <v>42499.731701388882</v>
      </c>
      <c r="P2910" t="str">
        <f t="shared" si="180"/>
        <v>theater</v>
      </c>
      <c r="Q2910" t="str">
        <f t="shared" si="181"/>
        <v>plays</v>
      </c>
      <c r="R2910">
        <f t="shared" si="182"/>
        <v>2016</v>
      </c>
      <c r="S2910">
        <f t="shared" si="183"/>
        <v>2016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(((J2911/60)/60)/24)+DATE(1970,1,1)</f>
        <v>41929.266215277778</v>
      </c>
      <c r="P2911" t="str">
        <f t="shared" si="180"/>
        <v>theater</v>
      </c>
      <c r="Q2911" t="str">
        <f t="shared" si="181"/>
        <v>plays</v>
      </c>
      <c r="R2911">
        <f t="shared" si="182"/>
        <v>2014</v>
      </c>
      <c r="S2911">
        <f t="shared" si="183"/>
        <v>2014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(((J2912/60)/60)/24)+DATE(1970,1,1)</f>
        <v>42107.841284722221</v>
      </c>
      <c r="P2912" t="str">
        <f t="shared" si="180"/>
        <v>theater</v>
      </c>
      <c r="Q2912" t="str">
        <f t="shared" si="181"/>
        <v>plays</v>
      </c>
      <c r="R2912">
        <f t="shared" si="182"/>
        <v>2015</v>
      </c>
      <c r="S2912">
        <f t="shared" si="183"/>
        <v>2015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(((J2913/60)/60)/24)+DATE(1970,1,1)</f>
        <v>42142.768819444449</v>
      </c>
      <c r="P2913" t="str">
        <f t="shared" si="180"/>
        <v>theater</v>
      </c>
      <c r="Q2913" t="str">
        <f t="shared" si="181"/>
        <v>plays</v>
      </c>
      <c r="R2913">
        <f t="shared" si="182"/>
        <v>2015</v>
      </c>
      <c r="S2913">
        <f t="shared" si="183"/>
        <v>2015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(((J2914/60)/60)/24)+DATE(1970,1,1)</f>
        <v>42354.131643518514</v>
      </c>
      <c r="P2914" t="str">
        <f t="shared" si="180"/>
        <v>theater</v>
      </c>
      <c r="Q2914" t="str">
        <f t="shared" si="181"/>
        <v>plays</v>
      </c>
      <c r="R2914">
        <f t="shared" si="182"/>
        <v>2015</v>
      </c>
      <c r="S2914">
        <f t="shared" si="183"/>
        <v>2015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(((J2915/60)/60)/24)+DATE(1970,1,1)</f>
        <v>41828.922905092593</v>
      </c>
      <c r="P2915" t="str">
        <f t="shared" si="180"/>
        <v>theater</v>
      </c>
      <c r="Q2915" t="str">
        <f t="shared" si="181"/>
        <v>plays</v>
      </c>
      <c r="R2915">
        <f t="shared" si="182"/>
        <v>2014</v>
      </c>
      <c r="S2915">
        <f t="shared" si="183"/>
        <v>2014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(((J2916/60)/60)/24)+DATE(1970,1,1)</f>
        <v>42017.907337962963</v>
      </c>
      <c r="P2916" t="str">
        <f t="shared" si="180"/>
        <v>theater</v>
      </c>
      <c r="Q2916" t="str">
        <f t="shared" si="181"/>
        <v>plays</v>
      </c>
      <c r="R2916">
        <f t="shared" si="182"/>
        <v>2015</v>
      </c>
      <c r="S2916">
        <f t="shared" si="183"/>
        <v>2015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(((J2917/60)/60)/24)+DATE(1970,1,1)</f>
        <v>42415.398032407407</v>
      </c>
      <c r="P2917" t="str">
        <f t="shared" si="180"/>
        <v>theater</v>
      </c>
      <c r="Q2917" t="str">
        <f t="shared" si="181"/>
        <v>plays</v>
      </c>
      <c r="R2917">
        <f t="shared" si="182"/>
        <v>2016</v>
      </c>
      <c r="S2917">
        <f t="shared" si="183"/>
        <v>2016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(((J2918/60)/60)/24)+DATE(1970,1,1)</f>
        <v>41755.476724537039</v>
      </c>
      <c r="P2918" t="str">
        <f t="shared" si="180"/>
        <v>theater</v>
      </c>
      <c r="Q2918" t="str">
        <f t="shared" si="181"/>
        <v>plays</v>
      </c>
      <c r="R2918">
        <f t="shared" si="182"/>
        <v>2014</v>
      </c>
      <c r="S2918">
        <f t="shared" si="183"/>
        <v>2014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(((J2919/60)/60)/24)+DATE(1970,1,1)</f>
        <v>42245.234340277777</v>
      </c>
      <c r="P2919" t="str">
        <f t="shared" si="180"/>
        <v>theater</v>
      </c>
      <c r="Q2919" t="str">
        <f t="shared" si="181"/>
        <v>plays</v>
      </c>
      <c r="R2919">
        <f t="shared" si="182"/>
        <v>2015</v>
      </c>
      <c r="S2919">
        <f t="shared" si="183"/>
        <v>2015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(((J2920/60)/60)/24)+DATE(1970,1,1)</f>
        <v>42278.629710648151</v>
      </c>
      <c r="P2920" t="str">
        <f t="shared" si="180"/>
        <v>theater</v>
      </c>
      <c r="Q2920" t="str">
        <f t="shared" si="181"/>
        <v>plays</v>
      </c>
      <c r="R2920">
        <f t="shared" si="182"/>
        <v>2015</v>
      </c>
      <c r="S2920">
        <f t="shared" si="183"/>
        <v>2015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(((J2921/60)/60)/24)+DATE(1970,1,1)</f>
        <v>41826.61954861111</v>
      </c>
      <c r="P2921" t="str">
        <f t="shared" si="180"/>
        <v>theater</v>
      </c>
      <c r="Q2921" t="str">
        <f t="shared" si="181"/>
        <v>plays</v>
      </c>
      <c r="R2921">
        <f t="shared" si="182"/>
        <v>2014</v>
      </c>
      <c r="S2921">
        <f t="shared" si="183"/>
        <v>2014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(((J2922/60)/60)/24)+DATE(1970,1,1)</f>
        <v>42058.792476851857</v>
      </c>
      <c r="P2922" t="str">
        <f t="shared" si="180"/>
        <v>theater</v>
      </c>
      <c r="Q2922" t="str">
        <f t="shared" si="181"/>
        <v>plays</v>
      </c>
      <c r="R2922">
        <f t="shared" si="182"/>
        <v>2015</v>
      </c>
      <c r="S2922">
        <f t="shared" si="183"/>
        <v>2015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(((J2923/60)/60)/24)+DATE(1970,1,1)</f>
        <v>41877.886620370373</v>
      </c>
      <c r="P2923" t="str">
        <f t="shared" si="180"/>
        <v>theater</v>
      </c>
      <c r="Q2923" t="str">
        <f t="shared" si="181"/>
        <v>musical</v>
      </c>
      <c r="R2923">
        <f t="shared" si="182"/>
        <v>2014</v>
      </c>
      <c r="S2923">
        <f t="shared" si="183"/>
        <v>2014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(((J2924/60)/60)/24)+DATE(1970,1,1)</f>
        <v>42097.874155092592</v>
      </c>
      <c r="P2924" t="str">
        <f t="shared" si="180"/>
        <v>theater</v>
      </c>
      <c r="Q2924" t="str">
        <f t="shared" si="181"/>
        <v>musical</v>
      </c>
      <c r="R2924">
        <f t="shared" si="182"/>
        <v>2015</v>
      </c>
      <c r="S2924">
        <f t="shared" si="183"/>
        <v>2015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(((J2925/60)/60)/24)+DATE(1970,1,1)</f>
        <v>42013.15253472222</v>
      </c>
      <c r="P2925" t="str">
        <f t="shared" si="180"/>
        <v>theater</v>
      </c>
      <c r="Q2925" t="str">
        <f t="shared" si="181"/>
        <v>musical</v>
      </c>
      <c r="R2925">
        <f t="shared" si="182"/>
        <v>2015</v>
      </c>
      <c r="S2925">
        <f t="shared" si="183"/>
        <v>2015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(((J2926/60)/60)/24)+DATE(1970,1,1)</f>
        <v>42103.556828703702</v>
      </c>
      <c r="P2926" t="str">
        <f t="shared" si="180"/>
        <v>theater</v>
      </c>
      <c r="Q2926" t="str">
        <f t="shared" si="181"/>
        <v>musical</v>
      </c>
      <c r="R2926">
        <f t="shared" si="182"/>
        <v>2015</v>
      </c>
      <c r="S2926">
        <f t="shared" si="183"/>
        <v>2015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(((J2927/60)/60)/24)+DATE(1970,1,1)</f>
        <v>41863.584120370368</v>
      </c>
      <c r="P2927" t="str">
        <f t="shared" si="180"/>
        <v>theater</v>
      </c>
      <c r="Q2927" t="str">
        <f t="shared" si="181"/>
        <v>musical</v>
      </c>
      <c r="R2927">
        <f t="shared" si="182"/>
        <v>2014</v>
      </c>
      <c r="S2927">
        <f t="shared" si="183"/>
        <v>2014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(((J2928/60)/60)/24)+DATE(1970,1,1)</f>
        <v>42044.765960648147</v>
      </c>
      <c r="P2928" t="str">
        <f t="shared" si="180"/>
        <v>theater</v>
      </c>
      <c r="Q2928" t="str">
        <f t="shared" si="181"/>
        <v>musical</v>
      </c>
      <c r="R2928">
        <f t="shared" si="182"/>
        <v>2015</v>
      </c>
      <c r="S2928">
        <f t="shared" si="183"/>
        <v>2015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(((J2929/60)/60)/24)+DATE(1970,1,1)</f>
        <v>41806.669317129628</v>
      </c>
      <c r="P2929" t="str">
        <f t="shared" si="180"/>
        <v>theater</v>
      </c>
      <c r="Q2929" t="str">
        <f t="shared" si="181"/>
        <v>musical</v>
      </c>
      <c r="R2929">
        <f t="shared" si="182"/>
        <v>2014</v>
      </c>
      <c r="S2929">
        <f t="shared" si="183"/>
        <v>2014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(((J2930/60)/60)/24)+DATE(1970,1,1)</f>
        <v>42403.998217592598</v>
      </c>
      <c r="P2930" t="str">
        <f t="shared" si="180"/>
        <v>theater</v>
      </c>
      <c r="Q2930" t="str">
        <f t="shared" si="181"/>
        <v>musical</v>
      </c>
      <c r="R2930">
        <f t="shared" si="182"/>
        <v>2016</v>
      </c>
      <c r="S2930">
        <f t="shared" si="183"/>
        <v>2016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(((J2931/60)/60)/24)+DATE(1970,1,1)</f>
        <v>41754.564328703702</v>
      </c>
      <c r="P2931" t="str">
        <f t="shared" si="180"/>
        <v>theater</v>
      </c>
      <c r="Q2931" t="str">
        <f t="shared" si="181"/>
        <v>musical</v>
      </c>
      <c r="R2931">
        <f t="shared" si="182"/>
        <v>2014</v>
      </c>
      <c r="S2931">
        <f t="shared" si="183"/>
        <v>2014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(((J2932/60)/60)/24)+DATE(1970,1,1)</f>
        <v>42101.584074074075</v>
      </c>
      <c r="P2932" t="str">
        <f t="shared" si="180"/>
        <v>theater</v>
      </c>
      <c r="Q2932" t="str">
        <f t="shared" si="181"/>
        <v>musical</v>
      </c>
      <c r="R2932">
        <f t="shared" si="182"/>
        <v>2015</v>
      </c>
      <c r="S2932">
        <f t="shared" si="183"/>
        <v>2015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(((J2933/60)/60)/24)+DATE(1970,1,1)</f>
        <v>41872.291238425925</v>
      </c>
      <c r="P2933" t="str">
        <f t="shared" si="180"/>
        <v>theater</v>
      </c>
      <c r="Q2933" t="str">
        <f t="shared" si="181"/>
        <v>musical</v>
      </c>
      <c r="R2933">
        <f t="shared" si="182"/>
        <v>2014</v>
      </c>
      <c r="S2933">
        <f t="shared" si="183"/>
        <v>2014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(((J2934/60)/60)/24)+DATE(1970,1,1)</f>
        <v>42025.164780092593</v>
      </c>
      <c r="P2934" t="str">
        <f t="shared" si="180"/>
        <v>theater</v>
      </c>
      <c r="Q2934" t="str">
        <f t="shared" si="181"/>
        <v>musical</v>
      </c>
      <c r="R2934">
        <f t="shared" si="182"/>
        <v>2015</v>
      </c>
      <c r="S2934">
        <f t="shared" si="183"/>
        <v>2015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(((J2935/60)/60)/24)+DATE(1970,1,1)</f>
        <v>42495.956631944442</v>
      </c>
      <c r="P2935" t="str">
        <f t="shared" si="180"/>
        <v>theater</v>
      </c>
      <c r="Q2935" t="str">
        <f t="shared" si="181"/>
        <v>musical</v>
      </c>
      <c r="R2935">
        <f t="shared" si="182"/>
        <v>2016</v>
      </c>
      <c r="S2935">
        <f t="shared" si="183"/>
        <v>2016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(((J2936/60)/60)/24)+DATE(1970,1,1)</f>
        <v>41775.636157407411</v>
      </c>
      <c r="P2936" t="str">
        <f t="shared" si="180"/>
        <v>theater</v>
      </c>
      <c r="Q2936" t="str">
        <f t="shared" si="181"/>
        <v>musical</v>
      </c>
      <c r="R2936">
        <f t="shared" si="182"/>
        <v>2014</v>
      </c>
      <c r="S2936">
        <f t="shared" si="183"/>
        <v>2014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(((J2937/60)/60)/24)+DATE(1970,1,1)</f>
        <v>42553.583425925928</v>
      </c>
      <c r="P2937" t="str">
        <f t="shared" si="180"/>
        <v>theater</v>
      </c>
      <c r="Q2937" t="str">
        <f t="shared" si="181"/>
        <v>musical</v>
      </c>
      <c r="R2937">
        <f t="shared" si="182"/>
        <v>2016</v>
      </c>
      <c r="S2937">
        <f t="shared" si="183"/>
        <v>2016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(((J2938/60)/60)/24)+DATE(1970,1,1)</f>
        <v>41912.650729166664</v>
      </c>
      <c r="P2938" t="str">
        <f t="shared" si="180"/>
        <v>theater</v>
      </c>
      <c r="Q2938" t="str">
        <f t="shared" si="181"/>
        <v>musical</v>
      </c>
      <c r="R2938">
        <f t="shared" si="182"/>
        <v>2014</v>
      </c>
      <c r="S2938">
        <f t="shared" si="183"/>
        <v>2014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(((J2939/60)/60)/24)+DATE(1970,1,1)</f>
        <v>41803.457326388889</v>
      </c>
      <c r="P2939" t="str">
        <f t="shared" si="180"/>
        <v>theater</v>
      </c>
      <c r="Q2939" t="str">
        <f t="shared" si="181"/>
        <v>musical</v>
      </c>
      <c r="R2939">
        <f t="shared" si="182"/>
        <v>2014</v>
      </c>
      <c r="S2939">
        <f t="shared" si="183"/>
        <v>2014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(((J2940/60)/60)/24)+DATE(1970,1,1)</f>
        <v>42004.703865740739</v>
      </c>
      <c r="P2940" t="str">
        <f t="shared" si="180"/>
        <v>theater</v>
      </c>
      <c r="Q2940" t="str">
        <f t="shared" si="181"/>
        <v>musical</v>
      </c>
      <c r="R2940">
        <f t="shared" si="182"/>
        <v>2014</v>
      </c>
      <c r="S2940">
        <f t="shared" si="183"/>
        <v>2014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(((J2941/60)/60)/24)+DATE(1970,1,1)</f>
        <v>41845.809166666666</v>
      </c>
      <c r="P2941" t="str">
        <f t="shared" si="180"/>
        <v>theater</v>
      </c>
      <c r="Q2941" t="str">
        <f t="shared" si="181"/>
        <v>musical</v>
      </c>
      <c r="R2941">
        <f t="shared" si="182"/>
        <v>2014</v>
      </c>
      <c r="S2941">
        <f t="shared" si="183"/>
        <v>2014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(((J2942/60)/60)/24)+DATE(1970,1,1)</f>
        <v>41982.773356481484</v>
      </c>
      <c r="P2942" t="str">
        <f t="shared" si="180"/>
        <v>theater</v>
      </c>
      <c r="Q2942" t="str">
        <f t="shared" si="181"/>
        <v>musical</v>
      </c>
      <c r="R2942">
        <f t="shared" si="182"/>
        <v>2014</v>
      </c>
      <c r="S2942">
        <f t="shared" si="183"/>
        <v>2014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(((J2943/60)/60)/24)+DATE(1970,1,1)</f>
        <v>42034.960127314815</v>
      </c>
      <c r="P2943" t="str">
        <f t="shared" si="180"/>
        <v>theater</v>
      </c>
      <c r="Q2943" t="str">
        <f t="shared" si="181"/>
        <v>spaces</v>
      </c>
      <c r="R2943">
        <f t="shared" si="182"/>
        <v>2015</v>
      </c>
      <c r="S2943">
        <f t="shared" si="183"/>
        <v>2015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(((J2944/60)/60)/24)+DATE(1970,1,1)</f>
        <v>42334.803923611107</v>
      </c>
      <c r="P2944" t="str">
        <f t="shared" si="180"/>
        <v>theater</v>
      </c>
      <c r="Q2944" t="str">
        <f t="shared" si="181"/>
        <v>spaces</v>
      </c>
      <c r="R2944">
        <f t="shared" si="182"/>
        <v>2015</v>
      </c>
      <c r="S2944">
        <f t="shared" si="183"/>
        <v>2015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(((J2945/60)/60)/24)+DATE(1970,1,1)</f>
        <v>42077.129398148143</v>
      </c>
      <c r="P2945" t="str">
        <f t="shared" si="180"/>
        <v>theater</v>
      </c>
      <c r="Q2945" t="str">
        <f t="shared" si="181"/>
        <v>spaces</v>
      </c>
      <c r="R2945">
        <f t="shared" si="182"/>
        <v>2015</v>
      </c>
      <c r="S2945">
        <f t="shared" si="183"/>
        <v>2015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(((J2946/60)/60)/24)+DATE(1970,1,1)</f>
        <v>42132.9143287037</v>
      </c>
      <c r="P2946" t="str">
        <f t="shared" ref="P2946:P3009" si="184">LEFT(N2946,SEARCH("/",N2946)-1)</f>
        <v>theater</v>
      </c>
      <c r="Q2946" t="str">
        <f t="shared" ref="Q2946:Q3009" si="185">RIGHT(N2946,LEN(N2946)-SEARCH("/",N2946))</f>
        <v>spaces</v>
      </c>
      <c r="R2946">
        <f t="shared" si="182"/>
        <v>2015</v>
      </c>
      <c r="S2946">
        <f t="shared" si="183"/>
        <v>2015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(((J2947/60)/60)/24)+DATE(1970,1,1)</f>
        <v>42118.139583333337</v>
      </c>
      <c r="P2947" t="str">
        <f t="shared" si="184"/>
        <v>theater</v>
      </c>
      <c r="Q2947" t="str">
        <f t="shared" si="185"/>
        <v>spaces</v>
      </c>
      <c r="R2947">
        <f t="shared" ref="R2947:R3010" si="186">YEAR(O2947)</f>
        <v>2015</v>
      </c>
      <c r="S2947">
        <f t="shared" ref="S2947:S3010" si="187">YEAR(O2947)</f>
        <v>2015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(((J2948/60)/60)/24)+DATE(1970,1,1)</f>
        <v>42567.531157407408</v>
      </c>
      <c r="P2948" t="str">
        <f t="shared" si="184"/>
        <v>theater</v>
      </c>
      <c r="Q2948" t="str">
        <f t="shared" si="185"/>
        <v>spaces</v>
      </c>
      <c r="R2948">
        <f t="shared" si="186"/>
        <v>2016</v>
      </c>
      <c r="S2948">
        <f t="shared" si="187"/>
        <v>2016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(((J2949/60)/60)/24)+DATE(1970,1,1)</f>
        <v>42649.562118055561</v>
      </c>
      <c r="P2949" t="str">
        <f t="shared" si="184"/>
        <v>theater</v>
      </c>
      <c r="Q2949" t="str">
        <f t="shared" si="185"/>
        <v>spaces</v>
      </c>
      <c r="R2949">
        <f t="shared" si="186"/>
        <v>2016</v>
      </c>
      <c r="S2949">
        <f t="shared" si="187"/>
        <v>2016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(((J2950/60)/60)/24)+DATE(1970,1,1)</f>
        <v>42097.649224537032</v>
      </c>
      <c r="P2950" t="str">
        <f t="shared" si="184"/>
        <v>theater</v>
      </c>
      <c r="Q2950" t="str">
        <f t="shared" si="185"/>
        <v>spaces</v>
      </c>
      <c r="R2950">
        <f t="shared" si="186"/>
        <v>2015</v>
      </c>
      <c r="S2950">
        <f t="shared" si="187"/>
        <v>2015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(((J2951/60)/60)/24)+DATE(1970,1,1)</f>
        <v>42297.823113425926</v>
      </c>
      <c r="P2951" t="str">
        <f t="shared" si="184"/>
        <v>theater</v>
      </c>
      <c r="Q2951" t="str">
        <f t="shared" si="185"/>
        <v>spaces</v>
      </c>
      <c r="R2951">
        <f t="shared" si="186"/>
        <v>2015</v>
      </c>
      <c r="S2951">
        <f t="shared" si="187"/>
        <v>2015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(((J2952/60)/60)/24)+DATE(1970,1,1)</f>
        <v>42362.36518518519</v>
      </c>
      <c r="P2952" t="str">
        <f t="shared" si="184"/>
        <v>theater</v>
      </c>
      <c r="Q2952" t="str">
        <f t="shared" si="185"/>
        <v>spaces</v>
      </c>
      <c r="R2952">
        <f t="shared" si="186"/>
        <v>2015</v>
      </c>
      <c r="S2952">
        <f t="shared" si="187"/>
        <v>2015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(((J2953/60)/60)/24)+DATE(1970,1,1)</f>
        <v>41872.802928240737</v>
      </c>
      <c r="P2953" t="str">
        <f t="shared" si="184"/>
        <v>theater</v>
      </c>
      <c r="Q2953" t="str">
        <f t="shared" si="185"/>
        <v>spaces</v>
      </c>
      <c r="R2953">
        <f t="shared" si="186"/>
        <v>2014</v>
      </c>
      <c r="S2953">
        <f t="shared" si="187"/>
        <v>2014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(((J2954/60)/60)/24)+DATE(1970,1,1)</f>
        <v>42628.690266203703</v>
      </c>
      <c r="P2954" t="str">
        <f t="shared" si="184"/>
        <v>theater</v>
      </c>
      <c r="Q2954" t="str">
        <f t="shared" si="185"/>
        <v>spaces</v>
      </c>
      <c r="R2954">
        <f t="shared" si="186"/>
        <v>2016</v>
      </c>
      <c r="S2954">
        <f t="shared" si="187"/>
        <v>2016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(((J2955/60)/60)/24)+DATE(1970,1,1)</f>
        <v>42255.791909722218</v>
      </c>
      <c r="P2955" t="str">
        <f t="shared" si="184"/>
        <v>theater</v>
      </c>
      <c r="Q2955" t="str">
        <f t="shared" si="185"/>
        <v>spaces</v>
      </c>
      <c r="R2955">
        <f t="shared" si="186"/>
        <v>2015</v>
      </c>
      <c r="S2955">
        <f t="shared" si="187"/>
        <v>2015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(((J2956/60)/60)/24)+DATE(1970,1,1)</f>
        <v>42790.583368055552</v>
      </c>
      <c r="P2956" t="str">
        <f t="shared" si="184"/>
        <v>theater</v>
      </c>
      <c r="Q2956" t="str">
        <f t="shared" si="185"/>
        <v>spaces</v>
      </c>
      <c r="R2956">
        <f t="shared" si="186"/>
        <v>2017</v>
      </c>
      <c r="S2956">
        <f t="shared" si="187"/>
        <v>2017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(((J2957/60)/60)/24)+DATE(1970,1,1)</f>
        <v>42141.741307870368</v>
      </c>
      <c r="P2957" t="str">
        <f t="shared" si="184"/>
        <v>theater</v>
      </c>
      <c r="Q2957" t="str">
        <f t="shared" si="185"/>
        <v>spaces</v>
      </c>
      <c r="R2957">
        <f t="shared" si="186"/>
        <v>2015</v>
      </c>
      <c r="S2957">
        <f t="shared" si="187"/>
        <v>2015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(((J2958/60)/60)/24)+DATE(1970,1,1)</f>
        <v>42464.958912037036</v>
      </c>
      <c r="P2958" t="str">
        <f t="shared" si="184"/>
        <v>theater</v>
      </c>
      <c r="Q2958" t="str">
        <f t="shared" si="185"/>
        <v>spaces</v>
      </c>
      <c r="R2958">
        <f t="shared" si="186"/>
        <v>2016</v>
      </c>
      <c r="S2958">
        <f t="shared" si="187"/>
        <v>2016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(((J2959/60)/60)/24)+DATE(1970,1,1)</f>
        <v>42031.011249999996</v>
      </c>
      <c r="P2959" t="str">
        <f t="shared" si="184"/>
        <v>theater</v>
      </c>
      <c r="Q2959" t="str">
        <f t="shared" si="185"/>
        <v>spaces</v>
      </c>
      <c r="R2959">
        <f t="shared" si="186"/>
        <v>2015</v>
      </c>
      <c r="S2959">
        <f t="shared" si="187"/>
        <v>2015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(((J2960/60)/60)/24)+DATE(1970,1,1)</f>
        <v>42438.779131944444</v>
      </c>
      <c r="P2960" t="str">
        <f t="shared" si="184"/>
        <v>theater</v>
      </c>
      <c r="Q2960" t="str">
        <f t="shared" si="185"/>
        <v>spaces</v>
      </c>
      <c r="R2960">
        <f t="shared" si="186"/>
        <v>2016</v>
      </c>
      <c r="S2960">
        <f t="shared" si="187"/>
        <v>2016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(((J2961/60)/60)/24)+DATE(1970,1,1)</f>
        <v>42498.008391203708</v>
      </c>
      <c r="P2961" t="str">
        <f t="shared" si="184"/>
        <v>theater</v>
      </c>
      <c r="Q2961" t="str">
        <f t="shared" si="185"/>
        <v>spaces</v>
      </c>
      <c r="R2961">
        <f t="shared" si="186"/>
        <v>2016</v>
      </c>
      <c r="S2961">
        <f t="shared" si="187"/>
        <v>2016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(((J2962/60)/60)/24)+DATE(1970,1,1)</f>
        <v>41863.757210648146</v>
      </c>
      <c r="P2962" t="str">
        <f t="shared" si="184"/>
        <v>theater</v>
      </c>
      <c r="Q2962" t="str">
        <f t="shared" si="185"/>
        <v>spaces</v>
      </c>
      <c r="R2962">
        <f t="shared" si="186"/>
        <v>2014</v>
      </c>
      <c r="S2962">
        <f t="shared" si="187"/>
        <v>2014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(((J2963/60)/60)/24)+DATE(1970,1,1)</f>
        <v>42061.212488425925</v>
      </c>
      <c r="P2963" t="str">
        <f t="shared" si="184"/>
        <v>theater</v>
      </c>
      <c r="Q2963" t="str">
        <f t="shared" si="185"/>
        <v>plays</v>
      </c>
      <c r="R2963">
        <f t="shared" si="186"/>
        <v>2015</v>
      </c>
      <c r="S2963">
        <f t="shared" si="187"/>
        <v>2015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(((J2964/60)/60)/24)+DATE(1970,1,1)</f>
        <v>42036.24428240741</v>
      </c>
      <c r="P2964" t="str">
        <f t="shared" si="184"/>
        <v>theater</v>
      </c>
      <c r="Q2964" t="str">
        <f t="shared" si="185"/>
        <v>plays</v>
      </c>
      <c r="R2964">
        <f t="shared" si="186"/>
        <v>2015</v>
      </c>
      <c r="S2964">
        <f t="shared" si="187"/>
        <v>2015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(((J2965/60)/60)/24)+DATE(1970,1,1)</f>
        <v>42157.470185185186</v>
      </c>
      <c r="P2965" t="str">
        <f t="shared" si="184"/>
        <v>theater</v>
      </c>
      <c r="Q2965" t="str">
        <f t="shared" si="185"/>
        <v>plays</v>
      </c>
      <c r="R2965">
        <f t="shared" si="186"/>
        <v>2015</v>
      </c>
      <c r="S2965">
        <f t="shared" si="187"/>
        <v>2015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(((J2966/60)/60)/24)+DATE(1970,1,1)</f>
        <v>41827.909942129627</v>
      </c>
      <c r="P2966" t="str">
        <f t="shared" si="184"/>
        <v>theater</v>
      </c>
      <c r="Q2966" t="str">
        <f t="shared" si="185"/>
        <v>plays</v>
      </c>
      <c r="R2966">
        <f t="shared" si="186"/>
        <v>2014</v>
      </c>
      <c r="S2966">
        <f t="shared" si="187"/>
        <v>2014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(((J2967/60)/60)/24)+DATE(1970,1,1)</f>
        <v>42162.729548611111</v>
      </c>
      <c r="P2967" t="str">
        <f t="shared" si="184"/>
        <v>theater</v>
      </c>
      <c r="Q2967" t="str">
        <f t="shared" si="185"/>
        <v>plays</v>
      </c>
      <c r="R2967">
        <f t="shared" si="186"/>
        <v>2015</v>
      </c>
      <c r="S2967">
        <f t="shared" si="187"/>
        <v>2015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(((J2968/60)/60)/24)+DATE(1970,1,1)</f>
        <v>42233.738564814819</v>
      </c>
      <c r="P2968" t="str">
        <f t="shared" si="184"/>
        <v>theater</v>
      </c>
      <c r="Q2968" t="str">
        <f t="shared" si="185"/>
        <v>plays</v>
      </c>
      <c r="R2968">
        <f t="shared" si="186"/>
        <v>2015</v>
      </c>
      <c r="S2968">
        <f t="shared" si="187"/>
        <v>2015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(((J2969/60)/60)/24)+DATE(1970,1,1)</f>
        <v>42042.197824074072</v>
      </c>
      <c r="P2969" t="str">
        <f t="shared" si="184"/>
        <v>theater</v>
      </c>
      <c r="Q2969" t="str">
        <f t="shared" si="185"/>
        <v>plays</v>
      </c>
      <c r="R2969">
        <f t="shared" si="186"/>
        <v>2015</v>
      </c>
      <c r="S2969">
        <f t="shared" si="187"/>
        <v>2015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(((J2970/60)/60)/24)+DATE(1970,1,1)</f>
        <v>42585.523842592593</v>
      </c>
      <c r="P2970" t="str">
        <f t="shared" si="184"/>
        <v>theater</v>
      </c>
      <c r="Q2970" t="str">
        <f t="shared" si="185"/>
        <v>plays</v>
      </c>
      <c r="R2970">
        <f t="shared" si="186"/>
        <v>2016</v>
      </c>
      <c r="S2970">
        <f t="shared" si="187"/>
        <v>2016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(((J2971/60)/60)/24)+DATE(1970,1,1)</f>
        <v>42097.786493055552</v>
      </c>
      <c r="P2971" t="str">
        <f t="shared" si="184"/>
        <v>theater</v>
      </c>
      <c r="Q2971" t="str">
        <f t="shared" si="185"/>
        <v>plays</v>
      </c>
      <c r="R2971">
        <f t="shared" si="186"/>
        <v>2015</v>
      </c>
      <c r="S2971">
        <f t="shared" si="187"/>
        <v>2015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(((J2972/60)/60)/24)+DATE(1970,1,1)</f>
        <v>41808.669571759259</v>
      </c>
      <c r="P2972" t="str">
        <f t="shared" si="184"/>
        <v>theater</v>
      </c>
      <c r="Q2972" t="str">
        <f t="shared" si="185"/>
        <v>plays</v>
      </c>
      <c r="R2972">
        <f t="shared" si="186"/>
        <v>2014</v>
      </c>
      <c r="S2972">
        <f t="shared" si="187"/>
        <v>2014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(((J2973/60)/60)/24)+DATE(1970,1,1)</f>
        <v>41852.658310185187</v>
      </c>
      <c r="P2973" t="str">
        <f t="shared" si="184"/>
        <v>theater</v>
      </c>
      <c r="Q2973" t="str">
        <f t="shared" si="185"/>
        <v>plays</v>
      </c>
      <c r="R2973">
        <f t="shared" si="186"/>
        <v>2014</v>
      </c>
      <c r="S2973">
        <f t="shared" si="187"/>
        <v>2014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(((J2974/60)/60)/24)+DATE(1970,1,1)</f>
        <v>42694.110185185185</v>
      </c>
      <c r="P2974" t="str">
        <f t="shared" si="184"/>
        <v>theater</v>
      </c>
      <c r="Q2974" t="str">
        <f t="shared" si="185"/>
        <v>plays</v>
      </c>
      <c r="R2974">
        <f t="shared" si="186"/>
        <v>2016</v>
      </c>
      <c r="S2974">
        <f t="shared" si="187"/>
        <v>2016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(((J2975/60)/60)/24)+DATE(1970,1,1)</f>
        <v>42341.818379629629</v>
      </c>
      <c r="P2975" t="str">
        <f t="shared" si="184"/>
        <v>theater</v>
      </c>
      <c r="Q2975" t="str">
        <f t="shared" si="185"/>
        <v>plays</v>
      </c>
      <c r="R2975">
        <f t="shared" si="186"/>
        <v>2015</v>
      </c>
      <c r="S2975">
        <f t="shared" si="187"/>
        <v>2015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(((J2976/60)/60)/24)+DATE(1970,1,1)</f>
        <v>41880.061006944445</v>
      </c>
      <c r="P2976" t="str">
        <f t="shared" si="184"/>
        <v>theater</v>
      </c>
      <c r="Q2976" t="str">
        <f t="shared" si="185"/>
        <v>plays</v>
      </c>
      <c r="R2976">
        <f t="shared" si="186"/>
        <v>2014</v>
      </c>
      <c r="S2976">
        <f t="shared" si="187"/>
        <v>2014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(((J2977/60)/60)/24)+DATE(1970,1,1)</f>
        <v>41941.683865740742</v>
      </c>
      <c r="P2977" t="str">
        <f t="shared" si="184"/>
        <v>theater</v>
      </c>
      <c r="Q2977" t="str">
        <f t="shared" si="185"/>
        <v>plays</v>
      </c>
      <c r="R2977">
        <f t="shared" si="186"/>
        <v>2014</v>
      </c>
      <c r="S2977">
        <f t="shared" si="187"/>
        <v>2014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(((J2978/60)/60)/24)+DATE(1970,1,1)</f>
        <v>42425.730671296296</v>
      </c>
      <c r="P2978" t="str">
        <f t="shared" si="184"/>
        <v>theater</v>
      </c>
      <c r="Q2978" t="str">
        <f t="shared" si="185"/>
        <v>plays</v>
      </c>
      <c r="R2978">
        <f t="shared" si="186"/>
        <v>2016</v>
      </c>
      <c r="S2978">
        <f t="shared" si="187"/>
        <v>2016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(((J2979/60)/60)/24)+DATE(1970,1,1)</f>
        <v>42026.88118055556</v>
      </c>
      <c r="P2979" t="str">
        <f t="shared" si="184"/>
        <v>theater</v>
      </c>
      <c r="Q2979" t="str">
        <f t="shared" si="185"/>
        <v>plays</v>
      </c>
      <c r="R2979">
        <f t="shared" si="186"/>
        <v>2015</v>
      </c>
      <c r="S2979">
        <f t="shared" si="187"/>
        <v>2015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(((J2980/60)/60)/24)+DATE(1970,1,1)</f>
        <v>41922.640590277777</v>
      </c>
      <c r="P2980" t="str">
        <f t="shared" si="184"/>
        <v>theater</v>
      </c>
      <c r="Q2980" t="str">
        <f t="shared" si="185"/>
        <v>plays</v>
      </c>
      <c r="R2980">
        <f t="shared" si="186"/>
        <v>2014</v>
      </c>
      <c r="S2980">
        <f t="shared" si="187"/>
        <v>2014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(((J2981/60)/60)/24)+DATE(1970,1,1)</f>
        <v>41993.824340277773</v>
      </c>
      <c r="P2981" t="str">
        <f t="shared" si="184"/>
        <v>theater</v>
      </c>
      <c r="Q2981" t="str">
        <f t="shared" si="185"/>
        <v>plays</v>
      </c>
      <c r="R2981">
        <f t="shared" si="186"/>
        <v>2014</v>
      </c>
      <c r="S2981">
        <f t="shared" si="187"/>
        <v>2014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(((J2982/60)/60)/24)+DATE(1970,1,1)</f>
        <v>42219.915856481486</v>
      </c>
      <c r="P2982" t="str">
        <f t="shared" si="184"/>
        <v>theater</v>
      </c>
      <c r="Q2982" t="str">
        <f t="shared" si="185"/>
        <v>plays</v>
      </c>
      <c r="R2982">
        <f t="shared" si="186"/>
        <v>2015</v>
      </c>
      <c r="S2982">
        <f t="shared" si="187"/>
        <v>2015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(((J2983/60)/60)/24)+DATE(1970,1,1)</f>
        <v>42225.559675925921</v>
      </c>
      <c r="P2983" t="str">
        <f t="shared" si="184"/>
        <v>theater</v>
      </c>
      <c r="Q2983" t="str">
        <f t="shared" si="185"/>
        <v>spaces</v>
      </c>
      <c r="R2983">
        <f t="shared" si="186"/>
        <v>2015</v>
      </c>
      <c r="S2983">
        <f t="shared" si="187"/>
        <v>2015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(((J2984/60)/60)/24)+DATE(1970,1,1)</f>
        <v>42381.686840277776</v>
      </c>
      <c r="P2984" t="str">
        <f t="shared" si="184"/>
        <v>theater</v>
      </c>
      <c r="Q2984" t="str">
        <f t="shared" si="185"/>
        <v>spaces</v>
      </c>
      <c r="R2984">
        <f t="shared" si="186"/>
        <v>2016</v>
      </c>
      <c r="S2984">
        <f t="shared" si="187"/>
        <v>2016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(((J2985/60)/60)/24)+DATE(1970,1,1)</f>
        <v>41894.632361111115</v>
      </c>
      <c r="P2985" t="str">
        <f t="shared" si="184"/>
        <v>theater</v>
      </c>
      <c r="Q2985" t="str">
        <f t="shared" si="185"/>
        <v>spaces</v>
      </c>
      <c r="R2985">
        <f t="shared" si="186"/>
        <v>2014</v>
      </c>
      <c r="S2985">
        <f t="shared" si="187"/>
        <v>2014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(((J2986/60)/60)/24)+DATE(1970,1,1)</f>
        <v>42576.278715277775</v>
      </c>
      <c r="P2986" t="str">
        <f t="shared" si="184"/>
        <v>theater</v>
      </c>
      <c r="Q2986" t="str">
        <f t="shared" si="185"/>
        <v>spaces</v>
      </c>
      <c r="R2986">
        <f t="shared" si="186"/>
        <v>2016</v>
      </c>
      <c r="S2986">
        <f t="shared" si="187"/>
        <v>2016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(((J2987/60)/60)/24)+DATE(1970,1,1)</f>
        <v>42654.973703703698</v>
      </c>
      <c r="P2987" t="str">
        <f t="shared" si="184"/>
        <v>theater</v>
      </c>
      <c r="Q2987" t="str">
        <f t="shared" si="185"/>
        <v>spaces</v>
      </c>
      <c r="R2987">
        <f t="shared" si="186"/>
        <v>2016</v>
      </c>
      <c r="S2987">
        <f t="shared" si="187"/>
        <v>2016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(((J2988/60)/60)/24)+DATE(1970,1,1)</f>
        <v>42431.500069444446</v>
      </c>
      <c r="P2988" t="str">
        <f t="shared" si="184"/>
        <v>theater</v>
      </c>
      <c r="Q2988" t="str">
        <f t="shared" si="185"/>
        <v>spaces</v>
      </c>
      <c r="R2988">
        <f t="shared" si="186"/>
        <v>2016</v>
      </c>
      <c r="S2988">
        <f t="shared" si="187"/>
        <v>2016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(((J2989/60)/60)/24)+DATE(1970,1,1)</f>
        <v>42627.307303240741</v>
      </c>
      <c r="P2989" t="str">
        <f t="shared" si="184"/>
        <v>theater</v>
      </c>
      <c r="Q2989" t="str">
        <f t="shared" si="185"/>
        <v>spaces</v>
      </c>
      <c r="R2989">
        <f t="shared" si="186"/>
        <v>2016</v>
      </c>
      <c r="S2989">
        <f t="shared" si="187"/>
        <v>2016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(((J2990/60)/60)/24)+DATE(1970,1,1)</f>
        <v>42511.362048611118</v>
      </c>
      <c r="P2990" t="str">
        <f t="shared" si="184"/>
        <v>theater</v>
      </c>
      <c r="Q2990" t="str">
        <f t="shared" si="185"/>
        <v>spaces</v>
      </c>
      <c r="R2990">
        <f t="shared" si="186"/>
        <v>2016</v>
      </c>
      <c r="S2990">
        <f t="shared" si="187"/>
        <v>2016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(((J2991/60)/60)/24)+DATE(1970,1,1)</f>
        <v>42337.02039351852</v>
      </c>
      <c r="P2991" t="str">
        <f t="shared" si="184"/>
        <v>theater</v>
      </c>
      <c r="Q2991" t="str">
        <f t="shared" si="185"/>
        <v>spaces</v>
      </c>
      <c r="R2991">
        <f t="shared" si="186"/>
        <v>2015</v>
      </c>
      <c r="S2991">
        <f t="shared" si="187"/>
        <v>2015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(((J2992/60)/60)/24)+DATE(1970,1,1)</f>
        <v>42341.57430555555</v>
      </c>
      <c r="P2992" t="str">
        <f t="shared" si="184"/>
        <v>theater</v>
      </c>
      <c r="Q2992" t="str">
        <f t="shared" si="185"/>
        <v>spaces</v>
      </c>
      <c r="R2992">
        <f t="shared" si="186"/>
        <v>2015</v>
      </c>
      <c r="S2992">
        <f t="shared" si="187"/>
        <v>2015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(((J2993/60)/60)/24)+DATE(1970,1,1)</f>
        <v>42740.837152777778</v>
      </c>
      <c r="P2993" t="str">
        <f t="shared" si="184"/>
        <v>theater</v>
      </c>
      <c r="Q2993" t="str">
        <f t="shared" si="185"/>
        <v>spaces</v>
      </c>
      <c r="R2993">
        <f t="shared" si="186"/>
        <v>2017</v>
      </c>
      <c r="S2993">
        <f t="shared" si="187"/>
        <v>2017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(((J2994/60)/60)/24)+DATE(1970,1,1)</f>
        <v>42622.767476851848</v>
      </c>
      <c r="P2994" t="str">
        <f t="shared" si="184"/>
        <v>theater</v>
      </c>
      <c r="Q2994" t="str">
        <f t="shared" si="185"/>
        <v>spaces</v>
      </c>
      <c r="R2994">
        <f t="shared" si="186"/>
        <v>2016</v>
      </c>
      <c r="S2994">
        <f t="shared" si="187"/>
        <v>2016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(((J2995/60)/60)/24)+DATE(1970,1,1)</f>
        <v>42390.838738425926</v>
      </c>
      <c r="P2995" t="str">
        <f t="shared" si="184"/>
        <v>theater</v>
      </c>
      <c r="Q2995" t="str">
        <f t="shared" si="185"/>
        <v>spaces</v>
      </c>
      <c r="R2995">
        <f t="shared" si="186"/>
        <v>2016</v>
      </c>
      <c r="S2995">
        <f t="shared" si="187"/>
        <v>2016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(((J2996/60)/60)/24)+DATE(1970,1,1)</f>
        <v>41885.478842592594</v>
      </c>
      <c r="P2996" t="str">
        <f t="shared" si="184"/>
        <v>theater</v>
      </c>
      <c r="Q2996" t="str">
        <f t="shared" si="185"/>
        <v>spaces</v>
      </c>
      <c r="R2996">
        <f t="shared" si="186"/>
        <v>2014</v>
      </c>
      <c r="S2996">
        <f t="shared" si="187"/>
        <v>2014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(((J2997/60)/60)/24)+DATE(1970,1,1)</f>
        <v>42724.665173611109</v>
      </c>
      <c r="P2997" t="str">
        <f t="shared" si="184"/>
        <v>theater</v>
      </c>
      <c r="Q2997" t="str">
        <f t="shared" si="185"/>
        <v>spaces</v>
      </c>
      <c r="R2997">
        <f t="shared" si="186"/>
        <v>2016</v>
      </c>
      <c r="S2997">
        <f t="shared" si="187"/>
        <v>2016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(((J2998/60)/60)/24)+DATE(1970,1,1)</f>
        <v>42090.912500000006</v>
      </c>
      <c r="P2998" t="str">
        <f t="shared" si="184"/>
        <v>theater</v>
      </c>
      <c r="Q2998" t="str">
        <f t="shared" si="185"/>
        <v>spaces</v>
      </c>
      <c r="R2998">
        <f t="shared" si="186"/>
        <v>2015</v>
      </c>
      <c r="S2998">
        <f t="shared" si="187"/>
        <v>2015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(((J2999/60)/60)/24)+DATE(1970,1,1)</f>
        <v>42775.733715277776</v>
      </c>
      <c r="P2999" t="str">
        <f t="shared" si="184"/>
        <v>theater</v>
      </c>
      <c r="Q2999" t="str">
        <f t="shared" si="185"/>
        <v>spaces</v>
      </c>
      <c r="R2999">
        <f t="shared" si="186"/>
        <v>2017</v>
      </c>
      <c r="S2999">
        <f t="shared" si="187"/>
        <v>2017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(((J3000/60)/60)/24)+DATE(1970,1,1)</f>
        <v>41778.193622685183</v>
      </c>
      <c r="P3000" t="str">
        <f t="shared" si="184"/>
        <v>theater</v>
      </c>
      <c r="Q3000" t="str">
        <f t="shared" si="185"/>
        <v>spaces</v>
      </c>
      <c r="R3000">
        <f t="shared" si="186"/>
        <v>2014</v>
      </c>
      <c r="S3000">
        <f t="shared" si="187"/>
        <v>2014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(((J3001/60)/60)/24)+DATE(1970,1,1)</f>
        <v>42780.740277777775</v>
      </c>
      <c r="P3001" t="str">
        <f t="shared" si="184"/>
        <v>theater</v>
      </c>
      <c r="Q3001" t="str">
        <f t="shared" si="185"/>
        <v>spaces</v>
      </c>
      <c r="R3001">
        <f t="shared" si="186"/>
        <v>2017</v>
      </c>
      <c r="S3001">
        <f t="shared" si="187"/>
        <v>2017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(((J3002/60)/60)/24)+DATE(1970,1,1)</f>
        <v>42752.827199074076</v>
      </c>
      <c r="P3002" t="str">
        <f t="shared" si="184"/>
        <v>theater</v>
      </c>
      <c r="Q3002" t="str">
        <f t="shared" si="185"/>
        <v>spaces</v>
      </c>
      <c r="R3002">
        <f t="shared" si="186"/>
        <v>2017</v>
      </c>
      <c r="S3002">
        <f t="shared" si="187"/>
        <v>2017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(((J3003/60)/60)/24)+DATE(1970,1,1)</f>
        <v>42534.895625000005</v>
      </c>
      <c r="P3003" t="str">
        <f t="shared" si="184"/>
        <v>theater</v>
      </c>
      <c r="Q3003" t="str">
        <f t="shared" si="185"/>
        <v>spaces</v>
      </c>
      <c r="R3003">
        <f t="shared" si="186"/>
        <v>2016</v>
      </c>
      <c r="S3003">
        <f t="shared" si="187"/>
        <v>2016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(((J3004/60)/60)/24)+DATE(1970,1,1)</f>
        <v>41239.83625</v>
      </c>
      <c r="P3004" t="str">
        <f t="shared" si="184"/>
        <v>theater</v>
      </c>
      <c r="Q3004" t="str">
        <f t="shared" si="185"/>
        <v>spaces</v>
      </c>
      <c r="R3004">
        <f t="shared" si="186"/>
        <v>2012</v>
      </c>
      <c r="S3004">
        <f t="shared" si="187"/>
        <v>2012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(((J3005/60)/60)/24)+DATE(1970,1,1)</f>
        <v>42398.849259259259</v>
      </c>
      <c r="P3005" t="str">
        <f t="shared" si="184"/>
        <v>theater</v>
      </c>
      <c r="Q3005" t="str">
        <f t="shared" si="185"/>
        <v>spaces</v>
      </c>
      <c r="R3005">
        <f t="shared" si="186"/>
        <v>2016</v>
      </c>
      <c r="S3005">
        <f t="shared" si="187"/>
        <v>2016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(((J3006/60)/60)/24)+DATE(1970,1,1)</f>
        <v>41928.881064814814</v>
      </c>
      <c r="P3006" t="str">
        <f t="shared" si="184"/>
        <v>theater</v>
      </c>
      <c r="Q3006" t="str">
        <f t="shared" si="185"/>
        <v>spaces</v>
      </c>
      <c r="R3006">
        <f t="shared" si="186"/>
        <v>2014</v>
      </c>
      <c r="S3006">
        <f t="shared" si="187"/>
        <v>2014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(((J3007/60)/60)/24)+DATE(1970,1,1)</f>
        <v>41888.674826388888</v>
      </c>
      <c r="P3007" t="str">
        <f t="shared" si="184"/>
        <v>theater</v>
      </c>
      <c r="Q3007" t="str">
        <f t="shared" si="185"/>
        <v>spaces</v>
      </c>
      <c r="R3007">
        <f t="shared" si="186"/>
        <v>2014</v>
      </c>
      <c r="S3007">
        <f t="shared" si="187"/>
        <v>2014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(((J3008/60)/60)/24)+DATE(1970,1,1)</f>
        <v>41957.756840277783</v>
      </c>
      <c r="P3008" t="str">
        <f t="shared" si="184"/>
        <v>theater</v>
      </c>
      <c r="Q3008" t="str">
        <f t="shared" si="185"/>
        <v>spaces</v>
      </c>
      <c r="R3008">
        <f t="shared" si="186"/>
        <v>2014</v>
      </c>
      <c r="S3008">
        <f t="shared" si="187"/>
        <v>2014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(((J3009/60)/60)/24)+DATE(1970,1,1)</f>
        <v>42098.216238425928</v>
      </c>
      <c r="P3009" t="str">
        <f t="shared" si="184"/>
        <v>theater</v>
      </c>
      <c r="Q3009" t="str">
        <f t="shared" si="185"/>
        <v>spaces</v>
      </c>
      <c r="R3009">
        <f t="shared" si="186"/>
        <v>2015</v>
      </c>
      <c r="S3009">
        <f t="shared" si="187"/>
        <v>2015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(((J3010/60)/60)/24)+DATE(1970,1,1)</f>
        <v>42360.212025462963</v>
      </c>
      <c r="P3010" t="str">
        <f t="shared" ref="P3010:P3073" si="188">LEFT(N3010,SEARCH("/",N3010)-1)</f>
        <v>theater</v>
      </c>
      <c r="Q3010" t="str">
        <f t="shared" ref="Q3010:Q3073" si="189">RIGHT(N3010,LEN(N3010)-SEARCH("/",N3010))</f>
        <v>spaces</v>
      </c>
      <c r="R3010">
        <f t="shared" si="186"/>
        <v>2015</v>
      </c>
      <c r="S3010">
        <f t="shared" si="187"/>
        <v>2015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(((J3011/60)/60)/24)+DATE(1970,1,1)</f>
        <v>41939.569907407407</v>
      </c>
      <c r="P3011" t="str">
        <f t="shared" si="188"/>
        <v>theater</v>
      </c>
      <c r="Q3011" t="str">
        <f t="shared" si="189"/>
        <v>spaces</v>
      </c>
      <c r="R3011">
        <f t="shared" ref="R3011:R3074" si="190">YEAR(O3011)</f>
        <v>2014</v>
      </c>
      <c r="S3011">
        <f t="shared" ref="S3011:S3074" si="191">YEAR(O3011)</f>
        <v>2014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(((J3012/60)/60)/24)+DATE(1970,1,1)</f>
        <v>41996.832395833335</v>
      </c>
      <c r="P3012" t="str">
        <f t="shared" si="188"/>
        <v>theater</v>
      </c>
      <c r="Q3012" t="str">
        <f t="shared" si="189"/>
        <v>spaces</v>
      </c>
      <c r="R3012">
        <f t="shared" si="190"/>
        <v>2014</v>
      </c>
      <c r="S3012">
        <f t="shared" si="191"/>
        <v>2014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(((J3013/60)/60)/24)+DATE(1970,1,1)</f>
        <v>42334.468935185185</v>
      </c>
      <c r="P3013" t="str">
        <f t="shared" si="188"/>
        <v>theater</v>
      </c>
      <c r="Q3013" t="str">
        <f t="shared" si="189"/>
        <v>spaces</v>
      </c>
      <c r="R3013">
        <f t="shared" si="190"/>
        <v>2015</v>
      </c>
      <c r="S3013">
        <f t="shared" si="191"/>
        <v>2015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(((J3014/60)/60)/24)+DATE(1970,1,1)</f>
        <v>42024.702893518523</v>
      </c>
      <c r="P3014" t="str">
        <f t="shared" si="188"/>
        <v>theater</v>
      </c>
      <c r="Q3014" t="str">
        <f t="shared" si="189"/>
        <v>spaces</v>
      </c>
      <c r="R3014">
        <f t="shared" si="190"/>
        <v>2015</v>
      </c>
      <c r="S3014">
        <f t="shared" si="191"/>
        <v>2015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(((J3015/60)/60)/24)+DATE(1970,1,1)</f>
        <v>42146.836215277777</v>
      </c>
      <c r="P3015" t="str">
        <f t="shared" si="188"/>
        <v>theater</v>
      </c>
      <c r="Q3015" t="str">
        <f t="shared" si="189"/>
        <v>spaces</v>
      </c>
      <c r="R3015">
        <f t="shared" si="190"/>
        <v>2015</v>
      </c>
      <c r="S3015">
        <f t="shared" si="191"/>
        <v>2015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(((J3016/60)/60)/24)+DATE(1970,1,1)</f>
        <v>41920.123611111114</v>
      </c>
      <c r="P3016" t="str">
        <f t="shared" si="188"/>
        <v>theater</v>
      </c>
      <c r="Q3016" t="str">
        <f t="shared" si="189"/>
        <v>spaces</v>
      </c>
      <c r="R3016">
        <f t="shared" si="190"/>
        <v>2014</v>
      </c>
      <c r="S3016">
        <f t="shared" si="191"/>
        <v>2014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(((J3017/60)/60)/24)+DATE(1970,1,1)</f>
        <v>41785.72729166667</v>
      </c>
      <c r="P3017" t="str">
        <f t="shared" si="188"/>
        <v>theater</v>
      </c>
      <c r="Q3017" t="str">
        <f t="shared" si="189"/>
        <v>spaces</v>
      </c>
      <c r="R3017">
        <f t="shared" si="190"/>
        <v>2014</v>
      </c>
      <c r="S3017">
        <f t="shared" si="191"/>
        <v>2014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(((J3018/60)/60)/24)+DATE(1970,1,1)</f>
        <v>41778.548055555555</v>
      </c>
      <c r="P3018" t="str">
        <f t="shared" si="188"/>
        <v>theater</v>
      </c>
      <c r="Q3018" t="str">
        <f t="shared" si="189"/>
        <v>spaces</v>
      </c>
      <c r="R3018">
        <f t="shared" si="190"/>
        <v>2014</v>
      </c>
      <c r="S3018">
        <f t="shared" si="191"/>
        <v>2014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(((J3019/60)/60)/24)+DATE(1970,1,1)</f>
        <v>41841.850034722222</v>
      </c>
      <c r="P3019" t="str">
        <f t="shared" si="188"/>
        <v>theater</v>
      </c>
      <c r="Q3019" t="str">
        <f t="shared" si="189"/>
        <v>spaces</v>
      </c>
      <c r="R3019">
        <f t="shared" si="190"/>
        <v>2014</v>
      </c>
      <c r="S3019">
        <f t="shared" si="191"/>
        <v>2014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(((J3020/60)/60)/24)+DATE(1970,1,1)</f>
        <v>42163.29833333334</v>
      </c>
      <c r="P3020" t="str">
        <f t="shared" si="188"/>
        <v>theater</v>
      </c>
      <c r="Q3020" t="str">
        <f t="shared" si="189"/>
        <v>spaces</v>
      </c>
      <c r="R3020">
        <f t="shared" si="190"/>
        <v>2015</v>
      </c>
      <c r="S3020">
        <f t="shared" si="191"/>
        <v>2015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(((J3021/60)/60)/24)+DATE(1970,1,1)</f>
        <v>41758.833564814813</v>
      </c>
      <c r="P3021" t="str">
        <f t="shared" si="188"/>
        <v>theater</v>
      </c>
      <c r="Q3021" t="str">
        <f t="shared" si="189"/>
        <v>spaces</v>
      </c>
      <c r="R3021">
        <f t="shared" si="190"/>
        <v>2014</v>
      </c>
      <c r="S3021">
        <f t="shared" si="191"/>
        <v>2014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(((J3022/60)/60)/24)+DATE(1970,1,1)</f>
        <v>42170.846446759257</v>
      </c>
      <c r="P3022" t="str">
        <f t="shared" si="188"/>
        <v>theater</v>
      </c>
      <c r="Q3022" t="str">
        <f t="shared" si="189"/>
        <v>spaces</v>
      </c>
      <c r="R3022">
        <f t="shared" si="190"/>
        <v>2015</v>
      </c>
      <c r="S3022">
        <f t="shared" si="191"/>
        <v>2015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(((J3023/60)/60)/24)+DATE(1970,1,1)</f>
        <v>42660.618854166663</v>
      </c>
      <c r="P3023" t="str">
        <f t="shared" si="188"/>
        <v>theater</v>
      </c>
      <c r="Q3023" t="str">
        <f t="shared" si="189"/>
        <v>spaces</v>
      </c>
      <c r="R3023">
        <f t="shared" si="190"/>
        <v>2016</v>
      </c>
      <c r="S3023">
        <f t="shared" si="191"/>
        <v>2016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(((J3024/60)/60)/24)+DATE(1970,1,1)</f>
        <v>42564.95380787037</v>
      </c>
      <c r="P3024" t="str">
        <f t="shared" si="188"/>
        <v>theater</v>
      </c>
      <c r="Q3024" t="str">
        <f t="shared" si="189"/>
        <v>spaces</v>
      </c>
      <c r="R3024">
        <f t="shared" si="190"/>
        <v>2016</v>
      </c>
      <c r="S3024">
        <f t="shared" si="191"/>
        <v>2016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(((J3025/60)/60)/24)+DATE(1970,1,1)</f>
        <v>42121.675763888896</v>
      </c>
      <c r="P3025" t="str">
        <f t="shared" si="188"/>
        <v>theater</v>
      </c>
      <c r="Q3025" t="str">
        <f t="shared" si="189"/>
        <v>spaces</v>
      </c>
      <c r="R3025">
        <f t="shared" si="190"/>
        <v>2015</v>
      </c>
      <c r="S3025">
        <f t="shared" si="191"/>
        <v>2015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(((J3026/60)/60)/24)+DATE(1970,1,1)</f>
        <v>41158.993923611109</v>
      </c>
      <c r="P3026" t="str">
        <f t="shared" si="188"/>
        <v>theater</v>
      </c>
      <c r="Q3026" t="str">
        <f t="shared" si="189"/>
        <v>spaces</v>
      </c>
      <c r="R3026">
        <f t="shared" si="190"/>
        <v>2012</v>
      </c>
      <c r="S3026">
        <f t="shared" si="191"/>
        <v>2012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(((J3027/60)/60)/24)+DATE(1970,1,1)</f>
        <v>41761.509409722225</v>
      </c>
      <c r="P3027" t="str">
        <f t="shared" si="188"/>
        <v>theater</v>
      </c>
      <c r="Q3027" t="str">
        <f t="shared" si="189"/>
        <v>spaces</v>
      </c>
      <c r="R3027">
        <f t="shared" si="190"/>
        <v>2014</v>
      </c>
      <c r="S3027">
        <f t="shared" si="191"/>
        <v>2014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(((J3028/60)/60)/24)+DATE(1970,1,1)</f>
        <v>42783.459398148145</v>
      </c>
      <c r="P3028" t="str">
        <f t="shared" si="188"/>
        <v>theater</v>
      </c>
      <c r="Q3028" t="str">
        <f t="shared" si="189"/>
        <v>spaces</v>
      </c>
      <c r="R3028">
        <f t="shared" si="190"/>
        <v>2017</v>
      </c>
      <c r="S3028">
        <f t="shared" si="191"/>
        <v>2017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(((J3029/60)/60)/24)+DATE(1970,1,1)</f>
        <v>42053.704293981486</v>
      </c>
      <c r="P3029" t="str">
        <f t="shared" si="188"/>
        <v>theater</v>
      </c>
      <c r="Q3029" t="str">
        <f t="shared" si="189"/>
        <v>spaces</v>
      </c>
      <c r="R3029">
        <f t="shared" si="190"/>
        <v>2015</v>
      </c>
      <c r="S3029">
        <f t="shared" si="191"/>
        <v>2015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(((J3030/60)/60)/24)+DATE(1970,1,1)</f>
        <v>42567.264178240745</v>
      </c>
      <c r="P3030" t="str">
        <f t="shared" si="188"/>
        <v>theater</v>
      </c>
      <c r="Q3030" t="str">
        <f t="shared" si="189"/>
        <v>spaces</v>
      </c>
      <c r="R3030">
        <f t="shared" si="190"/>
        <v>2016</v>
      </c>
      <c r="S3030">
        <f t="shared" si="191"/>
        <v>2016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(((J3031/60)/60)/24)+DATE(1970,1,1)</f>
        <v>41932.708877314813</v>
      </c>
      <c r="P3031" t="str">
        <f t="shared" si="188"/>
        <v>theater</v>
      </c>
      <c r="Q3031" t="str">
        <f t="shared" si="189"/>
        <v>spaces</v>
      </c>
      <c r="R3031">
        <f t="shared" si="190"/>
        <v>2014</v>
      </c>
      <c r="S3031">
        <f t="shared" si="191"/>
        <v>2014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(((J3032/60)/60)/24)+DATE(1970,1,1)</f>
        <v>42233.747349537036</v>
      </c>
      <c r="P3032" t="str">
        <f t="shared" si="188"/>
        <v>theater</v>
      </c>
      <c r="Q3032" t="str">
        <f t="shared" si="189"/>
        <v>spaces</v>
      </c>
      <c r="R3032">
        <f t="shared" si="190"/>
        <v>2015</v>
      </c>
      <c r="S3032">
        <f t="shared" si="191"/>
        <v>2015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(((J3033/60)/60)/24)+DATE(1970,1,1)</f>
        <v>42597.882488425923</v>
      </c>
      <c r="P3033" t="str">
        <f t="shared" si="188"/>
        <v>theater</v>
      </c>
      <c r="Q3033" t="str">
        <f t="shared" si="189"/>
        <v>spaces</v>
      </c>
      <c r="R3033">
        <f t="shared" si="190"/>
        <v>2016</v>
      </c>
      <c r="S3033">
        <f t="shared" si="191"/>
        <v>2016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(((J3034/60)/60)/24)+DATE(1970,1,1)</f>
        <v>42228.044664351852</v>
      </c>
      <c r="P3034" t="str">
        <f t="shared" si="188"/>
        <v>theater</v>
      </c>
      <c r="Q3034" t="str">
        <f t="shared" si="189"/>
        <v>spaces</v>
      </c>
      <c r="R3034">
        <f t="shared" si="190"/>
        <v>2015</v>
      </c>
      <c r="S3034">
        <f t="shared" si="191"/>
        <v>2015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(((J3035/60)/60)/24)+DATE(1970,1,1)</f>
        <v>42570.110243055555</v>
      </c>
      <c r="P3035" t="str">
        <f t="shared" si="188"/>
        <v>theater</v>
      </c>
      <c r="Q3035" t="str">
        <f t="shared" si="189"/>
        <v>spaces</v>
      </c>
      <c r="R3035">
        <f t="shared" si="190"/>
        <v>2016</v>
      </c>
      <c r="S3035">
        <f t="shared" si="191"/>
        <v>2016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(((J3036/60)/60)/24)+DATE(1970,1,1)</f>
        <v>42644.535358796296</v>
      </c>
      <c r="P3036" t="str">
        <f t="shared" si="188"/>
        <v>theater</v>
      </c>
      <c r="Q3036" t="str">
        <f t="shared" si="189"/>
        <v>spaces</v>
      </c>
      <c r="R3036">
        <f t="shared" si="190"/>
        <v>2016</v>
      </c>
      <c r="S3036">
        <f t="shared" si="191"/>
        <v>2016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(((J3037/60)/60)/24)+DATE(1970,1,1)</f>
        <v>41368.560289351852</v>
      </c>
      <c r="P3037" t="str">
        <f t="shared" si="188"/>
        <v>theater</v>
      </c>
      <c r="Q3037" t="str">
        <f t="shared" si="189"/>
        <v>spaces</v>
      </c>
      <c r="R3037">
        <f t="shared" si="190"/>
        <v>2013</v>
      </c>
      <c r="S3037">
        <f t="shared" si="191"/>
        <v>2013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(((J3038/60)/60)/24)+DATE(1970,1,1)</f>
        <v>41466.785231481481</v>
      </c>
      <c r="P3038" t="str">
        <f t="shared" si="188"/>
        <v>theater</v>
      </c>
      <c r="Q3038" t="str">
        <f t="shared" si="189"/>
        <v>spaces</v>
      </c>
      <c r="R3038">
        <f t="shared" si="190"/>
        <v>2013</v>
      </c>
      <c r="S3038">
        <f t="shared" si="191"/>
        <v>2013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(((J3039/60)/60)/24)+DATE(1970,1,1)</f>
        <v>40378.893206018518</v>
      </c>
      <c r="P3039" t="str">
        <f t="shared" si="188"/>
        <v>theater</v>
      </c>
      <c r="Q3039" t="str">
        <f t="shared" si="189"/>
        <v>spaces</v>
      </c>
      <c r="R3039">
        <f t="shared" si="190"/>
        <v>2010</v>
      </c>
      <c r="S3039">
        <f t="shared" si="191"/>
        <v>2010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(((J3040/60)/60)/24)+DATE(1970,1,1)</f>
        <v>42373.252280092594</v>
      </c>
      <c r="P3040" t="str">
        <f t="shared" si="188"/>
        <v>theater</v>
      </c>
      <c r="Q3040" t="str">
        <f t="shared" si="189"/>
        <v>spaces</v>
      </c>
      <c r="R3040">
        <f t="shared" si="190"/>
        <v>2016</v>
      </c>
      <c r="S3040">
        <f t="shared" si="191"/>
        <v>2016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(((J3041/60)/60)/24)+DATE(1970,1,1)</f>
        <v>41610.794421296298</v>
      </c>
      <c r="P3041" t="str">
        <f t="shared" si="188"/>
        <v>theater</v>
      </c>
      <c r="Q3041" t="str">
        <f t="shared" si="189"/>
        <v>spaces</v>
      </c>
      <c r="R3041">
        <f t="shared" si="190"/>
        <v>2013</v>
      </c>
      <c r="S3041">
        <f t="shared" si="191"/>
        <v>2013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(((J3042/60)/60)/24)+DATE(1970,1,1)</f>
        <v>42177.791909722218</v>
      </c>
      <c r="P3042" t="str">
        <f t="shared" si="188"/>
        <v>theater</v>
      </c>
      <c r="Q3042" t="str">
        <f t="shared" si="189"/>
        <v>spaces</v>
      </c>
      <c r="R3042">
        <f t="shared" si="190"/>
        <v>2015</v>
      </c>
      <c r="S3042">
        <f t="shared" si="191"/>
        <v>2015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(((J3043/60)/60)/24)+DATE(1970,1,1)</f>
        <v>42359.868611111116</v>
      </c>
      <c r="P3043" t="str">
        <f t="shared" si="188"/>
        <v>theater</v>
      </c>
      <c r="Q3043" t="str">
        <f t="shared" si="189"/>
        <v>spaces</v>
      </c>
      <c r="R3043">
        <f t="shared" si="190"/>
        <v>2015</v>
      </c>
      <c r="S3043">
        <f t="shared" si="191"/>
        <v>2015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(((J3044/60)/60)/24)+DATE(1970,1,1)</f>
        <v>42253.688043981485</v>
      </c>
      <c r="P3044" t="str">
        <f t="shared" si="188"/>
        <v>theater</v>
      </c>
      <c r="Q3044" t="str">
        <f t="shared" si="189"/>
        <v>spaces</v>
      </c>
      <c r="R3044">
        <f t="shared" si="190"/>
        <v>2015</v>
      </c>
      <c r="S3044">
        <f t="shared" si="191"/>
        <v>2015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(((J3045/60)/60)/24)+DATE(1970,1,1)</f>
        <v>42083.070590277777</v>
      </c>
      <c r="P3045" t="str">
        <f t="shared" si="188"/>
        <v>theater</v>
      </c>
      <c r="Q3045" t="str">
        <f t="shared" si="189"/>
        <v>spaces</v>
      </c>
      <c r="R3045">
        <f t="shared" si="190"/>
        <v>2015</v>
      </c>
      <c r="S3045">
        <f t="shared" si="191"/>
        <v>2015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(((J3046/60)/60)/24)+DATE(1970,1,1)</f>
        <v>42387.7268287037</v>
      </c>
      <c r="P3046" t="str">
        <f t="shared" si="188"/>
        <v>theater</v>
      </c>
      <c r="Q3046" t="str">
        <f t="shared" si="189"/>
        <v>spaces</v>
      </c>
      <c r="R3046">
        <f t="shared" si="190"/>
        <v>2016</v>
      </c>
      <c r="S3046">
        <f t="shared" si="191"/>
        <v>2016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(((J3047/60)/60)/24)+DATE(1970,1,1)</f>
        <v>41843.155729166669</v>
      </c>
      <c r="P3047" t="str">
        <f t="shared" si="188"/>
        <v>theater</v>
      </c>
      <c r="Q3047" t="str">
        <f t="shared" si="189"/>
        <v>spaces</v>
      </c>
      <c r="R3047">
        <f t="shared" si="190"/>
        <v>2014</v>
      </c>
      <c r="S3047">
        <f t="shared" si="191"/>
        <v>2014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(((J3048/60)/60)/24)+DATE(1970,1,1)</f>
        <v>41862.803078703706</v>
      </c>
      <c r="P3048" t="str">
        <f t="shared" si="188"/>
        <v>theater</v>
      </c>
      <c r="Q3048" t="str">
        <f t="shared" si="189"/>
        <v>spaces</v>
      </c>
      <c r="R3048">
        <f t="shared" si="190"/>
        <v>2014</v>
      </c>
      <c r="S3048">
        <f t="shared" si="191"/>
        <v>2014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(((J3049/60)/60)/24)+DATE(1970,1,1)</f>
        <v>42443.989050925928</v>
      </c>
      <c r="P3049" t="str">
        <f t="shared" si="188"/>
        <v>theater</v>
      </c>
      <c r="Q3049" t="str">
        <f t="shared" si="189"/>
        <v>spaces</v>
      </c>
      <c r="R3049">
        <f t="shared" si="190"/>
        <v>2016</v>
      </c>
      <c r="S3049">
        <f t="shared" si="191"/>
        <v>2016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(((J3050/60)/60)/24)+DATE(1970,1,1)</f>
        <v>41975.901180555549</v>
      </c>
      <c r="P3050" t="str">
        <f t="shared" si="188"/>
        <v>theater</v>
      </c>
      <c r="Q3050" t="str">
        <f t="shared" si="189"/>
        <v>spaces</v>
      </c>
      <c r="R3050">
        <f t="shared" si="190"/>
        <v>2014</v>
      </c>
      <c r="S3050">
        <f t="shared" si="191"/>
        <v>2014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(((J3051/60)/60)/24)+DATE(1970,1,1)</f>
        <v>42139.014525462961</v>
      </c>
      <c r="P3051" t="str">
        <f t="shared" si="188"/>
        <v>theater</v>
      </c>
      <c r="Q3051" t="str">
        <f t="shared" si="189"/>
        <v>spaces</v>
      </c>
      <c r="R3051">
        <f t="shared" si="190"/>
        <v>2015</v>
      </c>
      <c r="S3051">
        <f t="shared" si="191"/>
        <v>2015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(((J3052/60)/60)/24)+DATE(1970,1,1)</f>
        <v>42465.16851851852</v>
      </c>
      <c r="P3052" t="str">
        <f t="shared" si="188"/>
        <v>theater</v>
      </c>
      <c r="Q3052" t="str">
        <f t="shared" si="189"/>
        <v>spaces</v>
      </c>
      <c r="R3052">
        <f t="shared" si="190"/>
        <v>2016</v>
      </c>
      <c r="S3052">
        <f t="shared" si="191"/>
        <v>2016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(((J3053/60)/60)/24)+DATE(1970,1,1)</f>
        <v>42744.416030092587</v>
      </c>
      <c r="P3053" t="str">
        <f t="shared" si="188"/>
        <v>theater</v>
      </c>
      <c r="Q3053" t="str">
        <f t="shared" si="189"/>
        <v>spaces</v>
      </c>
      <c r="R3053">
        <f t="shared" si="190"/>
        <v>2017</v>
      </c>
      <c r="S3053">
        <f t="shared" si="191"/>
        <v>2017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(((J3054/60)/60)/24)+DATE(1970,1,1)</f>
        <v>42122.670069444444</v>
      </c>
      <c r="P3054" t="str">
        <f t="shared" si="188"/>
        <v>theater</v>
      </c>
      <c r="Q3054" t="str">
        <f t="shared" si="189"/>
        <v>spaces</v>
      </c>
      <c r="R3054">
        <f t="shared" si="190"/>
        <v>2015</v>
      </c>
      <c r="S3054">
        <f t="shared" si="191"/>
        <v>2015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(((J3055/60)/60)/24)+DATE(1970,1,1)</f>
        <v>41862.761724537035</v>
      </c>
      <c r="P3055" t="str">
        <f t="shared" si="188"/>
        <v>theater</v>
      </c>
      <c r="Q3055" t="str">
        <f t="shared" si="189"/>
        <v>spaces</v>
      </c>
      <c r="R3055">
        <f t="shared" si="190"/>
        <v>2014</v>
      </c>
      <c r="S3055">
        <f t="shared" si="191"/>
        <v>2014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(((J3056/60)/60)/24)+DATE(1970,1,1)</f>
        <v>42027.832800925928</v>
      </c>
      <c r="P3056" t="str">
        <f t="shared" si="188"/>
        <v>theater</v>
      </c>
      <c r="Q3056" t="str">
        <f t="shared" si="189"/>
        <v>spaces</v>
      </c>
      <c r="R3056">
        <f t="shared" si="190"/>
        <v>2015</v>
      </c>
      <c r="S3056">
        <f t="shared" si="191"/>
        <v>2015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(((J3057/60)/60)/24)+DATE(1970,1,1)</f>
        <v>41953.95821759259</v>
      </c>
      <c r="P3057" t="str">
        <f t="shared" si="188"/>
        <v>theater</v>
      </c>
      <c r="Q3057" t="str">
        <f t="shared" si="189"/>
        <v>spaces</v>
      </c>
      <c r="R3057">
        <f t="shared" si="190"/>
        <v>2014</v>
      </c>
      <c r="S3057">
        <f t="shared" si="191"/>
        <v>2014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(((J3058/60)/60)/24)+DATE(1970,1,1)</f>
        <v>41851.636388888888</v>
      </c>
      <c r="P3058" t="str">
        <f t="shared" si="188"/>
        <v>theater</v>
      </c>
      <c r="Q3058" t="str">
        <f t="shared" si="189"/>
        <v>spaces</v>
      </c>
      <c r="R3058">
        <f t="shared" si="190"/>
        <v>2014</v>
      </c>
      <c r="S3058">
        <f t="shared" si="191"/>
        <v>2014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(((J3059/60)/60)/24)+DATE(1970,1,1)</f>
        <v>42433.650590277779</v>
      </c>
      <c r="P3059" t="str">
        <f t="shared" si="188"/>
        <v>theater</v>
      </c>
      <c r="Q3059" t="str">
        <f t="shared" si="189"/>
        <v>spaces</v>
      </c>
      <c r="R3059">
        <f t="shared" si="190"/>
        <v>2016</v>
      </c>
      <c r="S3059">
        <f t="shared" si="191"/>
        <v>2016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(((J3060/60)/60)/24)+DATE(1970,1,1)</f>
        <v>42460.374305555553</v>
      </c>
      <c r="P3060" t="str">
        <f t="shared" si="188"/>
        <v>theater</v>
      </c>
      <c r="Q3060" t="str">
        <f t="shared" si="189"/>
        <v>spaces</v>
      </c>
      <c r="R3060">
        <f t="shared" si="190"/>
        <v>2016</v>
      </c>
      <c r="S3060">
        <f t="shared" si="191"/>
        <v>2016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(((J3061/60)/60)/24)+DATE(1970,1,1)</f>
        <v>41829.935717592591</v>
      </c>
      <c r="P3061" t="str">
        <f t="shared" si="188"/>
        <v>theater</v>
      </c>
      <c r="Q3061" t="str">
        <f t="shared" si="189"/>
        <v>spaces</v>
      </c>
      <c r="R3061">
        <f t="shared" si="190"/>
        <v>2014</v>
      </c>
      <c r="S3061">
        <f t="shared" si="191"/>
        <v>2014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(((J3062/60)/60)/24)+DATE(1970,1,1)</f>
        <v>42245.274699074071</v>
      </c>
      <c r="P3062" t="str">
        <f t="shared" si="188"/>
        <v>theater</v>
      </c>
      <c r="Q3062" t="str">
        <f t="shared" si="189"/>
        <v>spaces</v>
      </c>
      <c r="R3062">
        <f t="shared" si="190"/>
        <v>2015</v>
      </c>
      <c r="S3062">
        <f t="shared" si="191"/>
        <v>2015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(((J3063/60)/60)/24)+DATE(1970,1,1)</f>
        <v>41834.784120370372</v>
      </c>
      <c r="P3063" t="str">
        <f t="shared" si="188"/>
        <v>theater</v>
      </c>
      <c r="Q3063" t="str">
        <f t="shared" si="189"/>
        <v>spaces</v>
      </c>
      <c r="R3063">
        <f t="shared" si="190"/>
        <v>2014</v>
      </c>
      <c r="S3063">
        <f t="shared" si="191"/>
        <v>2014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(((J3064/60)/60)/24)+DATE(1970,1,1)</f>
        <v>42248.535787037035</v>
      </c>
      <c r="P3064" t="str">
        <f t="shared" si="188"/>
        <v>theater</v>
      </c>
      <c r="Q3064" t="str">
        <f t="shared" si="189"/>
        <v>spaces</v>
      </c>
      <c r="R3064">
        <f t="shared" si="190"/>
        <v>2015</v>
      </c>
      <c r="S3064">
        <f t="shared" si="191"/>
        <v>2015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(((J3065/60)/60)/24)+DATE(1970,1,1)</f>
        <v>42630.922893518517</v>
      </c>
      <c r="P3065" t="str">
        <f t="shared" si="188"/>
        <v>theater</v>
      </c>
      <c r="Q3065" t="str">
        <f t="shared" si="189"/>
        <v>spaces</v>
      </c>
      <c r="R3065">
        <f t="shared" si="190"/>
        <v>2016</v>
      </c>
      <c r="S3065">
        <f t="shared" si="191"/>
        <v>2016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(((J3066/60)/60)/24)+DATE(1970,1,1)</f>
        <v>42299.130162037036</v>
      </c>
      <c r="P3066" t="str">
        <f t="shared" si="188"/>
        <v>theater</v>
      </c>
      <c r="Q3066" t="str">
        <f t="shared" si="189"/>
        <v>spaces</v>
      </c>
      <c r="R3066">
        <f t="shared" si="190"/>
        <v>2015</v>
      </c>
      <c r="S3066">
        <f t="shared" si="191"/>
        <v>2015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(((J3067/60)/60)/24)+DATE(1970,1,1)</f>
        <v>41825.055231481485</v>
      </c>
      <c r="P3067" t="str">
        <f t="shared" si="188"/>
        <v>theater</v>
      </c>
      <c r="Q3067" t="str">
        <f t="shared" si="189"/>
        <v>spaces</v>
      </c>
      <c r="R3067">
        <f t="shared" si="190"/>
        <v>2014</v>
      </c>
      <c r="S3067">
        <f t="shared" si="191"/>
        <v>2014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(((J3068/60)/60)/24)+DATE(1970,1,1)</f>
        <v>42531.228437500002</v>
      </c>
      <c r="P3068" t="str">
        <f t="shared" si="188"/>
        <v>theater</v>
      </c>
      <c r="Q3068" t="str">
        <f t="shared" si="189"/>
        <v>spaces</v>
      </c>
      <c r="R3068">
        <f t="shared" si="190"/>
        <v>2016</v>
      </c>
      <c r="S3068">
        <f t="shared" si="191"/>
        <v>2016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(((J3069/60)/60)/24)+DATE(1970,1,1)</f>
        <v>42226.938414351855</v>
      </c>
      <c r="P3069" t="str">
        <f t="shared" si="188"/>
        <v>theater</v>
      </c>
      <c r="Q3069" t="str">
        <f t="shared" si="189"/>
        <v>spaces</v>
      </c>
      <c r="R3069">
        <f t="shared" si="190"/>
        <v>2015</v>
      </c>
      <c r="S3069">
        <f t="shared" si="191"/>
        <v>2015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(((J3070/60)/60)/24)+DATE(1970,1,1)</f>
        <v>42263.691574074073</v>
      </c>
      <c r="P3070" t="str">
        <f t="shared" si="188"/>
        <v>theater</v>
      </c>
      <c r="Q3070" t="str">
        <f t="shared" si="189"/>
        <v>spaces</v>
      </c>
      <c r="R3070">
        <f t="shared" si="190"/>
        <v>2015</v>
      </c>
      <c r="S3070">
        <f t="shared" si="191"/>
        <v>2015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(((J3071/60)/60)/24)+DATE(1970,1,1)</f>
        <v>41957.833726851852</v>
      </c>
      <c r="P3071" t="str">
        <f t="shared" si="188"/>
        <v>theater</v>
      </c>
      <c r="Q3071" t="str">
        <f t="shared" si="189"/>
        <v>spaces</v>
      </c>
      <c r="R3071">
        <f t="shared" si="190"/>
        <v>2014</v>
      </c>
      <c r="S3071">
        <f t="shared" si="191"/>
        <v>2014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(((J3072/60)/60)/24)+DATE(1970,1,1)</f>
        <v>42690.733437499999</v>
      </c>
      <c r="P3072" t="str">
        <f t="shared" si="188"/>
        <v>theater</v>
      </c>
      <c r="Q3072" t="str">
        <f t="shared" si="189"/>
        <v>spaces</v>
      </c>
      <c r="R3072">
        <f t="shared" si="190"/>
        <v>2016</v>
      </c>
      <c r="S3072">
        <f t="shared" si="191"/>
        <v>2016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(((J3073/60)/60)/24)+DATE(1970,1,1)</f>
        <v>42097.732418981483</v>
      </c>
      <c r="P3073" t="str">
        <f t="shared" si="188"/>
        <v>theater</v>
      </c>
      <c r="Q3073" t="str">
        <f t="shared" si="189"/>
        <v>spaces</v>
      </c>
      <c r="R3073">
        <f t="shared" si="190"/>
        <v>2015</v>
      </c>
      <c r="S3073">
        <f t="shared" si="191"/>
        <v>2015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(((J3074/60)/60)/24)+DATE(1970,1,1)</f>
        <v>42658.690532407403</v>
      </c>
      <c r="P3074" t="str">
        <f t="shared" ref="P3074:P3137" si="192">LEFT(N3074,SEARCH("/",N3074)-1)</f>
        <v>theater</v>
      </c>
      <c r="Q3074" t="str">
        <f t="shared" ref="Q3074:Q3137" si="193">RIGHT(N3074,LEN(N3074)-SEARCH("/",N3074))</f>
        <v>spaces</v>
      </c>
      <c r="R3074">
        <f t="shared" si="190"/>
        <v>2016</v>
      </c>
      <c r="S3074">
        <f t="shared" si="191"/>
        <v>2016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(((J3075/60)/60)/24)+DATE(1970,1,1)</f>
        <v>42111.684027777781</v>
      </c>
      <c r="P3075" t="str">
        <f t="shared" si="192"/>
        <v>theater</v>
      </c>
      <c r="Q3075" t="str">
        <f t="shared" si="193"/>
        <v>spaces</v>
      </c>
      <c r="R3075">
        <f t="shared" ref="R3075:R3138" si="194">YEAR(O3075)</f>
        <v>2015</v>
      </c>
      <c r="S3075">
        <f t="shared" ref="S3075:S3138" si="195">YEAR(O3075)</f>
        <v>2015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(((J3076/60)/60)/24)+DATE(1970,1,1)</f>
        <v>42409.571284722217</v>
      </c>
      <c r="P3076" t="str">
        <f t="shared" si="192"/>
        <v>theater</v>
      </c>
      <c r="Q3076" t="str">
        <f t="shared" si="193"/>
        <v>spaces</v>
      </c>
      <c r="R3076">
        <f t="shared" si="194"/>
        <v>2016</v>
      </c>
      <c r="S3076">
        <f t="shared" si="195"/>
        <v>2016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(((J3077/60)/60)/24)+DATE(1970,1,1)</f>
        <v>42551.102314814809</v>
      </c>
      <c r="P3077" t="str">
        <f t="shared" si="192"/>
        <v>theater</v>
      </c>
      <c r="Q3077" t="str">
        <f t="shared" si="193"/>
        <v>spaces</v>
      </c>
      <c r="R3077">
        <f t="shared" si="194"/>
        <v>2016</v>
      </c>
      <c r="S3077">
        <f t="shared" si="195"/>
        <v>2016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(((J3078/60)/60)/24)+DATE(1970,1,1)</f>
        <v>42226.651886574073</v>
      </c>
      <c r="P3078" t="str">
        <f t="shared" si="192"/>
        <v>theater</v>
      </c>
      <c r="Q3078" t="str">
        <f t="shared" si="193"/>
        <v>spaces</v>
      </c>
      <c r="R3078">
        <f t="shared" si="194"/>
        <v>2015</v>
      </c>
      <c r="S3078">
        <f t="shared" si="195"/>
        <v>2015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(((J3079/60)/60)/24)+DATE(1970,1,1)</f>
        <v>42766.956921296296</v>
      </c>
      <c r="P3079" t="str">
        <f t="shared" si="192"/>
        <v>theater</v>
      </c>
      <c r="Q3079" t="str">
        <f t="shared" si="193"/>
        <v>spaces</v>
      </c>
      <c r="R3079">
        <f t="shared" si="194"/>
        <v>2017</v>
      </c>
      <c r="S3079">
        <f t="shared" si="195"/>
        <v>2017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(((J3080/60)/60)/24)+DATE(1970,1,1)</f>
        <v>42031.138831018514</v>
      </c>
      <c r="P3080" t="str">
        <f t="shared" si="192"/>
        <v>theater</v>
      </c>
      <c r="Q3080" t="str">
        <f t="shared" si="193"/>
        <v>spaces</v>
      </c>
      <c r="R3080">
        <f t="shared" si="194"/>
        <v>2015</v>
      </c>
      <c r="S3080">
        <f t="shared" si="195"/>
        <v>2015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(((J3081/60)/60)/24)+DATE(1970,1,1)</f>
        <v>42055.713368055556</v>
      </c>
      <c r="P3081" t="str">
        <f t="shared" si="192"/>
        <v>theater</v>
      </c>
      <c r="Q3081" t="str">
        <f t="shared" si="193"/>
        <v>spaces</v>
      </c>
      <c r="R3081">
        <f t="shared" si="194"/>
        <v>2015</v>
      </c>
      <c r="S3081">
        <f t="shared" si="195"/>
        <v>2015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(((J3082/60)/60)/24)+DATE(1970,1,1)</f>
        <v>41940.028287037036</v>
      </c>
      <c r="P3082" t="str">
        <f t="shared" si="192"/>
        <v>theater</v>
      </c>
      <c r="Q3082" t="str">
        <f t="shared" si="193"/>
        <v>spaces</v>
      </c>
      <c r="R3082">
        <f t="shared" si="194"/>
        <v>2014</v>
      </c>
      <c r="S3082">
        <f t="shared" si="195"/>
        <v>2014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(((J3083/60)/60)/24)+DATE(1970,1,1)</f>
        <v>42237.181608796294</v>
      </c>
      <c r="P3083" t="str">
        <f t="shared" si="192"/>
        <v>theater</v>
      </c>
      <c r="Q3083" t="str">
        <f t="shared" si="193"/>
        <v>spaces</v>
      </c>
      <c r="R3083">
        <f t="shared" si="194"/>
        <v>2015</v>
      </c>
      <c r="S3083">
        <f t="shared" si="195"/>
        <v>2015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(((J3084/60)/60)/24)+DATE(1970,1,1)</f>
        <v>42293.922986111109</v>
      </c>
      <c r="P3084" t="str">
        <f t="shared" si="192"/>
        <v>theater</v>
      </c>
      <c r="Q3084" t="str">
        <f t="shared" si="193"/>
        <v>spaces</v>
      </c>
      <c r="R3084">
        <f t="shared" si="194"/>
        <v>2015</v>
      </c>
      <c r="S3084">
        <f t="shared" si="195"/>
        <v>2015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(((J3085/60)/60)/24)+DATE(1970,1,1)</f>
        <v>41853.563402777778</v>
      </c>
      <c r="P3085" t="str">
        <f t="shared" si="192"/>
        <v>theater</v>
      </c>
      <c r="Q3085" t="str">
        <f t="shared" si="193"/>
        <v>spaces</v>
      </c>
      <c r="R3085">
        <f t="shared" si="194"/>
        <v>2014</v>
      </c>
      <c r="S3085">
        <f t="shared" si="195"/>
        <v>2014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(((J3086/60)/60)/24)+DATE(1970,1,1)</f>
        <v>42100.723738425921</v>
      </c>
      <c r="P3086" t="str">
        <f t="shared" si="192"/>
        <v>theater</v>
      </c>
      <c r="Q3086" t="str">
        <f t="shared" si="193"/>
        <v>spaces</v>
      </c>
      <c r="R3086">
        <f t="shared" si="194"/>
        <v>2015</v>
      </c>
      <c r="S3086">
        <f t="shared" si="195"/>
        <v>2015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(((J3087/60)/60)/24)+DATE(1970,1,1)</f>
        <v>42246.883784722217</v>
      </c>
      <c r="P3087" t="str">
        <f t="shared" si="192"/>
        <v>theater</v>
      </c>
      <c r="Q3087" t="str">
        <f t="shared" si="193"/>
        <v>spaces</v>
      </c>
      <c r="R3087">
        <f t="shared" si="194"/>
        <v>2015</v>
      </c>
      <c r="S3087">
        <f t="shared" si="195"/>
        <v>2015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(((J3088/60)/60)/24)+DATE(1970,1,1)</f>
        <v>42173.67082175926</v>
      </c>
      <c r="P3088" t="str">
        <f t="shared" si="192"/>
        <v>theater</v>
      </c>
      <c r="Q3088" t="str">
        <f t="shared" si="193"/>
        <v>spaces</v>
      </c>
      <c r="R3088">
        <f t="shared" si="194"/>
        <v>2015</v>
      </c>
      <c r="S3088">
        <f t="shared" si="195"/>
        <v>2015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(((J3089/60)/60)/24)+DATE(1970,1,1)</f>
        <v>42665.150347222225</v>
      </c>
      <c r="P3089" t="str">
        <f t="shared" si="192"/>
        <v>theater</v>
      </c>
      <c r="Q3089" t="str">
        <f t="shared" si="193"/>
        <v>spaces</v>
      </c>
      <c r="R3089">
        <f t="shared" si="194"/>
        <v>2016</v>
      </c>
      <c r="S3089">
        <f t="shared" si="195"/>
        <v>2016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(((J3090/60)/60)/24)+DATE(1970,1,1)</f>
        <v>41981.57230324074</v>
      </c>
      <c r="P3090" t="str">
        <f t="shared" si="192"/>
        <v>theater</v>
      </c>
      <c r="Q3090" t="str">
        <f t="shared" si="193"/>
        <v>spaces</v>
      </c>
      <c r="R3090">
        <f t="shared" si="194"/>
        <v>2014</v>
      </c>
      <c r="S3090">
        <f t="shared" si="195"/>
        <v>2014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(((J3091/60)/60)/24)+DATE(1970,1,1)</f>
        <v>42528.542627314819</v>
      </c>
      <c r="P3091" t="str">
        <f t="shared" si="192"/>
        <v>theater</v>
      </c>
      <c r="Q3091" t="str">
        <f t="shared" si="193"/>
        <v>spaces</v>
      </c>
      <c r="R3091">
        <f t="shared" si="194"/>
        <v>2016</v>
      </c>
      <c r="S3091">
        <f t="shared" si="195"/>
        <v>2016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(((J3092/60)/60)/24)+DATE(1970,1,1)</f>
        <v>42065.818807870368</v>
      </c>
      <c r="P3092" t="str">
        <f t="shared" si="192"/>
        <v>theater</v>
      </c>
      <c r="Q3092" t="str">
        <f t="shared" si="193"/>
        <v>spaces</v>
      </c>
      <c r="R3092">
        <f t="shared" si="194"/>
        <v>2015</v>
      </c>
      <c r="S3092">
        <f t="shared" si="195"/>
        <v>2015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(((J3093/60)/60)/24)+DATE(1970,1,1)</f>
        <v>42566.948414351849</v>
      </c>
      <c r="P3093" t="str">
        <f t="shared" si="192"/>
        <v>theater</v>
      </c>
      <c r="Q3093" t="str">
        <f t="shared" si="193"/>
        <v>spaces</v>
      </c>
      <c r="R3093">
        <f t="shared" si="194"/>
        <v>2016</v>
      </c>
      <c r="S3093">
        <f t="shared" si="195"/>
        <v>2016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(((J3094/60)/60)/24)+DATE(1970,1,1)</f>
        <v>42255.619351851856</v>
      </c>
      <c r="P3094" t="str">
        <f t="shared" si="192"/>
        <v>theater</v>
      </c>
      <c r="Q3094" t="str">
        <f t="shared" si="193"/>
        <v>spaces</v>
      </c>
      <c r="R3094">
        <f t="shared" si="194"/>
        <v>2015</v>
      </c>
      <c r="S3094">
        <f t="shared" si="195"/>
        <v>2015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(((J3095/60)/60)/24)+DATE(1970,1,1)</f>
        <v>41760.909039351849</v>
      </c>
      <c r="P3095" t="str">
        <f t="shared" si="192"/>
        <v>theater</v>
      </c>
      <c r="Q3095" t="str">
        <f t="shared" si="193"/>
        <v>spaces</v>
      </c>
      <c r="R3095">
        <f t="shared" si="194"/>
        <v>2014</v>
      </c>
      <c r="S3095">
        <f t="shared" si="195"/>
        <v>2014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(((J3096/60)/60)/24)+DATE(1970,1,1)</f>
        <v>42207.795787037037</v>
      </c>
      <c r="P3096" t="str">
        <f t="shared" si="192"/>
        <v>theater</v>
      </c>
      <c r="Q3096" t="str">
        <f t="shared" si="193"/>
        <v>spaces</v>
      </c>
      <c r="R3096">
        <f t="shared" si="194"/>
        <v>2015</v>
      </c>
      <c r="S3096">
        <f t="shared" si="195"/>
        <v>2015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(((J3097/60)/60)/24)+DATE(1970,1,1)</f>
        <v>42523.025231481486</v>
      </c>
      <c r="P3097" t="str">
        <f t="shared" si="192"/>
        <v>theater</v>
      </c>
      <c r="Q3097" t="str">
        <f t="shared" si="193"/>
        <v>spaces</v>
      </c>
      <c r="R3097">
        <f t="shared" si="194"/>
        <v>2016</v>
      </c>
      <c r="S3097">
        <f t="shared" si="195"/>
        <v>2016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(((J3098/60)/60)/24)+DATE(1970,1,1)</f>
        <v>42114.825532407413</v>
      </c>
      <c r="P3098" t="str">
        <f t="shared" si="192"/>
        <v>theater</v>
      </c>
      <c r="Q3098" t="str">
        <f t="shared" si="193"/>
        <v>spaces</v>
      </c>
      <c r="R3098">
        <f t="shared" si="194"/>
        <v>2015</v>
      </c>
      <c r="S3098">
        <f t="shared" si="195"/>
        <v>2015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(((J3099/60)/60)/24)+DATE(1970,1,1)</f>
        <v>42629.503483796296</v>
      </c>
      <c r="P3099" t="str">
        <f t="shared" si="192"/>
        <v>theater</v>
      </c>
      <c r="Q3099" t="str">
        <f t="shared" si="193"/>
        <v>spaces</v>
      </c>
      <c r="R3099">
        <f t="shared" si="194"/>
        <v>2016</v>
      </c>
      <c r="S3099">
        <f t="shared" si="195"/>
        <v>2016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(((J3100/60)/60)/24)+DATE(1970,1,1)</f>
        <v>42359.792233796295</v>
      </c>
      <c r="P3100" t="str">
        <f t="shared" si="192"/>
        <v>theater</v>
      </c>
      <c r="Q3100" t="str">
        <f t="shared" si="193"/>
        <v>spaces</v>
      </c>
      <c r="R3100">
        <f t="shared" si="194"/>
        <v>2015</v>
      </c>
      <c r="S3100">
        <f t="shared" si="195"/>
        <v>2015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(((J3101/60)/60)/24)+DATE(1970,1,1)</f>
        <v>42382.189710648148</v>
      </c>
      <c r="P3101" t="str">
        <f t="shared" si="192"/>
        <v>theater</v>
      </c>
      <c r="Q3101" t="str">
        <f t="shared" si="193"/>
        <v>spaces</v>
      </c>
      <c r="R3101">
        <f t="shared" si="194"/>
        <v>2016</v>
      </c>
      <c r="S3101">
        <f t="shared" si="195"/>
        <v>2016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(((J3102/60)/60)/24)+DATE(1970,1,1)</f>
        <v>41902.622395833336</v>
      </c>
      <c r="P3102" t="str">
        <f t="shared" si="192"/>
        <v>theater</v>
      </c>
      <c r="Q3102" t="str">
        <f t="shared" si="193"/>
        <v>spaces</v>
      </c>
      <c r="R3102">
        <f t="shared" si="194"/>
        <v>2014</v>
      </c>
      <c r="S3102">
        <f t="shared" si="195"/>
        <v>2014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(((J3103/60)/60)/24)+DATE(1970,1,1)</f>
        <v>42171.383530092593</v>
      </c>
      <c r="P3103" t="str">
        <f t="shared" si="192"/>
        <v>theater</v>
      </c>
      <c r="Q3103" t="str">
        <f t="shared" si="193"/>
        <v>spaces</v>
      </c>
      <c r="R3103">
        <f t="shared" si="194"/>
        <v>2015</v>
      </c>
      <c r="S3103">
        <f t="shared" si="195"/>
        <v>2015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(((J3104/60)/60)/24)+DATE(1970,1,1)</f>
        <v>42555.340486111112</v>
      </c>
      <c r="P3104" t="str">
        <f t="shared" si="192"/>
        <v>theater</v>
      </c>
      <c r="Q3104" t="str">
        <f t="shared" si="193"/>
        <v>spaces</v>
      </c>
      <c r="R3104">
        <f t="shared" si="194"/>
        <v>2016</v>
      </c>
      <c r="S3104">
        <f t="shared" si="195"/>
        <v>2016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(((J3105/60)/60)/24)+DATE(1970,1,1)</f>
        <v>42107.156319444446</v>
      </c>
      <c r="P3105" t="str">
        <f t="shared" si="192"/>
        <v>theater</v>
      </c>
      <c r="Q3105" t="str">
        <f t="shared" si="193"/>
        <v>spaces</v>
      </c>
      <c r="R3105">
        <f t="shared" si="194"/>
        <v>2015</v>
      </c>
      <c r="S3105">
        <f t="shared" si="195"/>
        <v>2015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(((J3106/60)/60)/24)+DATE(1970,1,1)</f>
        <v>42006.908692129626</v>
      </c>
      <c r="P3106" t="str">
        <f t="shared" si="192"/>
        <v>theater</v>
      </c>
      <c r="Q3106" t="str">
        <f t="shared" si="193"/>
        <v>spaces</v>
      </c>
      <c r="R3106">
        <f t="shared" si="194"/>
        <v>2015</v>
      </c>
      <c r="S3106">
        <f t="shared" si="195"/>
        <v>2015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(((J3107/60)/60)/24)+DATE(1970,1,1)</f>
        <v>41876.718935185185</v>
      </c>
      <c r="P3107" t="str">
        <f t="shared" si="192"/>
        <v>theater</v>
      </c>
      <c r="Q3107" t="str">
        <f t="shared" si="193"/>
        <v>spaces</v>
      </c>
      <c r="R3107">
        <f t="shared" si="194"/>
        <v>2014</v>
      </c>
      <c r="S3107">
        <f t="shared" si="195"/>
        <v>2014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(((J3108/60)/60)/24)+DATE(1970,1,1)</f>
        <v>42241.429120370376</v>
      </c>
      <c r="P3108" t="str">
        <f t="shared" si="192"/>
        <v>theater</v>
      </c>
      <c r="Q3108" t="str">
        <f t="shared" si="193"/>
        <v>spaces</v>
      </c>
      <c r="R3108">
        <f t="shared" si="194"/>
        <v>2015</v>
      </c>
      <c r="S3108">
        <f t="shared" si="195"/>
        <v>2015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(((J3109/60)/60)/24)+DATE(1970,1,1)</f>
        <v>42128.814247685179</v>
      </c>
      <c r="P3109" t="str">
        <f t="shared" si="192"/>
        <v>theater</v>
      </c>
      <c r="Q3109" t="str">
        <f t="shared" si="193"/>
        <v>spaces</v>
      </c>
      <c r="R3109">
        <f t="shared" si="194"/>
        <v>2015</v>
      </c>
      <c r="S3109">
        <f t="shared" si="195"/>
        <v>2015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(((J3110/60)/60)/24)+DATE(1970,1,1)</f>
        <v>42062.680486111116</v>
      </c>
      <c r="P3110" t="str">
        <f t="shared" si="192"/>
        <v>theater</v>
      </c>
      <c r="Q3110" t="str">
        <f t="shared" si="193"/>
        <v>spaces</v>
      </c>
      <c r="R3110">
        <f t="shared" si="194"/>
        <v>2015</v>
      </c>
      <c r="S3110">
        <f t="shared" si="195"/>
        <v>2015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(((J3111/60)/60)/24)+DATE(1970,1,1)</f>
        <v>41844.125115740739</v>
      </c>
      <c r="P3111" t="str">
        <f t="shared" si="192"/>
        <v>theater</v>
      </c>
      <c r="Q3111" t="str">
        <f t="shared" si="193"/>
        <v>spaces</v>
      </c>
      <c r="R3111">
        <f t="shared" si="194"/>
        <v>2014</v>
      </c>
      <c r="S3111">
        <f t="shared" si="195"/>
        <v>2014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(((J3112/60)/60)/24)+DATE(1970,1,1)</f>
        <v>42745.031469907408</v>
      </c>
      <c r="P3112" t="str">
        <f t="shared" si="192"/>
        <v>theater</v>
      </c>
      <c r="Q3112" t="str">
        <f t="shared" si="193"/>
        <v>spaces</v>
      </c>
      <c r="R3112">
        <f t="shared" si="194"/>
        <v>2017</v>
      </c>
      <c r="S3112">
        <f t="shared" si="195"/>
        <v>2017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(((J3113/60)/60)/24)+DATE(1970,1,1)</f>
        <v>41885.595138888886</v>
      </c>
      <c r="P3113" t="str">
        <f t="shared" si="192"/>
        <v>theater</v>
      </c>
      <c r="Q3113" t="str">
        <f t="shared" si="193"/>
        <v>spaces</v>
      </c>
      <c r="R3113">
        <f t="shared" si="194"/>
        <v>2014</v>
      </c>
      <c r="S3113">
        <f t="shared" si="195"/>
        <v>2014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(((J3114/60)/60)/24)+DATE(1970,1,1)</f>
        <v>42615.121921296297</v>
      </c>
      <c r="P3114" t="str">
        <f t="shared" si="192"/>
        <v>theater</v>
      </c>
      <c r="Q3114" t="str">
        <f t="shared" si="193"/>
        <v>spaces</v>
      </c>
      <c r="R3114">
        <f t="shared" si="194"/>
        <v>2016</v>
      </c>
      <c r="S3114">
        <f t="shared" si="195"/>
        <v>2016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(((J3115/60)/60)/24)+DATE(1970,1,1)</f>
        <v>42081.731273148151</v>
      </c>
      <c r="P3115" t="str">
        <f t="shared" si="192"/>
        <v>theater</v>
      </c>
      <c r="Q3115" t="str">
        <f t="shared" si="193"/>
        <v>spaces</v>
      </c>
      <c r="R3115">
        <f t="shared" si="194"/>
        <v>2015</v>
      </c>
      <c r="S3115">
        <f t="shared" si="195"/>
        <v>2015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(((J3116/60)/60)/24)+DATE(1970,1,1)</f>
        <v>41843.632523148146</v>
      </c>
      <c r="P3116" t="str">
        <f t="shared" si="192"/>
        <v>theater</v>
      </c>
      <c r="Q3116" t="str">
        <f t="shared" si="193"/>
        <v>spaces</v>
      </c>
      <c r="R3116">
        <f t="shared" si="194"/>
        <v>2014</v>
      </c>
      <c r="S3116">
        <f t="shared" si="195"/>
        <v>2014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(((J3117/60)/60)/24)+DATE(1970,1,1)</f>
        <v>42496.447071759263</v>
      </c>
      <c r="P3117" t="str">
        <f t="shared" si="192"/>
        <v>theater</v>
      </c>
      <c r="Q3117" t="str">
        <f t="shared" si="193"/>
        <v>spaces</v>
      </c>
      <c r="R3117">
        <f t="shared" si="194"/>
        <v>2016</v>
      </c>
      <c r="S3117">
        <f t="shared" si="195"/>
        <v>2016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(((J3118/60)/60)/24)+DATE(1970,1,1)</f>
        <v>42081.515335648146</v>
      </c>
      <c r="P3118" t="str">
        <f t="shared" si="192"/>
        <v>theater</v>
      </c>
      <c r="Q3118" t="str">
        <f t="shared" si="193"/>
        <v>spaces</v>
      </c>
      <c r="R3118">
        <f t="shared" si="194"/>
        <v>2015</v>
      </c>
      <c r="S3118">
        <f t="shared" si="195"/>
        <v>2015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(((J3119/60)/60)/24)+DATE(1970,1,1)</f>
        <v>42509.374537037031</v>
      </c>
      <c r="P3119" t="str">
        <f t="shared" si="192"/>
        <v>theater</v>
      </c>
      <c r="Q3119" t="str">
        <f t="shared" si="193"/>
        <v>spaces</v>
      </c>
      <c r="R3119">
        <f t="shared" si="194"/>
        <v>2016</v>
      </c>
      <c r="S3119">
        <f t="shared" si="195"/>
        <v>2016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(((J3120/60)/60)/24)+DATE(1970,1,1)</f>
        <v>42534.649571759262</v>
      </c>
      <c r="P3120" t="str">
        <f t="shared" si="192"/>
        <v>theater</v>
      </c>
      <c r="Q3120" t="str">
        <f t="shared" si="193"/>
        <v>spaces</v>
      </c>
      <c r="R3120">
        <f t="shared" si="194"/>
        <v>2016</v>
      </c>
      <c r="S3120">
        <f t="shared" si="195"/>
        <v>2016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(((J3121/60)/60)/24)+DATE(1970,1,1)</f>
        <v>42060.04550925926</v>
      </c>
      <c r="P3121" t="str">
        <f t="shared" si="192"/>
        <v>theater</v>
      </c>
      <c r="Q3121" t="str">
        <f t="shared" si="193"/>
        <v>spaces</v>
      </c>
      <c r="R3121">
        <f t="shared" si="194"/>
        <v>2015</v>
      </c>
      <c r="S3121">
        <f t="shared" si="195"/>
        <v>2015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(((J3122/60)/60)/24)+DATE(1970,1,1)</f>
        <v>42435.942083333335</v>
      </c>
      <c r="P3122" t="str">
        <f t="shared" si="192"/>
        <v>theater</v>
      </c>
      <c r="Q3122" t="str">
        <f t="shared" si="193"/>
        <v>spaces</v>
      </c>
      <c r="R3122">
        <f t="shared" si="194"/>
        <v>2016</v>
      </c>
      <c r="S3122">
        <f t="shared" si="195"/>
        <v>2016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(((J3123/60)/60)/24)+DATE(1970,1,1)</f>
        <v>41848.679803240739</v>
      </c>
      <c r="P3123" t="str">
        <f t="shared" si="192"/>
        <v>theater</v>
      </c>
      <c r="Q3123" t="str">
        <f t="shared" si="193"/>
        <v>spaces</v>
      </c>
      <c r="R3123">
        <f t="shared" si="194"/>
        <v>2014</v>
      </c>
      <c r="S3123">
        <f t="shared" si="195"/>
        <v>2014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(((J3124/60)/60)/24)+DATE(1970,1,1)</f>
        <v>42678.932083333333</v>
      </c>
      <c r="P3124" t="str">
        <f t="shared" si="192"/>
        <v>theater</v>
      </c>
      <c r="Q3124" t="str">
        <f t="shared" si="193"/>
        <v>spaces</v>
      </c>
      <c r="R3124">
        <f t="shared" si="194"/>
        <v>2016</v>
      </c>
      <c r="S3124">
        <f t="shared" si="195"/>
        <v>2016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(((J3125/60)/60)/24)+DATE(1970,1,1)</f>
        <v>42530.993032407408</v>
      </c>
      <c r="P3125" t="str">
        <f t="shared" si="192"/>
        <v>theater</v>
      </c>
      <c r="Q3125" t="str">
        <f t="shared" si="193"/>
        <v>spaces</v>
      </c>
      <c r="R3125">
        <f t="shared" si="194"/>
        <v>2016</v>
      </c>
      <c r="S3125">
        <f t="shared" si="195"/>
        <v>2016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(((J3126/60)/60)/24)+DATE(1970,1,1)</f>
        <v>41977.780104166668</v>
      </c>
      <c r="P3126" t="str">
        <f t="shared" si="192"/>
        <v>theater</v>
      </c>
      <c r="Q3126" t="str">
        <f t="shared" si="193"/>
        <v>spaces</v>
      </c>
      <c r="R3126">
        <f t="shared" si="194"/>
        <v>2014</v>
      </c>
      <c r="S3126">
        <f t="shared" si="195"/>
        <v>2014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(((J3127/60)/60)/24)+DATE(1970,1,1)</f>
        <v>42346.20685185185</v>
      </c>
      <c r="P3127" t="str">
        <f t="shared" si="192"/>
        <v>theater</v>
      </c>
      <c r="Q3127" t="str">
        <f t="shared" si="193"/>
        <v>spaces</v>
      </c>
      <c r="R3127">
        <f t="shared" si="194"/>
        <v>2015</v>
      </c>
      <c r="S3127">
        <f t="shared" si="195"/>
        <v>2015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(((J3128/60)/60)/24)+DATE(1970,1,1)</f>
        <v>42427.01807870371</v>
      </c>
      <c r="P3128" t="str">
        <f t="shared" si="192"/>
        <v>theater</v>
      </c>
      <c r="Q3128" t="str">
        <f t="shared" si="193"/>
        <v>spaces</v>
      </c>
      <c r="R3128">
        <f t="shared" si="194"/>
        <v>2016</v>
      </c>
      <c r="S3128">
        <f t="shared" si="195"/>
        <v>2016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(((J3129/60)/60)/24)+DATE(1970,1,1)</f>
        <v>42034.856817129628</v>
      </c>
      <c r="P3129" t="str">
        <f t="shared" si="192"/>
        <v>theater</v>
      </c>
      <c r="Q3129" t="str">
        <f t="shared" si="193"/>
        <v>spaces</v>
      </c>
      <c r="R3129">
        <f t="shared" si="194"/>
        <v>2015</v>
      </c>
      <c r="S3129">
        <f t="shared" si="195"/>
        <v>2015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(((J3130/60)/60)/24)+DATE(1970,1,1)</f>
        <v>42780.825706018513</v>
      </c>
      <c r="P3130" t="str">
        <f t="shared" si="192"/>
        <v>theater</v>
      </c>
      <c r="Q3130" t="str">
        <f t="shared" si="193"/>
        <v>plays</v>
      </c>
      <c r="R3130">
        <f t="shared" si="194"/>
        <v>2017</v>
      </c>
      <c r="S3130">
        <f t="shared" si="195"/>
        <v>2017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(((J3131/60)/60)/24)+DATE(1970,1,1)</f>
        <v>42803.842812499999</v>
      </c>
      <c r="P3131" t="str">
        <f t="shared" si="192"/>
        <v>theater</v>
      </c>
      <c r="Q3131" t="str">
        <f t="shared" si="193"/>
        <v>plays</v>
      </c>
      <c r="R3131">
        <f t="shared" si="194"/>
        <v>2017</v>
      </c>
      <c r="S3131">
        <f t="shared" si="195"/>
        <v>2017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(((J3132/60)/60)/24)+DATE(1970,1,1)</f>
        <v>42808.640231481477</v>
      </c>
      <c r="P3132" t="str">
        <f t="shared" si="192"/>
        <v>theater</v>
      </c>
      <c r="Q3132" t="str">
        <f t="shared" si="193"/>
        <v>plays</v>
      </c>
      <c r="R3132">
        <f t="shared" si="194"/>
        <v>2017</v>
      </c>
      <c r="S3132">
        <f t="shared" si="195"/>
        <v>2017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(((J3133/60)/60)/24)+DATE(1970,1,1)</f>
        <v>42803.579224537039</v>
      </c>
      <c r="P3133" t="str">
        <f t="shared" si="192"/>
        <v>theater</v>
      </c>
      <c r="Q3133" t="str">
        <f t="shared" si="193"/>
        <v>plays</v>
      </c>
      <c r="R3133">
        <f t="shared" si="194"/>
        <v>2017</v>
      </c>
      <c r="S3133">
        <f t="shared" si="195"/>
        <v>2017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(((J3134/60)/60)/24)+DATE(1970,1,1)</f>
        <v>42786.350231481483</v>
      </c>
      <c r="P3134" t="str">
        <f t="shared" si="192"/>
        <v>theater</v>
      </c>
      <c r="Q3134" t="str">
        <f t="shared" si="193"/>
        <v>plays</v>
      </c>
      <c r="R3134">
        <f t="shared" si="194"/>
        <v>2017</v>
      </c>
      <c r="S3134">
        <f t="shared" si="195"/>
        <v>2017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(((J3135/60)/60)/24)+DATE(1970,1,1)</f>
        <v>42788.565208333333</v>
      </c>
      <c r="P3135" t="str">
        <f t="shared" si="192"/>
        <v>theater</v>
      </c>
      <c r="Q3135" t="str">
        <f t="shared" si="193"/>
        <v>plays</v>
      </c>
      <c r="R3135">
        <f t="shared" si="194"/>
        <v>2017</v>
      </c>
      <c r="S3135">
        <f t="shared" si="195"/>
        <v>2017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(((J3136/60)/60)/24)+DATE(1970,1,1)</f>
        <v>42800.720127314817</v>
      </c>
      <c r="P3136" t="str">
        <f t="shared" si="192"/>
        <v>theater</v>
      </c>
      <c r="Q3136" t="str">
        <f t="shared" si="193"/>
        <v>plays</v>
      </c>
      <c r="R3136">
        <f t="shared" si="194"/>
        <v>2017</v>
      </c>
      <c r="S3136">
        <f t="shared" si="195"/>
        <v>2017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(((J3137/60)/60)/24)+DATE(1970,1,1)</f>
        <v>42807.151863425926</v>
      </c>
      <c r="P3137" t="str">
        <f t="shared" si="192"/>
        <v>theater</v>
      </c>
      <c r="Q3137" t="str">
        <f t="shared" si="193"/>
        <v>plays</v>
      </c>
      <c r="R3137">
        <f t="shared" si="194"/>
        <v>2017</v>
      </c>
      <c r="S3137">
        <f t="shared" si="195"/>
        <v>2017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(((J3138/60)/60)/24)+DATE(1970,1,1)</f>
        <v>42789.462430555555</v>
      </c>
      <c r="P3138" t="str">
        <f t="shared" ref="P3138:P3201" si="196">LEFT(N3138,SEARCH("/",N3138)-1)</f>
        <v>theater</v>
      </c>
      <c r="Q3138" t="str">
        <f t="shared" ref="Q3138:Q3201" si="197">RIGHT(N3138,LEN(N3138)-SEARCH("/",N3138))</f>
        <v>plays</v>
      </c>
      <c r="R3138">
        <f t="shared" si="194"/>
        <v>2017</v>
      </c>
      <c r="S3138">
        <f t="shared" si="195"/>
        <v>2017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(((J3139/60)/60)/24)+DATE(1970,1,1)</f>
        <v>42807.885057870371</v>
      </c>
      <c r="P3139" t="str">
        <f t="shared" si="196"/>
        <v>theater</v>
      </c>
      <c r="Q3139" t="str">
        <f t="shared" si="197"/>
        <v>plays</v>
      </c>
      <c r="R3139">
        <f t="shared" ref="R3139:R3202" si="198">YEAR(O3139)</f>
        <v>2017</v>
      </c>
      <c r="S3139">
        <f t="shared" ref="S3139:S3202" si="199">YEAR(O3139)</f>
        <v>2017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(((J3140/60)/60)/24)+DATE(1970,1,1)</f>
        <v>42809.645914351851</v>
      </c>
      <c r="P3140" t="str">
        <f t="shared" si="196"/>
        <v>theater</v>
      </c>
      <c r="Q3140" t="str">
        <f t="shared" si="197"/>
        <v>plays</v>
      </c>
      <c r="R3140">
        <f t="shared" si="198"/>
        <v>2017</v>
      </c>
      <c r="S3140">
        <f t="shared" si="199"/>
        <v>2017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(((J3141/60)/60)/24)+DATE(1970,1,1)</f>
        <v>42785.270370370374</v>
      </c>
      <c r="P3141" t="str">
        <f t="shared" si="196"/>
        <v>theater</v>
      </c>
      <c r="Q3141" t="str">
        <f t="shared" si="197"/>
        <v>plays</v>
      </c>
      <c r="R3141">
        <f t="shared" si="198"/>
        <v>2017</v>
      </c>
      <c r="S3141">
        <f t="shared" si="199"/>
        <v>2017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(((J3142/60)/60)/24)+DATE(1970,1,1)</f>
        <v>42802.718784722223</v>
      </c>
      <c r="P3142" t="str">
        <f t="shared" si="196"/>
        <v>theater</v>
      </c>
      <c r="Q3142" t="str">
        <f t="shared" si="197"/>
        <v>plays</v>
      </c>
      <c r="R3142">
        <f t="shared" si="198"/>
        <v>2017</v>
      </c>
      <c r="S3142">
        <f t="shared" si="199"/>
        <v>2017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(((J3143/60)/60)/24)+DATE(1970,1,1)</f>
        <v>42800.753333333334</v>
      </c>
      <c r="P3143" t="str">
        <f t="shared" si="196"/>
        <v>theater</v>
      </c>
      <c r="Q3143" t="str">
        <f t="shared" si="197"/>
        <v>plays</v>
      </c>
      <c r="R3143">
        <f t="shared" si="198"/>
        <v>2017</v>
      </c>
      <c r="S3143">
        <f t="shared" si="199"/>
        <v>2017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(((J3144/60)/60)/24)+DATE(1970,1,1)</f>
        <v>42783.513182870374</v>
      </c>
      <c r="P3144" t="str">
        <f t="shared" si="196"/>
        <v>theater</v>
      </c>
      <c r="Q3144" t="str">
        <f t="shared" si="197"/>
        <v>plays</v>
      </c>
      <c r="R3144">
        <f t="shared" si="198"/>
        <v>2017</v>
      </c>
      <c r="S3144">
        <f t="shared" si="199"/>
        <v>2017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(((J3145/60)/60)/24)+DATE(1970,1,1)</f>
        <v>42808.358287037037</v>
      </c>
      <c r="P3145" t="str">
        <f t="shared" si="196"/>
        <v>theater</v>
      </c>
      <c r="Q3145" t="str">
        <f t="shared" si="197"/>
        <v>plays</v>
      </c>
      <c r="R3145">
        <f t="shared" si="198"/>
        <v>2017</v>
      </c>
      <c r="S3145">
        <f t="shared" si="199"/>
        <v>2017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(((J3146/60)/60)/24)+DATE(1970,1,1)</f>
        <v>42796.538275462968</v>
      </c>
      <c r="P3146" t="str">
        <f t="shared" si="196"/>
        <v>theater</v>
      </c>
      <c r="Q3146" t="str">
        <f t="shared" si="197"/>
        <v>plays</v>
      </c>
      <c r="R3146">
        <f t="shared" si="198"/>
        <v>2017</v>
      </c>
      <c r="S3146">
        <f t="shared" si="199"/>
        <v>2017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(((J3147/60)/60)/24)+DATE(1970,1,1)</f>
        <v>42762.040902777779</v>
      </c>
      <c r="P3147" t="str">
        <f t="shared" si="196"/>
        <v>theater</v>
      </c>
      <c r="Q3147" t="str">
        <f t="shared" si="197"/>
        <v>plays</v>
      </c>
      <c r="R3147">
        <f t="shared" si="198"/>
        <v>2017</v>
      </c>
      <c r="S3147">
        <f t="shared" si="199"/>
        <v>2017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(((J3148/60)/60)/24)+DATE(1970,1,1)</f>
        <v>42796.682476851856</v>
      </c>
      <c r="P3148" t="str">
        <f t="shared" si="196"/>
        <v>theater</v>
      </c>
      <c r="Q3148" t="str">
        <f t="shared" si="197"/>
        <v>plays</v>
      </c>
      <c r="R3148">
        <f t="shared" si="198"/>
        <v>2017</v>
      </c>
      <c r="S3148">
        <f t="shared" si="199"/>
        <v>2017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(((J3149/60)/60)/24)+DATE(1970,1,1)</f>
        <v>41909.969386574077</v>
      </c>
      <c r="P3149" t="str">
        <f t="shared" si="196"/>
        <v>theater</v>
      </c>
      <c r="Q3149" t="str">
        <f t="shared" si="197"/>
        <v>plays</v>
      </c>
      <c r="R3149">
        <f t="shared" si="198"/>
        <v>2014</v>
      </c>
      <c r="S3149">
        <f t="shared" si="199"/>
        <v>2014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(((J3150/60)/60)/24)+DATE(1970,1,1)</f>
        <v>41891.665324074071</v>
      </c>
      <c r="P3150" t="str">
        <f t="shared" si="196"/>
        <v>theater</v>
      </c>
      <c r="Q3150" t="str">
        <f t="shared" si="197"/>
        <v>plays</v>
      </c>
      <c r="R3150">
        <f t="shared" si="198"/>
        <v>2014</v>
      </c>
      <c r="S3150">
        <f t="shared" si="199"/>
        <v>2014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(((J3151/60)/60)/24)+DATE(1970,1,1)</f>
        <v>41226.017361111109</v>
      </c>
      <c r="P3151" t="str">
        <f t="shared" si="196"/>
        <v>theater</v>
      </c>
      <c r="Q3151" t="str">
        <f t="shared" si="197"/>
        <v>plays</v>
      </c>
      <c r="R3151">
        <f t="shared" si="198"/>
        <v>2012</v>
      </c>
      <c r="S3151">
        <f t="shared" si="199"/>
        <v>2012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(((J3152/60)/60)/24)+DATE(1970,1,1)</f>
        <v>40478.263923611114</v>
      </c>
      <c r="P3152" t="str">
        <f t="shared" si="196"/>
        <v>theater</v>
      </c>
      <c r="Q3152" t="str">
        <f t="shared" si="197"/>
        <v>plays</v>
      </c>
      <c r="R3152">
        <f t="shared" si="198"/>
        <v>2010</v>
      </c>
      <c r="S3152">
        <f t="shared" si="199"/>
        <v>2010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(((J3153/60)/60)/24)+DATE(1970,1,1)</f>
        <v>41862.83997685185</v>
      </c>
      <c r="P3153" t="str">
        <f t="shared" si="196"/>
        <v>theater</v>
      </c>
      <c r="Q3153" t="str">
        <f t="shared" si="197"/>
        <v>plays</v>
      </c>
      <c r="R3153">
        <f t="shared" si="198"/>
        <v>2014</v>
      </c>
      <c r="S3153">
        <f t="shared" si="199"/>
        <v>2014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(((J3154/60)/60)/24)+DATE(1970,1,1)</f>
        <v>41550.867673611108</v>
      </c>
      <c r="P3154" t="str">
        <f t="shared" si="196"/>
        <v>theater</v>
      </c>
      <c r="Q3154" t="str">
        <f t="shared" si="197"/>
        <v>plays</v>
      </c>
      <c r="R3154">
        <f t="shared" si="198"/>
        <v>2013</v>
      </c>
      <c r="S3154">
        <f t="shared" si="199"/>
        <v>2013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(((J3155/60)/60)/24)+DATE(1970,1,1)</f>
        <v>40633.154363425929</v>
      </c>
      <c r="P3155" t="str">
        <f t="shared" si="196"/>
        <v>theater</v>
      </c>
      <c r="Q3155" t="str">
        <f t="shared" si="197"/>
        <v>plays</v>
      </c>
      <c r="R3155">
        <f t="shared" si="198"/>
        <v>2011</v>
      </c>
      <c r="S3155">
        <f t="shared" si="199"/>
        <v>2011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(((J3156/60)/60)/24)+DATE(1970,1,1)</f>
        <v>40970.875671296293</v>
      </c>
      <c r="P3156" t="str">
        <f t="shared" si="196"/>
        <v>theater</v>
      </c>
      <c r="Q3156" t="str">
        <f t="shared" si="197"/>
        <v>plays</v>
      </c>
      <c r="R3156">
        <f t="shared" si="198"/>
        <v>2012</v>
      </c>
      <c r="S3156">
        <f t="shared" si="199"/>
        <v>2012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(((J3157/60)/60)/24)+DATE(1970,1,1)</f>
        <v>41233.499131944445</v>
      </c>
      <c r="P3157" t="str">
        <f t="shared" si="196"/>
        <v>theater</v>
      </c>
      <c r="Q3157" t="str">
        <f t="shared" si="197"/>
        <v>plays</v>
      </c>
      <c r="R3157">
        <f t="shared" si="198"/>
        <v>2012</v>
      </c>
      <c r="S3157">
        <f t="shared" si="199"/>
        <v>2012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(((J3158/60)/60)/24)+DATE(1970,1,1)</f>
        <v>41026.953055555554</v>
      </c>
      <c r="P3158" t="str">
        <f t="shared" si="196"/>
        <v>theater</v>
      </c>
      <c r="Q3158" t="str">
        <f t="shared" si="197"/>
        <v>plays</v>
      </c>
      <c r="R3158">
        <f t="shared" si="198"/>
        <v>2012</v>
      </c>
      <c r="S3158">
        <f t="shared" si="199"/>
        <v>2012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(((J3159/60)/60)/24)+DATE(1970,1,1)</f>
        <v>41829.788252314815</v>
      </c>
      <c r="P3159" t="str">
        <f t="shared" si="196"/>
        <v>theater</v>
      </c>
      <c r="Q3159" t="str">
        <f t="shared" si="197"/>
        <v>plays</v>
      </c>
      <c r="R3159">
        <f t="shared" si="198"/>
        <v>2014</v>
      </c>
      <c r="S3159">
        <f t="shared" si="199"/>
        <v>2014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(((J3160/60)/60)/24)+DATE(1970,1,1)</f>
        <v>41447.839722222219</v>
      </c>
      <c r="P3160" t="str">
        <f t="shared" si="196"/>
        <v>theater</v>
      </c>
      <c r="Q3160" t="str">
        <f t="shared" si="197"/>
        <v>plays</v>
      </c>
      <c r="R3160">
        <f t="shared" si="198"/>
        <v>2013</v>
      </c>
      <c r="S3160">
        <f t="shared" si="199"/>
        <v>2013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(((J3161/60)/60)/24)+DATE(1970,1,1)</f>
        <v>40884.066678240742</v>
      </c>
      <c r="P3161" t="str">
        <f t="shared" si="196"/>
        <v>theater</v>
      </c>
      <c r="Q3161" t="str">
        <f t="shared" si="197"/>
        <v>plays</v>
      </c>
      <c r="R3161">
        <f t="shared" si="198"/>
        <v>2011</v>
      </c>
      <c r="S3161">
        <f t="shared" si="199"/>
        <v>2011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(((J3162/60)/60)/24)+DATE(1970,1,1)</f>
        <v>41841.26489583333</v>
      </c>
      <c r="P3162" t="str">
        <f t="shared" si="196"/>
        <v>theater</v>
      </c>
      <c r="Q3162" t="str">
        <f t="shared" si="197"/>
        <v>plays</v>
      </c>
      <c r="R3162">
        <f t="shared" si="198"/>
        <v>2014</v>
      </c>
      <c r="S3162">
        <f t="shared" si="199"/>
        <v>2014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(((J3163/60)/60)/24)+DATE(1970,1,1)</f>
        <v>41897.536134259259</v>
      </c>
      <c r="P3163" t="str">
        <f t="shared" si="196"/>
        <v>theater</v>
      </c>
      <c r="Q3163" t="str">
        <f t="shared" si="197"/>
        <v>plays</v>
      </c>
      <c r="R3163">
        <f t="shared" si="198"/>
        <v>2014</v>
      </c>
      <c r="S3163">
        <f t="shared" si="199"/>
        <v>2014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(((J3164/60)/60)/24)+DATE(1970,1,1)</f>
        <v>41799.685902777775</v>
      </c>
      <c r="P3164" t="str">
        <f t="shared" si="196"/>
        <v>theater</v>
      </c>
      <c r="Q3164" t="str">
        <f t="shared" si="197"/>
        <v>plays</v>
      </c>
      <c r="R3164">
        <f t="shared" si="198"/>
        <v>2014</v>
      </c>
      <c r="S3164">
        <f t="shared" si="199"/>
        <v>2014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(((J3165/60)/60)/24)+DATE(1970,1,1)</f>
        <v>41775.753761574073</v>
      </c>
      <c r="P3165" t="str">
        <f t="shared" si="196"/>
        <v>theater</v>
      </c>
      <c r="Q3165" t="str">
        <f t="shared" si="197"/>
        <v>plays</v>
      </c>
      <c r="R3165">
        <f t="shared" si="198"/>
        <v>2014</v>
      </c>
      <c r="S3165">
        <f t="shared" si="199"/>
        <v>2014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(((J3166/60)/60)/24)+DATE(1970,1,1)</f>
        <v>41766.80572916667</v>
      </c>
      <c r="P3166" t="str">
        <f t="shared" si="196"/>
        <v>theater</v>
      </c>
      <c r="Q3166" t="str">
        <f t="shared" si="197"/>
        <v>plays</v>
      </c>
      <c r="R3166">
        <f t="shared" si="198"/>
        <v>2014</v>
      </c>
      <c r="S3166">
        <f t="shared" si="199"/>
        <v>2014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(((J3167/60)/60)/24)+DATE(1970,1,1)</f>
        <v>40644.159259259257</v>
      </c>
      <c r="P3167" t="str">
        <f t="shared" si="196"/>
        <v>theater</v>
      </c>
      <c r="Q3167" t="str">
        <f t="shared" si="197"/>
        <v>plays</v>
      </c>
      <c r="R3167">
        <f t="shared" si="198"/>
        <v>2011</v>
      </c>
      <c r="S3167">
        <f t="shared" si="199"/>
        <v>2011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(((J3168/60)/60)/24)+DATE(1970,1,1)</f>
        <v>41940.69158564815</v>
      </c>
      <c r="P3168" t="str">
        <f t="shared" si="196"/>
        <v>theater</v>
      </c>
      <c r="Q3168" t="str">
        <f t="shared" si="197"/>
        <v>plays</v>
      </c>
      <c r="R3168">
        <f t="shared" si="198"/>
        <v>2014</v>
      </c>
      <c r="S3168">
        <f t="shared" si="199"/>
        <v>2014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(((J3169/60)/60)/24)+DATE(1970,1,1)</f>
        <v>41839.175706018519</v>
      </c>
      <c r="P3169" t="str">
        <f t="shared" si="196"/>
        <v>theater</v>
      </c>
      <c r="Q3169" t="str">
        <f t="shared" si="197"/>
        <v>plays</v>
      </c>
      <c r="R3169">
        <f t="shared" si="198"/>
        <v>2014</v>
      </c>
      <c r="S3169">
        <f t="shared" si="199"/>
        <v>2014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(((J3170/60)/60)/24)+DATE(1970,1,1)</f>
        <v>41772.105937500004</v>
      </c>
      <c r="P3170" t="str">
        <f t="shared" si="196"/>
        <v>theater</v>
      </c>
      <c r="Q3170" t="str">
        <f t="shared" si="197"/>
        <v>plays</v>
      </c>
      <c r="R3170">
        <f t="shared" si="198"/>
        <v>2014</v>
      </c>
      <c r="S3170">
        <f t="shared" si="199"/>
        <v>2014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(((J3171/60)/60)/24)+DATE(1970,1,1)</f>
        <v>41591.737974537034</v>
      </c>
      <c r="P3171" t="str">
        <f t="shared" si="196"/>
        <v>theater</v>
      </c>
      <c r="Q3171" t="str">
        <f t="shared" si="197"/>
        <v>plays</v>
      </c>
      <c r="R3171">
        <f t="shared" si="198"/>
        <v>2013</v>
      </c>
      <c r="S3171">
        <f t="shared" si="199"/>
        <v>2013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(((J3172/60)/60)/24)+DATE(1970,1,1)</f>
        <v>41789.080370370371</v>
      </c>
      <c r="P3172" t="str">
        <f t="shared" si="196"/>
        <v>theater</v>
      </c>
      <c r="Q3172" t="str">
        <f t="shared" si="197"/>
        <v>plays</v>
      </c>
      <c r="R3172">
        <f t="shared" si="198"/>
        <v>2014</v>
      </c>
      <c r="S3172">
        <f t="shared" si="199"/>
        <v>2014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(((J3173/60)/60)/24)+DATE(1970,1,1)</f>
        <v>42466.608310185184</v>
      </c>
      <c r="P3173" t="str">
        <f t="shared" si="196"/>
        <v>theater</v>
      </c>
      <c r="Q3173" t="str">
        <f t="shared" si="197"/>
        <v>plays</v>
      </c>
      <c r="R3173">
        <f t="shared" si="198"/>
        <v>2016</v>
      </c>
      <c r="S3173">
        <f t="shared" si="199"/>
        <v>2016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(((J3174/60)/60)/24)+DATE(1970,1,1)</f>
        <v>40923.729953703703</v>
      </c>
      <c r="P3174" t="str">
        <f t="shared" si="196"/>
        <v>theater</v>
      </c>
      <c r="Q3174" t="str">
        <f t="shared" si="197"/>
        <v>plays</v>
      </c>
      <c r="R3174">
        <f t="shared" si="198"/>
        <v>2012</v>
      </c>
      <c r="S3174">
        <f t="shared" si="199"/>
        <v>2012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(((J3175/60)/60)/24)+DATE(1970,1,1)</f>
        <v>41878.878379629627</v>
      </c>
      <c r="P3175" t="str">
        <f t="shared" si="196"/>
        <v>theater</v>
      </c>
      <c r="Q3175" t="str">
        <f t="shared" si="197"/>
        <v>plays</v>
      </c>
      <c r="R3175">
        <f t="shared" si="198"/>
        <v>2014</v>
      </c>
      <c r="S3175">
        <f t="shared" si="199"/>
        <v>2014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(((J3176/60)/60)/24)+DATE(1970,1,1)</f>
        <v>41862.864675925928</v>
      </c>
      <c r="P3176" t="str">
        <f t="shared" si="196"/>
        <v>theater</v>
      </c>
      <c r="Q3176" t="str">
        <f t="shared" si="197"/>
        <v>plays</v>
      </c>
      <c r="R3176">
        <f t="shared" si="198"/>
        <v>2014</v>
      </c>
      <c r="S3176">
        <f t="shared" si="199"/>
        <v>2014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(((J3177/60)/60)/24)+DATE(1970,1,1)</f>
        <v>40531.886886574073</v>
      </c>
      <c r="P3177" t="str">
        <f t="shared" si="196"/>
        <v>theater</v>
      </c>
      <c r="Q3177" t="str">
        <f t="shared" si="197"/>
        <v>plays</v>
      </c>
      <c r="R3177">
        <f t="shared" si="198"/>
        <v>2010</v>
      </c>
      <c r="S3177">
        <f t="shared" si="199"/>
        <v>2010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(((J3178/60)/60)/24)+DATE(1970,1,1)</f>
        <v>41477.930914351848</v>
      </c>
      <c r="P3178" t="str">
        <f t="shared" si="196"/>
        <v>theater</v>
      </c>
      <c r="Q3178" t="str">
        <f t="shared" si="197"/>
        <v>plays</v>
      </c>
      <c r="R3178">
        <f t="shared" si="198"/>
        <v>2013</v>
      </c>
      <c r="S3178">
        <f t="shared" si="199"/>
        <v>2013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(((J3179/60)/60)/24)+DATE(1970,1,1)</f>
        <v>41781.666770833333</v>
      </c>
      <c r="P3179" t="str">
        <f t="shared" si="196"/>
        <v>theater</v>
      </c>
      <c r="Q3179" t="str">
        <f t="shared" si="197"/>
        <v>plays</v>
      </c>
      <c r="R3179">
        <f t="shared" si="198"/>
        <v>2014</v>
      </c>
      <c r="S3179">
        <f t="shared" si="199"/>
        <v>2014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(((J3180/60)/60)/24)+DATE(1970,1,1)</f>
        <v>41806.605034722219</v>
      </c>
      <c r="P3180" t="str">
        <f t="shared" si="196"/>
        <v>theater</v>
      </c>
      <c r="Q3180" t="str">
        <f t="shared" si="197"/>
        <v>plays</v>
      </c>
      <c r="R3180">
        <f t="shared" si="198"/>
        <v>2014</v>
      </c>
      <c r="S3180">
        <f t="shared" si="199"/>
        <v>2014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(((J3181/60)/60)/24)+DATE(1970,1,1)</f>
        <v>41375.702210648145</v>
      </c>
      <c r="P3181" t="str">
        <f t="shared" si="196"/>
        <v>theater</v>
      </c>
      <c r="Q3181" t="str">
        <f t="shared" si="197"/>
        <v>plays</v>
      </c>
      <c r="R3181">
        <f t="shared" si="198"/>
        <v>2013</v>
      </c>
      <c r="S3181">
        <f t="shared" si="199"/>
        <v>2013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(((J3182/60)/60)/24)+DATE(1970,1,1)</f>
        <v>41780.412604166668</v>
      </c>
      <c r="P3182" t="str">
        <f t="shared" si="196"/>
        <v>theater</v>
      </c>
      <c r="Q3182" t="str">
        <f t="shared" si="197"/>
        <v>plays</v>
      </c>
      <c r="R3182">
        <f t="shared" si="198"/>
        <v>2014</v>
      </c>
      <c r="S3182">
        <f t="shared" si="199"/>
        <v>2014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(((J3183/60)/60)/24)+DATE(1970,1,1)</f>
        <v>41779.310034722221</v>
      </c>
      <c r="P3183" t="str">
        <f t="shared" si="196"/>
        <v>theater</v>
      </c>
      <c r="Q3183" t="str">
        <f t="shared" si="197"/>
        <v>plays</v>
      </c>
      <c r="R3183">
        <f t="shared" si="198"/>
        <v>2014</v>
      </c>
      <c r="S3183">
        <f t="shared" si="199"/>
        <v>2014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(((J3184/60)/60)/24)+DATE(1970,1,1)</f>
        <v>40883.949317129627</v>
      </c>
      <c r="P3184" t="str">
        <f t="shared" si="196"/>
        <v>theater</v>
      </c>
      <c r="Q3184" t="str">
        <f t="shared" si="197"/>
        <v>plays</v>
      </c>
      <c r="R3184">
        <f t="shared" si="198"/>
        <v>2011</v>
      </c>
      <c r="S3184">
        <f t="shared" si="199"/>
        <v>2011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(((J3185/60)/60)/24)+DATE(1970,1,1)</f>
        <v>41491.79478009259</v>
      </c>
      <c r="P3185" t="str">
        <f t="shared" si="196"/>
        <v>theater</v>
      </c>
      <c r="Q3185" t="str">
        <f t="shared" si="197"/>
        <v>plays</v>
      </c>
      <c r="R3185">
        <f t="shared" si="198"/>
        <v>2013</v>
      </c>
      <c r="S3185">
        <f t="shared" si="199"/>
        <v>2013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(((J3186/60)/60)/24)+DATE(1970,1,1)</f>
        <v>41791.993414351848</v>
      </c>
      <c r="P3186" t="str">
        <f t="shared" si="196"/>
        <v>theater</v>
      </c>
      <c r="Q3186" t="str">
        <f t="shared" si="197"/>
        <v>plays</v>
      </c>
      <c r="R3186">
        <f t="shared" si="198"/>
        <v>2014</v>
      </c>
      <c r="S3186">
        <f t="shared" si="199"/>
        <v>2014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(((J3187/60)/60)/24)+DATE(1970,1,1)</f>
        <v>41829.977326388893</v>
      </c>
      <c r="P3187" t="str">
        <f t="shared" si="196"/>
        <v>theater</v>
      </c>
      <c r="Q3187" t="str">
        <f t="shared" si="197"/>
        <v>plays</v>
      </c>
      <c r="R3187">
        <f t="shared" si="198"/>
        <v>2014</v>
      </c>
      <c r="S3187">
        <f t="shared" si="199"/>
        <v>2014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(((J3188/60)/60)/24)+DATE(1970,1,1)</f>
        <v>41868.924050925925</v>
      </c>
      <c r="P3188" t="str">
        <f t="shared" si="196"/>
        <v>theater</v>
      </c>
      <c r="Q3188" t="str">
        <f t="shared" si="197"/>
        <v>plays</v>
      </c>
      <c r="R3188">
        <f t="shared" si="198"/>
        <v>2014</v>
      </c>
      <c r="S3188">
        <f t="shared" si="199"/>
        <v>2014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(((J3189/60)/60)/24)+DATE(1970,1,1)</f>
        <v>41835.666354166664</v>
      </c>
      <c r="P3189" t="str">
        <f t="shared" si="196"/>
        <v>theater</v>
      </c>
      <c r="Q3189" t="str">
        <f t="shared" si="197"/>
        <v>plays</v>
      </c>
      <c r="R3189">
        <f t="shared" si="198"/>
        <v>2014</v>
      </c>
      <c r="S3189">
        <f t="shared" si="199"/>
        <v>2014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(((J3190/60)/60)/24)+DATE(1970,1,1)</f>
        <v>42144.415532407409</v>
      </c>
      <c r="P3190" t="str">
        <f t="shared" si="196"/>
        <v>theater</v>
      </c>
      <c r="Q3190" t="str">
        <f t="shared" si="197"/>
        <v>musical</v>
      </c>
      <c r="R3190">
        <f t="shared" si="198"/>
        <v>2015</v>
      </c>
      <c r="S3190">
        <f t="shared" si="199"/>
        <v>2015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(((J3191/60)/60)/24)+DATE(1970,1,1)</f>
        <v>42118.346435185187</v>
      </c>
      <c r="P3191" t="str">
        <f t="shared" si="196"/>
        <v>theater</v>
      </c>
      <c r="Q3191" t="str">
        <f t="shared" si="197"/>
        <v>musical</v>
      </c>
      <c r="R3191">
        <f t="shared" si="198"/>
        <v>2015</v>
      </c>
      <c r="S3191">
        <f t="shared" si="199"/>
        <v>2015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(((J3192/60)/60)/24)+DATE(1970,1,1)</f>
        <v>42683.151331018518</v>
      </c>
      <c r="P3192" t="str">
        <f t="shared" si="196"/>
        <v>theater</v>
      </c>
      <c r="Q3192" t="str">
        <f t="shared" si="197"/>
        <v>musical</v>
      </c>
      <c r="R3192">
        <f t="shared" si="198"/>
        <v>2016</v>
      </c>
      <c r="S3192">
        <f t="shared" si="199"/>
        <v>2016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(((J3193/60)/60)/24)+DATE(1970,1,1)</f>
        <v>42538.755428240736</v>
      </c>
      <c r="P3193" t="str">
        <f t="shared" si="196"/>
        <v>theater</v>
      </c>
      <c r="Q3193" t="str">
        <f t="shared" si="197"/>
        <v>musical</v>
      </c>
      <c r="R3193">
        <f t="shared" si="198"/>
        <v>2016</v>
      </c>
      <c r="S3193">
        <f t="shared" si="199"/>
        <v>2016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(((J3194/60)/60)/24)+DATE(1970,1,1)</f>
        <v>42018.94049768518</v>
      </c>
      <c r="P3194" t="str">
        <f t="shared" si="196"/>
        <v>theater</v>
      </c>
      <c r="Q3194" t="str">
        <f t="shared" si="197"/>
        <v>musical</v>
      </c>
      <c r="R3194">
        <f t="shared" si="198"/>
        <v>2015</v>
      </c>
      <c r="S3194">
        <f t="shared" si="199"/>
        <v>2015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(((J3195/60)/60)/24)+DATE(1970,1,1)</f>
        <v>42010.968240740738</v>
      </c>
      <c r="P3195" t="str">
        <f t="shared" si="196"/>
        <v>theater</v>
      </c>
      <c r="Q3195" t="str">
        <f t="shared" si="197"/>
        <v>musical</v>
      </c>
      <c r="R3195">
        <f t="shared" si="198"/>
        <v>2015</v>
      </c>
      <c r="S3195">
        <f t="shared" si="199"/>
        <v>2015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(((J3196/60)/60)/24)+DATE(1970,1,1)</f>
        <v>42182.062476851846</v>
      </c>
      <c r="P3196" t="str">
        <f t="shared" si="196"/>
        <v>theater</v>
      </c>
      <c r="Q3196" t="str">
        <f t="shared" si="197"/>
        <v>musical</v>
      </c>
      <c r="R3196">
        <f t="shared" si="198"/>
        <v>2015</v>
      </c>
      <c r="S3196">
        <f t="shared" si="199"/>
        <v>2015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(((J3197/60)/60)/24)+DATE(1970,1,1)</f>
        <v>42017.594236111108</v>
      </c>
      <c r="P3197" t="str">
        <f t="shared" si="196"/>
        <v>theater</v>
      </c>
      <c r="Q3197" t="str">
        <f t="shared" si="197"/>
        <v>musical</v>
      </c>
      <c r="R3197">
        <f t="shared" si="198"/>
        <v>2015</v>
      </c>
      <c r="S3197">
        <f t="shared" si="199"/>
        <v>2015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(((J3198/60)/60)/24)+DATE(1970,1,1)</f>
        <v>42157.598090277781</v>
      </c>
      <c r="P3198" t="str">
        <f t="shared" si="196"/>
        <v>theater</v>
      </c>
      <c r="Q3198" t="str">
        <f t="shared" si="197"/>
        <v>musical</v>
      </c>
      <c r="R3198">
        <f t="shared" si="198"/>
        <v>2015</v>
      </c>
      <c r="S3198">
        <f t="shared" si="199"/>
        <v>2015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(((J3199/60)/60)/24)+DATE(1970,1,1)</f>
        <v>42009.493263888886</v>
      </c>
      <c r="P3199" t="str">
        <f t="shared" si="196"/>
        <v>theater</v>
      </c>
      <c r="Q3199" t="str">
        <f t="shared" si="197"/>
        <v>musical</v>
      </c>
      <c r="R3199">
        <f t="shared" si="198"/>
        <v>2015</v>
      </c>
      <c r="S3199">
        <f t="shared" si="199"/>
        <v>2015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(((J3200/60)/60)/24)+DATE(1970,1,1)</f>
        <v>42013.424502314811</v>
      </c>
      <c r="P3200" t="str">
        <f t="shared" si="196"/>
        <v>theater</v>
      </c>
      <c r="Q3200" t="str">
        <f t="shared" si="197"/>
        <v>musical</v>
      </c>
      <c r="R3200">
        <f t="shared" si="198"/>
        <v>2015</v>
      </c>
      <c r="S3200">
        <f t="shared" si="199"/>
        <v>2015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(((J3201/60)/60)/24)+DATE(1970,1,1)</f>
        <v>41858.761782407404</v>
      </c>
      <c r="P3201" t="str">
        <f t="shared" si="196"/>
        <v>theater</v>
      </c>
      <c r="Q3201" t="str">
        <f t="shared" si="197"/>
        <v>musical</v>
      </c>
      <c r="R3201">
        <f t="shared" si="198"/>
        <v>2014</v>
      </c>
      <c r="S3201">
        <f t="shared" si="199"/>
        <v>2014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(((J3202/60)/60)/24)+DATE(1970,1,1)</f>
        <v>42460.320613425924</v>
      </c>
      <c r="P3202" t="str">
        <f t="shared" ref="P3202:P3265" si="200">LEFT(N3202,SEARCH("/",N3202)-1)</f>
        <v>theater</v>
      </c>
      <c r="Q3202" t="str">
        <f t="shared" ref="Q3202:Q3265" si="201">RIGHT(N3202,LEN(N3202)-SEARCH("/",N3202))</f>
        <v>musical</v>
      </c>
      <c r="R3202">
        <f t="shared" si="198"/>
        <v>2016</v>
      </c>
      <c r="S3202">
        <f t="shared" si="199"/>
        <v>2016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(((J3203/60)/60)/24)+DATE(1970,1,1)</f>
        <v>41861.767094907409</v>
      </c>
      <c r="P3203" t="str">
        <f t="shared" si="200"/>
        <v>theater</v>
      </c>
      <c r="Q3203" t="str">
        <f t="shared" si="201"/>
        <v>musical</v>
      </c>
      <c r="R3203">
        <f t="shared" ref="R3203:R3266" si="202">YEAR(O3203)</f>
        <v>2014</v>
      </c>
      <c r="S3203">
        <f t="shared" ref="S3203:S3266" si="203">YEAR(O3203)</f>
        <v>2014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(((J3204/60)/60)/24)+DATE(1970,1,1)</f>
        <v>42293.853541666671</v>
      </c>
      <c r="P3204" t="str">
        <f t="shared" si="200"/>
        <v>theater</v>
      </c>
      <c r="Q3204" t="str">
        <f t="shared" si="201"/>
        <v>musical</v>
      </c>
      <c r="R3204">
        <f t="shared" si="202"/>
        <v>2015</v>
      </c>
      <c r="S3204">
        <f t="shared" si="203"/>
        <v>2015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(((J3205/60)/60)/24)+DATE(1970,1,1)</f>
        <v>42242.988680555558</v>
      </c>
      <c r="P3205" t="str">
        <f t="shared" si="200"/>
        <v>theater</v>
      </c>
      <c r="Q3205" t="str">
        <f t="shared" si="201"/>
        <v>musical</v>
      </c>
      <c r="R3205">
        <f t="shared" si="202"/>
        <v>2015</v>
      </c>
      <c r="S3205">
        <f t="shared" si="203"/>
        <v>2015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(((J3206/60)/60)/24)+DATE(1970,1,1)</f>
        <v>42172.686099537037</v>
      </c>
      <c r="P3206" t="str">
        <f t="shared" si="200"/>
        <v>theater</v>
      </c>
      <c r="Q3206" t="str">
        <f t="shared" si="201"/>
        <v>musical</v>
      </c>
      <c r="R3206">
        <f t="shared" si="202"/>
        <v>2015</v>
      </c>
      <c r="S3206">
        <f t="shared" si="203"/>
        <v>2015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(((J3207/60)/60)/24)+DATE(1970,1,1)</f>
        <v>42095.374675925923</v>
      </c>
      <c r="P3207" t="str">
        <f t="shared" si="200"/>
        <v>theater</v>
      </c>
      <c r="Q3207" t="str">
        <f t="shared" si="201"/>
        <v>musical</v>
      </c>
      <c r="R3207">
        <f t="shared" si="202"/>
        <v>2015</v>
      </c>
      <c r="S3207">
        <f t="shared" si="203"/>
        <v>2015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(((J3208/60)/60)/24)+DATE(1970,1,1)</f>
        <v>42236.276053240741</v>
      </c>
      <c r="P3208" t="str">
        <f t="shared" si="200"/>
        <v>theater</v>
      </c>
      <c r="Q3208" t="str">
        <f t="shared" si="201"/>
        <v>musical</v>
      </c>
      <c r="R3208">
        <f t="shared" si="202"/>
        <v>2015</v>
      </c>
      <c r="S3208">
        <f t="shared" si="203"/>
        <v>2015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(((J3209/60)/60)/24)+DATE(1970,1,1)</f>
        <v>42057.277858796297</v>
      </c>
      <c r="P3209" t="str">
        <f t="shared" si="200"/>
        <v>theater</v>
      </c>
      <c r="Q3209" t="str">
        <f t="shared" si="201"/>
        <v>musical</v>
      </c>
      <c r="R3209">
        <f t="shared" si="202"/>
        <v>2015</v>
      </c>
      <c r="S3209">
        <f t="shared" si="203"/>
        <v>2015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(((J3210/60)/60)/24)+DATE(1970,1,1)</f>
        <v>41827.605057870373</v>
      </c>
      <c r="P3210" t="str">
        <f t="shared" si="200"/>
        <v>theater</v>
      </c>
      <c r="Q3210" t="str">
        <f t="shared" si="201"/>
        <v>plays</v>
      </c>
      <c r="R3210">
        <f t="shared" si="202"/>
        <v>2014</v>
      </c>
      <c r="S3210">
        <f t="shared" si="203"/>
        <v>2014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(((J3211/60)/60)/24)+DATE(1970,1,1)</f>
        <v>41778.637245370373</v>
      </c>
      <c r="P3211" t="str">
        <f t="shared" si="200"/>
        <v>theater</v>
      </c>
      <c r="Q3211" t="str">
        <f t="shared" si="201"/>
        <v>plays</v>
      </c>
      <c r="R3211">
        <f t="shared" si="202"/>
        <v>2014</v>
      </c>
      <c r="S3211">
        <f t="shared" si="203"/>
        <v>2014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(((J3212/60)/60)/24)+DATE(1970,1,1)</f>
        <v>41013.936562499999</v>
      </c>
      <c r="P3212" t="str">
        <f t="shared" si="200"/>
        <v>theater</v>
      </c>
      <c r="Q3212" t="str">
        <f t="shared" si="201"/>
        <v>plays</v>
      </c>
      <c r="R3212">
        <f t="shared" si="202"/>
        <v>2012</v>
      </c>
      <c r="S3212">
        <f t="shared" si="203"/>
        <v>2012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(((J3213/60)/60)/24)+DATE(1970,1,1)</f>
        <v>41834.586574074077</v>
      </c>
      <c r="P3213" t="str">
        <f t="shared" si="200"/>
        <v>theater</v>
      </c>
      <c r="Q3213" t="str">
        <f t="shared" si="201"/>
        <v>plays</v>
      </c>
      <c r="R3213">
        <f t="shared" si="202"/>
        <v>2014</v>
      </c>
      <c r="S3213">
        <f t="shared" si="203"/>
        <v>2014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(((J3214/60)/60)/24)+DATE(1970,1,1)</f>
        <v>41829.795729166668</v>
      </c>
      <c r="P3214" t="str">
        <f t="shared" si="200"/>
        <v>theater</v>
      </c>
      <c r="Q3214" t="str">
        <f t="shared" si="201"/>
        <v>plays</v>
      </c>
      <c r="R3214">
        <f t="shared" si="202"/>
        <v>2014</v>
      </c>
      <c r="S3214">
        <f t="shared" si="203"/>
        <v>2014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(((J3215/60)/60)/24)+DATE(1970,1,1)</f>
        <v>42171.763414351852</v>
      </c>
      <c r="P3215" t="str">
        <f t="shared" si="200"/>
        <v>theater</v>
      </c>
      <c r="Q3215" t="str">
        <f t="shared" si="201"/>
        <v>plays</v>
      </c>
      <c r="R3215">
        <f t="shared" si="202"/>
        <v>2015</v>
      </c>
      <c r="S3215">
        <f t="shared" si="203"/>
        <v>2015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(((J3216/60)/60)/24)+DATE(1970,1,1)</f>
        <v>42337.792511574073</v>
      </c>
      <c r="P3216" t="str">
        <f t="shared" si="200"/>
        <v>theater</v>
      </c>
      <c r="Q3216" t="str">
        <f t="shared" si="201"/>
        <v>plays</v>
      </c>
      <c r="R3216">
        <f t="shared" si="202"/>
        <v>2015</v>
      </c>
      <c r="S3216">
        <f t="shared" si="203"/>
        <v>2015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(((J3217/60)/60)/24)+DATE(1970,1,1)</f>
        <v>42219.665173611109</v>
      </c>
      <c r="P3217" t="str">
        <f t="shared" si="200"/>
        <v>theater</v>
      </c>
      <c r="Q3217" t="str">
        <f t="shared" si="201"/>
        <v>plays</v>
      </c>
      <c r="R3217">
        <f t="shared" si="202"/>
        <v>2015</v>
      </c>
      <c r="S3217">
        <f t="shared" si="203"/>
        <v>2015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(((J3218/60)/60)/24)+DATE(1970,1,1)</f>
        <v>42165.462627314817</v>
      </c>
      <c r="P3218" t="str">
        <f t="shared" si="200"/>
        <v>theater</v>
      </c>
      <c r="Q3218" t="str">
        <f t="shared" si="201"/>
        <v>plays</v>
      </c>
      <c r="R3218">
        <f t="shared" si="202"/>
        <v>2015</v>
      </c>
      <c r="S3218">
        <f t="shared" si="203"/>
        <v>2015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(((J3219/60)/60)/24)+DATE(1970,1,1)</f>
        <v>42648.546111111107</v>
      </c>
      <c r="P3219" t="str">
        <f t="shared" si="200"/>
        <v>theater</v>
      </c>
      <c r="Q3219" t="str">
        <f t="shared" si="201"/>
        <v>plays</v>
      </c>
      <c r="R3219">
        <f t="shared" si="202"/>
        <v>2016</v>
      </c>
      <c r="S3219">
        <f t="shared" si="203"/>
        <v>2016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(((J3220/60)/60)/24)+DATE(1970,1,1)</f>
        <v>41971.002152777779</v>
      </c>
      <c r="P3220" t="str">
        <f t="shared" si="200"/>
        <v>theater</v>
      </c>
      <c r="Q3220" t="str">
        <f t="shared" si="201"/>
        <v>plays</v>
      </c>
      <c r="R3220">
        <f t="shared" si="202"/>
        <v>2014</v>
      </c>
      <c r="S3220">
        <f t="shared" si="203"/>
        <v>2014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(((J3221/60)/60)/24)+DATE(1970,1,1)</f>
        <v>42050.983182870375</v>
      </c>
      <c r="P3221" t="str">
        <f t="shared" si="200"/>
        <v>theater</v>
      </c>
      <c r="Q3221" t="str">
        <f t="shared" si="201"/>
        <v>plays</v>
      </c>
      <c r="R3221">
        <f t="shared" si="202"/>
        <v>2015</v>
      </c>
      <c r="S3221">
        <f t="shared" si="203"/>
        <v>2015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(((J3222/60)/60)/24)+DATE(1970,1,1)</f>
        <v>42772.833379629628</v>
      </c>
      <c r="P3222" t="str">
        <f t="shared" si="200"/>
        <v>theater</v>
      </c>
      <c r="Q3222" t="str">
        <f t="shared" si="201"/>
        <v>plays</v>
      </c>
      <c r="R3222">
        <f t="shared" si="202"/>
        <v>2017</v>
      </c>
      <c r="S3222">
        <f t="shared" si="203"/>
        <v>2017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(((J3223/60)/60)/24)+DATE(1970,1,1)</f>
        <v>42155.696793981479</v>
      </c>
      <c r="P3223" t="str">
        <f t="shared" si="200"/>
        <v>theater</v>
      </c>
      <c r="Q3223" t="str">
        <f t="shared" si="201"/>
        <v>plays</v>
      </c>
      <c r="R3223">
        <f t="shared" si="202"/>
        <v>2015</v>
      </c>
      <c r="S3223">
        <f t="shared" si="203"/>
        <v>2015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(((J3224/60)/60)/24)+DATE(1970,1,1)</f>
        <v>42270.582141203704</v>
      </c>
      <c r="P3224" t="str">
        <f t="shared" si="200"/>
        <v>theater</v>
      </c>
      <c r="Q3224" t="str">
        <f t="shared" si="201"/>
        <v>plays</v>
      </c>
      <c r="R3224">
        <f t="shared" si="202"/>
        <v>2015</v>
      </c>
      <c r="S3224">
        <f t="shared" si="203"/>
        <v>2015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(((J3225/60)/60)/24)+DATE(1970,1,1)</f>
        <v>42206.835370370376</v>
      </c>
      <c r="P3225" t="str">
        <f t="shared" si="200"/>
        <v>theater</v>
      </c>
      <c r="Q3225" t="str">
        <f t="shared" si="201"/>
        <v>plays</v>
      </c>
      <c r="R3225">
        <f t="shared" si="202"/>
        <v>2015</v>
      </c>
      <c r="S3225">
        <f t="shared" si="203"/>
        <v>2015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(((J3226/60)/60)/24)+DATE(1970,1,1)</f>
        <v>42697.850844907407</v>
      </c>
      <c r="P3226" t="str">
        <f t="shared" si="200"/>
        <v>theater</v>
      </c>
      <c r="Q3226" t="str">
        <f t="shared" si="201"/>
        <v>plays</v>
      </c>
      <c r="R3226">
        <f t="shared" si="202"/>
        <v>2016</v>
      </c>
      <c r="S3226">
        <f t="shared" si="203"/>
        <v>2016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(((J3227/60)/60)/24)+DATE(1970,1,1)</f>
        <v>42503.559467592597</v>
      </c>
      <c r="P3227" t="str">
        <f t="shared" si="200"/>
        <v>theater</v>
      </c>
      <c r="Q3227" t="str">
        <f t="shared" si="201"/>
        <v>plays</v>
      </c>
      <c r="R3227">
        <f t="shared" si="202"/>
        <v>2016</v>
      </c>
      <c r="S3227">
        <f t="shared" si="203"/>
        <v>2016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(((J3228/60)/60)/24)+DATE(1970,1,1)</f>
        <v>42277.583472222221</v>
      </c>
      <c r="P3228" t="str">
        <f t="shared" si="200"/>
        <v>theater</v>
      </c>
      <c r="Q3228" t="str">
        <f t="shared" si="201"/>
        <v>plays</v>
      </c>
      <c r="R3228">
        <f t="shared" si="202"/>
        <v>2015</v>
      </c>
      <c r="S3228">
        <f t="shared" si="203"/>
        <v>2015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(((J3229/60)/60)/24)+DATE(1970,1,1)</f>
        <v>42722.882361111115</v>
      </c>
      <c r="P3229" t="str">
        <f t="shared" si="200"/>
        <v>theater</v>
      </c>
      <c r="Q3229" t="str">
        <f t="shared" si="201"/>
        <v>plays</v>
      </c>
      <c r="R3229">
        <f t="shared" si="202"/>
        <v>2016</v>
      </c>
      <c r="S3229">
        <f t="shared" si="203"/>
        <v>2016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(((J3230/60)/60)/24)+DATE(1970,1,1)</f>
        <v>42323.70930555556</v>
      </c>
      <c r="P3230" t="str">
        <f t="shared" si="200"/>
        <v>theater</v>
      </c>
      <c r="Q3230" t="str">
        <f t="shared" si="201"/>
        <v>plays</v>
      </c>
      <c r="R3230">
        <f t="shared" si="202"/>
        <v>2015</v>
      </c>
      <c r="S3230">
        <f t="shared" si="203"/>
        <v>2015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(((J3231/60)/60)/24)+DATE(1970,1,1)</f>
        <v>41933.291643518518</v>
      </c>
      <c r="P3231" t="str">
        <f t="shared" si="200"/>
        <v>theater</v>
      </c>
      <c r="Q3231" t="str">
        <f t="shared" si="201"/>
        <v>plays</v>
      </c>
      <c r="R3231">
        <f t="shared" si="202"/>
        <v>2014</v>
      </c>
      <c r="S3231">
        <f t="shared" si="203"/>
        <v>2014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(((J3232/60)/60)/24)+DATE(1970,1,1)</f>
        <v>41898.168125000004</v>
      </c>
      <c r="P3232" t="str">
        <f t="shared" si="200"/>
        <v>theater</v>
      </c>
      <c r="Q3232" t="str">
        <f t="shared" si="201"/>
        <v>plays</v>
      </c>
      <c r="R3232">
        <f t="shared" si="202"/>
        <v>2014</v>
      </c>
      <c r="S3232">
        <f t="shared" si="203"/>
        <v>2014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(((J3233/60)/60)/24)+DATE(1970,1,1)</f>
        <v>42446.943831018521</v>
      </c>
      <c r="P3233" t="str">
        <f t="shared" si="200"/>
        <v>theater</v>
      </c>
      <c r="Q3233" t="str">
        <f t="shared" si="201"/>
        <v>plays</v>
      </c>
      <c r="R3233">
        <f t="shared" si="202"/>
        <v>2016</v>
      </c>
      <c r="S3233">
        <f t="shared" si="203"/>
        <v>2016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(((J3234/60)/60)/24)+DATE(1970,1,1)</f>
        <v>42463.81385416667</v>
      </c>
      <c r="P3234" t="str">
        <f t="shared" si="200"/>
        <v>theater</v>
      </c>
      <c r="Q3234" t="str">
        <f t="shared" si="201"/>
        <v>plays</v>
      </c>
      <c r="R3234">
        <f t="shared" si="202"/>
        <v>2016</v>
      </c>
      <c r="S3234">
        <f t="shared" si="203"/>
        <v>2016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(((J3235/60)/60)/24)+DATE(1970,1,1)</f>
        <v>42766.805034722223</v>
      </c>
      <c r="P3235" t="str">
        <f t="shared" si="200"/>
        <v>theater</v>
      </c>
      <c r="Q3235" t="str">
        <f t="shared" si="201"/>
        <v>plays</v>
      </c>
      <c r="R3235">
        <f t="shared" si="202"/>
        <v>2017</v>
      </c>
      <c r="S3235">
        <f t="shared" si="203"/>
        <v>2017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(((J3236/60)/60)/24)+DATE(1970,1,1)</f>
        <v>42734.789444444439</v>
      </c>
      <c r="P3236" t="str">
        <f t="shared" si="200"/>
        <v>theater</v>
      </c>
      <c r="Q3236" t="str">
        <f t="shared" si="201"/>
        <v>plays</v>
      </c>
      <c r="R3236">
        <f t="shared" si="202"/>
        <v>2016</v>
      </c>
      <c r="S3236">
        <f t="shared" si="203"/>
        <v>2016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(((J3237/60)/60)/24)+DATE(1970,1,1)</f>
        <v>42522.347812499997</v>
      </c>
      <c r="P3237" t="str">
        <f t="shared" si="200"/>
        <v>theater</v>
      </c>
      <c r="Q3237" t="str">
        <f t="shared" si="201"/>
        <v>plays</v>
      </c>
      <c r="R3237">
        <f t="shared" si="202"/>
        <v>2016</v>
      </c>
      <c r="S3237">
        <f t="shared" si="203"/>
        <v>2016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(((J3238/60)/60)/24)+DATE(1970,1,1)</f>
        <v>42702.917048611111</v>
      </c>
      <c r="P3238" t="str">
        <f t="shared" si="200"/>
        <v>theater</v>
      </c>
      <c r="Q3238" t="str">
        <f t="shared" si="201"/>
        <v>plays</v>
      </c>
      <c r="R3238">
        <f t="shared" si="202"/>
        <v>2016</v>
      </c>
      <c r="S3238">
        <f t="shared" si="203"/>
        <v>2016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(((J3239/60)/60)/24)+DATE(1970,1,1)</f>
        <v>42252.474351851852</v>
      </c>
      <c r="P3239" t="str">
        <f t="shared" si="200"/>
        <v>theater</v>
      </c>
      <c r="Q3239" t="str">
        <f t="shared" si="201"/>
        <v>plays</v>
      </c>
      <c r="R3239">
        <f t="shared" si="202"/>
        <v>2015</v>
      </c>
      <c r="S3239">
        <f t="shared" si="203"/>
        <v>2015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(((J3240/60)/60)/24)+DATE(1970,1,1)</f>
        <v>42156.510393518518</v>
      </c>
      <c r="P3240" t="str">
        <f t="shared" si="200"/>
        <v>theater</v>
      </c>
      <c r="Q3240" t="str">
        <f t="shared" si="201"/>
        <v>plays</v>
      </c>
      <c r="R3240">
        <f t="shared" si="202"/>
        <v>2015</v>
      </c>
      <c r="S3240">
        <f t="shared" si="203"/>
        <v>2015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(((J3241/60)/60)/24)+DATE(1970,1,1)</f>
        <v>42278.089039351849</v>
      </c>
      <c r="P3241" t="str">
        <f t="shared" si="200"/>
        <v>theater</v>
      </c>
      <c r="Q3241" t="str">
        <f t="shared" si="201"/>
        <v>plays</v>
      </c>
      <c r="R3241">
        <f t="shared" si="202"/>
        <v>2015</v>
      </c>
      <c r="S3241">
        <f t="shared" si="203"/>
        <v>2015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(((J3242/60)/60)/24)+DATE(1970,1,1)</f>
        <v>42754.693842592591</v>
      </c>
      <c r="P3242" t="str">
        <f t="shared" si="200"/>
        <v>theater</v>
      </c>
      <c r="Q3242" t="str">
        <f t="shared" si="201"/>
        <v>plays</v>
      </c>
      <c r="R3242">
        <f t="shared" si="202"/>
        <v>2017</v>
      </c>
      <c r="S3242">
        <f t="shared" si="203"/>
        <v>2017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(((J3243/60)/60)/24)+DATE(1970,1,1)</f>
        <v>41893.324884259258</v>
      </c>
      <c r="P3243" t="str">
        <f t="shared" si="200"/>
        <v>theater</v>
      </c>
      <c r="Q3243" t="str">
        <f t="shared" si="201"/>
        <v>plays</v>
      </c>
      <c r="R3243">
        <f t="shared" si="202"/>
        <v>2014</v>
      </c>
      <c r="S3243">
        <f t="shared" si="203"/>
        <v>2014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(((J3244/60)/60)/24)+DATE(1970,1,1)</f>
        <v>41871.755694444444</v>
      </c>
      <c r="P3244" t="str">
        <f t="shared" si="200"/>
        <v>theater</v>
      </c>
      <c r="Q3244" t="str">
        <f t="shared" si="201"/>
        <v>plays</v>
      </c>
      <c r="R3244">
        <f t="shared" si="202"/>
        <v>2014</v>
      </c>
      <c r="S3244">
        <f t="shared" si="203"/>
        <v>2014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(((J3245/60)/60)/24)+DATE(1970,1,1)</f>
        <v>42262.096782407403</v>
      </c>
      <c r="P3245" t="str">
        <f t="shared" si="200"/>
        <v>theater</v>
      </c>
      <c r="Q3245" t="str">
        <f t="shared" si="201"/>
        <v>plays</v>
      </c>
      <c r="R3245">
        <f t="shared" si="202"/>
        <v>2015</v>
      </c>
      <c r="S3245">
        <f t="shared" si="203"/>
        <v>2015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(((J3246/60)/60)/24)+DATE(1970,1,1)</f>
        <v>42675.694236111114</v>
      </c>
      <c r="P3246" t="str">
        <f t="shared" si="200"/>
        <v>theater</v>
      </c>
      <c r="Q3246" t="str">
        <f t="shared" si="201"/>
        <v>plays</v>
      </c>
      <c r="R3246">
        <f t="shared" si="202"/>
        <v>2016</v>
      </c>
      <c r="S3246">
        <f t="shared" si="203"/>
        <v>2016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(((J3247/60)/60)/24)+DATE(1970,1,1)</f>
        <v>42135.60020833333</v>
      </c>
      <c r="P3247" t="str">
        <f t="shared" si="200"/>
        <v>theater</v>
      </c>
      <c r="Q3247" t="str">
        <f t="shared" si="201"/>
        <v>plays</v>
      </c>
      <c r="R3247">
        <f t="shared" si="202"/>
        <v>2015</v>
      </c>
      <c r="S3247">
        <f t="shared" si="203"/>
        <v>2015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(((J3248/60)/60)/24)+DATE(1970,1,1)</f>
        <v>42230.472222222219</v>
      </c>
      <c r="P3248" t="str">
        <f t="shared" si="200"/>
        <v>theater</v>
      </c>
      <c r="Q3248" t="str">
        <f t="shared" si="201"/>
        <v>plays</v>
      </c>
      <c r="R3248">
        <f t="shared" si="202"/>
        <v>2015</v>
      </c>
      <c r="S3248">
        <f t="shared" si="203"/>
        <v>2015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(((J3249/60)/60)/24)+DATE(1970,1,1)</f>
        <v>42167.434166666666</v>
      </c>
      <c r="P3249" t="str">
        <f t="shared" si="200"/>
        <v>theater</v>
      </c>
      <c r="Q3249" t="str">
        <f t="shared" si="201"/>
        <v>plays</v>
      </c>
      <c r="R3249">
        <f t="shared" si="202"/>
        <v>2015</v>
      </c>
      <c r="S3249">
        <f t="shared" si="203"/>
        <v>2015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(((J3250/60)/60)/24)+DATE(1970,1,1)</f>
        <v>42068.888391203705</v>
      </c>
      <c r="P3250" t="str">
        <f t="shared" si="200"/>
        <v>theater</v>
      </c>
      <c r="Q3250" t="str">
        <f t="shared" si="201"/>
        <v>plays</v>
      </c>
      <c r="R3250">
        <f t="shared" si="202"/>
        <v>2015</v>
      </c>
      <c r="S3250">
        <f t="shared" si="203"/>
        <v>2015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(((J3251/60)/60)/24)+DATE(1970,1,1)</f>
        <v>42145.746689814812</v>
      </c>
      <c r="P3251" t="str">
        <f t="shared" si="200"/>
        <v>theater</v>
      </c>
      <c r="Q3251" t="str">
        <f t="shared" si="201"/>
        <v>plays</v>
      </c>
      <c r="R3251">
        <f t="shared" si="202"/>
        <v>2015</v>
      </c>
      <c r="S3251">
        <f t="shared" si="203"/>
        <v>2015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(((J3252/60)/60)/24)+DATE(1970,1,1)</f>
        <v>41918.742175925923</v>
      </c>
      <c r="P3252" t="str">
        <f t="shared" si="200"/>
        <v>theater</v>
      </c>
      <c r="Q3252" t="str">
        <f t="shared" si="201"/>
        <v>plays</v>
      </c>
      <c r="R3252">
        <f t="shared" si="202"/>
        <v>2014</v>
      </c>
      <c r="S3252">
        <f t="shared" si="203"/>
        <v>2014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(((J3253/60)/60)/24)+DATE(1970,1,1)</f>
        <v>42146.731087962966</v>
      </c>
      <c r="P3253" t="str">
        <f t="shared" si="200"/>
        <v>theater</v>
      </c>
      <c r="Q3253" t="str">
        <f t="shared" si="201"/>
        <v>plays</v>
      </c>
      <c r="R3253">
        <f t="shared" si="202"/>
        <v>2015</v>
      </c>
      <c r="S3253">
        <f t="shared" si="203"/>
        <v>2015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(((J3254/60)/60)/24)+DATE(1970,1,1)</f>
        <v>42590.472685185188</v>
      </c>
      <c r="P3254" t="str">
        <f t="shared" si="200"/>
        <v>theater</v>
      </c>
      <c r="Q3254" t="str">
        <f t="shared" si="201"/>
        <v>plays</v>
      </c>
      <c r="R3254">
        <f t="shared" si="202"/>
        <v>2016</v>
      </c>
      <c r="S3254">
        <f t="shared" si="203"/>
        <v>2016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(((J3255/60)/60)/24)+DATE(1970,1,1)</f>
        <v>42602.576712962968</v>
      </c>
      <c r="P3255" t="str">
        <f t="shared" si="200"/>
        <v>theater</v>
      </c>
      <c r="Q3255" t="str">
        <f t="shared" si="201"/>
        <v>plays</v>
      </c>
      <c r="R3255">
        <f t="shared" si="202"/>
        <v>2016</v>
      </c>
      <c r="S3255">
        <f t="shared" si="203"/>
        <v>2016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(((J3256/60)/60)/24)+DATE(1970,1,1)</f>
        <v>42059.085752314815</v>
      </c>
      <c r="P3256" t="str">
        <f t="shared" si="200"/>
        <v>theater</v>
      </c>
      <c r="Q3256" t="str">
        <f t="shared" si="201"/>
        <v>plays</v>
      </c>
      <c r="R3256">
        <f t="shared" si="202"/>
        <v>2015</v>
      </c>
      <c r="S3256">
        <f t="shared" si="203"/>
        <v>2015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(((J3257/60)/60)/24)+DATE(1970,1,1)</f>
        <v>41889.768229166664</v>
      </c>
      <c r="P3257" t="str">
        <f t="shared" si="200"/>
        <v>theater</v>
      </c>
      <c r="Q3257" t="str">
        <f t="shared" si="201"/>
        <v>plays</v>
      </c>
      <c r="R3257">
        <f t="shared" si="202"/>
        <v>2014</v>
      </c>
      <c r="S3257">
        <f t="shared" si="203"/>
        <v>2014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(((J3258/60)/60)/24)+DATE(1970,1,1)</f>
        <v>42144.573807870373</v>
      </c>
      <c r="P3258" t="str">
        <f t="shared" si="200"/>
        <v>theater</v>
      </c>
      <c r="Q3258" t="str">
        <f t="shared" si="201"/>
        <v>plays</v>
      </c>
      <c r="R3258">
        <f t="shared" si="202"/>
        <v>2015</v>
      </c>
      <c r="S3258">
        <f t="shared" si="203"/>
        <v>2015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(((J3259/60)/60)/24)+DATE(1970,1,1)</f>
        <v>42758.559629629628</v>
      </c>
      <c r="P3259" t="str">
        <f t="shared" si="200"/>
        <v>theater</v>
      </c>
      <c r="Q3259" t="str">
        <f t="shared" si="201"/>
        <v>plays</v>
      </c>
      <c r="R3259">
        <f t="shared" si="202"/>
        <v>2017</v>
      </c>
      <c r="S3259">
        <f t="shared" si="203"/>
        <v>2017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(((J3260/60)/60)/24)+DATE(1970,1,1)</f>
        <v>41982.887280092589</v>
      </c>
      <c r="P3260" t="str">
        <f t="shared" si="200"/>
        <v>theater</v>
      </c>
      <c r="Q3260" t="str">
        <f t="shared" si="201"/>
        <v>plays</v>
      </c>
      <c r="R3260">
        <f t="shared" si="202"/>
        <v>2014</v>
      </c>
      <c r="S3260">
        <f t="shared" si="203"/>
        <v>2014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(((J3261/60)/60)/24)+DATE(1970,1,1)</f>
        <v>42614.760937500003</v>
      </c>
      <c r="P3261" t="str">
        <f t="shared" si="200"/>
        <v>theater</v>
      </c>
      <c r="Q3261" t="str">
        <f t="shared" si="201"/>
        <v>plays</v>
      </c>
      <c r="R3261">
        <f t="shared" si="202"/>
        <v>2016</v>
      </c>
      <c r="S3261">
        <f t="shared" si="203"/>
        <v>2016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(((J3262/60)/60)/24)+DATE(1970,1,1)</f>
        <v>42303.672662037032</v>
      </c>
      <c r="P3262" t="str">
        <f t="shared" si="200"/>
        <v>theater</v>
      </c>
      <c r="Q3262" t="str">
        <f t="shared" si="201"/>
        <v>plays</v>
      </c>
      <c r="R3262">
        <f t="shared" si="202"/>
        <v>2015</v>
      </c>
      <c r="S3262">
        <f t="shared" si="203"/>
        <v>2015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(((J3263/60)/60)/24)+DATE(1970,1,1)</f>
        <v>42171.725416666668</v>
      </c>
      <c r="P3263" t="str">
        <f t="shared" si="200"/>
        <v>theater</v>
      </c>
      <c r="Q3263" t="str">
        <f t="shared" si="201"/>
        <v>plays</v>
      </c>
      <c r="R3263">
        <f t="shared" si="202"/>
        <v>2015</v>
      </c>
      <c r="S3263">
        <f t="shared" si="203"/>
        <v>2015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(((J3264/60)/60)/24)+DATE(1970,1,1)</f>
        <v>41964.315532407403</v>
      </c>
      <c r="P3264" t="str">
        <f t="shared" si="200"/>
        <v>theater</v>
      </c>
      <c r="Q3264" t="str">
        <f t="shared" si="201"/>
        <v>plays</v>
      </c>
      <c r="R3264">
        <f t="shared" si="202"/>
        <v>2014</v>
      </c>
      <c r="S3264">
        <f t="shared" si="203"/>
        <v>2014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(((J3265/60)/60)/24)+DATE(1970,1,1)</f>
        <v>42284.516064814816</v>
      </c>
      <c r="P3265" t="str">
        <f t="shared" si="200"/>
        <v>theater</v>
      </c>
      <c r="Q3265" t="str">
        <f t="shared" si="201"/>
        <v>plays</v>
      </c>
      <c r="R3265">
        <f t="shared" si="202"/>
        <v>2015</v>
      </c>
      <c r="S3265">
        <f t="shared" si="203"/>
        <v>2015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(((J3266/60)/60)/24)+DATE(1970,1,1)</f>
        <v>42016.800208333334</v>
      </c>
      <c r="P3266" t="str">
        <f t="shared" ref="P3266:P3329" si="204">LEFT(N3266,SEARCH("/",N3266)-1)</f>
        <v>theater</v>
      </c>
      <c r="Q3266" t="str">
        <f t="shared" ref="Q3266:Q3329" si="205">RIGHT(N3266,LEN(N3266)-SEARCH("/",N3266))</f>
        <v>plays</v>
      </c>
      <c r="R3266">
        <f t="shared" si="202"/>
        <v>2015</v>
      </c>
      <c r="S3266">
        <f t="shared" si="203"/>
        <v>2015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(((J3267/60)/60)/24)+DATE(1970,1,1)</f>
        <v>42311.711979166663</v>
      </c>
      <c r="P3267" t="str">
        <f t="shared" si="204"/>
        <v>theater</v>
      </c>
      <c r="Q3267" t="str">
        <f t="shared" si="205"/>
        <v>plays</v>
      </c>
      <c r="R3267">
        <f t="shared" ref="R3267:R3330" si="206">YEAR(O3267)</f>
        <v>2015</v>
      </c>
      <c r="S3267">
        <f t="shared" ref="S3267:S3330" si="207">YEAR(O3267)</f>
        <v>2015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(((J3268/60)/60)/24)+DATE(1970,1,1)</f>
        <v>42136.536134259266</v>
      </c>
      <c r="P3268" t="str">
        <f t="shared" si="204"/>
        <v>theater</v>
      </c>
      <c r="Q3268" t="str">
        <f t="shared" si="205"/>
        <v>plays</v>
      </c>
      <c r="R3268">
        <f t="shared" si="206"/>
        <v>2015</v>
      </c>
      <c r="S3268">
        <f t="shared" si="207"/>
        <v>2015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(((J3269/60)/60)/24)+DATE(1970,1,1)</f>
        <v>42172.757638888885</v>
      </c>
      <c r="P3269" t="str">
        <f t="shared" si="204"/>
        <v>theater</v>
      </c>
      <c r="Q3269" t="str">
        <f t="shared" si="205"/>
        <v>plays</v>
      </c>
      <c r="R3269">
        <f t="shared" si="206"/>
        <v>2015</v>
      </c>
      <c r="S3269">
        <f t="shared" si="207"/>
        <v>2015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(((J3270/60)/60)/24)+DATE(1970,1,1)</f>
        <v>42590.90425925926</v>
      </c>
      <c r="P3270" t="str">
        <f t="shared" si="204"/>
        <v>theater</v>
      </c>
      <c r="Q3270" t="str">
        <f t="shared" si="205"/>
        <v>plays</v>
      </c>
      <c r="R3270">
        <f t="shared" si="206"/>
        <v>2016</v>
      </c>
      <c r="S3270">
        <f t="shared" si="207"/>
        <v>2016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(((J3271/60)/60)/24)+DATE(1970,1,1)</f>
        <v>42137.395798611105</v>
      </c>
      <c r="P3271" t="str">
        <f t="shared" si="204"/>
        <v>theater</v>
      </c>
      <c r="Q3271" t="str">
        <f t="shared" si="205"/>
        <v>plays</v>
      </c>
      <c r="R3271">
        <f t="shared" si="206"/>
        <v>2015</v>
      </c>
      <c r="S3271">
        <f t="shared" si="207"/>
        <v>2015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(((J3272/60)/60)/24)+DATE(1970,1,1)</f>
        <v>42167.533159722225</v>
      </c>
      <c r="P3272" t="str">
        <f t="shared" si="204"/>
        <v>theater</v>
      </c>
      <c r="Q3272" t="str">
        <f t="shared" si="205"/>
        <v>plays</v>
      </c>
      <c r="R3272">
        <f t="shared" si="206"/>
        <v>2015</v>
      </c>
      <c r="S3272">
        <f t="shared" si="207"/>
        <v>2015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(((J3273/60)/60)/24)+DATE(1970,1,1)</f>
        <v>41915.437210648146</v>
      </c>
      <c r="P3273" t="str">
        <f t="shared" si="204"/>
        <v>theater</v>
      </c>
      <c r="Q3273" t="str">
        <f t="shared" si="205"/>
        <v>plays</v>
      </c>
      <c r="R3273">
        <f t="shared" si="206"/>
        <v>2014</v>
      </c>
      <c r="S3273">
        <f t="shared" si="207"/>
        <v>2014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(((J3274/60)/60)/24)+DATE(1970,1,1)</f>
        <v>42284.500104166669</v>
      </c>
      <c r="P3274" t="str">
        <f t="shared" si="204"/>
        <v>theater</v>
      </c>
      <c r="Q3274" t="str">
        <f t="shared" si="205"/>
        <v>plays</v>
      </c>
      <c r="R3274">
        <f t="shared" si="206"/>
        <v>2015</v>
      </c>
      <c r="S3274">
        <f t="shared" si="207"/>
        <v>2015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(((J3275/60)/60)/24)+DATE(1970,1,1)</f>
        <v>42611.801412037035</v>
      </c>
      <c r="P3275" t="str">
        <f t="shared" si="204"/>
        <v>theater</v>
      </c>
      <c r="Q3275" t="str">
        <f t="shared" si="205"/>
        <v>plays</v>
      </c>
      <c r="R3275">
        <f t="shared" si="206"/>
        <v>2016</v>
      </c>
      <c r="S3275">
        <f t="shared" si="207"/>
        <v>2016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(((J3276/60)/60)/24)+DATE(1970,1,1)</f>
        <v>42400.704537037032</v>
      </c>
      <c r="P3276" t="str">
        <f t="shared" si="204"/>
        <v>theater</v>
      </c>
      <c r="Q3276" t="str">
        <f t="shared" si="205"/>
        <v>plays</v>
      </c>
      <c r="R3276">
        <f t="shared" si="206"/>
        <v>2016</v>
      </c>
      <c r="S3276">
        <f t="shared" si="207"/>
        <v>2016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(((J3277/60)/60)/24)+DATE(1970,1,1)</f>
        <v>42017.88045138889</v>
      </c>
      <c r="P3277" t="str">
        <f t="shared" si="204"/>
        <v>theater</v>
      </c>
      <c r="Q3277" t="str">
        <f t="shared" si="205"/>
        <v>plays</v>
      </c>
      <c r="R3277">
        <f t="shared" si="206"/>
        <v>2015</v>
      </c>
      <c r="S3277">
        <f t="shared" si="207"/>
        <v>2015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(((J3278/60)/60)/24)+DATE(1970,1,1)</f>
        <v>42426.949988425928</v>
      </c>
      <c r="P3278" t="str">
        <f t="shared" si="204"/>
        <v>theater</v>
      </c>
      <c r="Q3278" t="str">
        <f t="shared" si="205"/>
        <v>plays</v>
      </c>
      <c r="R3278">
        <f t="shared" si="206"/>
        <v>2016</v>
      </c>
      <c r="S3278">
        <f t="shared" si="207"/>
        <v>2016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(((J3279/60)/60)/24)+DATE(1970,1,1)</f>
        <v>41931.682939814818</v>
      </c>
      <c r="P3279" t="str">
        <f t="shared" si="204"/>
        <v>theater</v>
      </c>
      <c r="Q3279" t="str">
        <f t="shared" si="205"/>
        <v>plays</v>
      </c>
      <c r="R3279">
        <f t="shared" si="206"/>
        <v>2014</v>
      </c>
      <c r="S3279">
        <f t="shared" si="207"/>
        <v>2014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(((J3280/60)/60)/24)+DATE(1970,1,1)</f>
        <v>42124.848414351851</v>
      </c>
      <c r="P3280" t="str">
        <f t="shared" si="204"/>
        <v>theater</v>
      </c>
      <c r="Q3280" t="str">
        <f t="shared" si="205"/>
        <v>plays</v>
      </c>
      <c r="R3280">
        <f t="shared" si="206"/>
        <v>2015</v>
      </c>
      <c r="S3280">
        <f t="shared" si="207"/>
        <v>2015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(((J3281/60)/60)/24)+DATE(1970,1,1)</f>
        <v>42431.102534722217</v>
      </c>
      <c r="P3281" t="str">
        <f t="shared" si="204"/>
        <v>theater</v>
      </c>
      <c r="Q3281" t="str">
        <f t="shared" si="205"/>
        <v>plays</v>
      </c>
      <c r="R3281">
        <f t="shared" si="206"/>
        <v>2016</v>
      </c>
      <c r="S3281">
        <f t="shared" si="207"/>
        <v>2016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(((J3282/60)/60)/24)+DATE(1970,1,1)</f>
        <v>42121.756921296299</v>
      </c>
      <c r="P3282" t="str">
        <f t="shared" si="204"/>
        <v>theater</v>
      </c>
      <c r="Q3282" t="str">
        <f t="shared" si="205"/>
        <v>plays</v>
      </c>
      <c r="R3282">
        <f t="shared" si="206"/>
        <v>2015</v>
      </c>
      <c r="S3282">
        <f t="shared" si="207"/>
        <v>2015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(((J3283/60)/60)/24)+DATE(1970,1,1)</f>
        <v>42219.019733796296</v>
      </c>
      <c r="P3283" t="str">
        <f t="shared" si="204"/>
        <v>theater</v>
      </c>
      <c r="Q3283" t="str">
        <f t="shared" si="205"/>
        <v>plays</v>
      </c>
      <c r="R3283">
        <f t="shared" si="206"/>
        <v>2015</v>
      </c>
      <c r="S3283">
        <f t="shared" si="207"/>
        <v>2015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(((J3284/60)/60)/24)+DATE(1970,1,1)</f>
        <v>42445.19430555556</v>
      </c>
      <c r="P3284" t="str">
        <f t="shared" si="204"/>
        <v>theater</v>
      </c>
      <c r="Q3284" t="str">
        <f t="shared" si="205"/>
        <v>plays</v>
      </c>
      <c r="R3284">
        <f t="shared" si="206"/>
        <v>2016</v>
      </c>
      <c r="S3284">
        <f t="shared" si="207"/>
        <v>2016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(((J3285/60)/60)/24)+DATE(1970,1,1)</f>
        <v>42379.74418981481</v>
      </c>
      <c r="P3285" t="str">
        <f t="shared" si="204"/>
        <v>theater</v>
      </c>
      <c r="Q3285" t="str">
        <f t="shared" si="205"/>
        <v>plays</v>
      </c>
      <c r="R3285">
        <f t="shared" si="206"/>
        <v>2016</v>
      </c>
      <c r="S3285">
        <f t="shared" si="207"/>
        <v>2016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(((J3286/60)/60)/24)+DATE(1970,1,1)</f>
        <v>42380.884872685187</v>
      </c>
      <c r="P3286" t="str">
        <f t="shared" si="204"/>
        <v>theater</v>
      </c>
      <c r="Q3286" t="str">
        <f t="shared" si="205"/>
        <v>plays</v>
      </c>
      <c r="R3286">
        <f t="shared" si="206"/>
        <v>2016</v>
      </c>
      <c r="S3286">
        <f t="shared" si="207"/>
        <v>2016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(((J3287/60)/60)/24)+DATE(1970,1,1)</f>
        <v>42762.942430555559</v>
      </c>
      <c r="P3287" t="str">
        <f t="shared" si="204"/>
        <v>theater</v>
      </c>
      <c r="Q3287" t="str">
        <f t="shared" si="205"/>
        <v>plays</v>
      </c>
      <c r="R3287">
        <f t="shared" si="206"/>
        <v>2017</v>
      </c>
      <c r="S3287">
        <f t="shared" si="207"/>
        <v>2017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(((J3288/60)/60)/24)+DATE(1970,1,1)</f>
        <v>42567.840069444443</v>
      </c>
      <c r="P3288" t="str">
        <f t="shared" si="204"/>
        <v>theater</v>
      </c>
      <c r="Q3288" t="str">
        <f t="shared" si="205"/>
        <v>plays</v>
      </c>
      <c r="R3288">
        <f t="shared" si="206"/>
        <v>2016</v>
      </c>
      <c r="S3288">
        <f t="shared" si="207"/>
        <v>2016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(((J3289/60)/60)/24)+DATE(1970,1,1)</f>
        <v>42311.750324074077</v>
      </c>
      <c r="P3289" t="str">
        <f t="shared" si="204"/>
        <v>theater</v>
      </c>
      <c r="Q3289" t="str">
        <f t="shared" si="205"/>
        <v>plays</v>
      </c>
      <c r="R3289">
        <f t="shared" si="206"/>
        <v>2015</v>
      </c>
      <c r="S3289">
        <f t="shared" si="207"/>
        <v>2015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(((J3290/60)/60)/24)+DATE(1970,1,1)</f>
        <v>42505.774479166663</v>
      </c>
      <c r="P3290" t="str">
        <f t="shared" si="204"/>
        <v>theater</v>
      </c>
      <c r="Q3290" t="str">
        <f t="shared" si="205"/>
        <v>plays</v>
      </c>
      <c r="R3290">
        <f t="shared" si="206"/>
        <v>2016</v>
      </c>
      <c r="S3290">
        <f t="shared" si="207"/>
        <v>2016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(((J3291/60)/60)/24)+DATE(1970,1,1)</f>
        <v>42758.368078703701</v>
      </c>
      <c r="P3291" t="str">
        <f t="shared" si="204"/>
        <v>theater</v>
      </c>
      <c r="Q3291" t="str">
        <f t="shared" si="205"/>
        <v>plays</v>
      </c>
      <c r="R3291">
        <f t="shared" si="206"/>
        <v>2017</v>
      </c>
      <c r="S3291">
        <f t="shared" si="207"/>
        <v>2017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(((J3292/60)/60)/24)+DATE(1970,1,1)</f>
        <v>42775.51494212963</v>
      </c>
      <c r="P3292" t="str">
        <f t="shared" si="204"/>
        <v>theater</v>
      </c>
      <c r="Q3292" t="str">
        <f t="shared" si="205"/>
        <v>plays</v>
      </c>
      <c r="R3292">
        <f t="shared" si="206"/>
        <v>2017</v>
      </c>
      <c r="S3292">
        <f t="shared" si="207"/>
        <v>2017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(((J3293/60)/60)/24)+DATE(1970,1,1)</f>
        <v>42232.702546296292</v>
      </c>
      <c r="P3293" t="str">
        <f t="shared" si="204"/>
        <v>theater</v>
      </c>
      <c r="Q3293" t="str">
        <f t="shared" si="205"/>
        <v>plays</v>
      </c>
      <c r="R3293">
        <f t="shared" si="206"/>
        <v>2015</v>
      </c>
      <c r="S3293">
        <f t="shared" si="207"/>
        <v>2015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(((J3294/60)/60)/24)+DATE(1970,1,1)</f>
        <v>42282.770231481481</v>
      </c>
      <c r="P3294" t="str">
        <f t="shared" si="204"/>
        <v>theater</v>
      </c>
      <c r="Q3294" t="str">
        <f t="shared" si="205"/>
        <v>plays</v>
      </c>
      <c r="R3294">
        <f t="shared" si="206"/>
        <v>2015</v>
      </c>
      <c r="S3294">
        <f t="shared" si="207"/>
        <v>2015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(((J3295/60)/60)/24)+DATE(1970,1,1)</f>
        <v>42768.425370370373</v>
      </c>
      <c r="P3295" t="str">
        <f t="shared" si="204"/>
        <v>theater</v>
      </c>
      <c r="Q3295" t="str">
        <f t="shared" si="205"/>
        <v>plays</v>
      </c>
      <c r="R3295">
        <f t="shared" si="206"/>
        <v>2017</v>
      </c>
      <c r="S3295">
        <f t="shared" si="207"/>
        <v>2017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(((J3296/60)/60)/24)+DATE(1970,1,1)</f>
        <v>42141.541134259256</v>
      </c>
      <c r="P3296" t="str">
        <f t="shared" si="204"/>
        <v>theater</v>
      </c>
      <c r="Q3296" t="str">
        <f t="shared" si="205"/>
        <v>plays</v>
      </c>
      <c r="R3296">
        <f t="shared" si="206"/>
        <v>2015</v>
      </c>
      <c r="S3296">
        <f t="shared" si="207"/>
        <v>2015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(((J3297/60)/60)/24)+DATE(1970,1,1)</f>
        <v>42609.442465277782</v>
      </c>
      <c r="P3297" t="str">
        <f t="shared" si="204"/>
        <v>theater</v>
      </c>
      <c r="Q3297" t="str">
        <f t="shared" si="205"/>
        <v>plays</v>
      </c>
      <c r="R3297">
        <f t="shared" si="206"/>
        <v>2016</v>
      </c>
      <c r="S3297">
        <f t="shared" si="207"/>
        <v>2016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(((J3298/60)/60)/24)+DATE(1970,1,1)</f>
        <v>42309.756620370375</v>
      </c>
      <c r="P3298" t="str">
        <f t="shared" si="204"/>
        <v>theater</v>
      </c>
      <c r="Q3298" t="str">
        <f t="shared" si="205"/>
        <v>plays</v>
      </c>
      <c r="R3298">
        <f t="shared" si="206"/>
        <v>2015</v>
      </c>
      <c r="S3298">
        <f t="shared" si="207"/>
        <v>2015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(((J3299/60)/60)/24)+DATE(1970,1,1)</f>
        <v>42193.771481481483</v>
      </c>
      <c r="P3299" t="str">
        <f t="shared" si="204"/>
        <v>theater</v>
      </c>
      <c r="Q3299" t="str">
        <f t="shared" si="205"/>
        <v>plays</v>
      </c>
      <c r="R3299">
        <f t="shared" si="206"/>
        <v>2015</v>
      </c>
      <c r="S3299">
        <f t="shared" si="207"/>
        <v>2015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(((J3300/60)/60)/24)+DATE(1970,1,1)</f>
        <v>42239.957962962959</v>
      </c>
      <c r="P3300" t="str">
        <f t="shared" si="204"/>
        <v>theater</v>
      </c>
      <c r="Q3300" t="str">
        <f t="shared" si="205"/>
        <v>plays</v>
      </c>
      <c r="R3300">
        <f t="shared" si="206"/>
        <v>2015</v>
      </c>
      <c r="S3300">
        <f t="shared" si="207"/>
        <v>2015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(((J3301/60)/60)/24)+DATE(1970,1,1)</f>
        <v>42261.917395833334</v>
      </c>
      <c r="P3301" t="str">
        <f t="shared" si="204"/>
        <v>theater</v>
      </c>
      <c r="Q3301" t="str">
        <f t="shared" si="205"/>
        <v>plays</v>
      </c>
      <c r="R3301">
        <f t="shared" si="206"/>
        <v>2015</v>
      </c>
      <c r="S3301">
        <f t="shared" si="207"/>
        <v>2015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(((J3302/60)/60)/24)+DATE(1970,1,1)</f>
        <v>42102.743773148148</v>
      </c>
      <c r="P3302" t="str">
        <f t="shared" si="204"/>
        <v>theater</v>
      </c>
      <c r="Q3302" t="str">
        <f t="shared" si="205"/>
        <v>plays</v>
      </c>
      <c r="R3302">
        <f t="shared" si="206"/>
        <v>2015</v>
      </c>
      <c r="S3302">
        <f t="shared" si="207"/>
        <v>2015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(((J3303/60)/60)/24)+DATE(1970,1,1)</f>
        <v>42538.73583333334</v>
      </c>
      <c r="P3303" t="str">
        <f t="shared" si="204"/>
        <v>theater</v>
      </c>
      <c r="Q3303" t="str">
        <f t="shared" si="205"/>
        <v>plays</v>
      </c>
      <c r="R3303">
        <f t="shared" si="206"/>
        <v>2016</v>
      </c>
      <c r="S3303">
        <f t="shared" si="207"/>
        <v>2016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(((J3304/60)/60)/24)+DATE(1970,1,1)</f>
        <v>42681.35157407407</v>
      </c>
      <c r="P3304" t="str">
        <f t="shared" si="204"/>
        <v>theater</v>
      </c>
      <c r="Q3304" t="str">
        <f t="shared" si="205"/>
        <v>plays</v>
      </c>
      <c r="R3304">
        <f t="shared" si="206"/>
        <v>2016</v>
      </c>
      <c r="S3304">
        <f t="shared" si="207"/>
        <v>2016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(((J3305/60)/60)/24)+DATE(1970,1,1)</f>
        <v>42056.65143518518</v>
      </c>
      <c r="P3305" t="str">
        <f t="shared" si="204"/>
        <v>theater</v>
      </c>
      <c r="Q3305" t="str">
        <f t="shared" si="205"/>
        <v>plays</v>
      </c>
      <c r="R3305">
        <f t="shared" si="206"/>
        <v>2015</v>
      </c>
      <c r="S3305">
        <f t="shared" si="207"/>
        <v>2015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(((J3306/60)/60)/24)+DATE(1970,1,1)</f>
        <v>42696.624444444446</v>
      </c>
      <c r="P3306" t="str">
        <f t="shared" si="204"/>
        <v>theater</v>
      </c>
      <c r="Q3306" t="str">
        <f t="shared" si="205"/>
        <v>plays</v>
      </c>
      <c r="R3306">
        <f t="shared" si="206"/>
        <v>2016</v>
      </c>
      <c r="S3306">
        <f t="shared" si="207"/>
        <v>2016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(((J3307/60)/60)/24)+DATE(1970,1,1)</f>
        <v>42186.855879629627</v>
      </c>
      <c r="P3307" t="str">
        <f t="shared" si="204"/>
        <v>theater</v>
      </c>
      <c r="Q3307" t="str">
        <f t="shared" si="205"/>
        <v>plays</v>
      </c>
      <c r="R3307">
        <f t="shared" si="206"/>
        <v>2015</v>
      </c>
      <c r="S3307">
        <f t="shared" si="207"/>
        <v>2015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(((J3308/60)/60)/24)+DATE(1970,1,1)</f>
        <v>42493.219236111108</v>
      </c>
      <c r="P3308" t="str">
        <f t="shared" si="204"/>
        <v>theater</v>
      </c>
      <c r="Q3308" t="str">
        <f t="shared" si="205"/>
        <v>plays</v>
      </c>
      <c r="R3308">
        <f t="shared" si="206"/>
        <v>2016</v>
      </c>
      <c r="S3308">
        <f t="shared" si="207"/>
        <v>2016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(((J3309/60)/60)/24)+DATE(1970,1,1)</f>
        <v>42475.057164351849</v>
      </c>
      <c r="P3309" t="str">
        <f t="shared" si="204"/>
        <v>theater</v>
      </c>
      <c r="Q3309" t="str">
        <f t="shared" si="205"/>
        <v>plays</v>
      </c>
      <c r="R3309">
        <f t="shared" si="206"/>
        <v>2016</v>
      </c>
      <c r="S3309">
        <f t="shared" si="207"/>
        <v>2016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(((J3310/60)/60)/24)+DATE(1970,1,1)</f>
        <v>42452.876909722225</v>
      </c>
      <c r="P3310" t="str">
        <f t="shared" si="204"/>
        <v>theater</v>
      </c>
      <c r="Q3310" t="str">
        <f t="shared" si="205"/>
        <v>plays</v>
      </c>
      <c r="R3310">
        <f t="shared" si="206"/>
        <v>2016</v>
      </c>
      <c r="S3310">
        <f t="shared" si="207"/>
        <v>2016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(((J3311/60)/60)/24)+DATE(1970,1,1)</f>
        <v>42628.650208333333</v>
      </c>
      <c r="P3311" t="str">
        <f t="shared" si="204"/>
        <v>theater</v>
      </c>
      <c r="Q3311" t="str">
        <f t="shared" si="205"/>
        <v>plays</v>
      </c>
      <c r="R3311">
        <f t="shared" si="206"/>
        <v>2016</v>
      </c>
      <c r="S3311">
        <f t="shared" si="207"/>
        <v>2016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(((J3312/60)/60)/24)+DATE(1970,1,1)</f>
        <v>42253.928530092591</v>
      </c>
      <c r="P3312" t="str">
        <f t="shared" si="204"/>
        <v>theater</v>
      </c>
      <c r="Q3312" t="str">
        <f t="shared" si="205"/>
        <v>plays</v>
      </c>
      <c r="R3312">
        <f t="shared" si="206"/>
        <v>2015</v>
      </c>
      <c r="S3312">
        <f t="shared" si="207"/>
        <v>2015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(((J3313/60)/60)/24)+DATE(1970,1,1)</f>
        <v>42264.29178240741</v>
      </c>
      <c r="P3313" t="str">
        <f t="shared" si="204"/>
        <v>theater</v>
      </c>
      <c r="Q3313" t="str">
        <f t="shared" si="205"/>
        <v>plays</v>
      </c>
      <c r="R3313">
        <f t="shared" si="206"/>
        <v>2015</v>
      </c>
      <c r="S3313">
        <f t="shared" si="207"/>
        <v>2015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(((J3314/60)/60)/24)+DATE(1970,1,1)</f>
        <v>42664.809560185182</v>
      </c>
      <c r="P3314" t="str">
        <f t="shared" si="204"/>
        <v>theater</v>
      </c>
      <c r="Q3314" t="str">
        <f t="shared" si="205"/>
        <v>plays</v>
      </c>
      <c r="R3314">
        <f t="shared" si="206"/>
        <v>2016</v>
      </c>
      <c r="S3314">
        <f t="shared" si="207"/>
        <v>2016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(((J3315/60)/60)/24)+DATE(1970,1,1)</f>
        <v>42382.244409722218</v>
      </c>
      <c r="P3315" t="str">
        <f t="shared" si="204"/>
        <v>theater</v>
      </c>
      <c r="Q3315" t="str">
        <f t="shared" si="205"/>
        <v>plays</v>
      </c>
      <c r="R3315">
        <f t="shared" si="206"/>
        <v>2016</v>
      </c>
      <c r="S3315">
        <f t="shared" si="207"/>
        <v>2016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(((J3316/60)/60)/24)+DATE(1970,1,1)</f>
        <v>42105.267488425925</v>
      </c>
      <c r="P3316" t="str">
        <f t="shared" si="204"/>
        <v>theater</v>
      </c>
      <c r="Q3316" t="str">
        <f t="shared" si="205"/>
        <v>plays</v>
      </c>
      <c r="R3316">
        <f t="shared" si="206"/>
        <v>2015</v>
      </c>
      <c r="S3316">
        <f t="shared" si="207"/>
        <v>2015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(((J3317/60)/60)/24)+DATE(1970,1,1)</f>
        <v>42466.303715277783</v>
      </c>
      <c r="P3317" t="str">
        <f t="shared" si="204"/>
        <v>theater</v>
      </c>
      <c r="Q3317" t="str">
        <f t="shared" si="205"/>
        <v>plays</v>
      </c>
      <c r="R3317">
        <f t="shared" si="206"/>
        <v>2016</v>
      </c>
      <c r="S3317">
        <f t="shared" si="207"/>
        <v>2016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(((J3318/60)/60)/24)+DATE(1970,1,1)</f>
        <v>41826.871238425927</v>
      </c>
      <c r="P3318" t="str">
        <f t="shared" si="204"/>
        <v>theater</v>
      </c>
      <c r="Q3318" t="str">
        <f t="shared" si="205"/>
        <v>plays</v>
      </c>
      <c r="R3318">
        <f t="shared" si="206"/>
        <v>2014</v>
      </c>
      <c r="S3318">
        <f t="shared" si="207"/>
        <v>2014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(((J3319/60)/60)/24)+DATE(1970,1,1)</f>
        <v>42499.039629629624</v>
      </c>
      <c r="P3319" t="str">
        <f t="shared" si="204"/>
        <v>theater</v>
      </c>
      <c r="Q3319" t="str">
        <f t="shared" si="205"/>
        <v>plays</v>
      </c>
      <c r="R3319">
        <f t="shared" si="206"/>
        <v>2016</v>
      </c>
      <c r="S3319">
        <f t="shared" si="207"/>
        <v>2016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(((J3320/60)/60)/24)+DATE(1970,1,1)</f>
        <v>42431.302002314813</v>
      </c>
      <c r="P3320" t="str">
        <f t="shared" si="204"/>
        <v>theater</v>
      </c>
      <c r="Q3320" t="str">
        <f t="shared" si="205"/>
        <v>plays</v>
      </c>
      <c r="R3320">
        <f t="shared" si="206"/>
        <v>2016</v>
      </c>
      <c r="S3320">
        <f t="shared" si="207"/>
        <v>2016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(((J3321/60)/60)/24)+DATE(1970,1,1)</f>
        <v>41990.585486111115</v>
      </c>
      <c r="P3321" t="str">
        <f t="shared" si="204"/>
        <v>theater</v>
      </c>
      <c r="Q3321" t="str">
        <f t="shared" si="205"/>
        <v>plays</v>
      </c>
      <c r="R3321">
        <f t="shared" si="206"/>
        <v>2014</v>
      </c>
      <c r="S3321">
        <f t="shared" si="207"/>
        <v>2014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(((J3322/60)/60)/24)+DATE(1970,1,1)</f>
        <v>42513.045798611114</v>
      </c>
      <c r="P3322" t="str">
        <f t="shared" si="204"/>
        <v>theater</v>
      </c>
      <c r="Q3322" t="str">
        <f t="shared" si="205"/>
        <v>plays</v>
      </c>
      <c r="R3322">
        <f t="shared" si="206"/>
        <v>2016</v>
      </c>
      <c r="S3322">
        <f t="shared" si="207"/>
        <v>2016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(((J3323/60)/60)/24)+DATE(1970,1,1)</f>
        <v>41914.100289351853</v>
      </c>
      <c r="P3323" t="str">
        <f t="shared" si="204"/>
        <v>theater</v>
      </c>
      <c r="Q3323" t="str">
        <f t="shared" si="205"/>
        <v>plays</v>
      </c>
      <c r="R3323">
        <f t="shared" si="206"/>
        <v>2014</v>
      </c>
      <c r="S3323">
        <f t="shared" si="207"/>
        <v>2014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(((J3324/60)/60)/24)+DATE(1970,1,1)</f>
        <v>42521.010370370372</v>
      </c>
      <c r="P3324" t="str">
        <f t="shared" si="204"/>
        <v>theater</v>
      </c>
      <c r="Q3324" t="str">
        <f t="shared" si="205"/>
        <v>plays</v>
      </c>
      <c r="R3324">
        <f t="shared" si="206"/>
        <v>2016</v>
      </c>
      <c r="S3324">
        <f t="shared" si="207"/>
        <v>2016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(((J3325/60)/60)/24)+DATE(1970,1,1)</f>
        <v>42608.36583333333</v>
      </c>
      <c r="P3325" t="str">
        <f t="shared" si="204"/>
        <v>theater</v>
      </c>
      <c r="Q3325" t="str">
        <f t="shared" si="205"/>
        <v>plays</v>
      </c>
      <c r="R3325">
        <f t="shared" si="206"/>
        <v>2016</v>
      </c>
      <c r="S3325">
        <f t="shared" si="207"/>
        <v>2016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(((J3326/60)/60)/24)+DATE(1970,1,1)</f>
        <v>42512.58321759259</v>
      </c>
      <c r="P3326" t="str">
        <f t="shared" si="204"/>
        <v>theater</v>
      </c>
      <c r="Q3326" t="str">
        <f t="shared" si="205"/>
        <v>plays</v>
      </c>
      <c r="R3326">
        <f t="shared" si="206"/>
        <v>2016</v>
      </c>
      <c r="S3326">
        <f t="shared" si="207"/>
        <v>2016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(((J3327/60)/60)/24)+DATE(1970,1,1)</f>
        <v>42064.785613425927</v>
      </c>
      <c r="P3327" t="str">
        <f t="shared" si="204"/>
        <v>theater</v>
      </c>
      <c r="Q3327" t="str">
        <f t="shared" si="205"/>
        <v>plays</v>
      </c>
      <c r="R3327">
        <f t="shared" si="206"/>
        <v>2015</v>
      </c>
      <c r="S3327">
        <f t="shared" si="207"/>
        <v>2015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(((J3328/60)/60)/24)+DATE(1970,1,1)</f>
        <v>42041.714178240742</v>
      </c>
      <c r="P3328" t="str">
        <f t="shared" si="204"/>
        <v>theater</v>
      </c>
      <c r="Q3328" t="str">
        <f t="shared" si="205"/>
        <v>plays</v>
      </c>
      <c r="R3328">
        <f t="shared" si="206"/>
        <v>2015</v>
      </c>
      <c r="S3328">
        <f t="shared" si="207"/>
        <v>2015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(((J3329/60)/60)/24)+DATE(1970,1,1)</f>
        <v>42468.374606481477</v>
      </c>
      <c r="P3329" t="str">
        <f t="shared" si="204"/>
        <v>theater</v>
      </c>
      <c r="Q3329" t="str">
        <f t="shared" si="205"/>
        <v>plays</v>
      </c>
      <c r="R3329">
        <f t="shared" si="206"/>
        <v>2016</v>
      </c>
      <c r="S3329">
        <f t="shared" si="207"/>
        <v>2016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(((J3330/60)/60)/24)+DATE(1970,1,1)</f>
        <v>41822.57503472222</v>
      </c>
      <c r="P3330" t="str">
        <f t="shared" ref="P3330:P3393" si="208">LEFT(N3330,SEARCH("/",N3330)-1)</f>
        <v>theater</v>
      </c>
      <c r="Q3330" t="str">
        <f t="shared" ref="Q3330:Q3393" si="209">RIGHT(N3330,LEN(N3330)-SEARCH("/",N3330))</f>
        <v>plays</v>
      </c>
      <c r="R3330">
        <f t="shared" si="206"/>
        <v>2014</v>
      </c>
      <c r="S3330">
        <f t="shared" si="207"/>
        <v>2014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(((J3331/60)/60)/24)+DATE(1970,1,1)</f>
        <v>41837.323009259257</v>
      </c>
      <c r="P3331" t="str">
        <f t="shared" si="208"/>
        <v>theater</v>
      </c>
      <c r="Q3331" t="str">
        <f t="shared" si="209"/>
        <v>plays</v>
      </c>
      <c r="R3331">
        <f t="shared" ref="R3331:R3394" si="210">YEAR(O3331)</f>
        <v>2014</v>
      </c>
      <c r="S3331">
        <f t="shared" ref="S3331:S3394" si="211">YEAR(O3331)</f>
        <v>2014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(((J3332/60)/60)/24)+DATE(1970,1,1)</f>
        <v>42065.887361111112</v>
      </c>
      <c r="P3332" t="str">
        <f t="shared" si="208"/>
        <v>theater</v>
      </c>
      <c r="Q3332" t="str">
        <f t="shared" si="209"/>
        <v>plays</v>
      </c>
      <c r="R3332">
        <f t="shared" si="210"/>
        <v>2015</v>
      </c>
      <c r="S3332">
        <f t="shared" si="211"/>
        <v>2015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(((J3333/60)/60)/24)+DATE(1970,1,1)</f>
        <v>42248.697754629626</v>
      </c>
      <c r="P3333" t="str">
        <f t="shared" si="208"/>
        <v>theater</v>
      </c>
      <c r="Q3333" t="str">
        <f t="shared" si="209"/>
        <v>plays</v>
      </c>
      <c r="R3333">
        <f t="shared" si="210"/>
        <v>2015</v>
      </c>
      <c r="S3333">
        <f t="shared" si="211"/>
        <v>2015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(((J3334/60)/60)/24)+DATE(1970,1,1)</f>
        <v>41809.860300925924</v>
      </c>
      <c r="P3334" t="str">
        <f t="shared" si="208"/>
        <v>theater</v>
      </c>
      <c r="Q3334" t="str">
        <f t="shared" si="209"/>
        <v>plays</v>
      </c>
      <c r="R3334">
        <f t="shared" si="210"/>
        <v>2014</v>
      </c>
      <c r="S3334">
        <f t="shared" si="211"/>
        <v>2014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(((J3335/60)/60)/24)+DATE(1970,1,1)</f>
        <v>42148.676851851851</v>
      </c>
      <c r="P3335" t="str">
        <f t="shared" si="208"/>
        <v>theater</v>
      </c>
      <c r="Q3335" t="str">
        <f t="shared" si="209"/>
        <v>plays</v>
      </c>
      <c r="R3335">
        <f t="shared" si="210"/>
        <v>2015</v>
      </c>
      <c r="S3335">
        <f t="shared" si="211"/>
        <v>2015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(((J3336/60)/60)/24)+DATE(1970,1,1)</f>
        <v>42185.521087962959</v>
      </c>
      <c r="P3336" t="str">
        <f t="shared" si="208"/>
        <v>theater</v>
      </c>
      <c r="Q3336" t="str">
        <f t="shared" si="209"/>
        <v>plays</v>
      </c>
      <c r="R3336">
        <f t="shared" si="210"/>
        <v>2015</v>
      </c>
      <c r="S3336">
        <f t="shared" si="211"/>
        <v>2015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(((J3337/60)/60)/24)+DATE(1970,1,1)</f>
        <v>41827.674143518518</v>
      </c>
      <c r="P3337" t="str">
        <f t="shared" si="208"/>
        <v>theater</v>
      </c>
      <c r="Q3337" t="str">
        <f t="shared" si="209"/>
        <v>plays</v>
      </c>
      <c r="R3337">
        <f t="shared" si="210"/>
        <v>2014</v>
      </c>
      <c r="S3337">
        <f t="shared" si="211"/>
        <v>2014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(((J3338/60)/60)/24)+DATE(1970,1,1)</f>
        <v>42437.398680555561</v>
      </c>
      <c r="P3338" t="str">
        <f t="shared" si="208"/>
        <v>theater</v>
      </c>
      <c r="Q3338" t="str">
        <f t="shared" si="209"/>
        <v>plays</v>
      </c>
      <c r="R3338">
        <f t="shared" si="210"/>
        <v>2016</v>
      </c>
      <c r="S3338">
        <f t="shared" si="211"/>
        <v>2016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(((J3339/60)/60)/24)+DATE(1970,1,1)</f>
        <v>41901.282025462962</v>
      </c>
      <c r="P3339" t="str">
        <f t="shared" si="208"/>
        <v>theater</v>
      </c>
      <c r="Q3339" t="str">
        <f t="shared" si="209"/>
        <v>plays</v>
      </c>
      <c r="R3339">
        <f t="shared" si="210"/>
        <v>2014</v>
      </c>
      <c r="S3339">
        <f t="shared" si="211"/>
        <v>2014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(((J3340/60)/60)/24)+DATE(1970,1,1)</f>
        <v>42769.574999999997</v>
      </c>
      <c r="P3340" t="str">
        <f t="shared" si="208"/>
        <v>theater</v>
      </c>
      <c r="Q3340" t="str">
        <f t="shared" si="209"/>
        <v>plays</v>
      </c>
      <c r="R3340">
        <f t="shared" si="210"/>
        <v>2017</v>
      </c>
      <c r="S3340">
        <f t="shared" si="211"/>
        <v>2017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(((J3341/60)/60)/24)+DATE(1970,1,1)</f>
        <v>42549.665717592594</v>
      </c>
      <c r="P3341" t="str">
        <f t="shared" si="208"/>
        <v>theater</v>
      </c>
      <c r="Q3341" t="str">
        <f t="shared" si="209"/>
        <v>plays</v>
      </c>
      <c r="R3341">
        <f t="shared" si="210"/>
        <v>2016</v>
      </c>
      <c r="S3341">
        <f t="shared" si="211"/>
        <v>2016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(((J3342/60)/60)/24)+DATE(1970,1,1)</f>
        <v>42685.974004629628</v>
      </c>
      <c r="P3342" t="str">
        <f t="shared" si="208"/>
        <v>theater</v>
      </c>
      <c r="Q3342" t="str">
        <f t="shared" si="209"/>
        <v>plays</v>
      </c>
      <c r="R3342">
        <f t="shared" si="210"/>
        <v>2016</v>
      </c>
      <c r="S3342">
        <f t="shared" si="211"/>
        <v>2016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(((J3343/60)/60)/24)+DATE(1970,1,1)</f>
        <v>42510.798854166671</v>
      </c>
      <c r="P3343" t="str">
        <f t="shared" si="208"/>
        <v>theater</v>
      </c>
      <c r="Q3343" t="str">
        <f t="shared" si="209"/>
        <v>plays</v>
      </c>
      <c r="R3343">
        <f t="shared" si="210"/>
        <v>2016</v>
      </c>
      <c r="S3343">
        <f t="shared" si="211"/>
        <v>2016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(((J3344/60)/60)/24)+DATE(1970,1,1)</f>
        <v>42062.296412037031</v>
      </c>
      <c r="P3344" t="str">
        <f t="shared" si="208"/>
        <v>theater</v>
      </c>
      <c r="Q3344" t="str">
        <f t="shared" si="209"/>
        <v>plays</v>
      </c>
      <c r="R3344">
        <f t="shared" si="210"/>
        <v>2015</v>
      </c>
      <c r="S3344">
        <f t="shared" si="211"/>
        <v>2015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(((J3345/60)/60)/24)+DATE(1970,1,1)</f>
        <v>42452.916481481487</v>
      </c>
      <c r="P3345" t="str">
        <f t="shared" si="208"/>
        <v>theater</v>
      </c>
      <c r="Q3345" t="str">
        <f t="shared" si="209"/>
        <v>plays</v>
      </c>
      <c r="R3345">
        <f t="shared" si="210"/>
        <v>2016</v>
      </c>
      <c r="S3345">
        <f t="shared" si="211"/>
        <v>2016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(((J3346/60)/60)/24)+DATE(1970,1,1)</f>
        <v>41851.200150462959</v>
      </c>
      <c r="P3346" t="str">
        <f t="shared" si="208"/>
        <v>theater</v>
      </c>
      <c r="Q3346" t="str">
        <f t="shared" si="209"/>
        <v>plays</v>
      </c>
      <c r="R3346">
        <f t="shared" si="210"/>
        <v>2014</v>
      </c>
      <c r="S3346">
        <f t="shared" si="211"/>
        <v>2014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(((J3347/60)/60)/24)+DATE(1970,1,1)</f>
        <v>42053.106111111112</v>
      </c>
      <c r="P3347" t="str">
        <f t="shared" si="208"/>
        <v>theater</v>
      </c>
      <c r="Q3347" t="str">
        <f t="shared" si="209"/>
        <v>plays</v>
      </c>
      <c r="R3347">
        <f t="shared" si="210"/>
        <v>2015</v>
      </c>
      <c r="S3347">
        <f t="shared" si="211"/>
        <v>2015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(((J3348/60)/60)/24)+DATE(1970,1,1)</f>
        <v>42054.024421296301</v>
      </c>
      <c r="P3348" t="str">
        <f t="shared" si="208"/>
        <v>theater</v>
      </c>
      <c r="Q3348" t="str">
        <f t="shared" si="209"/>
        <v>plays</v>
      </c>
      <c r="R3348">
        <f t="shared" si="210"/>
        <v>2015</v>
      </c>
      <c r="S3348">
        <f t="shared" si="211"/>
        <v>2015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(((J3349/60)/60)/24)+DATE(1970,1,1)</f>
        <v>42484.551550925928</v>
      </c>
      <c r="P3349" t="str">
        <f t="shared" si="208"/>
        <v>theater</v>
      </c>
      <c r="Q3349" t="str">
        <f t="shared" si="209"/>
        <v>plays</v>
      </c>
      <c r="R3349">
        <f t="shared" si="210"/>
        <v>2016</v>
      </c>
      <c r="S3349">
        <f t="shared" si="211"/>
        <v>2016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(((J3350/60)/60)/24)+DATE(1970,1,1)</f>
        <v>42466.558796296296</v>
      </c>
      <c r="P3350" t="str">
        <f t="shared" si="208"/>
        <v>theater</v>
      </c>
      <c r="Q3350" t="str">
        <f t="shared" si="209"/>
        <v>plays</v>
      </c>
      <c r="R3350">
        <f t="shared" si="210"/>
        <v>2016</v>
      </c>
      <c r="S3350">
        <f t="shared" si="211"/>
        <v>2016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(((J3351/60)/60)/24)+DATE(1970,1,1)</f>
        <v>42513.110787037032</v>
      </c>
      <c r="P3351" t="str">
        <f t="shared" si="208"/>
        <v>theater</v>
      </c>
      <c r="Q3351" t="str">
        <f t="shared" si="209"/>
        <v>plays</v>
      </c>
      <c r="R3351">
        <f t="shared" si="210"/>
        <v>2016</v>
      </c>
      <c r="S3351">
        <f t="shared" si="211"/>
        <v>2016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(((J3352/60)/60)/24)+DATE(1970,1,1)</f>
        <v>42302.701516203699</v>
      </c>
      <c r="P3352" t="str">
        <f t="shared" si="208"/>
        <v>theater</v>
      </c>
      <c r="Q3352" t="str">
        <f t="shared" si="209"/>
        <v>plays</v>
      </c>
      <c r="R3352">
        <f t="shared" si="210"/>
        <v>2015</v>
      </c>
      <c r="S3352">
        <f t="shared" si="211"/>
        <v>2015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(((J3353/60)/60)/24)+DATE(1970,1,1)</f>
        <v>41806.395428240743</v>
      </c>
      <c r="P3353" t="str">
        <f t="shared" si="208"/>
        <v>theater</v>
      </c>
      <c r="Q3353" t="str">
        <f t="shared" si="209"/>
        <v>plays</v>
      </c>
      <c r="R3353">
        <f t="shared" si="210"/>
        <v>2014</v>
      </c>
      <c r="S3353">
        <f t="shared" si="211"/>
        <v>2014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(((J3354/60)/60)/24)+DATE(1970,1,1)</f>
        <v>42495.992800925931</v>
      </c>
      <c r="P3354" t="str">
        <f t="shared" si="208"/>
        <v>theater</v>
      </c>
      <c r="Q3354" t="str">
        <f t="shared" si="209"/>
        <v>plays</v>
      </c>
      <c r="R3354">
        <f t="shared" si="210"/>
        <v>2016</v>
      </c>
      <c r="S3354">
        <f t="shared" si="211"/>
        <v>2016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(((J3355/60)/60)/24)+DATE(1970,1,1)</f>
        <v>42479.432291666672</v>
      </c>
      <c r="P3355" t="str">
        <f t="shared" si="208"/>
        <v>theater</v>
      </c>
      <c r="Q3355" t="str">
        <f t="shared" si="209"/>
        <v>plays</v>
      </c>
      <c r="R3355">
        <f t="shared" si="210"/>
        <v>2016</v>
      </c>
      <c r="S3355">
        <f t="shared" si="211"/>
        <v>2016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(((J3356/60)/60)/24)+DATE(1970,1,1)</f>
        <v>42270.7269212963</v>
      </c>
      <c r="P3356" t="str">
        <f t="shared" si="208"/>
        <v>theater</v>
      </c>
      <c r="Q3356" t="str">
        <f t="shared" si="209"/>
        <v>plays</v>
      </c>
      <c r="R3356">
        <f t="shared" si="210"/>
        <v>2015</v>
      </c>
      <c r="S3356">
        <f t="shared" si="211"/>
        <v>2015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(((J3357/60)/60)/24)+DATE(1970,1,1)</f>
        <v>42489.619525462964</v>
      </c>
      <c r="P3357" t="str">
        <f t="shared" si="208"/>
        <v>theater</v>
      </c>
      <c r="Q3357" t="str">
        <f t="shared" si="209"/>
        <v>plays</v>
      </c>
      <c r="R3357">
        <f t="shared" si="210"/>
        <v>2016</v>
      </c>
      <c r="S3357">
        <f t="shared" si="211"/>
        <v>2016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(((J3358/60)/60)/24)+DATE(1970,1,1)</f>
        <v>42536.815648148149</v>
      </c>
      <c r="P3358" t="str">
        <f t="shared" si="208"/>
        <v>theater</v>
      </c>
      <c r="Q3358" t="str">
        <f t="shared" si="209"/>
        <v>plays</v>
      </c>
      <c r="R3358">
        <f t="shared" si="210"/>
        <v>2016</v>
      </c>
      <c r="S3358">
        <f t="shared" si="211"/>
        <v>2016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(((J3359/60)/60)/24)+DATE(1970,1,1)</f>
        <v>41822.417939814812</v>
      </c>
      <c r="P3359" t="str">
        <f t="shared" si="208"/>
        <v>theater</v>
      </c>
      <c r="Q3359" t="str">
        <f t="shared" si="209"/>
        <v>plays</v>
      </c>
      <c r="R3359">
        <f t="shared" si="210"/>
        <v>2014</v>
      </c>
      <c r="S3359">
        <f t="shared" si="211"/>
        <v>2014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(((J3360/60)/60)/24)+DATE(1970,1,1)</f>
        <v>41932.311099537037</v>
      </c>
      <c r="P3360" t="str">
        <f t="shared" si="208"/>
        <v>theater</v>
      </c>
      <c r="Q3360" t="str">
        <f t="shared" si="209"/>
        <v>plays</v>
      </c>
      <c r="R3360">
        <f t="shared" si="210"/>
        <v>2014</v>
      </c>
      <c r="S3360">
        <f t="shared" si="211"/>
        <v>2014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(((J3361/60)/60)/24)+DATE(1970,1,1)</f>
        <v>42746.057106481487</v>
      </c>
      <c r="P3361" t="str">
        <f t="shared" si="208"/>
        <v>theater</v>
      </c>
      <c r="Q3361" t="str">
        <f t="shared" si="209"/>
        <v>plays</v>
      </c>
      <c r="R3361">
        <f t="shared" si="210"/>
        <v>2017</v>
      </c>
      <c r="S3361">
        <f t="shared" si="211"/>
        <v>2017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(((J3362/60)/60)/24)+DATE(1970,1,1)</f>
        <v>42697.082673611112</v>
      </c>
      <c r="P3362" t="str">
        <f t="shared" si="208"/>
        <v>theater</v>
      </c>
      <c r="Q3362" t="str">
        <f t="shared" si="209"/>
        <v>plays</v>
      </c>
      <c r="R3362">
        <f t="shared" si="210"/>
        <v>2016</v>
      </c>
      <c r="S3362">
        <f t="shared" si="211"/>
        <v>2016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(((J3363/60)/60)/24)+DATE(1970,1,1)</f>
        <v>41866.025347222225</v>
      </c>
      <c r="P3363" t="str">
        <f t="shared" si="208"/>
        <v>theater</v>
      </c>
      <c r="Q3363" t="str">
        <f t="shared" si="209"/>
        <v>plays</v>
      </c>
      <c r="R3363">
        <f t="shared" si="210"/>
        <v>2014</v>
      </c>
      <c r="S3363">
        <f t="shared" si="211"/>
        <v>2014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(((J3364/60)/60)/24)+DATE(1970,1,1)</f>
        <v>42056.091631944444</v>
      </c>
      <c r="P3364" t="str">
        <f t="shared" si="208"/>
        <v>theater</v>
      </c>
      <c r="Q3364" t="str">
        <f t="shared" si="209"/>
        <v>plays</v>
      </c>
      <c r="R3364">
        <f t="shared" si="210"/>
        <v>2015</v>
      </c>
      <c r="S3364">
        <f t="shared" si="211"/>
        <v>2015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(((J3365/60)/60)/24)+DATE(1970,1,1)</f>
        <v>41851.771354166667</v>
      </c>
      <c r="P3365" t="str">
        <f t="shared" si="208"/>
        <v>theater</v>
      </c>
      <c r="Q3365" t="str">
        <f t="shared" si="209"/>
        <v>plays</v>
      </c>
      <c r="R3365">
        <f t="shared" si="210"/>
        <v>2014</v>
      </c>
      <c r="S3365">
        <f t="shared" si="211"/>
        <v>2014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(((J3366/60)/60)/24)+DATE(1970,1,1)</f>
        <v>42422.977418981478</v>
      </c>
      <c r="P3366" t="str">
        <f t="shared" si="208"/>
        <v>theater</v>
      </c>
      <c r="Q3366" t="str">
        <f t="shared" si="209"/>
        <v>plays</v>
      </c>
      <c r="R3366">
        <f t="shared" si="210"/>
        <v>2016</v>
      </c>
      <c r="S3366">
        <f t="shared" si="211"/>
        <v>2016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(((J3367/60)/60)/24)+DATE(1970,1,1)</f>
        <v>42321.101759259262</v>
      </c>
      <c r="P3367" t="str">
        <f t="shared" si="208"/>
        <v>theater</v>
      </c>
      <c r="Q3367" t="str">
        <f t="shared" si="209"/>
        <v>plays</v>
      </c>
      <c r="R3367">
        <f t="shared" si="210"/>
        <v>2015</v>
      </c>
      <c r="S3367">
        <f t="shared" si="211"/>
        <v>2015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(((J3368/60)/60)/24)+DATE(1970,1,1)</f>
        <v>42107.067557870367</v>
      </c>
      <c r="P3368" t="str">
        <f t="shared" si="208"/>
        <v>theater</v>
      </c>
      <c r="Q3368" t="str">
        <f t="shared" si="209"/>
        <v>plays</v>
      </c>
      <c r="R3368">
        <f t="shared" si="210"/>
        <v>2015</v>
      </c>
      <c r="S3368">
        <f t="shared" si="211"/>
        <v>2015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(((J3369/60)/60)/24)+DATE(1970,1,1)</f>
        <v>42192.933958333335</v>
      </c>
      <c r="P3369" t="str">
        <f t="shared" si="208"/>
        <v>theater</v>
      </c>
      <c r="Q3369" t="str">
        <f t="shared" si="209"/>
        <v>plays</v>
      </c>
      <c r="R3369">
        <f t="shared" si="210"/>
        <v>2015</v>
      </c>
      <c r="S3369">
        <f t="shared" si="211"/>
        <v>2015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(((J3370/60)/60)/24)+DATE(1970,1,1)</f>
        <v>41969.199756944443</v>
      </c>
      <c r="P3370" t="str">
        <f t="shared" si="208"/>
        <v>theater</v>
      </c>
      <c r="Q3370" t="str">
        <f t="shared" si="209"/>
        <v>plays</v>
      </c>
      <c r="R3370">
        <f t="shared" si="210"/>
        <v>2014</v>
      </c>
      <c r="S3370">
        <f t="shared" si="211"/>
        <v>2014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(((J3371/60)/60)/24)+DATE(1970,1,1)</f>
        <v>42690.041435185187</v>
      </c>
      <c r="P3371" t="str">
        <f t="shared" si="208"/>
        <v>theater</v>
      </c>
      <c r="Q3371" t="str">
        <f t="shared" si="209"/>
        <v>plays</v>
      </c>
      <c r="R3371">
        <f t="shared" si="210"/>
        <v>2016</v>
      </c>
      <c r="S3371">
        <f t="shared" si="211"/>
        <v>2016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(((J3372/60)/60)/24)+DATE(1970,1,1)</f>
        <v>42690.334317129629</v>
      </c>
      <c r="P3372" t="str">
        <f t="shared" si="208"/>
        <v>theater</v>
      </c>
      <c r="Q3372" t="str">
        <f t="shared" si="209"/>
        <v>plays</v>
      </c>
      <c r="R3372">
        <f t="shared" si="210"/>
        <v>2016</v>
      </c>
      <c r="S3372">
        <f t="shared" si="211"/>
        <v>2016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(((J3373/60)/60)/24)+DATE(1970,1,1)</f>
        <v>42312.874594907407</v>
      </c>
      <c r="P3373" t="str">
        <f t="shared" si="208"/>
        <v>theater</v>
      </c>
      <c r="Q3373" t="str">
        <f t="shared" si="209"/>
        <v>plays</v>
      </c>
      <c r="R3373">
        <f t="shared" si="210"/>
        <v>2015</v>
      </c>
      <c r="S3373">
        <f t="shared" si="211"/>
        <v>2015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(((J3374/60)/60)/24)+DATE(1970,1,1)</f>
        <v>41855.548101851848</v>
      </c>
      <c r="P3374" t="str">
        <f t="shared" si="208"/>
        <v>theater</v>
      </c>
      <c r="Q3374" t="str">
        <f t="shared" si="209"/>
        <v>plays</v>
      </c>
      <c r="R3374">
        <f t="shared" si="210"/>
        <v>2014</v>
      </c>
      <c r="S3374">
        <f t="shared" si="211"/>
        <v>2014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(((J3375/60)/60)/24)+DATE(1970,1,1)</f>
        <v>42179.854629629626</v>
      </c>
      <c r="P3375" t="str">
        <f t="shared" si="208"/>
        <v>theater</v>
      </c>
      <c r="Q3375" t="str">
        <f t="shared" si="209"/>
        <v>plays</v>
      </c>
      <c r="R3375">
        <f t="shared" si="210"/>
        <v>2015</v>
      </c>
      <c r="S3375">
        <f t="shared" si="211"/>
        <v>2015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(((J3376/60)/60)/24)+DATE(1970,1,1)</f>
        <v>42275.731666666667</v>
      </c>
      <c r="P3376" t="str">
        <f t="shared" si="208"/>
        <v>theater</v>
      </c>
      <c r="Q3376" t="str">
        <f t="shared" si="209"/>
        <v>plays</v>
      </c>
      <c r="R3376">
        <f t="shared" si="210"/>
        <v>2015</v>
      </c>
      <c r="S3376">
        <f t="shared" si="211"/>
        <v>2015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(((J3377/60)/60)/24)+DATE(1970,1,1)</f>
        <v>41765.610798611109</v>
      </c>
      <c r="P3377" t="str">
        <f t="shared" si="208"/>
        <v>theater</v>
      </c>
      <c r="Q3377" t="str">
        <f t="shared" si="209"/>
        <v>plays</v>
      </c>
      <c r="R3377">
        <f t="shared" si="210"/>
        <v>2014</v>
      </c>
      <c r="S3377">
        <f t="shared" si="211"/>
        <v>2014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(((J3378/60)/60)/24)+DATE(1970,1,1)</f>
        <v>42059.701319444444</v>
      </c>
      <c r="P3378" t="str">
        <f t="shared" si="208"/>
        <v>theater</v>
      </c>
      <c r="Q3378" t="str">
        <f t="shared" si="209"/>
        <v>plays</v>
      </c>
      <c r="R3378">
        <f t="shared" si="210"/>
        <v>2015</v>
      </c>
      <c r="S3378">
        <f t="shared" si="211"/>
        <v>2015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(((J3379/60)/60)/24)+DATE(1970,1,1)</f>
        <v>42053.732627314821</v>
      </c>
      <c r="P3379" t="str">
        <f t="shared" si="208"/>
        <v>theater</v>
      </c>
      <c r="Q3379" t="str">
        <f t="shared" si="209"/>
        <v>plays</v>
      </c>
      <c r="R3379">
        <f t="shared" si="210"/>
        <v>2015</v>
      </c>
      <c r="S3379">
        <f t="shared" si="211"/>
        <v>2015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(((J3380/60)/60)/24)+DATE(1970,1,1)</f>
        <v>41858.355393518519</v>
      </c>
      <c r="P3380" t="str">
        <f t="shared" si="208"/>
        <v>theater</v>
      </c>
      <c r="Q3380" t="str">
        <f t="shared" si="209"/>
        <v>plays</v>
      </c>
      <c r="R3380">
        <f t="shared" si="210"/>
        <v>2014</v>
      </c>
      <c r="S3380">
        <f t="shared" si="211"/>
        <v>2014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(((J3381/60)/60)/24)+DATE(1970,1,1)</f>
        <v>42225.513888888891</v>
      </c>
      <c r="P3381" t="str">
        <f t="shared" si="208"/>
        <v>theater</v>
      </c>
      <c r="Q3381" t="str">
        <f t="shared" si="209"/>
        <v>plays</v>
      </c>
      <c r="R3381">
        <f t="shared" si="210"/>
        <v>2015</v>
      </c>
      <c r="S3381">
        <f t="shared" si="211"/>
        <v>2015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(((J3382/60)/60)/24)+DATE(1970,1,1)</f>
        <v>41937.95344907407</v>
      </c>
      <c r="P3382" t="str">
        <f t="shared" si="208"/>
        <v>theater</v>
      </c>
      <c r="Q3382" t="str">
        <f t="shared" si="209"/>
        <v>plays</v>
      </c>
      <c r="R3382">
        <f t="shared" si="210"/>
        <v>2014</v>
      </c>
      <c r="S3382">
        <f t="shared" si="211"/>
        <v>2014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(((J3383/60)/60)/24)+DATE(1970,1,1)</f>
        <v>42044.184988425928</v>
      </c>
      <c r="P3383" t="str">
        <f t="shared" si="208"/>
        <v>theater</v>
      </c>
      <c r="Q3383" t="str">
        <f t="shared" si="209"/>
        <v>plays</v>
      </c>
      <c r="R3383">
        <f t="shared" si="210"/>
        <v>2015</v>
      </c>
      <c r="S3383">
        <f t="shared" si="211"/>
        <v>2015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(((J3384/60)/60)/24)+DATE(1970,1,1)</f>
        <v>42559.431203703702</v>
      </c>
      <c r="P3384" t="str">
        <f t="shared" si="208"/>
        <v>theater</v>
      </c>
      <c r="Q3384" t="str">
        <f t="shared" si="209"/>
        <v>plays</v>
      </c>
      <c r="R3384">
        <f t="shared" si="210"/>
        <v>2016</v>
      </c>
      <c r="S3384">
        <f t="shared" si="211"/>
        <v>2016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(((J3385/60)/60)/24)+DATE(1970,1,1)</f>
        <v>42524.782638888893</v>
      </c>
      <c r="P3385" t="str">
        <f t="shared" si="208"/>
        <v>theater</v>
      </c>
      <c r="Q3385" t="str">
        <f t="shared" si="209"/>
        <v>plays</v>
      </c>
      <c r="R3385">
        <f t="shared" si="210"/>
        <v>2016</v>
      </c>
      <c r="S3385">
        <f t="shared" si="211"/>
        <v>2016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(((J3386/60)/60)/24)+DATE(1970,1,1)</f>
        <v>42292.087592592594</v>
      </c>
      <c r="P3386" t="str">
        <f t="shared" si="208"/>
        <v>theater</v>
      </c>
      <c r="Q3386" t="str">
        <f t="shared" si="209"/>
        <v>plays</v>
      </c>
      <c r="R3386">
        <f t="shared" si="210"/>
        <v>2015</v>
      </c>
      <c r="S3386">
        <f t="shared" si="211"/>
        <v>2015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(((J3387/60)/60)/24)+DATE(1970,1,1)</f>
        <v>41953.8675</v>
      </c>
      <c r="P3387" t="str">
        <f t="shared" si="208"/>
        <v>theater</v>
      </c>
      <c r="Q3387" t="str">
        <f t="shared" si="209"/>
        <v>plays</v>
      </c>
      <c r="R3387">
        <f t="shared" si="210"/>
        <v>2014</v>
      </c>
      <c r="S3387">
        <f t="shared" si="211"/>
        <v>2014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(((J3388/60)/60)/24)+DATE(1970,1,1)</f>
        <v>41946.644745370373</v>
      </c>
      <c r="P3388" t="str">
        <f t="shared" si="208"/>
        <v>theater</v>
      </c>
      <c r="Q3388" t="str">
        <f t="shared" si="209"/>
        <v>plays</v>
      </c>
      <c r="R3388">
        <f t="shared" si="210"/>
        <v>2014</v>
      </c>
      <c r="S3388">
        <f t="shared" si="211"/>
        <v>2014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(((J3389/60)/60)/24)+DATE(1970,1,1)</f>
        <v>41947.762592592589</v>
      </c>
      <c r="P3389" t="str">
        <f t="shared" si="208"/>
        <v>theater</v>
      </c>
      <c r="Q3389" t="str">
        <f t="shared" si="209"/>
        <v>plays</v>
      </c>
      <c r="R3389">
        <f t="shared" si="210"/>
        <v>2014</v>
      </c>
      <c r="S3389">
        <f t="shared" si="211"/>
        <v>2014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(((J3390/60)/60)/24)+DATE(1970,1,1)</f>
        <v>42143.461122685185</v>
      </c>
      <c r="P3390" t="str">
        <f t="shared" si="208"/>
        <v>theater</v>
      </c>
      <c r="Q3390" t="str">
        <f t="shared" si="209"/>
        <v>plays</v>
      </c>
      <c r="R3390">
        <f t="shared" si="210"/>
        <v>2015</v>
      </c>
      <c r="S3390">
        <f t="shared" si="211"/>
        <v>2015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(((J3391/60)/60)/24)+DATE(1970,1,1)</f>
        <v>42494.563449074078</v>
      </c>
      <c r="P3391" t="str">
        <f t="shared" si="208"/>
        <v>theater</v>
      </c>
      <c r="Q3391" t="str">
        <f t="shared" si="209"/>
        <v>plays</v>
      </c>
      <c r="R3391">
        <f t="shared" si="210"/>
        <v>2016</v>
      </c>
      <c r="S3391">
        <f t="shared" si="211"/>
        <v>2016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(((J3392/60)/60)/24)+DATE(1970,1,1)</f>
        <v>41815.774826388886</v>
      </c>
      <c r="P3392" t="str">
        <f t="shared" si="208"/>
        <v>theater</v>
      </c>
      <c r="Q3392" t="str">
        <f t="shared" si="209"/>
        <v>plays</v>
      </c>
      <c r="R3392">
        <f t="shared" si="210"/>
        <v>2014</v>
      </c>
      <c r="S3392">
        <f t="shared" si="211"/>
        <v>2014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(((J3393/60)/60)/24)+DATE(1970,1,1)</f>
        <v>41830.545694444445</v>
      </c>
      <c r="P3393" t="str">
        <f t="shared" si="208"/>
        <v>theater</v>
      </c>
      <c r="Q3393" t="str">
        <f t="shared" si="209"/>
        <v>plays</v>
      </c>
      <c r="R3393">
        <f t="shared" si="210"/>
        <v>2014</v>
      </c>
      <c r="S3393">
        <f t="shared" si="211"/>
        <v>2014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(((J3394/60)/60)/24)+DATE(1970,1,1)</f>
        <v>42446.845543981486</v>
      </c>
      <c r="P3394" t="str">
        <f t="shared" ref="P3394:P3457" si="212">LEFT(N3394,SEARCH("/",N3394)-1)</f>
        <v>theater</v>
      </c>
      <c r="Q3394" t="str">
        <f t="shared" ref="Q3394:Q3457" si="213">RIGHT(N3394,LEN(N3394)-SEARCH("/",N3394))</f>
        <v>plays</v>
      </c>
      <c r="R3394">
        <f t="shared" si="210"/>
        <v>2016</v>
      </c>
      <c r="S3394">
        <f t="shared" si="211"/>
        <v>2016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(((J3395/60)/60)/24)+DATE(1970,1,1)</f>
        <v>41923.921643518523</v>
      </c>
      <c r="P3395" t="str">
        <f t="shared" si="212"/>
        <v>theater</v>
      </c>
      <c r="Q3395" t="str">
        <f t="shared" si="213"/>
        <v>plays</v>
      </c>
      <c r="R3395">
        <f t="shared" ref="R3395:R3458" si="214">YEAR(O3395)</f>
        <v>2014</v>
      </c>
      <c r="S3395">
        <f t="shared" ref="S3395:S3458" si="215">YEAR(O3395)</f>
        <v>2014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(((J3396/60)/60)/24)+DATE(1970,1,1)</f>
        <v>41817.59542824074</v>
      </c>
      <c r="P3396" t="str">
        <f t="shared" si="212"/>
        <v>theater</v>
      </c>
      <c r="Q3396" t="str">
        <f t="shared" si="213"/>
        <v>plays</v>
      </c>
      <c r="R3396">
        <f t="shared" si="214"/>
        <v>2014</v>
      </c>
      <c r="S3396">
        <f t="shared" si="215"/>
        <v>2014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(((J3397/60)/60)/24)+DATE(1970,1,1)</f>
        <v>42140.712314814817</v>
      </c>
      <c r="P3397" t="str">
        <f t="shared" si="212"/>
        <v>theater</v>
      </c>
      <c r="Q3397" t="str">
        <f t="shared" si="213"/>
        <v>plays</v>
      </c>
      <c r="R3397">
        <f t="shared" si="214"/>
        <v>2015</v>
      </c>
      <c r="S3397">
        <f t="shared" si="215"/>
        <v>2015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(((J3398/60)/60)/24)+DATE(1970,1,1)</f>
        <v>41764.44663194444</v>
      </c>
      <c r="P3398" t="str">
        <f t="shared" si="212"/>
        <v>theater</v>
      </c>
      <c r="Q3398" t="str">
        <f t="shared" si="213"/>
        <v>plays</v>
      </c>
      <c r="R3398">
        <f t="shared" si="214"/>
        <v>2014</v>
      </c>
      <c r="S3398">
        <f t="shared" si="215"/>
        <v>2014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(((J3399/60)/60)/24)+DATE(1970,1,1)</f>
        <v>42378.478344907402</v>
      </c>
      <c r="P3399" t="str">
        <f t="shared" si="212"/>
        <v>theater</v>
      </c>
      <c r="Q3399" t="str">
        <f t="shared" si="213"/>
        <v>plays</v>
      </c>
      <c r="R3399">
        <f t="shared" si="214"/>
        <v>2016</v>
      </c>
      <c r="S3399">
        <f t="shared" si="215"/>
        <v>2016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(((J3400/60)/60)/24)+DATE(1970,1,1)</f>
        <v>41941.75203703704</v>
      </c>
      <c r="P3400" t="str">
        <f t="shared" si="212"/>
        <v>theater</v>
      </c>
      <c r="Q3400" t="str">
        <f t="shared" si="213"/>
        <v>plays</v>
      </c>
      <c r="R3400">
        <f t="shared" si="214"/>
        <v>2014</v>
      </c>
      <c r="S3400">
        <f t="shared" si="215"/>
        <v>2014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(((J3401/60)/60)/24)+DATE(1970,1,1)</f>
        <v>42026.920428240745</v>
      </c>
      <c r="P3401" t="str">
        <f t="shared" si="212"/>
        <v>theater</v>
      </c>
      <c r="Q3401" t="str">
        <f t="shared" si="213"/>
        <v>plays</v>
      </c>
      <c r="R3401">
        <f t="shared" si="214"/>
        <v>2015</v>
      </c>
      <c r="S3401">
        <f t="shared" si="215"/>
        <v>2015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(((J3402/60)/60)/24)+DATE(1970,1,1)</f>
        <v>41834.953865740739</v>
      </c>
      <c r="P3402" t="str">
        <f t="shared" si="212"/>
        <v>theater</v>
      </c>
      <c r="Q3402" t="str">
        <f t="shared" si="213"/>
        <v>plays</v>
      </c>
      <c r="R3402">
        <f t="shared" si="214"/>
        <v>2014</v>
      </c>
      <c r="S3402">
        <f t="shared" si="215"/>
        <v>2014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(((J3403/60)/60)/24)+DATE(1970,1,1)</f>
        <v>42193.723912037036</v>
      </c>
      <c r="P3403" t="str">
        <f t="shared" si="212"/>
        <v>theater</v>
      </c>
      <c r="Q3403" t="str">
        <f t="shared" si="213"/>
        <v>plays</v>
      </c>
      <c r="R3403">
        <f t="shared" si="214"/>
        <v>2015</v>
      </c>
      <c r="S3403">
        <f t="shared" si="215"/>
        <v>2015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(((J3404/60)/60)/24)+DATE(1970,1,1)</f>
        <v>42290.61855324074</v>
      </c>
      <c r="P3404" t="str">
        <f t="shared" si="212"/>
        <v>theater</v>
      </c>
      <c r="Q3404" t="str">
        <f t="shared" si="213"/>
        <v>plays</v>
      </c>
      <c r="R3404">
        <f t="shared" si="214"/>
        <v>2015</v>
      </c>
      <c r="S3404">
        <f t="shared" si="215"/>
        <v>2015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(((J3405/60)/60)/24)+DATE(1970,1,1)</f>
        <v>42150.462083333332</v>
      </c>
      <c r="P3405" t="str">
        <f t="shared" si="212"/>
        <v>theater</v>
      </c>
      <c r="Q3405" t="str">
        <f t="shared" si="213"/>
        <v>plays</v>
      </c>
      <c r="R3405">
        <f t="shared" si="214"/>
        <v>2015</v>
      </c>
      <c r="S3405">
        <f t="shared" si="215"/>
        <v>2015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(((J3406/60)/60)/24)+DATE(1970,1,1)</f>
        <v>42152.503495370373</v>
      </c>
      <c r="P3406" t="str">
        <f t="shared" si="212"/>
        <v>theater</v>
      </c>
      <c r="Q3406" t="str">
        <f t="shared" si="213"/>
        <v>plays</v>
      </c>
      <c r="R3406">
        <f t="shared" si="214"/>
        <v>2015</v>
      </c>
      <c r="S3406">
        <f t="shared" si="215"/>
        <v>2015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(((J3407/60)/60)/24)+DATE(1970,1,1)</f>
        <v>42410.017199074078</v>
      </c>
      <c r="P3407" t="str">
        <f t="shared" si="212"/>
        <v>theater</v>
      </c>
      <c r="Q3407" t="str">
        <f t="shared" si="213"/>
        <v>plays</v>
      </c>
      <c r="R3407">
        <f t="shared" si="214"/>
        <v>2016</v>
      </c>
      <c r="S3407">
        <f t="shared" si="215"/>
        <v>2016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(((J3408/60)/60)/24)+DATE(1970,1,1)</f>
        <v>41791.492777777778</v>
      </c>
      <c r="P3408" t="str">
        <f t="shared" si="212"/>
        <v>theater</v>
      </c>
      <c r="Q3408" t="str">
        <f t="shared" si="213"/>
        <v>plays</v>
      </c>
      <c r="R3408">
        <f t="shared" si="214"/>
        <v>2014</v>
      </c>
      <c r="S3408">
        <f t="shared" si="215"/>
        <v>2014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(((J3409/60)/60)/24)+DATE(1970,1,1)</f>
        <v>41796.422326388885</v>
      </c>
      <c r="P3409" t="str">
        <f t="shared" si="212"/>
        <v>theater</v>
      </c>
      <c r="Q3409" t="str">
        <f t="shared" si="213"/>
        <v>plays</v>
      </c>
      <c r="R3409">
        <f t="shared" si="214"/>
        <v>2014</v>
      </c>
      <c r="S3409">
        <f t="shared" si="215"/>
        <v>2014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(((J3410/60)/60)/24)+DATE(1970,1,1)</f>
        <v>41808.991944444446</v>
      </c>
      <c r="P3410" t="str">
        <f t="shared" si="212"/>
        <v>theater</v>
      </c>
      <c r="Q3410" t="str">
        <f t="shared" si="213"/>
        <v>plays</v>
      </c>
      <c r="R3410">
        <f t="shared" si="214"/>
        <v>2014</v>
      </c>
      <c r="S3410">
        <f t="shared" si="215"/>
        <v>2014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(((J3411/60)/60)/24)+DATE(1970,1,1)</f>
        <v>42544.814328703709</v>
      </c>
      <c r="P3411" t="str">
        <f t="shared" si="212"/>
        <v>theater</v>
      </c>
      <c r="Q3411" t="str">
        <f t="shared" si="213"/>
        <v>plays</v>
      </c>
      <c r="R3411">
        <f t="shared" si="214"/>
        <v>2016</v>
      </c>
      <c r="S3411">
        <f t="shared" si="215"/>
        <v>2016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(((J3412/60)/60)/24)+DATE(1970,1,1)</f>
        <v>42500.041550925926</v>
      </c>
      <c r="P3412" t="str">
        <f t="shared" si="212"/>
        <v>theater</v>
      </c>
      <c r="Q3412" t="str">
        <f t="shared" si="213"/>
        <v>plays</v>
      </c>
      <c r="R3412">
        <f t="shared" si="214"/>
        <v>2016</v>
      </c>
      <c r="S3412">
        <f t="shared" si="215"/>
        <v>2016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(((J3413/60)/60)/24)+DATE(1970,1,1)</f>
        <v>42265.022824074069</v>
      </c>
      <c r="P3413" t="str">
        <f t="shared" si="212"/>
        <v>theater</v>
      </c>
      <c r="Q3413" t="str">
        <f t="shared" si="213"/>
        <v>plays</v>
      </c>
      <c r="R3413">
        <f t="shared" si="214"/>
        <v>2015</v>
      </c>
      <c r="S3413">
        <f t="shared" si="215"/>
        <v>2015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(((J3414/60)/60)/24)+DATE(1970,1,1)</f>
        <v>41879.959050925929</v>
      </c>
      <c r="P3414" t="str">
        <f t="shared" si="212"/>
        <v>theater</v>
      </c>
      <c r="Q3414" t="str">
        <f t="shared" si="213"/>
        <v>plays</v>
      </c>
      <c r="R3414">
        <f t="shared" si="214"/>
        <v>2014</v>
      </c>
      <c r="S3414">
        <f t="shared" si="215"/>
        <v>2014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(((J3415/60)/60)/24)+DATE(1970,1,1)</f>
        <v>42053.733078703706</v>
      </c>
      <c r="P3415" t="str">
        <f t="shared" si="212"/>
        <v>theater</v>
      </c>
      <c r="Q3415" t="str">
        <f t="shared" si="213"/>
        <v>plays</v>
      </c>
      <c r="R3415">
        <f t="shared" si="214"/>
        <v>2015</v>
      </c>
      <c r="S3415">
        <f t="shared" si="215"/>
        <v>2015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(((J3416/60)/60)/24)+DATE(1970,1,1)</f>
        <v>42675.832465277781</v>
      </c>
      <c r="P3416" t="str">
        <f t="shared" si="212"/>
        <v>theater</v>
      </c>
      <c r="Q3416" t="str">
        <f t="shared" si="213"/>
        <v>plays</v>
      </c>
      <c r="R3416">
        <f t="shared" si="214"/>
        <v>2016</v>
      </c>
      <c r="S3416">
        <f t="shared" si="215"/>
        <v>2016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(((J3417/60)/60)/24)+DATE(1970,1,1)</f>
        <v>42467.144166666665</v>
      </c>
      <c r="P3417" t="str">
        <f t="shared" si="212"/>
        <v>theater</v>
      </c>
      <c r="Q3417" t="str">
        <f t="shared" si="213"/>
        <v>plays</v>
      </c>
      <c r="R3417">
        <f t="shared" si="214"/>
        <v>2016</v>
      </c>
      <c r="S3417">
        <f t="shared" si="215"/>
        <v>2016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(((J3418/60)/60)/24)+DATE(1970,1,1)</f>
        <v>42089.412557870368</v>
      </c>
      <c r="P3418" t="str">
        <f t="shared" si="212"/>
        <v>theater</v>
      </c>
      <c r="Q3418" t="str">
        <f t="shared" si="213"/>
        <v>plays</v>
      </c>
      <c r="R3418">
        <f t="shared" si="214"/>
        <v>2015</v>
      </c>
      <c r="S3418">
        <f t="shared" si="215"/>
        <v>2015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(((J3419/60)/60)/24)+DATE(1970,1,1)</f>
        <v>41894.91375</v>
      </c>
      <c r="P3419" t="str">
        <f t="shared" si="212"/>
        <v>theater</v>
      </c>
      <c r="Q3419" t="str">
        <f t="shared" si="213"/>
        <v>plays</v>
      </c>
      <c r="R3419">
        <f t="shared" si="214"/>
        <v>2014</v>
      </c>
      <c r="S3419">
        <f t="shared" si="215"/>
        <v>2014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(((J3420/60)/60)/24)+DATE(1970,1,1)</f>
        <v>41752.83457175926</v>
      </c>
      <c r="P3420" t="str">
        <f t="shared" si="212"/>
        <v>theater</v>
      </c>
      <c r="Q3420" t="str">
        <f t="shared" si="213"/>
        <v>plays</v>
      </c>
      <c r="R3420">
        <f t="shared" si="214"/>
        <v>2014</v>
      </c>
      <c r="S3420">
        <f t="shared" si="215"/>
        <v>2014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(((J3421/60)/60)/24)+DATE(1970,1,1)</f>
        <v>42448.821585648147</v>
      </c>
      <c r="P3421" t="str">
        <f t="shared" si="212"/>
        <v>theater</v>
      </c>
      <c r="Q3421" t="str">
        <f t="shared" si="213"/>
        <v>plays</v>
      </c>
      <c r="R3421">
        <f t="shared" si="214"/>
        <v>2016</v>
      </c>
      <c r="S3421">
        <f t="shared" si="215"/>
        <v>2016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(((J3422/60)/60)/24)+DATE(1970,1,1)</f>
        <v>42405.090300925927</v>
      </c>
      <c r="P3422" t="str">
        <f t="shared" si="212"/>
        <v>theater</v>
      </c>
      <c r="Q3422" t="str">
        <f t="shared" si="213"/>
        <v>plays</v>
      </c>
      <c r="R3422">
        <f t="shared" si="214"/>
        <v>2016</v>
      </c>
      <c r="S3422">
        <f t="shared" si="215"/>
        <v>2016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(((J3423/60)/60)/24)+DATE(1970,1,1)</f>
        <v>42037.791238425925</v>
      </c>
      <c r="P3423" t="str">
        <f t="shared" si="212"/>
        <v>theater</v>
      </c>
      <c r="Q3423" t="str">
        <f t="shared" si="213"/>
        <v>plays</v>
      </c>
      <c r="R3423">
        <f t="shared" si="214"/>
        <v>2015</v>
      </c>
      <c r="S3423">
        <f t="shared" si="215"/>
        <v>2015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(((J3424/60)/60)/24)+DATE(1970,1,1)</f>
        <v>42323.562222222223</v>
      </c>
      <c r="P3424" t="str">
        <f t="shared" si="212"/>
        <v>theater</v>
      </c>
      <c r="Q3424" t="str">
        <f t="shared" si="213"/>
        <v>plays</v>
      </c>
      <c r="R3424">
        <f t="shared" si="214"/>
        <v>2015</v>
      </c>
      <c r="S3424">
        <f t="shared" si="215"/>
        <v>2015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(((J3425/60)/60)/24)+DATE(1970,1,1)</f>
        <v>42088.911354166667</v>
      </c>
      <c r="P3425" t="str">
        <f t="shared" si="212"/>
        <v>theater</v>
      </c>
      <c r="Q3425" t="str">
        <f t="shared" si="213"/>
        <v>plays</v>
      </c>
      <c r="R3425">
        <f t="shared" si="214"/>
        <v>2015</v>
      </c>
      <c r="S3425">
        <f t="shared" si="215"/>
        <v>2015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(((J3426/60)/60)/24)+DATE(1970,1,1)</f>
        <v>42018.676898148144</v>
      </c>
      <c r="P3426" t="str">
        <f t="shared" si="212"/>
        <v>theater</v>
      </c>
      <c r="Q3426" t="str">
        <f t="shared" si="213"/>
        <v>plays</v>
      </c>
      <c r="R3426">
        <f t="shared" si="214"/>
        <v>2015</v>
      </c>
      <c r="S3426">
        <f t="shared" si="215"/>
        <v>2015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(((J3427/60)/60)/24)+DATE(1970,1,1)</f>
        <v>41884.617314814815</v>
      </c>
      <c r="P3427" t="str">
        <f t="shared" si="212"/>
        <v>theater</v>
      </c>
      <c r="Q3427" t="str">
        <f t="shared" si="213"/>
        <v>plays</v>
      </c>
      <c r="R3427">
        <f t="shared" si="214"/>
        <v>2014</v>
      </c>
      <c r="S3427">
        <f t="shared" si="215"/>
        <v>2014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(((J3428/60)/60)/24)+DATE(1970,1,1)</f>
        <v>41884.056747685187</v>
      </c>
      <c r="P3428" t="str">
        <f t="shared" si="212"/>
        <v>theater</v>
      </c>
      <c r="Q3428" t="str">
        <f t="shared" si="213"/>
        <v>plays</v>
      </c>
      <c r="R3428">
        <f t="shared" si="214"/>
        <v>2014</v>
      </c>
      <c r="S3428">
        <f t="shared" si="215"/>
        <v>2014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(((J3429/60)/60)/24)+DATE(1970,1,1)</f>
        <v>41792.645277777774</v>
      </c>
      <c r="P3429" t="str">
        <f t="shared" si="212"/>
        <v>theater</v>
      </c>
      <c r="Q3429" t="str">
        <f t="shared" si="213"/>
        <v>plays</v>
      </c>
      <c r="R3429">
        <f t="shared" si="214"/>
        <v>2014</v>
      </c>
      <c r="S3429">
        <f t="shared" si="215"/>
        <v>2014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(((J3430/60)/60)/24)+DATE(1970,1,1)</f>
        <v>42038.720451388886</v>
      </c>
      <c r="P3430" t="str">
        <f t="shared" si="212"/>
        <v>theater</v>
      </c>
      <c r="Q3430" t="str">
        <f t="shared" si="213"/>
        <v>plays</v>
      </c>
      <c r="R3430">
        <f t="shared" si="214"/>
        <v>2015</v>
      </c>
      <c r="S3430">
        <f t="shared" si="215"/>
        <v>2015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(((J3431/60)/60)/24)+DATE(1970,1,1)</f>
        <v>42662.021539351852</v>
      </c>
      <c r="P3431" t="str">
        <f t="shared" si="212"/>
        <v>theater</v>
      </c>
      <c r="Q3431" t="str">
        <f t="shared" si="213"/>
        <v>plays</v>
      </c>
      <c r="R3431">
        <f t="shared" si="214"/>
        <v>2016</v>
      </c>
      <c r="S3431">
        <f t="shared" si="215"/>
        <v>2016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(((J3432/60)/60)/24)+DATE(1970,1,1)</f>
        <v>41820.945613425924</v>
      </c>
      <c r="P3432" t="str">
        <f t="shared" si="212"/>
        <v>theater</v>
      </c>
      <c r="Q3432" t="str">
        <f t="shared" si="213"/>
        <v>plays</v>
      </c>
      <c r="R3432">
        <f t="shared" si="214"/>
        <v>2014</v>
      </c>
      <c r="S3432">
        <f t="shared" si="215"/>
        <v>2014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(((J3433/60)/60)/24)+DATE(1970,1,1)</f>
        <v>41839.730937500004</v>
      </c>
      <c r="P3433" t="str">
        <f t="shared" si="212"/>
        <v>theater</v>
      </c>
      <c r="Q3433" t="str">
        <f t="shared" si="213"/>
        <v>plays</v>
      </c>
      <c r="R3433">
        <f t="shared" si="214"/>
        <v>2014</v>
      </c>
      <c r="S3433">
        <f t="shared" si="215"/>
        <v>2014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(((J3434/60)/60)/24)+DATE(1970,1,1)</f>
        <v>42380.581180555557</v>
      </c>
      <c r="P3434" t="str">
        <f t="shared" si="212"/>
        <v>theater</v>
      </c>
      <c r="Q3434" t="str">
        <f t="shared" si="213"/>
        <v>plays</v>
      </c>
      <c r="R3434">
        <f t="shared" si="214"/>
        <v>2016</v>
      </c>
      <c r="S3434">
        <f t="shared" si="215"/>
        <v>2016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(((J3435/60)/60)/24)+DATE(1970,1,1)</f>
        <v>41776.063136574077</v>
      </c>
      <c r="P3435" t="str">
        <f t="shared" si="212"/>
        <v>theater</v>
      </c>
      <c r="Q3435" t="str">
        <f t="shared" si="213"/>
        <v>plays</v>
      </c>
      <c r="R3435">
        <f t="shared" si="214"/>
        <v>2014</v>
      </c>
      <c r="S3435">
        <f t="shared" si="215"/>
        <v>2014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(((J3436/60)/60)/24)+DATE(1970,1,1)</f>
        <v>41800.380428240744</v>
      </c>
      <c r="P3436" t="str">
        <f t="shared" si="212"/>
        <v>theater</v>
      </c>
      <c r="Q3436" t="str">
        <f t="shared" si="213"/>
        <v>plays</v>
      </c>
      <c r="R3436">
        <f t="shared" si="214"/>
        <v>2014</v>
      </c>
      <c r="S3436">
        <f t="shared" si="215"/>
        <v>2014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(((J3437/60)/60)/24)+DATE(1970,1,1)</f>
        <v>42572.61681712963</v>
      </c>
      <c r="P3437" t="str">
        <f t="shared" si="212"/>
        <v>theater</v>
      </c>
      <c r="Q3437" t="str">
        <f t="shared" si="213"/>
        <v>plays</v>
      </c>
      <c r="R3437">
        <f t="shared" si="214"/>
        <v>2016</v>
      </c>
      <c r="S3437">
        <f t="shared" si="215"/>
        <v>2016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(((J3438/60)/60)/24)+DATE(1970,1,1)</f>
        <v>41851.541585648149</v>
      </c>
      <c r="P3438" t="str">
        <f t="shared" si="212"/>
        <v>theater</v>
      </c>
      <c r="Q3438" t="str">
        <f t="shared" si="213"/>
        <v>plays</v>
      </c>
      <c r="R3438">
        <f t="shared" si="214"/>
        <v>2014</v>
      </c>
      <c r="S3438">
        <f t="shared" si="215"/>
        <v>2014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(((J3439/60)/60)/24)+DATE(1970,1,1)</f>
        <v>42205.710879629631</v>
      </c>
      <c r="P3439" t="str">
        <f t="shared" si="212"/>
        <v>theater</v>
      </c>
      <c r="Q3439" t="str">
        <f t="shared" si="213"/>
        <v>plays</v>
      </c>
      <c r="R3439">
        <f t="shared" si="214"/>
        <v>2015</v>
      </c>
      <c r="S3439">
        <f t="shared" si="215"/>
        <v>2015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(((J3440/60)/60)/24)+DATE(1970,1,1)</f>
        <v>42100.927858796291</v>
      </c>
      <c r="P3440" t="str">
        <f t="shared" si="212"/>
        <v>theater</v>
      </c>
      <c r="Q3440" t="str">
        <f t="shared" si="213"/>
        <v>plays</v>
      </c>
      <c r="R3440">
        <f t="shared" si="214"/>
        <v>2015</v>
      </c>
      <c r="S3440">
        <f t="shared" si="215"/>
        <v>2015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(((J3441/60)/60)/24)+DATE(1970,1,1)</f>
        <v>42374.911226851851</v>
      </c>
      <c r="P3441" t="str">
        <f t="shared" si="212"/>
        <v>theater</v>
      </c>
      <c r="Q3441" t="str">
        <f t="shared" si="213"/>
        <v>plays</v>
      </c>
      <c r="R3441">
        <f t="shared" si="214"/>
        <v>2016</v>
      </c>
      <c r="S3441">
        <f t="shared" si="215"/>
        <v>2016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(((J3442/60)/60)/24)+DATE(1970,1,1)</f>
        <v>41809.12300925926</v>
      </c>
      <c r="P3442" t="str">
        <f t="shared" si="212"/>
        <v>theater</v>
      </c>
      <c r="Q3442" t="str">
        <f t="shared" si="213"/>
        <v>plays</v>
      </c>
      <c r="R3442">
        <f t="shared" si="214"/>
        <v>2014</v>
      </c>
      <c r="S3442">
        <f t="shared" si="215"/>
        <v>2014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(((J3443/60)/60)/24)+DATE(1970,1,1)</f>
        <v>42294.429641203707</v>
      </c>
      <c r="P3443" t="str">
        <f t="shared" si="212"/>
        <v>theater</v>
      </c>
      <c r="Q3443" t="str">
        <f t="shared" si="213"/>
        <v>plays</v>
      </c>
      <c r="R3443">
        <f t="shared" si="214"/>
        <v>2015</v>
      </c>
      <c r="S3443">
        <f t="shared" si="215"/>
        <v>2015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(((J3444/60)/60)/24)+DATE(1970,1,1)</f>
        <v>42124.841111111105</v>
      </c>
      <c r="P3444" t="str">
        <f t="shared" si="212"/>
        <v>theater</v>
      </c>
      <c r="Q3444" t="str">
        <f t="shared" si="213"/>
        <v>plays</v>
      </c>
      <c r="R3444">
        <f t="shared" si="214"/>
        <v>2015</v>
      </c>
      <c r="S3444">
        <f t="shared" si="215"/>
        <v>2015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(((J3445/60)/60)/24)+DATE(1970,1,1)</f>
        <v>41861.524837962963</v>
      </c>
      <c r="P3445" t="str">
        <f t="shared" si="212"/>
        <v>theater</v>
      </c>
      <c r="Q3445" t="str">
        <f t="shared" si="213"/>
        <v>plays</v>
      </c>
      <c r="R3445">
        <f t="shared" si="214"/>
        <v>2014</v>
      </c>
      <c r="S3445">
        <f t="shared" si="215"/>
        <v>2014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(((J3446/60)/60)/24)+DATE(1970,1,1)</f>
        <v>42521.291504629626</v>
      </c>
      <c r="P3446" t="str">
        <f t="shared" si="212"/>
        <v>theater</v>
      </c>
      <c r="Q3446" t="str">
        <f t="shared" si="213"/>
        <v>plays</v>
      </c>
      <c r="R3446">
        <f t="shared" si="214"/>
        <v>2016</v>
      </c>
      <c r="S3446">
        <f t="shared" si="215"/>
        <v>2016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(((J3447/60)/60)/24)+DATE(1970,1,1)</f>
        <v>42272.530509259261</v>
      </c>
      <c r="P3447" t="str">
        <f t="shared" si="212"/>
        <v>theater</v>
      </c>
      <c r="Q3447" t="str">
        <f t="shared" si="213"/>
        <v>plays</v>
      </c>
      <c r="R3447">
        <f t="shared" si="214"/>
        <v>2015</v>
      </c>
      <c r="S3447">
        <f t="shared" si="215"/>
        <v>2015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(((J3448/60)/60)/24)+DATE(1970,1,1)</f>
        <v>42016.832465277781</v>
      </c>
      <c r="P3448" t="str">
        <f t="shared" si="212"/>
        <v>theater</v>
      </c>
      <c r="Q3448" t="str">
        <f t="shared" si="213"/>
        <v>plays</v>
      </c>
      <c r="R3448">
        <f t="shared" si="214"/>
        <v>2015</v>
      </c>
      <c r="S3448">
        <f t="shared" si="215"/>
        <v>2015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(((J3449/60)/60)/24)+DATE(1970,1,1)</f>
        <v>42402.889027777783</v>
      </c>
      <c r="P3449" t="str">
        <f t="shared" si="212"/>
        <v>theater</v>
      </c>
      <c r="Q3449" t="str">
        <f t="shared" si="213"/>
        <v>plays</v>
      </c>
      <c r="R3449">
        <f t="shared" si="214"/>
        <v>2016</v>
      </c>
      <c r="S3449">
        <f t="shared" si="215"/>
        <v>2016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(((J3450/60)/60)/24)+DATE(1970,1,1)</f>
        <v>41960.119085648148</v>
      </c>
      <c r="P3450" t="str">
        <f t="shared" si="212"/>
        <v>theater</v>
      </c>
      <c r="Q3450" t="str">
        <f t="shared" si="213"/>
        <v>plays</v>
      </c>
      <c r="R3450">
        <f t="shared" si="214"/>
        <v>2014</v>
      </c>
      <c r="S3450">
        <f t="shared" si="215"/>
        <v>2014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(((J3451/60)/60)/24)+DATE(1970,1,1)</f>
        <v>42532.052523148144</v>
      </c>
      <c r="P3451" t="str">
        <f t="shared" si="212"/>
        <v>theater</v>
      </c>
      <c r="Q3451" t="str">
        <f t="shared" si="213"/>
        <v>plays</v>
      </c>
      <c r="R3451">
        <f t="shared" si="214"/>
        <v>2016</v>
      </c>
      <c r="S3451">
        <f t="shared" si="215"/>
        <v>2016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(((J3452/60)/60)/24)+DATE(1970,1,1)</f>
        <v>42036.704525462963</v>
      </c>
      <c r="P3452" t="str">
        <f t="shared" si="212"/>
        <v>theater</v>
      </c>
      <c r="Q3452" t="str">
        <f t="shared" si="213"/>
        <v>plays</v>
      </c>
      <c r="R3452">
        <f t="shared" si="214"/>
        <v>2015</v>
      </c>
      <c r="S3452">
        <f t="shared" si="215"/>
        <v>2015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(((J3453/60)/60)/24)+DATE(1970,1,1)</f>
        <v>42088.723692129628</v>
      </c>
      <c r="P3453" t="str">
        <f t="shared" si="212"/>
        <v>theater</v>
      </c>
      <c r="Q3453" t="str">
        <f t="shared" si="213"/>
        <v>plays</v>
      </c>
      <c r="R3453">
        <f t="shared" si="214"/>
        <v>2015</v>
      </c>
      <c r="S3453">
        <f t="shared" si="215"/>
        <v>2015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(((J3454/60)/60)/24)+DATE(1970,1,1)</f>
        <v>41820.639189814814</v>
      </c>
      <c r="P3454" t="str">
        <f t="shared" si="212"/>
        <v>theater</v>
      </c>
      <c r="Q3454" t="str">
        <f t="shared" si="213"/>
        <v>plays</v>
      </c>
      <c r="R3454">
        <f t="shared" si="214"/>
        <v>2014</v>
      </c>
      <c r="S3454">
        <f t="shared" si="215"/>
        <v>2014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(((J3455/60)/60)/24)+DATE(1970,1,1)</f>
        <v>42535.97865740741</v>
      </c>
      <c r="P3455" t="str">
        <f t="shared" si="212"/>
        <v>theater</v>
      </c>
      <c r="Q3455" t="str">
        <f t="shared" si="213"/>
        <v>plays</v>
      </c>
      <c r="R3455">
        <f t="shared" si="214"/>
        <v>2016</v>
      </c>
      <c r="S3455">
        <f t="shared" si="215"/>
        <v>2016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(((J3456/60)/60)/24)+DATE(1970,1,1)</f>
        <v>41821.698599537034</v>
      </c>
      <c r="P3456" t="str">
        <f t="shared" si="212"/>
        <v>theater</v>
      </c>
      <c r="Q3456" t="str">
        <f t="shared" si="213"/>
        <v>plays</v>
      </c>
      <c r="R3456">
        <f t="shared" si="214"/>
        <v>2014</v>
      </c>
      <c r="S3456">
        <f t="shared" si="215"/>
        <v>2014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(((J3457/60)/60)/24)+DATE(1970,1,1)</f>
        <v>42626.7503125</v>
      </c>
      <c r="P3457" t="str">
        <f t="shared" si="212"/>
        <v>theater</v>
      </c>
      <c r="Q3457" t="str">
        <f t="shared" si="213"/>
        <v>plays</v>
      </c>
      <c r="R3457">
        <f t="shared" si="214"/>
        <v>2016</v>
      </c>
      <c r="S3457">
        <f t="shared" si="215"/>
        <v>2016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(((J3458/60)/60)/24)+DATE(1970,1,1)</f>
        <v>41821.205636574072</v>
      </c>
      <c r="P3458" t="str">
        <f t="shared" ref="P3458:P3521" si="216">LEFT(N3458,SEARCH("/",N3458)-1)</f>
        <v>theater</v>
      </c>
      <c r="Q3458" t="str">
        <f t="shared" ref="Q3458:Q3521" si="217">RIGHT(N3458,LEN(N3458)-SEARCH("/",N3458))</f>
        <v>plays</v>
      </c>
      <c r="R3458">
        <f t="shared" si="214"/>
        <v>2014</v>
      </c>
      <c r="S3458">
        <f t="shared" si="215"/>
        <v>2014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(((J3459/60)/60)/24)+DATE(1970,1,1)</f>
        <v>42016.706678240742</v>
      </c>
      <c r="P3459" t="str">
        <f t="shared" si="216"/>
        <v>theater</v>
      </c>
      <c r="Q3459" t="str">
        <f t="shared" si="217"/>
        <v>plays</v>
      </c>
      <c r="R3459">
        <f t="shared" ref="R3459:R3522" si="218">YEAR(O3459)</f>
        <v>2015</v>
      </c>
      <c r="S3459">
        <f t="shared" ref="S3459:S3522" si="219">YEAR(O3459)</f>
        <v>2015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(((J3460/60)/60)/24)+DATE(1970,1,1)</f>
        <v>42011.202581018515</v>
      </c>
      <c r="P3460" t="str">
        <f t="shared" si="216"/>
        <v>theater</v>
      </c>
      <c r="Q3460" t="str">
        <f t="shared" si="217"/>
        <v>plays</v>
      </c>
      <c r="R3460">
        <f t="shared" si="218"/>
        <v>2015</v>
      </c>
      <c r="S3460">
        <f t="shared" si="219"/>
        <v>2015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(((J3461/60)/60)/24)+DATE(1970,1,1)</f>
        <v>42480.479861111111</v>
      </c>
      <c r="P3461" t="str">
        <f t="shared" si="216"/>
        <v>theater</v>
      </c>
      <c r="Q3461" t="str">
        <f t="shared" si="217"/>
        <v>plays</v>
      </c>
      <c r="R3461">
        <f t="shared" si="218"/>
        <v>2016</v>
      </c>
      <c r="S3461">
        <f t="shared" si="219"/>
        <v>2016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(((J3462/60)/60)/24)+DATE(1970,1,1)</f>
        <v>41852.527222222219</v>
      </c>
      <c r="P3462" t="str">
        <f t="shared" si="216"/>
        <v>theater</v>
      </c>
      <c r="Q3462" t="str">
        <f t="shared" si="217"/>
        <v>plays</v>
      </c>
      <c r="R3462">
        <f t="shared" si="218"/>
        <v>2014</v>
      </c>
      <c r="S3462">
        <f t="shared" si="219"/>
        <v>2014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(((J3463/60)/60)/24)+DATE(1970,1,1)</f>
        <v>42643.632858796293</v>
      </c>
      <c r="P3463" t="str">
        <f t="shared" si="216"/>
        <v>theater</v>
      </c>
      <c r="Q3463" t="str">
        <f t="shared" si="217"/>
        <v>plays</v>
      </c>
      <c r="R3463">
        <f t="shared" si="218"/>
        <v>2016</v>
      </c>
      <c r="S3463">
        <f t="shared" si="219"/>
        <v>2016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(((J3464/60)/60)/24)+DATE(1970,1,1)</f>
        <v>42179.898472222223</v>
      </c>
      <c r="P3464" t="str">
        <f t="shared" si="216"/>
        <v>theater</v>
      </c>
      <c r="Q3464" t="str">
        <f t="shared" si="217"/>
        <v>plays</v>
      </c>
      <c r="R3464">
        <f t="shared" si="218"/>
        <v>2015</v>
      </c>
      <c r="S3464">
        <f t="shared" si="219"/>
        <v>2015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(((J3465/60)/60)/24)+DATE(1970,1,1)</f>
        <v>42612.918807870374</v>
      </c>
      <c r="P3465" t="str">
        <f t="shared" si="216"/>
        <v>theater</v>
      </c>
      <c r="Q3465" t="str">
        <f t="shared" si="217"/>
        <v>plays</v>
      </c>
      <c r="R3465">
        <f t="shared" si="218"/>
        <v>2016</v>
      </c>
      <c r="S3465">
        <f t="shared" si="219"/>
        <v>2016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(((J3466/60)/60)/24)+DATE(1970,1,1)</f>
        <v>42575.130057870367</v>
      </c>
      <c r="P3466" t="str">
        <f t="shared" si="216"/>
        <v>theater</v>
      </c>
      <c r="Q3466" t="str">
        <f t="shared" si="217"/>
        <v>plays</v>
      </c>
      <c r="R3466">
        <f t="shared" si="218"/>
        <v>2016</v>
      </c>
      <c r="S3466">
        <f t="shared" si="219"/>
        <v>2016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(((J3467/60)/60)/24)+DATE(1970,1,1)</f>
        <v>42200.625833333332</v>
      </c>
      <c r="P3467" t="str">
        <f t="shared" si="216"/>
        <v>theater</v>
      </c>
      <c r="Q3467" t="str">
        <f t="shared" si="217"/>
        <v>plays</v>
      </c>
      <c r="R3467">
        <f t="shared" si="218"/>
        <v>2015</v>
      </c>
      <c r="S3467">
        <f t="shared" si="219"/>
        <v>2015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(((J3468/60)/60)/24)+DATE(1970,1,1)</f>
        <v>42420.019097222219</v>
      </c>
      <c r="P3468" t="str">
        <f t="shared" si="216"/>
        <v>theater</v>
      </c>
      <c r="Q3468" t="str">
        <f t="shared" si="217"/>
        <v>plays</v>
      </c>
      <c r="R3468">
        <f t="shared" si="218"/>
        <v>2016</v>
      </c>
      <c r="S3468">
        <f t="shared" si="219"/>
        <v>2016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(((J3469/60)/60)/24)+DATE(1970,1,1)</f>
        <v>42053.671666666662</v>
      </c>
      <c r="P3469" t="str">
        <f t="shared" si="216"/>
        <v>theater</v>
      </c>
      <c r="Q3469" t="str">
        <f t="shared" si="217"/>
        <v>plays</v>
      </c>
      <c r="R3469">
        <f t="shared" si="218"/>
        <v>2015</v>
      </c>
      <c r="S3469">
        <f t="shared" si="219"/>
        <v>2015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(((J3470/60)/60)/24)+DATE(1970,1,1)</f>
        <v>42605.765381944439</v>
      </c>
      <c r="P3470" t="str">
        <f t="shared" si="216"/>
        <v>theater</v>
      </c>
      <c r="Q3470" t="str">
        <f t="shared" si="217"/>
        <v>plays</v>
      </c>
      <c r="R3470">
        <f t="shared" si="218"/>
        <v>2016</v>
      </c>
      <c r="S3470">
        <f t="shared" si="219"/>
        <v>2016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(((J3471/60)/60)/24)+DATE(1970,1,1)</f>
        <v>42458.641724537039</v>
      </c>
      <c r="P3471" t="str">
        <f t="shared" si="216"/>
        <v>theater</v>
      </c>
      <c r="Q3471" t="str">
        <f t="shared" si="217"/>
        <v>plays</v>
      </c>
      <c r="R3471">
        <f t="shared" si="218"/>
        <v>2016</v>
      </c>
      <c r="S3471">
        <f t="shared" si="219"/>
        <v>2016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(((J3472/60)/60)/24)+DATE(1970,1,1)</f>
        <v>42529.022013888884</v>
      </c>
      <c r="P3472" t="str">
        <f t="shared" si="216"/>
        <v>theater</v>
      </c>
      <c r="Q3472" t="str">
        <f t="shared" si="217"/>
        <v>plays</v>
      </c>
      <c r="R3472">
        <f t="shared" si="218"/>
        <v>2016</v>
      </c>
      <c r="S3472">
        <f t="shared" si="219"/>
        <v>2016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(((J3473/60)/60)/24)+DATE(1970,1,1)</f>
        <v>41841.820486111108</v>
      </c>
      <c r="P3473" t="str">
        <f t="shared" si="216"/>
        <v>theater</v>
      </c>
      <c r="Q3473" t="str">
        <f t="shared" si="217"/>
        <v>plays</v>
      </c>
      <c r="R3473">
        <f t="shared" si="218"/>
        <v>2014</v>
      </c>
      <c r="S3473">
        <f t="shared" si="219"/>
        <v>2014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(((J3474/60)/60)/24)+DATE(1970,1,1)</f>
        <v>41928.170497685183</v>
      </c>
      <c r="P3474" t="str">
        <f t="shared" si="216"/>
        <v>theater</v>
      </c>
      <c r="Q3474" t="str">
        <f t="shared" si="217"/>
        <v>plays</v>
      </c>
      <c r="R3474">
        <f t="shared" si="218"/>
        <v>2014</v>
      </c>
      <c r="S3474">
        <f t="shared" si="219"/>
        <v>2014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(((J3475/60)/60)/24)+DATE(1970,1,1)</f>
        <v>42062.834444444445</v>
      </c>
      <c r="P3475" t="str">
        <f t="shared" si="216"/>
        <v>theater</v>
      </c>
      <c r="Q3475" t="str">
        <f t="shared" si="217"/>
        <v>plays</v>
      </c>
      <c r="R3475">
        <f t="shared" si="218"/>
        <v>2015</v>
      </c>
      <c r="S3475">
        <f t="shared" si="219"/>
        <v>2015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(((J3476/60)/60)/24)+DATE(1970,1,1)</f>
        <v>42541.501516203702</v>
      </c>
      <c r="P3476" t="str">
        <f t="shared" si="216"/>
        <v>theater</v>
      </c>
      <c r="Q3476" t="str">
        <f t="shared" si="217"/>
        <v>plays</v>
      </c>
      <c r="R3476">
        <f t="shared" si="218"/>
        <v>2016</v>
      </c>
      <c r="S3476">
        <f t="shared" si="219"/>
        <v>2016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(((J3477/60)/60)/24)+DATE(1970,1,1)</f>
        <v>41918.880833333329</v>
      </c>
      <c r="P3477" t="str">
        <f t="shared" si="216"/>
        <v>theater</v>
      </c>
      <c r="Q3477" t="str">
        <f t="shared" si="217"/>
        <v>plays</v>
      </c>
      <c r="R3477">
        <f t="shared" si="218"/>
        <v>2014</v>
      </c>
      <c r="S3477">
        <f t="shared" si="219"/>
        <v>2014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(((J3478/60)/60)/24)+DATE(1970,1,1)</f>
        <v>41921.279976851853</v>
      </c>
      <c r="P3478" t="str">
        <f t="shared" si="216"/>
        <v>theater</v>
      </c>
      <c r="Q3478" t="str">
        <f t="shared" si="217"/>
        <v>plays</v>
      </c>
      <c r="R3478">
        <f t="shared" si="218"/>
        <v>2014</v>
      </c>
      <c r="S3478">
        <f t="shared" si="219"/>
        <v>2014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(((J3479/60)/60)/24)+DATE(1970,1,1)</f>
        <v>42128.736608796295</v>
      </c>
      <c r="P3479" t="str">
        <f t="shared" si="216"/>
        <v>theater</v>
      </c>
      <c r="Q3479" t="str">
        <f t="shared" si="217"/>
        <v>plays</v>
      </c>
      <c r="R3479">
        <f t="shared" si="218"/>
        <v>2015</v>
      </c>
      <c r="S3479">
        <f t="shared" si="219"/>
        <v>2015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(((J3480/60)/60)/24)+DATE(1970,1,1)</f>
        <v>42053.916921296302</v>
      </c>
      <c r="P3480" t="str">
        <f t="shared" si="216"/>
        <v>theater</v>
      </c>
      <c r="Q3480" t="str">
        <f t="shared" si="217"/>
        <v>plays</v>
      </c>
      <c r="R3480">
        <f t="shared" si="218"/>
        <v>2015</v>
      </c>
      <c r="S3480">
        <f t="shared" si="219"/>
        <v>2015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(((J3481/60)/60)/24)+DATE(1970,1,1)</f>
        <v>41781.855092592588</v>
      </c>
      <c r="P3481" t="str">
        <f t="shared" si="216"/>
        <v>theater</v>
      </c>
      <c r="Q3481" t="str">
        <f t="shared" si="217"/>
        <v>plays</v>
      </c>
      <c r="R3481">
        <f t="shared" si="218"/>
        <v>2014</v>
      </c>
      <c r="S3481">
        <f t="shared" si="219"/>
        <v>2014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(((J3482/60)/60)/24)+DATE(1970,1,1)</f>
        <v>42171.317442129628</v>
      </c>
      <c r="P3482" t="str">
        <f t="shared" si="216"/>
        <v>theater</v>
      </c>
      <c r="Q3482" t="str">
        <f t="shared" si="217"/>
        <v>plays</v>
      </c>
      <c r="R3482">
        <f t="shared" si="218"/>
        <v>2015</v>
      </c>
      <c r="S3482">
        <f t="shared" si="219"/>
        <v>2015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(((J3483/60)/60)/24)+DATE(1970,1,1)</f>
        <v>41989.24754629629</v>
      </c>
      <c r="P3483" t="str">
        <f t="shared" si="216"/>
        <v>theater</v>
      </c>
      <c r="Q3483" t="str">
        <f t="shared" si="217"/>
        <v>plays</v>
      </c>
      <c r="R3483">
        <f t="shared" si="218"/>
        <v>2014</v>
      </c>
      <c r="S3483">
        <f t="shared" si="219"/>
        <v>2014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(((J3484/60)/60)/24)+DATE(1970,1,1)</f>
        <v>41796.771597222221</v>
      </c>
      <c r="P3484" t="str">
        <f t="shared" si="216"/>
        <v>theater</v>
      </c>
      <c r="Q3484" t="str">
        <f t="shared" si="217"/>
        <v>plays</v>
      </c>
      <c r="R3484">
        <f t="shared" si="218"/>
        <v>2014</v>
      </c>
      <c r="S3484">
        <f t="shared" si="219"/>
        <v>2014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(((J3485/60)/60)/24)+DATE(1970,1,1)</f>
        <v>41793.668761574074</v>
      </c>
      <c r="P3485" t="str">
        <f t="shared" si="216"/>
        <v>theater</v>
      </c>
      <c r="Q3485" t="str">
        <f t="shared" si="217"/>
        <v>plays</v>
      </c>
      <c r="R3485">
        <f t="shared" si="218"/>
        <v>2014</v>
      </c>
      <c r="S3485">
        <f t="shared" si="219"/>
        <v>2014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(((J3486/60)/60)/24)+DATE(1970,1,1)</f>
        <v>42506.760405092587</v>
      </c>
      <c r="P3486" t="str">
        <f t="shared" si="216"/>
        <v>theater</v>
      </c>
      <c r="Q3486" t="str">
        <f t="shared" si="217"/>
        <v>plays</v>
      </c>
      <c r="R3486">
        <f t="shared" si="218"/>
        <v>2016</v>
      </c>
      <c r="S3486">
        <f t="shared" si="219"/>
        <v>2016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(((J3487/60)/60)/24)+DATE(1970,1,1)</f>
        <v>42372.693055555559</v>
      </c>
      <c r="P3487" t="str">
        <f t="shared" si="216"/>
        <v>theater</v>
      </c>
      <c r="Q3487" t="str">
        <f t="shared" si="217"/>
        <v>plays</v>
      </c>
      <c r="R3487">
        <f t="shared" si="218"/>
        <v>2016</v>
      </c>
      <c r="S3487">
        <f t="shared" si="219"/>
        <v>2016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(((J3488/60)/60)/24)+DATE(1970,1,1)</f>
        <v>42126.87501157407</v>
      </c>
      <c r="P3488" t="str">
        <f t="shared" si="216"/>
        <v>theater</v>
      </c>
      <c r="Q3488" t="str">
        <f t="shared" si="217"/>
        <v>plays</v>
      </c>
      <c r="R3488">
        <f t="shared" si="218"/>
        <v>2015</v>
      </c>
      <c r="S3488">
        <f t="shared" si="219"/>
        <v>2015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(((J3489/60)/60)/24)+DATE(1970,1,1)</f>
        <v>42149.940416666665</v>
      </c>
      <c r="P3489" t="str">
        <f t="shared" si="216"/>
        <v>theater</v>
      </c>
      <c r="Q3489" t="str">
        <f t="shared" si="217"/>
        <v>plays</v>
      </c>
      <c r="R3489">
        <f t="shared" si="218"/>
        <v>2015</v>
      </c>
      <c r="S3489">
        <f t="shared" si="219"/>
        <v>2015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(((J3490/60)/60)/24)+DATE(1970,1,1)</f>
        <v>42087.768055555556</v>
      </c>
      <c r="P3490" t="str">
        <f t="shared" si="216"/>
        <v>theater</v>
      </c>
      <c r="Q3490" t="str">
        <f t="shared" si="217"/>
        <v>plays</v>
      </c>
      <c r="R3490">
        <f t="shared" si="218"/>
        <v>2015</v>
      </c>
      <c r="S3490">
        <f t="shared" si="219"/>
        <v>2015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(((J3491/60)/60)/24)+DATE(1970,1,1)</f>
        <v>41753.635775462964</v>
      </c>
      <c r="P3491" t="str">
        <f t="shared" si="216"/>
        <v>theater</v>
      </c>
      <c r="Q3491" t="str">
        <f t="shared" si="217"/>
        <v>plays</v>
      </c>
      <c r="R3491">
        <f t="shared" si="218"/>
        <v>2014</v>
      </c>
      <c r="S3491">
        <f t="shared" si="219"/>
        <v>2014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(((J3492/60)/60)/24)+DATE(1970,1,1)</f>
        <v>42443.802361111113</v>
      </c>
      <c r="P3492" t="str">
        <f t="shared" si="216"/>
        <v>theater</v>
      </c>
      <c r="Q3492" t="str">
        <f t="shared" si="217"/>
        <v>plays</v>
      </c>
      <c r="R3492">
        <f t="shared" si="218"/>
        <v>2016</v>
      </c>
      <c r="S3492">
        <f t="shared" si="219"/>
        <v>2016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(((J3493/60)/60)/24)+DATE(1970,1,1)</f>
        <v>42121.249814814815</v>
      </c>
      <c r="P3493" t="str">
        <f t="shared" si="216"/>
        <v>theater</v>
      </c>
      <c r="Q3493" t="str">
        <f t="shared" si="217"/>
        <v>plays</v>
      </c>
      <c r="R3493">
        <f t="shared" si="218"/>
        <v>2015</v>
      </c>
      <c r="S3493">
        <f t="shared" si="219"/>
        <v>2015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(((J3494/60)/60)/24)+DATE(1970,1,1)</f>
        <v>42268.009224537032</v>
      </c>
      <c r="P3494" t="str">
        <f t="shared" si="216"/>
        <v>theater</v>
      </c>
      <c r="Q3494" t="str">
        <f t="shared" si="217"/>
        <v>plays</v>
      </c>
      <c r="R3494">
        <f t="shared" si="218"/>
        <v>2015</v>
      </c>
      <c r="S3494">
        <f t="shared" si="219"/>
        <v>2015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(((J3495/60)/60)/24)+DATE(1970,1,1)</f>
        <v>41848.866157407407</v>
      </c>
      <c r="P3495" t="str">
        <f t="shared" si="216"/>
        <v>theater</v>
      </c>
      <c r="Q3495" t="str">
        <f t="shared" si="217"/>
        <v>plays</v>
      </c>
      <c r="R3495">
        <f t="shared" si="218"/>
        <v>2014</v>
      </c>
      <c r="S3495">
        <f t="shared" si="219"/>
        <v>2014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(((J3496/60)/60)/24)+DATE(1970,1,1)</f>
        <v>42689.214988425927</v>
      </c>
      <c r="P3496" t="str">
        <f t="shared" si="216"/>
        <v>theater</v>
      </c>
      <c r="Q3496" t="str">
        <f t="shared" si="217"/>
        <v>plays</v>
      </c>
      <c r="R3496">
        <f t="shared" si="218"/>
        <v>2016</v>
      </c>
      <c r="S3496">
        <f t="shared" si="219"/>
        <v>2016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(((J3497/60)/60)/24)+DATE(1970,1,1)</f>
        <v>41915.762835648151</v>
      </c>
      <c r="P3497" t="str">
        <f t="shared" si="216"/>
        <v>theater</v>
      </c>
      <c r="Q3497" t="str">
        <f t="shared" si="217"/>
        <v>plays</v>
      </c>
      <c r="R3497">
        <f t="shared" si="218"/>
        <v>2014</v>
      </c>
      <c r="S3497">
        <f t="shared" si="219"/>
        <v>2014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(((J3498/60)/60)/24)+DATE(1970,1,1)</f>
        <v>42584.846828703703</v>
      </c>
      <c r="P3498" t="str">
        <f t="shared" si="216"/>
        <v>theater</v>
      </c>
      <c r="Q3498" t="str">
        <f t="shared" si="217"/>
        <v>plays</v>
      </c>
      <c r="R3498">
        <f t="shared" si="218"/>
        <v>2016</v>
      </c>
      <c r="S3498">
        <f t="shared" si="219"/>
        <v>2016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(((J3499/60)/60)/24)+DATE(1970,1,1)</f>
        <v>42511.741944444439</v>
      </c>
      <c r="P3499" t="str">
        <f t="shared" si="216"/>
        <v>theater</v>
      </c>
      <c r="Q3499" t="str">
        <f t="shared" si="217"/>
        <v>plays</v>
      </c>
      <c r="R3499">
        <f t="shared" si="218"/>
        <v>2016</v>
      </c>
      <c r="S3499">
        <f t="shared" si="219"/>
        <v>2016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(((J3500/60)/60)/24)+DATE(1970,1,1)</f>
        <v>42459.15861111111</v>
      </c>
      <c r="P3500" t="str">
        <f t="shared" si="216"/>
        <v>theater</v>
      </c>
      <c r="Q3500" t="str">
        <f t="shared" si="217"/>
        <v>plays</v>
      </c>
      <c r="R3500">
        <f t="shared" si="218"/>
        <v>2016</v>
      </c>
      <c r="S3500">
        <f t="shared" si="219"/>
        <v>2016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(((J3501/60)/60)/24)+DATE(1970,1,1)</f>
        <v>42132.036168981482</v>
      </c>
      <c r="P3501" t="str">
        <f t="shared" si="216"/>
        <v>theater</v>
      </c>
      <c r="Q3501" t="str">
        <f t="shared" si="217"/>
        <v>plays</v>
      </c>
      <c r="R3501">
        <f t="shared" si="218"/>
        <v>2015</v>
      </c>
      <c r="S3501">
        <f t="shared" si="219"/>
        <v>2015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(((J3502/60)/60)/24)+DATE(1970,1,1)</f>
        <v>42419.91942129629</v>
      </c>
      <c r="P3502" t="str">
        <f t="shared" si="216"/>
        <v>theater</v>
      </c>
      <c r="Q3502" t="str">
        <f t="shared" si="217"/>
        <v>plays</v>
      </c>
      <c r="R3502">
        <f t="shared" si="218"/>
        <v>2016</v>
      </c>
      <c r="S3502">
        <f t="shared" si="219"/>
        <v>2016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(((J3503/60)/60)/24)+DATE(1970,1,1)</f>
        <v>42233.763831018514</v>
      </c>
      <c r="P3503" t="str">
        <f t="shared" si="216"/>
        <v>theater</v>
      </c>
      <c r="Q3503" t="str">
        <f t="shared" si="217"/>
        <v>plays</v>
      </c>
      <c r="R3503">
        <f t="shared" si="218"/>
        <v>2015</v>
      </c>
      <c r="S3503">
        <f t="shared" si="219"/>
        <v>2015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(((J3504/60)/60)/24)+DATE(1970,1,1)</f>
        <v>42430.839398148149</v>
      </c>
      <c r="P3504" t="str">
        <f t="shared" si="216"/>
        <v>theater</v>
      </c>
      <c r="Q3504" t="str">
        <f t="shared" si="217"/>
        <v>plays</v>
      </c>
      <c r="R3504">
        <f t="shared" si="218"/>
        <v>2016</v>
      </c>
      <c r="S3504">
        <f t="shared" si="219"/>
        <v>2016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(((J3505/60)/60)/24)+DATE(1970,1,1)</f>
        <v>42545.478333333333</v>
      </c>
      <c r="P3505" t="str">
        <f t="shared" si="216"/>
        <v>theater</v>
      </c>
      <c r="Q3505" t="str">
        <f t="shared" si="217"/>
        <v>plays</v>
      </c>
      <c r="R3505">
        <f t="shared" si="218"/>
        <v>2016</v>
      </c>
      <c r="S3505">
        <f t="shared" si="219"/>
        <v>2016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(((J3506/60)/60)/24)+DATE(1970,1,1)</f>
        <v>42297.748738425929</v>
      </c>
      <c r="P3506" t="str">
        <f t="shared" si="216"/>
        <v>theater</v>
      </c>
      <c r="Q3506" t="str">
        <f t="shared" si="217"/>
        <v>plays</v>
      </c>
      <c r="R3506">
        <f t="shared" si="218"/>
        <v>2015</v>
      </c>
      <c r="S3506">
        <f t="shared" si="219"/>
        <v>2015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(((J3507/60)/60)/24)+DATE(1970,1,1)</f>
        <v>41760.935706018521</v>
      </c>
      <c r="P3507" t="str">
        <f t="shared" si="216"/>
        <v>theater</v>
      </c>
      <c r="Q3507" t="str">
        <f t="shared" si="217"/>
        <v>plays</v>
      </c>
      <c r="R3507">
        <f t="shared" si="218"/>
        <v>2014</v>
      </c>
      <c r="S3507">
        <f t="shared" si="219"/>
        <v>2014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(((J3508/60)/60)/24)+DATE(1970,1,1)</f>
        <v>41829.734259259261</v>
      </c>
      <c r="P3508" t="str">
        <f t="shared" si="216"/>
        <v>theater</v>
      </c>
      <c r="Q3508" t="str">
        <f t="shared" si="217"/>
        <v>plays</v>
      </c>
      <c r="R3508">
        <f t="shared" si="218"/>
        <v>2014</v>
      </c>
      <c r="S3508">
        <f t="shared" si="219"/>
        <v>2014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(((J3509/60)/60)/24)+DATE(1970,1,1)</f>
        <v>42491.92288194444</v>
      </c>
      <c r="P3509" t="str">
        <f t="shared" si="216"/>
        <v>theater</v>
      </c>
      <c r="Q3509" t="str">
        <f t="shared" si="217"/>
        <v>plays</v>
      </c>
      <c r="R3509">
        <f t="shared" si="218"/>
        <v>2016</v>
      </c>
      <c r="S3509">
        <f t="shared" si="219"/>
        <v>2016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(((J3510/60)/60)/24)+DATE(1970,1,1)</f>
        <v>42477.729780092588</v>
      </c>
      <c r="P3510" t="str">
        <f t="shared" si="216"/>
        <v>theater</v>
      </c>
      <c r="Q3510" t="str">
        <f t="shared" si="217"/>
        <v>plays</v>
      </c>
      <c r="R3510">
        <f t="shared" si="218"/>
        <v>2016</v>
      </c>
      <c r="S3510">
        <f t="shared" si="219"/>
        <v>2016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(((J3511/60)/60)/24)+DATE(1970,1,1)</f>
        <v>41950.859560185185</v>
      </c>
      <c r="P3511" t="str">
        <f t="shared" si="216"/>
        <v>theater</v>
      </c>
      <c r="Q3511" t="str">
        <f t="shared" si="217"/>
        <v>plays</v>
      </c>
      <c r="R3511">
        <f t="shared" si="218"/>
        <v>2014</v>
      </c>
      <c r="S3511">
        <f t="shared" si="219"/>
        <v>2014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(((J3512/60)/60)/24)+DATE(1970,1,1)</f>
        <v>41802.62090277778</v>
      </c>
      <c r="P3512" t="str">
        <f t="shared" si="216"/>
        <v>theater</v>
      </c>
      <c r="Q3512" t="str">
        <f t="shared" si="217"/>
        <v>plays</v>
      </c>
      <c r="R3512">
        <f t="shared" si="218"/>
        <v>2014</v>
      </c>
      <c r="S3512">
        <f t="shared" si="219"/>
        <v>2014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(((J3513/60)/60)/24)+DATE(1970,1,1)</f>
        <v>41927.873784722222</v>
      </c>
      <c r="P3513" t="str">
        <f t="shared" si="216"/>
        <v>theater</v>
      </c>
      <c r="Q3513" t="str">
        <f t="shared" si="217"/>
        <v>plays</v>
      </c>
      <c r="R3513">
        <f t="shared" si="218"/>
        <v>2014</v>
      </c>
      <c r="S3513">
        <f t="shared" si="219"/>
        <v>2014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(((J3514/60)/60)/24)+DATE(1970,1,1)</f>
        <v>42057.536944444444</v>
      </c>
      <c r="P3514" t="str">
        <f t="shared" si="216"/>
        <v>theater</v>
      </c>
      <c r="Q3514" t="str">
        <f t="shared" si="217"/>
        <v>plays</v>
      </c>
      <c r="R3514">
        <f t="shared" si="218"/>
        <v>2015</v>
      </c>
      <c r="S3514">
        <f t="shared" si="219"/>
        <v>2015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(((J3515/60)/60)/24)+DATE(1970,1,1)</f>
        <v>41781.096203703702</v>
      </c>
      <c r="P3515" t="str">
        <f t="shared" si="216"/>
        <v>theater</v>
      </c>
      <c r="Q3515" t="str">
        <f t="shared" si="217"/>
        <v>plays</v>
      </c>
      <c r="R3515">
        <f t="shared" si="218"/>
        <v>2014</v>
      </c>
      <c r="S3515">
        <f t="shared" si="219"/>
        <v>2014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(((J3516/60)/60)/24)+DATE(1970,1,1)</f>
        <v>42020.846666666665</v>
      </c>
      <c r="P3516" t="str">
        <f t="shared" si="216"/>
        <v>theater</v>
      </c>
      <c r="Q3516" t="str">
        <f t="shared" si="217"/>
        <v>plays</v>
      </c>
      <c r="R3516">
        <f t="shared" si="218"/>
        <v>2015</v>
      </c>
      <c r="S3516">
        <f t="shared" si="219"/>
        <v>2015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(((J3517/60)/60)/24)+DATE(1970,1,1)</f>
        <v>42125.772812499999</v>
      </c>
      <c r="P3517" t="str">
        <f t="shared" si="216"/>
        <v>theater</v>
      </c>
      <c r="Q3517" t="str">
        <f t="shared" si="217"/>
        <v>plays</v>
      </c>
      <c r="R3517">
        <f t="shared" si="218"/>
        <v>2015</v>
      </c>
      <c r="S3517">
        <f t="shared" si="219"/>
        <v>2015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(((J3518/60)/60)/24)+DATE(1970,1,1)</f>
        <v>41856.010069444441</v>
      </c>
      <c r="P3518" t="str">
        <f t="shared" si="216"/>
        <v>theater</v>
      </c>
      <c r="Q3518" t="str">
        <f t="shared" si="217"/>
        <v>plays</v>
      </c>
      <c r="R3518">
        <f t="shared" si="218"/>
        <v>2014</v>
      </c>
      <c r="S3518">
        <f t="shared" si="219"/>
        <v>2014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(((J3519/60)/60)/24)+DATE(1970,1,1)</f>
        <v>41794.817523148151</v>
      </c>
      <c r="P3519" t="str">
        <f t="shared" si="216"/>
        <v>theater</v>
      </c>
      <c r="Q3519" t="str">
        <f t="shared" si="217"/>
        <v>plays</v>
      </c>
      <c r="R3519">
        <f t="shared" si="218"/>
        <v>2014</v>
      </c>
      <c r="S3519">
        <f t="shared" si="219"/>
        <v>2014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(((J3520/60)/60)/24)+DATE(1970,1,1)</f>
        <v>41893.783553240741</v>
      </c>
      <c r="P3520" t="str">
        <f t="shared" si="216"/>
        <v>theater</v>
      </c>
      <c r="Q3520" t="str">
        <f t="shared" si="217"/>
        <v>plays</v>
      </c>
      <c r="R3520">
        <f t="shared" si="218"/>
        <v>2014</v>
      </c>
      <c r="S3520">
        <f t="shared" si="219"/>
        <v>2014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(((J3521/60)/60)/24)+DATE(1970,1,1)</f>
        <v>42037.598958333328</v>
      </c>
      <c r="P3521" t="str">
        <f t="shared" si="216"/>
        <v>theater</v>
      </c>
      <c r="Q3521" t="str">
        <f t="shared" si="217"/>
        <v>plays</v>
      </c>
      <c r="R3521">
        <f t="shared" si="218"/>
        <v>2015</v>
      </c>
      <c r="S3521">
        <f t="shared" si="219"/>
        <v>2015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(((J3522/60)/60)/24)+DATE(1970,1,1)</f>
        <v>42227.824212962965</v>
      </c>
      <c r="P3522" t="str">
        <f t="shared" ref="P3522:P3585" si="220">LEFT(N3522,SEARCH("/",N3522)-1)</f>
        <v>theater</v>
      </c>
      <c r="Q3522" t="str">
        <f t="shared" ref="Q3522:Q3585" si="221">RIGHT(N3522,LEN(N3522)-SEARCH("/",N3522))</f>
        <v>plays</v>
      </c>
      <c r="R3522">
        <f t="shared" si="218"/>
        <v>2015</v>
      </c>
      <c r="S3522">
        <f t="shared" si="219"/>
        <v>2015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(((J3523/60)/60)/24)+DATE(1970,1,1)</f>
        <v>41881.361342592594</v>
      </c>
      <c r="P3523" t="str">
        <f t="shared" si="220"/>
        <v>theater</v>
      </c>
      <c r="Q3523" t="str">
        <f t="shared" si="221"/>
        <v>plays</v>
      </c>
      <c r="R3523">
        <f t="shared" ref="R3523:R3586" si="222">YEAR(O3523)</f>
        <v>2014</v>
      </c>
      <c r="S3523">
        <f t="shared" ref="S3523:S3586" si="223">YEAR(O3523)</f>
        <v>2014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(((J3524/60)/60)/24)+DATE(1970,1,1)</f>
        <v>42234.789884259255</v>
      </c>
      <c r="P3524" t="str">
        <f t="shared" si="220"/>
        <v>theater</v>
      </c>
      <c r="Q3524" t="str">
        <f t="shared" si="221"/>
        <v>plays</v>
      </c>
      <c r="R3524">
        <f t="shared" si="222"/>
        <v>2015</v>
      </c>
      <c r="S3524">
        <f t="shared" si="223"/>
        <v>2015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(((J3525/60)/60)/24)+DATE(1970,1,1)</f>
        <v>42581.397546296299</v>
      </c>
      <c r="P3525" t="str">
        <f t="shared" si="220"/>
        <v>theater</v>
      </c>
      <c r="Q3525" t="str">
        <f t="shared" si="221"/>
        <v>plays</v>
      </c>
      <c r="R3525">
        <f t="shared" si="222"/>
        <v>2016</v>
      </c>
      <c r="S3525">
        <f t="shared" si="223"/>
        <v>2016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(((J3526/60)/60)/24)+DATE(1970,1,1)</f>
        <v>41880.76357638889</v>
      </c>
      <c r="P3526" t="str">
        <f t="shared" si="220"/>
        <v>theater</v>
      </c>
      <c r="Q3526" t="str">
        <f t="shared" si="221"/>
        <v>plays</v>
      </c>
      <c r="R3526">
        <f t="shared" si="222"/>
        <v>2014</v>
      </c>
      <c r="S3526">
        <f t="shared" si="223"/>
        <v>2014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(((J3527/60)/60)/24)+DATE(1970,1,1)</f>
        <v>42214.6956712963</v>
      </c>
      <c r="P3527" t="str">
        <f t="shared" si="220"/>
        <v>theater</v>
      </c>
      <c r="Q3527" t="str">
        <f t="shared" si="221"/>
        <v>plays</v>
      </c>
      <c r="R3527">
        <f t="shared" si="222"/>
        <v>2015</v>
      </c>
      <c r="S3527">
        <f t="shared" si="223"/>
        <v>2015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(((J3528/60)/60)/24)+DATE(1970,1,1)</f>
        <v>42460.335312499999</v>
      </c>
      <c r="P3528" t="str">
        <f t="shared" si="220"/>
        <v>theater</v>
      </c>
      <c r="Q3528" t="str">
        <f t="shared" si="221"/>
        <v>plays</v>
      </c>
      <c r="R3528">
        <f t="shared" si="222"/>
        <v>2016</v>
      </c>
      <c r="S3528">
        <f t="shared" si="223"/>
        <v>2016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(((J3529/60)/60)/24)+DATE(1970,1,1)</f>
        <v>42167.023206018523</v>
      </c>
      <c r="P3529" t="str">
        <f t="shared" si="220"/>
        <v>theater</v>
      </c>
      <c r="Q3529" t="str">
        <f t="shared" si="221"/>
        <v>plays</v>
      </c>
      <c r="R3529">
        <f t="shared" si="222"/>
        <v>2015</v>
      </c>
      <c r="S3529">
        <f t="shared" si="223"/>
        <v>2015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(((J3530/60)/60)/24)+DATE(1970,1,1)</f>
        <v>42733.50136574074</v>
      </c>
      <c r="P3530" t="str">
        <f t="shared" si="220"/>
        <v>theater</v>
      </c>
      <c r="Q3530" t="str">
        <f t="shared" si="221"/>
        <v>plays</v>
      </c>
      <c r="R3530">
        <f t="shared" si="222"/>
        <v>2016</v>
      </c>
      <c r="S3530">
        <f t="shared" si="223"/>
        <v>2016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(((J3531/60)/60)/24)+DATE(1970,1,1)</f>
        <v>42177.761782407411</v>
      </c>
      <c r="P3531" t="str">
        <f t="shared" si="220"/>
        <v>theater</v>
      </c>
      <c r="Q3531" t="str">
        <f t="shared" si="221"/>
        <v>plays</v>
      </c>
      <c r="R3531">
        <f t="shared" si="222"/>
        <v>2015</v>
      </c>
      <c r="S3531">
        <f t="shared" si="223"/>
        <v>2015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(((J3532/60)/60)/24)+DATE(1970,1,1)</f>
        <v>42442.623344907406</v>
      </c>
      <c r="P3532" t="str">
        <f t="shared" si="220"/>
        <v>theater</v>
      </c>
      <c r="Q3532" t="str">
        <f t="shared" si="221"/>
        <v>plays</v>
      </c>
      <c r="R3532">
        <f t="shared" si="222"/>
        <v>2016</v>
      </c>
      <c r="S3532">
        <f t="shared" si="223"/>
        <v>2016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(((J3533/60)/60)/24)+DATE(1970,1,1)</f>
        <v>42521.654328703706</v>
      </c>
      <c r="P3533" t="str">
        <f t="shared" si="220"/>
        <v>theater</v>
      </c>
      <c r="Q3533" t="str">
        <f t="shared" si="221"/>
        <v>plays</v>
      </c>
      <c r="R3533">
        <f t="shared" si="222"/>
        <v>2016</v>
      </c>
      <c r="S3533">
        <f t="shared" si="223"/>
        <v>2016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(((J3534/60)/60)/24)+DATE(1970,1,1)</f>
        <v>41884.599849537037</v>
      </c>
      <c r="P3534" t="str">
        <f t="shared" si="220"/>
        <v>theater</v>
      </c>
      <c r="Q3534" t="str">
        <f t="shared" si="221"/>
        <v>plays</v>
      </c>
      <c r="R3534">
        <f t="shared" si="222"/>
        <v>2014</v>
      </c>
      <c r="S3534">
        <f t="shared" si="223"/>
        <v>2014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(((J3535/60)/60)/24)+DATE(1970,1,1)</f>
        <v>42289.761192129634</v>
      </c>
      <c r="P3535" t="str">
        <f t="shared" si="220"/>
        <v>theater</v>
      </c>
      <c r="Q3535" t="str">
        <f t="shared" si="221"/>
        <v>plays</v>
      </c>
      <c r="R3535">
        <f t="shared" si="222"/>
        <v>2015</v>
      </c>
      <c r="S3535">
        <f t="shared" si="223"/>
        <v>2015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(((J3536/60)/60)/24)+DATE(1970,1,1)</f>
        <v>42243.6252662037</v>
      </c>
      <c r="P3536" t="str">
        <f t="shared" si="220"/>
        <v>theater</v>
      </c>
      <c r="Q3536" t="str">
        <f t="shared" si="221"/>
        <v>plays</v>
      </c>
      <c r="R3536">
        <f t="shared" si="222"/>
        <v>2015</v>
      </c>
      <c r="S3536">
        <f t="shared" si="223"/>
        <v>2015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(((J3537/60)/60)/24)+DATE(1970,1,1)</f>
        <v>42248.640162037031</v>
      </c>
      <c r="P3537" t="str">
        <f t="shared" si="220"/>
        <v>theater</v>
      </c>
      <c r="Q3537" t="str">
        <f t="shared" si="221"/>
        <v>plays</v>
      </c>
      <c r="R3537">
        <f t="shared" si="222"/>
        <v>2015</v>
      </c>
      <c r="S3537">
        <f t="shared" si="223"/>
        <v>2015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(((J3538/60)/60)/24)+DATE(1970,1,1)</f>
        <v>42328.727141203708</v>
      </c>
      <c r="P3538" t="str">
        <f t="shared" si="220"/>
        <v>theater</v>
      </c>
      <c r="Q3538" t="str">
        <f t="shared" si="221"/>
        <v>plays</v>
      </c>
      <c r="R3538">
        <f t="shared" si="222"/>
        <v>2015</v>
      </c>
      <c r="S3538">
        <f t="shared" si="223"/>
        <v>2015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(((J3539/60)/60)/24)+DATE(1970,1,1)</f>
        <v>41923.354351851849</v>
      </c>
      <c r="P3539" t="str">
        <f t="shared" si="220"/>
        <v>theater</v>
      </c>
      <c r="Q3539" t="str">
        <f t="shared" si="221"/>
        <v>plays</v>
      </c>
      <c r="R3539">
        <f t="shared" si="222"/>
        <v>2014</v>
      </c>
      <c r="S3539">
        <f t="shared" si="223"/>
        <v>2014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(((J3540/60)/60)/24)+DATE(1970,1,1)</f>
        <v>42571.420601851853</v>
      </c>
      <c r="P3540" t="str">
        <f t="shared" si="220"/>
        <v>theater</v>
      </c>
      <c r="Q3540" t="str">
        <f t="shared" si="221"/>
        <v>plays</v>
      </c>
      <c r="R3540">
        <f t="shared" si="222"/>
        <v>2016</v>
      </c>
      <c r="S3540">
        <f t="shared" si="223"/>
        <v>2016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(((J3541/60)/60)/24)+DATE(1970,1,1)</f>
        <v>42600.756041666667</v>
      </c>
      <c r="P3541" t="str">
        <f t="shared" si="220"/>
        <v>theater</v>
      </c>
      <c r="Q3541" t="str">
        <f t="shared" si="221"/>
        <v>plays</v>
      </c>
      <c r="R3541">
        <f t="shared" si="222"/>
        <v>2016</v>
      </c>
      <c r="S3541">
        <f t="shared" si="223"/>
        <v>2016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(((J3542/60)/60)/24)+DATE(1970,1,1)</f>
        <v>42517.003368055557</v>
      </c>
      <c r="P3542" t="str">
        <f t="shared" si="220"/>
        <v>theater</v>
      </c>
      <c r="Q3542" t="str">
        <f t="shared" si="221"/>
        <v>plays</v>
      </c>
      <c r="R3542">
        <f t="shared" si="222"/>
        <v>2016</v>
      </c>
      <c r="S3542">
        <f t="shared" si="223"/>
        <v>2016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(((J3543/60)/60)/24)+DATE(1970,1,1)</f>
        <v>42222.730034722219</v>
      </c>
      <c r="P3543" t="str">
        <f t="shared" si="220"/>
        <v>theater</v>
      </c>
      <c r="Q3543" t="str">
        <f t="shared" si="221"/>
        <v>plays</v>
      </c>
      <c r="R3543">
        <f t="shared" si="222"/>
        <v>2015</v>
      </c>
      <c r="S3543">
        <f t="shared" si="223"/>
        <v>2015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(((J3544/60)/60)/24)+DATE(1970,1,1)</f>
        <v>41829.599791666667</v>
      </c>
      <c r="P3544" t="str">
        <f t="shared" si="220"/>
        <v>theater</v>
      </c>
      <c r="Q3544" t="str">
        <f t="shared" si="221"/>
        <v>plays</v>
      </c>
      <c r="R3544">
        <f t="shared" si="222"/>
        <v>2014</v>
      </c>
      <c r="S3544">
        <f t="shared" si="223"/>
        <v>2014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(((J3545/60)/60)/24)+DATE(1970,1,1)</f>
        <v>42150.755312499998</v>
      </c>
      <c r="P3545" t="str">
        <f t="shared" si="220"/>
        <v>theater</v>
      </c>
      <c r="Q3545" t="str">
        <f t="shared" si="221"/>
        <v>plays</v>
      </c>
      <c r="R3545">
        <f t="shared" si="222"/>
        <v>2015</v>
      </c>
      <c r="S3545">
        <f t="shared" si="223"/>
        <v>2015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(((J3546/60)/60)/24)+DATE(1970,1,1)</f>
        <v>42040.831678240742</v>
      </c>
      <c r="P3546" t="str">
        <f t="shared" si="220"/>
        <v>theater</v>
      </c>
      <c r="Q3546" t="str">
        <f t="shared" si="221"/>
        <v>plays</v>
      </c>
      <c r="R3546">
        <f t="shared" si="222"/>
        <v>2015</v>
      </c>
      <c r="S3546">
        <f t="shared" si="223"/>
        <v>2015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(((J3547/60)/60)/24)+DATE(1970,1,1)</f>
        <v>42075.807395833333</v>
      </c>
      <c r="P3547" t="str">
        <f t="shared" si="220"/>
        <v>theater</v>
      </c>
      <c r="Q3547" t="str">
        <f t="shared" si="221"/>
        <v>plays</v>
      </c>
      <c r="R3547">
        <f t="shared" si="222"/>
        <v>2015</v>
      </c>
      <c r="S3547">
        <f t="shared" si="223"/>
        <v>2015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(((J3548/60)/60)/24)+DATE(1970,1,1)</f>
        <v>42073.660694444443</v>
      </c>
      <c r="P3548" t="str">
        <f t="shared" si="220"/>
        <v>theater</v>
      </c>
      <c r="Q3548" t="str">
        <f t="shared" si="221"/>
        <v>plays</v>
      </c>
      <c r="R3548">
        <f t="shared" si="222"/>
        <v>2015</v>
      </c>
      <c r="S3548">
        <f t="shared" si="223"/>
        <v>2015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(((J3549/60)/60)/24)+DATE(1970,1,1)</f>
        <v>42480.078715277778</v>
      </c>
      <c r="P3549" t="str">
        <f t="shared" si="220"/>
        <v>theater</v>
      </c>
      <c r="Q3549" t="str">
        <f t="shared" si="221"/>
        <v>plays</v>
      </c>
      <c r="R3549">
        <f t="shared" si="222"/>
        <v>2016</v>
      </c>
      <c r="S3549">
        <f t="shared" si="223"/>
        <v>2016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(((J3550/60)/60)/24)+DATE(1970,1,1)</f>
        <v>42411.942291666666</v>
      </c>
      <c r="P3550" t="str">
        <f t="shared" si="220"/>
        <v>theater</v>
      </c>
      <c r="Q3550" t="str">
        <f t="shared" si="221"/>
        <v>plays</v>
      </c>
      <c r="R3550">
        <f t="shared" si="222"/>
        <v>2016</v>
      </c>
      <c r="S3550">
        <f t="shared" si="223"/>
        <v>2016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(((J3551/60)/60)/24)+DATE(1970,1,1)</f>
        <v>42223.394363425927</v>
      </c>
      <c r="P3551" t="str">
        <f t="shared" si="220"/>
        <v>theater</v>
      </c>
      <c r="Q3551" t="str">
        <f t="shared" si="221"/>
        <v>plays</v>
      </c>
      <c r="R3551">
        <f t="shared" si="222"/>
        <v>2015</v>
      </c>
      <c r="S3551">
        <f t="shared" si="223"/>
        <v>2015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(((J3552/60)/60)/24)+DATE(1970,1,1)</f>
        <v>42462.893495370372</v>
      </c>
      <c r="P3552" t="str">
        <f t="shared" si="220"/>
        <v>theater</v>
      </c>
      <c r="Q3552" t="str">
        <f t="shared" si="221"/>
        <v>plays</v>
      </c>
      <c r="R3552">
        <f t="shared" si="222"/>
        <v>2016</v>
      </c>
      <c r="S3552">
        <f t="shared" si="223"/>
        <v>2016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(((J3553/60)/60)/24)+DATE(1970,1,1)</f>
        <v>41753.515856481477</v>
      </c>
      <c r="P3553" t="str">
        <f t="shared" si="220"/>
        <v>theater</v>
      </c>
      <c r="Q3553" t="str">
        <f t="shared" si="221"/>
        <v>plays</v>
      </c>
      <c r="R3553">
        <f t="shared" si="222"/>
        <v>2014</v>
      </c>
      <c r="S3553">
        <f t="shared" si="223"/>
        <v>2014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(((J3554/60)/60)/24)+DATE(1970,1,1)</f>
        <v>41788.587083333332</v>
      </c>
      <c r="P3554" t="str">
        <f t="shared" si="220"/>
        <v>theater</v>
      </c>
      <c r="Q3554" t="str">
        <f t="shared" si="221"/>
        <v>plays</v>
      </c>
      <c r="R3554">
        <f t="shared" si="222"/>
        <v>2014</v>
      </c>
      <c r="S3554">
        <f t="shared" si="223"/>
        <v>2014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(((J3555/60)/60)/24)+DATE(1970,1,1)</f>
        <v>42196.028703703705</v>
      </c>
      <c r="P3555" t="str">
        <f t="shared" si="220"/>
        <v>theater</v>
      </c>
      <c r="Q3555" t="str">
        <f t="shared" si="221"/>
        <v>plays</v>
      </c>
      <c r="R3555">
        <f t="shared" si="222"/>
        <v>2015</v>
      </c>
      <c r="S3555">
        <f t="shared" si="223"/>
        <v>2015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(((J3556/60)/60)/24)+DATE(1970,1,1)</f>
        <v>42016.050451388888</v>
      </c>
      <c r="P3556" t="str">
        <f t="shared" si="220"/>
        <v>theater</v>
      </c>
      <c r="Q3556" t="str">
        <f t="shared" si="221"/>
        <v>plays</v>
      </c>
      <c r="R3556">
        <f t="shared" si="222"/>
        <v>2015</v>
      </c>
      <c r="S3556">
        <f t="shared" si="223"/>
        <v>2015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(((J3557/60)/60)/24)+DATE(1970,1,1)</f>
        <v>42661.442060185189</v>
      </c>
      <c r="P3557" t="str">
        <f t="shared" si="220"/>
        <v>theater</v>
      </c>
      <c r="Q3557" t="str">
        <f t="shared" si="221"/>
        <v>plays</v>
      </c>
      <c r="R3557">
        <f t="shared" si="222"/>
        <v>2016</v>
      </c>
      <c r="S3557">
        <f t="shared" si="223"/>
        <v>2016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(((J3558/60)/60)/24)+DATE(1970,1,1)</f>
        <v>41808.649583333332</v>
      </c>
      <c r="P3558" t="str">
        <f t="shared" si="220"/>
        <v>theater</v>
      </c>
      <c r="Q3558" t="str">
        <f t="shared" si="221"/>
        <v>plays</v>
      </c>
      <c r="R3558">
        <f t="shared" si="222"/>
        <v>2014</v>
      </c>
      <c r="S3558">
        <f t="shared" si="223"/>
        <v>2014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(((J3559/60)/60)/24)+DATE(1970,1,1)</f>
        <v>41730.276747685188</v>
      </c>
      <c r="P3559" t="str">
        <f t="shared" si="220"/>
        <v>theater</v>
      </c>
      <c r="Q3559" t="str">
        <f t="shared" si="221"/>
        <v>plays</v>
      </c>
      <c r="R3559">
        <f t="shared" si="222"/>
        <v>2014</v>
      </c>
      <c r="S3559">
        <f t="shared" si="223"/>
        <v>2014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(((J3560/60)/60)/24)+DATE(1970,1,1)</f>
        <v>42139.816840277781</v>
      </c>
      <c r="P3560" t="str">
        <f t="shared" si="220"/>
        <v>theater</v>
      </c>
      <c r="Q3560" t="str">
        <f t="shared" si="221"/>
        <v>plays</v>
      </c>
      <c r="R3560">
        <f t="shared" si="222"/>
        <v>2015</v>
      </c>
      <c r="S3560">
        <f t="shared" si="223"/>
        <v>2015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(((J3561/60)/60)/24)+DATE(1970,1,1)</f>
        <v>42194.096157407403</v>
      </c>
      <c r="P3561" t="str">
        <f t="shared" si="220"/>
        <v>theater</v>
      </c>
      <c r="Q3561" t="str">
        <f t="shared" si="221"/>
        <v>plays</v>
      </c>
      <c r="R3561">
        <f t="shared" si="222"/>
        <v>2015</v>
      </c>
      <c r="S3561">
        <f t="shared" si="223"/>
        <v>2015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(((J3562/60)/60)/24)+DATE(1970,1,1)</f>
        <v>42115.889652777783</v>
      </c>
      <c r="P3562" t="str">
        <f t="shared" si="220"/>
        <v>theater</v>
      </c>
      <c r="Q3562" t="str">
        <f t="shared" si="221"/>
        <v>plays</v>
      </c>
      <c r="R3562">
        <f t="shared" si="222"/>
        <v>2015</v>
      </c>
      <c r="S3562">
        <f t="shared" si="223"/>
        <v>2015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(((J3563/60)/60)/24)+DATE(1970,1,1)</f>
        <v>42203.680300925931</v>
      </c>
      <c r="P3563" t="str">
        <f t="shared" si="220"/>
        <v>theater</v>
      </c>
      <c r="Q3563" t="str">
        <f t="shared" si="221"/>
        <v>plays</v>
      </c>
      <c r="R3563">
        <f t="shared" si="222"/>
        <v>2015</v>
      </c>
      <c r="S3563">
        <f t="shared" si="223"/>
        <v>2015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(((J3564/60)/60)/24)+DATE(1970,1,1)</f>
        <v>42433.761886574073</v>
      </c>
      <c r="P3564" t="str">
        <f t="shared" si="220"/>
        <v>theater</v>
      </c>
      <c r="Q3564" t="str">
        <f t="shared" si="221"/>
        <v>plays</v>
      </c>
      <c r="R3564">
        <f t="shared" si="222"/>
        <v>2016</v>
      </c>
      <c r="S3564">
        <f t="shared" si="223"/>
        <v>2016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(((J3565/60)/60)/24)+DATE(1970,1,1)</f>
        <v>42555.671944444446</v>
      </c>
      <c r="P3565" t="str">
        <f t="shared" si="220"/>
        <v>theater</v>
      </c>
      <c r="Q3565" t="str">
        <f t="shared" si="221"/>
        <v>plays</v>
      </c>
      <c r="R3565">
        <f t="shared" si="222"/>
        <v>2016</v>
      </c>
      <c r="S3565">
        <f t="shared" si="223"/>
        <v>2016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(((J3566/60)/60)/24)+DATE(1970,1,1)</f>
        <v>42236.623252314821</v>
      </c>
      <c r="P3566" t="str">
        <f t="shared" si="220"/>
        <v>theater</v>
      </c>
      <c r="Q3566" t="str">
        <f t="shared" si="221"/>
        <v>plays</v>
      </c>
      <c r="R3566">
        <f t="shared" si="222"/>
        <v>2015</v>
      </c>
      <c r="S3566">
        <f t="shared" si="223"/>
        <v>2015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(((J3567/60)/60)/24)+DATE(1970,1,1)</f>
        <v>41974.743148148147</v>
      </c>
      <c r="P3567" t="str">
        <f t="shared" si="220"/>
        <v>theater</v>
      </c>
      <c r="Q3567" t="str">
        <f t="shared" si="221"/>
        <v>plays</v>
      </c>
      <c r="R3567">
        <f t="shared" si="222"/>
        <v>2014</v>
      </c>
      <c r="S3567">
        <f t="shared" si="223"/>
        <v>2014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(((J3568/60)/60)/24)+DATE(1970,1,1)</f>
        <v>41997.507905092592</v>
      </c>
      <c r="P3568" t="str">
        <f t="shared" si="220"/>
        <v>theater</v>
      </c>
      <c r="Q3568" t="str">
        <f t="shared" si="221"/>
        <v>plays</v>
      </c>
      <c r="R3568">
        <f t="shared" si="222"/>
        <v>2014</v>
      </c>
      <c r="S3568">
        <f t="shared" si="223"/>
        <v>2014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(((J3569/60)/60)/24)+DATE(1970,1,1)</f>
        <v>42135.810694444444</v>
      </c>
      <c r="P3569" t="str">
        <f t="shared" si="220"/>
        <v>theater</v>
      </c>
      <c r="Q3569" t="str">
        <f t="shared" si="221"/>
        <v>plays</v>
      </c>
      <c r="R3569">
        <f t="shared" si="222"/>
        <v>2015</v>
      </c>
      <c r="S3569">
        <f t="shared" si="223"/>
        <v>2015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(((J3570/60)/60)/24)+DATE(1970,1,1)</f>
        <v>41869.740671296298</v>
      </c>
      <c r="P3570" t="str">
        <f t="shared" si="220"/>
        <v>theater</v>
      </c>
      <c r="Q3570" t="str">
        <f t="shared" si="221"/>
        <v>plays</v>
      </c>
      <c r="R3570">
        <f t="shared" si="222"/>
        <v>2014</v>
      </c>
      <c r="S3570">
        <f t="shared" si="223"/>
        <v>2014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(((J3571/60)/60)/24)+DATE(1970,1,1)</f>
        <v>41982.688611111109</v>
      </c>
      <c r="P3571" t="str">
        <f t="shared" si="220"/>
        <v>theater</v>
      </c>
      <c r="Q3571" t="str">
        <f t="shared" si="221"/>
        <v>plays</v>
      </c>
      <c r="R3571">
        <f t="shared" si="222"/>
        <v>2014</v>
      </c>
      <c r="S3571">
        <f t="shared" si="223"/>
        <v>2014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(((J3572/60)/60)/24)+DATE(1970,1,1)</f>
        <v>41976.331979166673</v>
      </c>
      <c r="P3572" t="str">
        <f t="shared" si="220"/>
        <v>theater</v>
      </c>
      <c r="Q3572" t="str">
        <f t="shared" si="221"/>
        <v>plays</v>
      </c>
      <c r="R3572">
        <f t="shared" si="222"/>
        <v>2014</v>
      </c>
      <c r="S3572">
        <f t="shared" si="223"/>
        <v>2014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(((J3573/60)/60)/24)+DATE(1970,1,1)</f>
        <v>41912.858946759261</v>
      </c>
      <c r="P3573" t="str">
        <f t="shared" si="220"/>
        <v>theater</v>
      </c>
      <c r="Q3573" t="str">
        <f t="shared" si="221"/>
        <v>plays</v>
      </c>
      <c r="R3573">
        <f t="shared" si="222"/>
        <v>2014</v>
      </c>
      <c r="S3573">
        <f t="shared" si="223"/>
        <v>2014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(((J3574/60)/60)/24)+DATE(1970,1,1)</f>
        <v>42146.570393518516</v>
      </c>
      <c r="P3574" t="str">
        <f t="shared" si="220"/>
        <v>theater</v>
      </c>
      <c r="Q3574" t="str">
        <f t="shared" si="221"/>
        <v>plays</v>
      </c>
      <c r="R3574">
        <f t="shared" si="222"/>
        <v>2015</v>
      </c>
      <c r="S3574">
        <f t="shared" si="223"/>
        <v>2015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(((J3575/60)/60)/24)+DATE(1970,1,1)</f>
        <v>41921.375532407408</v>
      </c>
      <c r="P3575" t="str">
        <f t="shared" si="220"/>
        <v>theater</v>
      </c>
      <c r="Q3575" t="str">
        <f t="shared" si="221"/>
        <v>plays</v>
      </c>
      <c r="R3575">
        <f t="shared" si="222"/>
        <v>2014</v>
      </c>
      <c r="S3575">
        <f t="shared" si="223"/>
        <v>2014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(((J3576/60)/60)/24)+DATE(1970,1,1)</f>
        <v>41926.942685185182</v>
      </c>
      <c r="P3576" t="str">
        <f t="shared" si="220"/>
        <v>theater</v>
      </c>
      <c r="Q3576" t="str">
        <f t="shared" si="221"/>
        <v>plays</v>
      </c>
      <c r="R3576">
        <f t="shared" si="222"/>
        <v>2014</v>
      </c>
      <c r="S3576">
        <f t="shared" si="223"/>
        <v>2014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(((J3577/60)/60)/24)+DATE(1970,1,1)</f>
        <v>42561.783877314811</v>
      </c>
      <c r="P3577" t="str">
        <f t="shared" si="220"/>
        <v>theater</v>
      </c>
      <c r="Q3577" t="str">
        <f t="shared" si="221"/>
        <v>plays</v>
      </c>
      <c r="R3577">
        <f t="shared" si="222"/>
        <v>2016</v>
      </c>
      <c r="S3577">
        <f t="shared" si="223"/>
        <v>2016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(((J3578/60)/60)/24)+DATE(1970,1,1)</f>
        <v>42649.54923611111</v>
      </c>
      <c r="P3578" t="str">
        <f t="shared" si="220"/>
        <v>theater</v>
      </c>
      <c r="Q3578" t="str">
        <f t="shared" si="221"/>
        <v>plays</v>
      </c>
      <c r="R3578">
        <f t="shared" si="222"/>
        <v>2016</v>
      </c>
      <c r="S3578">
        <f t="shared" si="223"/>
        <v>2016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(((J3579/60)/60)/24)+DATE(1970,1,1)</f>
        <v>42093.786840277782</v>
      </c>
      <c r="P3579" t="str">
        <f t="shared" si="220"/>
        <v>theater</v>
      </c>
      <c r="Q3579" t="str">
        <f t="shared" si="221"/>
        <v>plays</v>
      </c>
      <c r="R3579">
        <f t="shared" si="222"/>
        <v>2015</v>
      </c>
      <c r="S3579">
        <f t="shared" si="223"/>
        <v>2015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(((J3580/60)/60)/24)+DATE(1970,1,1)</f>
        <v>42460.733530092592</v>
      </c>
      <c r="P3580" t="str">
        <f t="shared" si="220"/>
        <v>theater</v>
      </c>
      <c r="Q3580" t="str">
        <f t="shared" si="221"/>
        <v>plays</v>
      </c>
      <c r="R3580">
        <f t="shared" si="222"/>
        <v>2016</v>
      </c>
      <c r="S3580">
        <f t="shared" si="223"/>
        <v>2016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(((J3581/60)/60)/24)+DATE(1970,1,1)</f>
        <v>42430.762222222227</v>
      </c>
      <c r="P3581" t="str">
        <f t="shared" si="220"/>
        <v>theater</v>
      </c>
      <c r="Q3581" t="str">
        <f t="shared" si="221"/>
        <v>plays</v>
      </c>
      <c r="R3581">
        <f t="shared" si="222"/>
        <v>2016</v>
      </c>
      <c r="S3581">
        <f t="shared" si="223"/>
        <v>2016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(((J3582/60)/60)/24)+DATE(1970,1,1)</f>
        <v>42026.176180555558</v>
      </c>
      <c r="P3582" t="str">
        <f t="shared" si="220"/>
        <v>theater</v>
      </c>
      <c r="Q3582" t="str">
        <f t="shared" si="221"/>
        <v>plays</v>
      </c>
      <c r="R3582">
        <f t="shared" si="222"/>
        <v>2015</v>
      </c>
      <c r="S3582">
        <f t="shared" si="223"/>
        <v>2015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(((J3583/60)/60)/24)+DATE(1970,1,1)</f>
        <v>41836.471180555556</v>
      </c>
      <c r="P3583" t="str">
        <f t="shared" si="220"/>
        <v>theater</v>
      </c>
      <c r="Q3583" t="str">
        <f t="shared" si="221"/>
        <v>plays</v>
      </c>
      <c r="R3583">
        <f t="shared" si="222"/>
        <v>2014</v>
      </c>
      <c r="S3583">
        <f t="shared" si="223"/>
        <v>2014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(((J3584/60)/60)/24)+DATE(1970,1,1)</f>
        <v>42451.095856481479</v>
      </c>
      <c r="P3584" t="str">
        <f t="shared" si="220"/>
        <v>theater</v>
      </c>
      <c r="Q3584" t="str">
        <f t="shared" si="221"/>
        <v>plays</v>
      </c>
      <c r="R3584">
        <f t="shared" si="222"/>
        <v>2016</v>
      </c>
      <c r="S3584">
        <f t="shared" si="223"/>
        <v>2016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(((J3585/60)/60)/24)+DATE(1970,1,1)</f>
        <v>42418.425983796296</v>
      </c>
      <c r="P3585" t="str">
        <f t="shared" si="220"/>
        <v>theater</v>
      </c>
      <c r="Q3585" t="str">
        <f t="shared" si="221"/>
        <v>plays</v>
      </c>
      <c r="R3585">
        <f t="shared" si="222"/>
        <v>2016</v>
      </c>
      <c r="S3585">
        <f t="shared" si="223"/>
        <v>2016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(((J3586/60)/60)/24)+DATE(1970,1,1)</f>
        <v>42168.316481481481</v>
      </c>
      <c r="P3586" t="str">
        <f t="shared" ref="P3586:P3649" si="224">LEFT(N3586,SEARCH("/",N3586)-1)</f>
        <v>theater</v>
      </c>
      <c r="Q3586" t="str">
        <f t="shared" ref="Q3586:Q3649" si="225">RIGHT(N3586,LEN(N3586)-SEARCH("/",N3586))</f>
        <v>plays</v>
      </c>
      <c r="R3586">
        <f t="shared" si="222"/>
        <v>2015</v>
      </c>
      <c r="S3586">
        <f t="shared" si="223"/>
        <v>2015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(((J3587/60)/60)/24)+DATE(1970,1,1)</f>
        <v>41964.716319444444</v>
      </c>
      <c r="P3587" t="str">
        <f t="shared" si="224"/>
        <v>theater</v>
      </c>
      <c r="Q3587" t="str">
        <f t="shared" si="225"/>
        <v>plays</v>
      </c>
      <c r="R3587">
        <f t="shared" ref="R3587:R3650" si="226">YEAR(O3587)</f>
        <v>2014</v>
      </c>
      <c r="S3587">
        <f t="shared" ref="S3587:S3650" si="227">YEAR(O3587)</f>
        <v>2014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(((J3588/60)/60)/24)+DATE(1970,1,1)</f>
        <v>42576.697569444441</v>
      </c>
      <c r="P3588" t="str">
        <f t="shared" si="224"/>
        <v>theater</v>
      </c>
      <c r="Q3588" t="str">
        <f t="shared" si="225"/>
        <v>plays</v>
      </c>
      <c r="R3588">
        <f t="shared" si="226"/>
        <v>2016</v>
      </c>
      <c r="S3588">
        <f t="shared" si="227"/>
        <v>2016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(((J3589/60)/60)/24)+DATE(1970,1,1)</f>
        <v>42503.539976851855</v>
      </c>
      <c r="P3589" t="str">
        <f t="shared" si="224"/>
        <v>theater</v>
      </c>
      <c r="Q3589" t="str">
        <f t="shared" si="225"/>
        <v>plays</v>
      </c>
      <c r="R3589">
        <f t="shared" si="226"/>
        <v>2016</v>
      </c>
      <c r="S3589">
        <f t="shared" si="227"/>
        <v>2016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(((J3590/60)/60)/24)+DATE(1970,1,1)</f>
        <v>42101.828819444447</v>
      </c>
      <c r="P3590" t="str">
        <f t="shared" si="224"/>
        <v>theater</v>
      </c>
      <c r="Q3590" t="str">
        <f t="shared" si="225"/>
        <v>plays</v>
      </c>
      <c r="R3590">
        <f t="shared" si="226"/>
        <v>2015</v>
      </c>
      <c r="S3590">
        <f t="shared" si="227"/>
        <v>2015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(((J3591/60)/60)/24)+DATE(1970,1,1)</f>
        <v>42125.647534722222</v>
      </c>
      <c r="P3591" t="str">
        <f t="shared" si="224"/>
        <v>theater</v>
      </c>
      <c r="Q3591" t="str">
        <f t="shared" si="225"/>
        <v>plays</v>
      </c>
      <c r="R3591">
        <f t="shared" si="226"/>
        <v>2015</v>
      </c>
      <c r="S3591">
        <f t="shared" si="227"/>
        <v>2015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(((J3592/60)/60)/24)+DATE(1970,1,1)</f>
        <v>41902.333726851852</v>
      </c>
      <c r="P3592" t="str">
        <f t="shared" si="224"/>
        <v>theater</v>
      </c>
      <c r="Q3592" t="str">
        <f t="shared" si="225"/>
        <v>plays</v>
      </c>
      <c r="R3592">
        <f t="shared" si="226"/>
        <v>2014</v>
      </c>
      <c r="S3592">
        <f t="shared" si="227"/>
        <v>2014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(((J3593/60)/60)/24)+DATE(1970,1,1)</f>
        <v>42003.948425925926</v>
      </c>
      <c r="P3593" t="str">
        <f t="shared" si="224"/>
        <v>theater</v>
      </c>
      <c r="Q3593" t="str">
        <f t="shared" si="225"/>
        <v>plays</v>
      </c>
      <c r="R3593">
        <f t="shared" si="226"/>
        <v>2014</v>
      </c>
      <c r="S3593">
        <f t="shared" si="227"/>
        <v>2014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(((J3594/60)/60)/24)+DATE(1970,1,1)</f>
        <v>41988.829942129625</v>
      </c>
      <c r="P3594" t="str">
        <f t="shared" si="224"/>
        <v>theater</v>
      </c>
      <c r="Q3594" t="str">
        <f t="shared" si="225"/>
        <v>plays</v>
      </c>
      <c r="R3594">
        <f t="shared" si="226"/>
        <v>2014</v>
      </c>
      <c r="S3594">
        <f t="shared" si="227"/>
        <v>2014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(((J3595/60)/60)/24)+DATE(1970,1,1)</f>
        <v>41974.898599537039</v>
      </c>
      <c r="P3595" t="str">
        <f t="shared" si="224"/>
        <v>theater</v>
      </c>
      <c r="Q3595" t="str">
        <f t="shared" si="225"/>
        <v>plays</v>
      </c>
      <c r="R3595">
        <f t="shared" si="226"/>
        <v>2014</v>
      </c>
      <c r="S3595">
        <f t="shared" si="227"/>
        <v>2014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(((J3596/60)/60)/24)+DATE(1970,1,1)</f>
        <v>42592.066921296297</v>
      </c>
      <c r="P3596" t="str">
        <f t="shared" si="224"/>
        <v>theater</v>
      </c>
      <c r="Q3596" t="str">
        <f t="shared" si="225"/>
        <v>plays</v>
      </c>
      <c r="R3596">
        <f t="shared" si="226"/>
        <v>2016</v>
      </c>
      <c r="S3596">
        <f t="shared" si="227"/>
        <v>2016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(((J3597/60)/60)/24)+DATE(1970,1,1)</f>
        <v>42050.008368055554</v>
      </c>
      <c r="P3597" t="str">
        <f t="shared" si="224"/>
        <v>theater</v>
      </c>
      <c r="Q3597" t="str">
        <f t="shared" si="225"/>
        <v>plays</v>
      </c>
      <c r="R3597">
        <f t="shared" si="226"/>
        <v>2015</v>
      </c>
      <c r="S3597">
        <f t="shared" si="227"/>
        <v>2015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(((J3598/60)/60)/24)+DATE(1970,1,1)</f>
        <v>41856.715069444443</v>
      </c>
      <c r="P3598" t="str">
        <f t="shared" si="224"/>
        <v>theater</v>
      </c>
      <c r="Q3598" t="str">
        <f t="shared" si="225"/>
        <v>plays</v>
      </c>
      <c r="R3598">
        <f t="shared" si="226"/>
        <v>2014</v>
      </c>
      <c r="S3598">
        <f t="shared" si="227"/>
        <v>2014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(((J3599/60)/60)/24)+DATE(1970,1,1)</f>
        <v>42417.585532407407</v>
      </c>
      <c r="P3599" t="str">
        <f t="shared" si="224"/>
        <v>theater</v>
      </c>
      <c r="Q3599" t="str">
        <f t="shared" si="225"/>
        <v>plays</v>
      </c>
      <c r="R3599">
        <f t="shared" si="226"/>
        <v>2016</v>
      </c>
      <c r="S3599">
        <f t="shared" si="227"/>
        <v>2016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(((J3600/60)/60)/24)+DATE(1970,1,1)</f>
        <v>41866.79886574074</v>
      </c>
      <c r="P3600" t="str">
        <f t="shared" si="224"/>
        <v>theater</v>
      </c>
      <c r="Q3600" t="str">
        <f t="shared" si="225"/>
        <v>plays</v>
      </c>
      <c r="R3600">
        <f t="shared" si="226"/>
        <v>2014</v>
      </c>
      <c r="S3600">
        <f t="shared" si="227"/>
        <v>2014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(((J3601/60)/60)/24)+DATE(1970,1,1)</f>
        <v>42220.79487268519</v>
      </c>
      <c r="P3601" t="str">
        <f t="shared" si="224"/>
        <v>theater</v>
      </c>
      <c r="Q3601" t="str">
        <f t="shared" si="225"/>
        <v>plays</v>
      </c>
      <c r="R3601">
        <f t="shared" si="226"/>
        <v>2015</v>
      </c>
      <c r="S3601">
        <f t="shared" si="227"/>
        <v>2015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(((J3602/60)/60)/24)+DATE(1970,1,1)</f>
        <v>42628.849120370374</v>
      </c>
      <c r="P3602" t="str">
        <f t="shared" si="224"/>
        <v>theater</v>
      </c>
      <c r="Q3602" t="str">
        <f t="shared" si="225"/>
        <v>plays</v>
      </c>
      <c r="R3602">
        <f t="shared" si="226"/>
        <v>2016</v>
      </c>
      <c r="S3602">
        <f t="shared" si="227"/>
        <v>2016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(((J3603/60)/60)/24)+DATE(1970,1,1)</f>
        <v>41990.99863425926</v>
      </c>
      <c r="P3603" t="str">
        <f t="shared" si="224"/>
        <v>theater</v>
      </c>
      <c r="Q3603" t="str">
        <f t="shared" si="225"/>
        <v>plays</v>
      </c>
      <c r="R3603">
        <f t="shared" si="226"/>
        <v>2014</v>
      </c>
      <c r="S3603">
        <f t="shared" si="227"/>
        <v>2014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(((J3604/60)/60)/24)+DATE(1970,1,1)</f>
        <v>42447.894432870366</v>
      </c>
      <c r="P3604" t="str">
        <f t="shared" si="224"/>
        <v>theater</v>
      </c>
      <c r="Q3604" t="str">
        <f t="shared" si="225"/>
        <v>plays</v>
      </c>
      <c r="R3604">
        <f t="shared" si="226"/>
        <v>2016</v>
      </c>
      <c r="S3604">
        <f t="shared" si="227"/>
        <v>2016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(((J3605/60)/60)/24)+DATE(1970,1,1)</f>
        <v>42283.864351851851</v>
      </c>
      <c r="P3605" t="str">
        <f t="shared" si="224"/>
        <v>theater</v>
      </c>
      <c r="Q3605" t="str">
        <f t="shared" si="225"/>
        <v>plays</v>
      </c>
      <c r="R3605">
        <f t="shared" si="226"/>
        <v>2015</v>
      </c>
      <c r="S3605">
        <f t="shared" si="227"/>
        <v>2015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(((J3606/60)/60)/24)+DATE(1970,1,1)</f>
        <v>42483.015694444446</v>
      </c>
      <c r="P3606" t="str">
        <f t="shared" si="224"/>
        <v>theater</v>
      </c>
      <c r="Q3606" t="str">
        <f t="shared" si="225"/>
        <v>plays</v>
      </c>
      <c r="R3606">
        <f t="shared" si="226"/>
        <v>2016</v>
      </c>
      <c r="S3606">
        <f t="shared" si="227"/>
        <v>2016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(((J3607/60)/60)/24)+DATE(1970,1,1)</f>
        <v>42383.793124999997</v>
      </c>
      <c r="P3607" t="str">
        <f t="shared" si="224"/>
        <v>theater</v>
      </c>
      <c r="Q3607" t="str">
        <f t="shared" si="225"/>
        <v>plays</v>
      </c>
      <c r="R3607">
        <f t="shared" si="226"/>
        <v>2016</v>
      </c>
      <c r="S3607">
        <f t="shared" si="227"/>
        <v>2016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(((J3608/60)/60)/24)+DATE(1970,1,1)</f>
        <v>42566.604826388888</v>
      </c>
      <c r="P3608" t="str">
        <f t="shared" si="224"/>
        <v>theater</v>
      </c>
      <c r="Q3608" t="str">
        <f t="shared" si="225"/>
        <v>plays</v>
      </c>
      <c r="R3608">
        <f t="shared" si="226"/>
        <v>2016</v>
      </c>
      <c r="S3608">
        <f t="shared" si="227"/>
        <v>2016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(((J3609/60)/60)/24)+DATE(1970,1,1)</f>
        <v>42338.963912037041</v>
      </c>
      <c r="P3609" t="str">
        <f t="shared" si="224"/>
        <v>theater</v>
      </c>
      <c r="Q3609" t="str">
        <f t="shared" si="225"/>
        <v>plays</v>
      </c>
      <c r="R3609">
        <f t="shared" si="226"/>
        <v>2015</v>
      </c>
      <c r="S3609">
        <f t="shared" si="227"/>
        <v>2015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(((J3610/60)/60)/24)+DATE(1970,1,1)</f>
        <v>42506.709375000006</v>
      </c>
      <c r="P3610" t="str">
        <f t="shared" si="224"/>
        <v>theater</v>
      </c>
      <c r="Q3610" t="str">
        <f t="shared" si="225"/>
        <v>plays</v>
      </c>
      <c r="R3610">
        <f t="shared" si="226"/>
        <v>2016</v>
      </c>
      <c r="S3610">
        <f t="shared" si="227"/>
        <v>2016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(((J3611/60)/60)/24)+DATE(1970,1,1)</f>
        <v>42429.991724537031</v>
      </c>
      <c r="P3611" t="str">
        <f t="shared" si="224"/>
        <v>theater</v>
      </c>
      <c r="Q3611" t="str">
        <f t="shared" si="225"/>
        <v>plays</v>
      </c>
      <c r="R3611">
        <f t="shared" si="226"/>
        <v>2016</v>
      </c>
      <c r="S3611">
        <f t="shared" si="227"/>
        <v>2016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(((J3612/60)/60)/24)+DATE(1970,1,1)</f>
        <v>42203.432129629626</v>
      </c>
      <c r="P3612" t="str">
        <f t="shared" si="224"/>
        <v>theater</v>
      </c>
      <c r="Q3612" t="str">
        <f t="shared" si="225"/>
        <v>plays</v>
      </c>
      <c r="R3612">
        <f t="shared" si="226"/>
        <v>2015</v>
      </c>
      <c r="S3612">
        <f t="shared" si="227"/>
        <v>2015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(((J3613/60)/60)/24)+DATE(1970,1,1)</f>
        <v>42072.370381944449</v>
      </c>
      <c r="P3613" t="str">
        <f t="shared" si="224"/>
        <v>theater</v>
      </c>
      <c r="Q3613" t="str">
        <f t="shared" si="225"/>
        <v>plays</v>
      </c>
      <c r="R3613">
        <f t="shared" si="226"/>
        <v>2015</v>
      </c>
      <c r="S3613">
        <f t="shared" si="227"/>
        <v>2015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(((J3614/60)/60)/24)+DATE(1970,1,1)</f>
        <v>41789.726979166669</v>
      </c>
      <c r="P3614" t="str">
        <f t="shared" si="224"/>
        <v>theater</v>
      </c>
      <c r="Q3614" t="str">
        <f t="shared" si="225"/>
        <v>plays</v>
      </c>
      <c r="R3614">
        <f t="shared" si="226"/>
        <v>2014</v>
      </c>
      <c r="S3614">
        <f t="shared" si="227"/>
        <v>2014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(((J3615/60)/60)/24)+DATE(1970,1,1)</f>
        <v>41788.58997685185</v>
      </c>
      <c r="P3615" t="str">
        <f t="shared" si="224"/>
        <v>theater</v>
      </c>
      <c r="Q3615" t="str">
        <f t="shared" si="225"/>
        <v>plays</v>
      </c>
      <c r="R3615">
        <f t="shared" si="226"/>
        <v>2014</v>
      </c>
      <c r="S3615">
        <f t="shared" si="227"/>
        <v>2014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(((J3616/60)/60)/24)+DATE(1970,1,1)</f>
        <v>42144.041851851856</v>
      </c>
      <c r="P3616" t="str">
        <f t="shared" si="224"/>
        <v>theater</v>
      </c>
      <c r="Q3616" t="str">
        <f t="shared" si="225"/>
        <v>plays</v>
      </c>
      <c r="R3616">
        <f t="shared" si="226"/>
        <v>2015</v>
      </c>
      <c r="S3616">
        <f t="shared" si="227"/>
        <v>2015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(((J3617/60)/60)/24)+DATE(1970,1,1)</f>
        <v>42318.593703703707</v>
      </c>
      <c r="P3617" t="str">
        <f t="shared" si="224"/>
        <v>theater</v>
      </c>
      <c r="Q3617" t="str">
        <f t="shared" si="225"/>
        <v>plays</v>
      </c>
      <c r="R3617">
        <f t="shared" si="226"/>
        <v>2015</v>
      </c>
      <c r="S3617">
        <f t="shared" si="227"/>
        <v>2015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(((J3618/60)/60)/24)+DATE(1970,1,1)</f>
        <v>42052.949814814812</v>
      </c>
      <c r="P3618" t="str">
        <f t="shared" si="224"/>
        <v>theater</v>
      </c>
      <c r="Q3618" t="str">
        <f t="shared" si="225"/>
        <v>plays</v>
      </c>
      <c r="R3618">
        <f t="shared" si="226"/>
        <v>2015</v>
      </c>
      <c r="S3618">
        <f t="shared" si="227"/>
        <v>2015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(((J3619/60)/60)/24)+DATE(1970,1,1)</f>
        <v>42779.610289351855</v>
      </c>
      <c r="P3619" t="str">
        <f t="shared" si="224"/>
        <v>theater</v>
      </c>
      <c r="Q3619" t="str">
        <f t="shared" si="225"/>
        <v>plays</v>
      </c>
      <c r="R3619">
        <f t="shared" si="226"/>
        <v>2017</v>
      </c>
      <c r="S3619">
        <f t="shared" si="227"/>
        <v>2017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(((J3620/60)/60)/24)+DATE(1970,1,1)</f>
        <v>42128.627893518518</v>
      </c>
      <c r="P3620" t="str">
        <f t="shared" si="224"/>
        <v>theater</v>
      </c>
      <c r="Q3620" t="str">
        <f t="shared" si="225"/>
        <v>plays</v>
      </c>
      <c r="R3620">
        <f t="shared" si="226"/>
        <v>2015</v>
      </c>
      <c r="S3620">
        <f t="shared" si="227"/>
        <v>2015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(((J3621/60)/60)/24)+DATE(1970,1,1)</f>
        <v>42661.132245370376</v>
      </c>
      <c r="P3621" t="str">
        <f t="shared" si="224"/>
        <v>theater</v>
      </c>
      <c r="Q3621" t="str">
        <f t="shared" si="225"/>
        <v>plays</v>
      </c>
      <c r="R3621">
        <f t="shared" si="226"/>
        <v>2016</v>
      </c>
      <c r="S3621">
        <f t="shared" si="227"/>
        <v>2016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(((J3622/60)/60)/24)+DATE(1970,1,1)</f>
        <v>42037.938206018516</v>
      </c>
      <c r="P3622" t="str">
        <f t="shared" si="224"/>
        <v>theater</v>
      </c>
      <c r="Q3622" t="str">
        <f t="shared" si="225"/>
        <v>plays</v>
      </c>
      <c r="R3622">
        <f t="shared" si="226"/>
        <v>2015</v>
      </c>
      <c r="S3622">
        <f t="shared" si="227"/>
        <v>2015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(((J3623/60)/60)/24)+DATE(1970,1,1)</f>
        <v>42619.935694444444</v>
      </c>
      <c r="P3623" t="str">
        <f t="shared" si="224"/>
        <v>theater</v>
      </c>
      <c r="Q3623" t="str">
        <f t="shared" si="225"/>
        <v>plays</v>
      </c>
      <c r="R3623">
        <f t="shared" si="226"/>
        <v>2016</v>
      </c>
      <c r="S3623">
        <f t="shared" si="227"/>
        <v>2016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(((J3624/60)/60)/24)+DATE(1970,1,1)</f>
        <v>41877.221886574072</v>
      </c>
      <c r="P3624" t="str">
        <f t="shared" si="224"/>
        <v>theater</v>
      </c>
      <c r="Q3624" t="str">
        <f t="shared" si="225"/>
        <v>plays</v>
      </c>
      <c r="R3624">
        <f t="shared" si="226"/>
        <v>2014</v>
      </c>
      <c r="S3624">
        <f t="shared" si="227"/>
        <v>2014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(((J3625/60)/60)/24)+DATE(1970,1,1)</f>
        <v>41828.736921296295</v>
      </c>
      <c r="P3625" t="str">
        <f t="shared" si="224"/>
        <v>theater</v>
      </c>
      <c r="Q3625" t="str">
        <f t="shared" si="225"/>
        <v>plays</v>
      </c>
      <c r="R3625">
        <f t="shared" si="226"/>
        <v>2014</v>
      </c>
      <c r="S3625">
        <f t="shared" si="227"/>
        <v>2014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(((J3626/60)/60)/24)+DATE(1970,1,1)</f>
        <v>42545.774189814809</v>
      </c>
      <c r="P3626" t="str">
        <f t="shared" si="224"/>
        <v>theater</v>
      </c>
      <c r="Q3626" t="str">
        <f t="shared" si="225"/>
        <v>plays</v>
      </c>
      <c r="R3626">
        <f t="shared" si="226"/>
        <v>2016</v>
      </c>
      <c r="S3626">
        <f t="shared" si="227"/>
        <v>2016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(((J3627/60)/60)/24)+DATE(1970,1,1)</f>
        <v>42157.652511574073</v>
      </c>
      <c r="P3627" t="str">
        <f t="shared" si="224"/>
        <v>theater</v>
      </c>
      <c r="Q3627" t="str">
        <f t="shared" si="225"/>
        <v>plays</v>
      </c>
      <c r="R3627">
        <f t="shared" si="226"/>
        <v>2015</v>
      </c>
      <c r="S3627">
        <f t="shared" si="227"/>
        <v>2015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(((J3628/60)/60)/24)+DATE(1970,1,1)</f>
        <v>41846.667326388888</v>
      </c>
      <c r="P3628" t="str">
        <f t="shared" si="224"/>
        <v>theater</v>
      </c>
      <c r="Q3628" t="str">
        <f t="shared" si="225"/>
        <v>plays</v>
      </c>
      <c r="R3628">
        <f t="shared" si="226"/>
        <v>2014</v>
      </c>
      <c r="S3628">
        <f t="shared" si="227"/>
        <v>2014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(((J3629/60)/60)/24)+DATE(1970,1,1)</f>
        <v>42460.741747685184</v>
      </c>
      <c r="P3629" t="str">
        <f t="shared" si="224"/>
        <v>theater</v>
      </c>
      <c r="Q3629" t="str">
        <f t="shared" si="225"/>
        <v>plays</v>
      </c>
      <c r="R3629">
        <f t="shared" si="226"/>
        <v>2016</v>
      </c>
      <c r="S3629">
        <f t="shared" si="227"/>
        <v>2016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(((J3630/60)/60)/24)+DATE(1970,1,1)</f>
        <v>42291.833287037036</v>
      </c>
      <c r="P3630" t="str">
        <f t="shared" si="224"/>
        <v>theater</v>
      </c>
      <c r="Q3630" t="str">
        <f t="shared" si="225"/>
        <v>musical</v>
      </c>
      <c r="R3630">
        <f t="shared" si="226"/>
        <v>2015</v>
      </c>
      <c r="S3630">
        <f t="shared" si="227"/>
        <v>2015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(((J3631/60)/60)/24)+DATE(1970,1,1)</f>
        <v>42437.094490740739</v>
      </c>
      <c r="P3631" t="str">
        <f t="shared" si="224"/>
        <v>theater</v>
      </c>
      <c r="Q3631" t="str">
        <f t="shared" si="225"/>
        <v>musical</v>
      </c>
      <c r="R3631">
        <f t="shared" si="226"/>
        <v>2016</v>
      </c>
      <c r="S3631">
        <f t="shared" si="227"/>
        <v>2016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(((J3632/60)/60)/24)+DATE(1970,1,1)</f>
        <v>41942.84710648148</v>
      </c>
      <c r="P3632" t="str">
        <f t="shared" si="224"/>
        <v>theater</v>
      </c>
      <c r="Q3632" t="str">
        <f t="shared" si="225"/>
        <v>musical</v>
      </c>
      <c r="R3632">
        <f t="shared" si="226"/>
        <v>2014</v>
      </c>
      <c r="S3632">
        <f t="shared" si="227"/>
        <v>2014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(((J3633/60)/60)/24)+DATE(1970,1,1)</f>
        <v>41880.753437499996</v>
      </c>
      <c r="P3633" t="str">
        <f t="shared" si="224"/>
        <v>theater</v>
      </c>
      <c r="Q3633" t="str">
        <f t="shared" si="225"/>
        <v>musical</v>
      </c>
      <c r="R3633">
        <f t="shared" si="226"/>
        <v>2014</v>
      </c>
      <c r="S3633">
        <f t="shared" si="227"/>
        <v>2014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(((J3634/60)/60)/24)+DATE(1970,1,1)</f>
        <v>41946.936909722222</v>
      </c>
      <c r="P3634" t="str">
        <f t="shared" si="224"/>
        <v>theater</v>
      </c>
      <c r="Q3634" t="str">
        <f t="shared" si="225"/>
        <v>musical</v>
      </c>
      <c r="R3634">
        <f t="shared" si="226"/>
        <v>2014</v>
      </c>
      <c r="S3634">
        <f t="shared" si="227"/>
        <v>2014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(((J3635/60)/60)/24)+DATE(1970,1,1)</f>
        <v>42649.623460648145</v>
      </c>
      <c r="P3635" t="str">
        <f t="shared" si="224"/>
        <v>theater</v>
      </c>
      <c r="Q3635" t="str">
        <f t="shared" si="225"/>
        <v>musical</v>
      </c>
      <c r="R3635">
        <f t="shared" si="226"/>
        <v>2016</v>
      </c>
      <c r="S3635">
        <f t="shared" si="227"/>
        <v>2016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(((J3636/60)/60)/24)+DATE(1970,1,1)</f>
        <v>42701.166365740741</v>
      </c>
      <c r="P3636" t="str">
        <f t="shared" si="224"/>
        <v>theater</v>
      </c>
      <c r="Q3636" t="str">
        <f t="shared" si="225"/>
        <v>musical</v>
      </c>
      <c r="R3636">
        <f t="shared" si="226"/>
        <v>2016</v>
      </c>
      <c r="S3636">
        <f t="shared" si="227"/>
        <v>2016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(((J3637/60)/60)/24)+DATE(1970,1,1)</f>
        <v>42450.88282407407</v>
      </c>
      <c r="P3637" t="str">
        <f t="shared" si="224"/>
        <v>theater</v>
      </c>
      <c r="Q3637" t="str">
        <f t="shared" si="225"/>
        <v>musical</v>
      </c>
      <c r="R3637">
        <f t="shared" si="226"/>
        <v>2016</v>
      </c>
      <c r="S3637">
        <f t="shared" si="227"/>
        <v>2016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(((J3638/60)/60)/24)+DATE(1970,1,1)</f>
        <v>42226.694780092599</v>
      </c>
      <c r="P3638" t="str">
        <f t="shared" si="224"/>
        <v>theater</v>
      </c>
      <c r="Q3638" t="str">
        <f t="shared" si="225"/>
        <v>musical</v>
      </c>
      <c r="R3638">
        <f t="shared" si="226"/>
        <v>2015</v>
      </c>
      <c r="S3638">
        <f t="shared" si="227"/>
        <v>2015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(((J3639/60)/60)/24)+DATE(1970,1,1)</f>
        <v>41975.700636574074</v>
      </c>
      <c r="P3639" t="str">
        <f t="shared" si="224"/>
        <v>theater</v>
      </c>
      <c r="Q3639" t="str">
        <f t="shared" si="225"/>
        <v>musical</v>
      </c>
      <c r="R3639">
        <f t="shared" si="226"/>
        <v>2014</v>
      </c>
      <c r="S3639">
        <f t="shared" si="227"/>
        <v>2014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(((J3640/60)/60)/24)+DATE(1970,1,1)</f>
        <v>42053.672824074078</v>
      </c>
      <c r="P3640" t="str">
        <f t="shared" si="224"/>
        <v>theater</v>
      </c>
      <c r="Q3640" t="str">
        <f t="shared" si="225"/>
        <v>musical</v>
      </c>
      <c r="R3640">
        <f t="shared" si="226"/>
        <v>2015</v>
      </c>
      <c r="S3640">
        <f t="shared" si="227"/>
        <v>2015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(((J3641/60)/60)/24)+DATE(1970,1,1)</f>
        <v>42590.677152777775</v>
      </c>
      <c r="P3641" t="str">
        <f t="shared" si="224"/>
        <v>theater</v>
      </c>
      <c r="Q3641" t="str">
        <f t="shared" si="225"/>
        <v>musical</v>
      </c>
      <c r="R3641">
        <f t="shared" si="226"/>
        <v>2016</v>
      </c>
      <c r="S3641">
        <f t="shared" si="227"/>
        <v>2016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(((J3642/60)/60)/24)+DATE(1970,1,1)</f>
        <v>42104.781597222223</v>
      </c>
      <c r="P3642" t="str">
        <f t="shared" si="224"/>
        <v>theater</v>
      </c>
      <c r="Q3642" t="str">
        <f t="shared" si="225"/>
        <v>musical</v>
      </c>
      <c r="R3642">
        <f t="shared" si="226"/>
        <v>2015</v>
      </c>
      <c r="S3642">
        <f t="shared" si="227"/>
        <v>2015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(((J3643/60)/60)/24)+DATE(1970,1,1)</f>
        <v>41899.627071759263</v>
      </c>
      <c r="P3643" t="str">
        <f t="shared" si="224"/>
        <v>theater</v>
      </c>
      <c r="Q3643" t="str">
        <f t="shared" si="225"/>
        <v>musical</v>
      </c>
      <c r="R3643">
        <f t="shared" si="226"/>
        <v>2014</v>
      </c>
      <c r="S3643">
        <f t="shared" si="227"/>
        <v>2014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(((J3644/60)/60)/24)+DATE(1970,1,1)</f>
        <v>42297.816284722227</v>
      </c>
      <c r="P3644" t="str">
        <f t="shared" si="224"/>
        <v>theater</v>
      </c>
      <c r="Q3644" t="str">
        <f t="shared" si="225"/>
        <v>musical</v>
      </c>
      <c r="R3644">
        <f t="shared" si="226"/>
        <v>2015</v>
      </c>
      <c r="S3644">
        <f t="shared" si="227"/>
        <v>2015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(((J3645/60)/60)/24)+DATE(1970,1,1)</f>
        <v>42285.143969907411</v>
      </c>
      <c r="P3645" t="str">
        <f t="shared" si="224"/>
        <v>theater</v>
      </c>
      <c r="Q3645" t="str">
        <f t="shared" si="225"/>
        <v>musical</v>
      </c>
      <c r="R3645">
        <f t="shared" si="226"/>
        <v>2015</v>
      </c>
      <c r="S3645">
        <f t="shared" si="227"/>
        <v>2015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(((J3646/60)/60)/24)+DATE(1970,1,1)</f>
        <v>42409.241747685184</v>
      </c>
      <c r="P3646" t="str">
        <f t="shared" si="224"/>
        <v>theater</v>
      </c>
      <c r="Q3646" t="str">
        <f t="shared" si="225"/>
        <v>musical</v>
      </c>
      <c r="R3646">
        <f t="shared" si="226"/>
        <v>2016</v>
      </c>
      <c r="S3646">
        <f t="shared" si="227"/>
        <v>2016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(((J3647/60)/60)/24)+DATE(1970,1,1)</f>
        <v>42665.970347222217</v>
      </c>
      <c r="P3647" t="str">
        <f t="shared" si="224"/>
        <v>theater</v>
      </c>
      <c r="Q3647" t="str">
        <f t="shared" si="225"/>
        <v>musical</v>
      </c>
      <c r="R3647">
        <f t="shared" si="226"/>
        <v>2016</v>
      </c>
      <c r="S3647">
        <f t="shared" si="227"/>
        <v>2016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(((J3648/60)/60)/24)+DATE(1970,1,1)</f>
        <v>42140.421319444446</v>
      </c>
      <c r="P3648" t="str">
        <f t="shared" si="224"/>
        <v>theater</v>
      </c>
      <c r="Q3648" t="str">
        <f t="shared" si="225"/>
        <v>musical</v>
      </c>
      <c r="R3648">
        <f t="shared" si="226"/>
        <v>2015</v>
      </c>
      <c r="S3648">
        <f t="shared" si="227"/>
        <v>2015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(((J3649/60)/60)/24)+DATE(1970,1,1)</f>
        <v>42598.749155092592</v>
      </c>
      <c r="P3649" t="str">
        <f t="shared" si="224"/>
        <v>theater</v>
      </c>
      <c r="Q3649" t="str">
        <f t="shared" si="225"/>
        <v>musical</v>
      </c>
      <c r="R3649">
        <f t="shared" si="226"/>
        <v>2016</v>
      </c>
      <c r="S3649">
        <f t="shared" si="227"/>
        <v>2016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(((J3650/60)/60)/24)+DATE(1970,1,1)</f>
        <v>41887.292187500003</v>
      </c>
      <c r="P3650" t="str">
        <f t="shared" ref="P3650:P3713" si="228">LEFT(N3650,SEARCH("/",N3650)-1)</f>
        <v>theater</v>
      </c>
      <c r="Q3650" t="str">
        <f t="shared" ref="Q3650:Q3713" si="229">RIGHT(N3650,LEN(N3650)-SEARCH("/",N3650))</f>
        <v>plays</v>
      </c>
      <c r="R3650">
        <f t="shared" si="226"/>
        <v>2014</v>
      </c>
      <c r="S3650">
        <f t="shared" si="227"/>
        <v>2014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(((J3651/60)/60)/24)+DATE(1970,1,1)</f>
        <v>41780.712893518517</v>
      </c>
      <c r="P3651" t="str">
        <f t="shared" si="228"/>
        <v>theater</v>
      </c>
      <c r="Q3651" t="str">
        <f t="shared" si="229"/>
        <v>plays</v>
      </c>
      <c r="R3651">
        <f t="shared" ref="R3651:R3714" si="230">YEAR(O3651)</f>
        <v>2014</v>
      </c>
      <c r="S3651">
        <f t="shared" ref="S3651:S3714" si="231">YEAR(O3651)</f>
        <v>2014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(((J3652/60)/60)/24)+DATE(1970,1,1)</f>
        <v>42381.478981481487</v>
      </c>
      <c r="P3652" t="str">
        <f t="shared" si="228"/>
        <v>theater</v>
      </c>
      <c r="Q3652" t="str">
        <f t="shared" si="229"/>
        <v>plays</v>
      </c>
      <c r="R3652">
        <f t="shared" si="230"/>
        <v>2016</v>
      </c>
      <c r="S3652">
        <f t="shared" si="231"/>
        <v>2016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(((J3653/60)/60)/24)+DATE(1970,1,1)</f>
        <v>41828.646319444444</v>
      </c>
      <c r="P3653" t="str">
        <f t="shared" si="228"/>
        <v>theater</v>
      </c>
      <c r="Q3653" t="str">
        <f t="shared" si="229"/>
        <v>plays</v>
      </c>
      <c r="R3653">
        <f t="shared" si="230"/>
        <v>2014</v>
      </c>
      <c r="S3653">
        <f t="shared" si="231"/>
        <v>2014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(((J3654/60)/60)/24)+DATE(1970,1,1)</f>
        <v>42596.644699074073</v>
      </c>
      <c r="P3654" t="str">
        <f t="shared" si="228"/>
        <v>theater</v>
      </c>
      <c r="Q3654" t="str">
        <f t="shared" si="229"/>
        <v>plays</v>
      </c>
      <c r="R3654">
        <f t="shared" si="230"/>
        <v>2016</v>
      </c>
      <c r="S3654">
        <f t="shared" si="231"/>
        <v>2016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(((J3655/60)/60)/24)+DATE(1970,1,1)</f>
        <v>42191.363506944443</v>
      </c>
      <c r="P3655" t="str">
        <f t="shared" si="228"/>
        <v>theater</v>
      </c>
      <c r="Q3655" t="str">
        <f t="shared" si="229"/>
        <v>plays</v>
      </c>
      <c r="R3655">
        <f t="shared" si="230"/>
        <v>2015</v>
      </c>
      <c r="S3655">
        <f t="shared" si="231"/>
        <v>2015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(((J3656/60)/60)/24)+DATE(1970,1,1)</f>
        <v>42440.416504629626</v>
      </c>
      <c r="P3656" t="str">
        <f t="shared" si="228"/>
        <v>theater</v>
      </c>
      <c r="Q3656" t="str">
        <f t="shared" si="229"/>
        <v>plays</v>
      </c>
      <c r="R3656">
        <f t="shared" si="230"/>
        <v>2016</v>
      </c>
      <c r="S3656">
        <f t="shared" si="231"/>
        <v>2016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(((J3657/60)/60)/24)+DATE(1970,1,1)</f>
        <v>42173.803217592591</v>
      </c>
      <c r="P3657" t="str">
        <f t="shared" si="228"/>
        <v>theater</v>
      </c>
      <c r="Q3657" t="str">
        <f t="shared" si="229"/>
        <v>plays</v>
      </c>
      <c r="R3657">
        <f t="shared" si="230"/>
        <v>2015</v>
      </c>
      <c r="S3657">
        <f t="shared" si="231"/>
        <v>2015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(((J3658/60)/60)/24)+DATE(1970,1,1)</f>
        <v>42737.910138888896</v>
      </c>
      <c r="P3658" t="str">
        <f t="shared" si="228"/>
        <v>theater</v>
      </c>
      <c r="Q3658" t="str">
        <f t="shared" si="229"/>
        <v>plays</v>
      </c>
      <c r="R3658">
        <f t="shared" si="230"/>
        <v>2017</v>
      </c>
      <c r="S3658">
        <f t="shared" si="231"/>
        <v>2017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(((J3659/60)/60)/24)+DATE(1970,1,1)</f>
        <v>42499.629849537043</v>
      </c>
      <c r="P3659" t="str">
        <f t="shared" si="228"/>
        <v>theater</v>
      </c>
      <c r="Q3659" t="str">
        <f t="shared" si="229"/>
        <v>plays</v>
      </c>
      <c r="R3659">
        <f t="shared" si="230"/>
        <v>2016</v>
      </c>
      <c r="S3659">
        <f t="shared" si="231"/>
        <v>2016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(((J3660/60)/60)/24)+DATE(1970,1,1)</f>
        <v>41775.858564814815</v>
      </c>
      <c r="P3660" t="str">
        <f t="shared" si="228"/>
        <v>theater</v>
      </c>
      <c r="Q3660" t="str">
        <f t="shared" si="229"/>
        <v>plays</v>
      </c>
      <c r="R3660">
        <f t="shared" si="230"/>
        <v>2014</v>
      </c>
      <c r="S3660">
        <f t="shared" si="231"/>
        <v>2014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(((J3661/60)/60)/24)+DATE(1970,1,1)</f>
        <v>42055.277199074073</v>
      </c>
      <c r="P3661" t="str">
        <f t="shared" si="228"/>
        <v>theater</v>
      </c>
      <c r="Q3661" t="str">
        <f t="shared" si="229"/>
        <v>plays</v>
      </c>
      <c r="R3661">
        <f t="shared" si="230"/>
        <v>2015</v>
      </c>
      <c r="S3661">
        <f t="shared" si="231"/>
        <v>2015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(((J3662/60)/60)/24)+DATE(1970,1,1)</f>
        <v>41971.881076388891</v>
      </c>
      <c r="P3662" t="str">
        <f t="shared" si="228"/>
        <v>theater</v>
      </c>
      <c r="Q3662" t="str">
        <f t="shared" si="229"/>
        <v>plays</v>
      </c>
      <c r="R3662">
        <f t="shared" si="230"/>
        <v>2014</v>
      </c>
      <c r="S3662">
        <f t="shared" si="231"/>
        <v>2014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(((J3663/60)/60)/24)+DATE(1970,1,1)</f>
        <v>42447.896666666667</v>
      </c>
      <c r="P3663" t="str">
        <f t="shared" si="228"/>
        <v>theater</v>
      </c>
      <c r="Q3663" t="str">
        <f t="shared" si="229"/>
        <v>plays</v>
      </c>
      <c r="R3663">
        <f t="shared" si="230"/>
        <v>2016</v>
      </c>
      <c r="S3663">
        <f t="shared" si="231"/>
        <v>2016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(((J3664/60)/60)/24)+DATE(1970,1,1)</f>
        <v>42064.220069444447</v>
      </c>
      <c r="P3664" t="str">
        <f t="shared" si="228"/>
        <v>theater</v>
      </c>
      <c r="Q3664" t="str">
        <f t="shared" si="229"/>
        <v>plays</v>
      </c>
      <c r="R3664">
        <f t="shared" si="230"/>
        <v>2015</v>
      </c>
      <c r="S3664">
        <f t="shared" si="231"/>
        <v>2015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(((J3665/60)/60)/24)+DATE(1970,1,1)</f>
        <v>42665.451736111107</v>
      </c>
      <c r="P3665" t="str">
        <f t="shared" si="228"/>
        <v>theater</v>
      </c>
      <c r="Q3665" t="str">
        <f t="shared" si="229"/>
        <v>plays</v>
      </c>
      <c r="R3665">
        <f t="shared" si="230"/>
        <v>2016</v>
      </c>
      <c r="S3665">
        <f t="shared" si="231"/>
        <v>2016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(((J3666/60)/60)/24)+DATE(1970,1,1)</f>
        <v>42523.248715277776</v>
      </c>
      <c r="P3666" t="str">
        <f t="shared" si="228"/>
        <v>theater</v>
      </c>
      <c r="Q3666" t="str">
        <f t="shared" si="229"/>
        <v>plays</v>
      </c>
      <c r="R3666">
        <f t="shared" si="230"/>
        <v>2016</v>
      </c>
      <c r="S3666">
        <f t="shared" si="231"/>
        <v>2016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(((J3667/60)/60)/24)+DATE(1970,1,1)</f>
        <v>42294.808124999996</v>
      </c>
      <c r="P3667" t="str">
        <f t="shared" si="228"/>
        <v>theater</v>
      </c>
      <c r="Q3667" t="str">
        <f t="shared" si="229"/>
        <v>plays</v>
      </c>
      <c r="R3667">
        <f t="shared" si="230"/>
        <v>2015</v>
      </c>
      <c r="S3667">
        <f t="shared" si="231"/>
        <v>2015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(((J3668/60)/60)/24)+DATE(1970,1,1)</f>
        <v>41822.90488425926</v>
      </c>
      <c r="P3668" t="str">
        <f t="shared" si="228"/>
        <v>theater</v>
      </c>
      <c r="Q3668" t="str">
        <f t="shared" si="229"/>
        <v>plays</v>
      </c>
      <c r="R3668">
        <f t="shared" si="230"/>
        <v>2014</v>
      </c>
      <c r="S3668">
        <f t="shared" si="231"/>
        <v>2014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(((J3669/60)/60)/24)+DATE(1970,1,1)</f>
        <v>42173.970127314817</v>
      </c>
      <c r="P3669" t="str">
        <f t="shared" si="228"/>
        <v>theater</v>
      </c>
      <c r="Q3669" t="str">
        <f t="shared" si="229"/>
        <v>plays</v>
      </c>
      <c r="R3669">
        <f t="shared" si="230"/>
        <v>2015</v>
      </c>
      <c r="S3669">
        <f t="shared" si="231"/>
        <v>2015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(((J3670/60)/60)/24)+DATE(1970,1,1)</f>
        <v>42185.556157407409</v>
      </c>
      <c r="P3670" t="str">
        <f t="shared" si="228"/>
        <v>theater</v>
      </c>
      <c r="Q3670" t="str">
        <f t="shared" si="229"/>
        <v>plays</v>
      </c>
      <c r="R3670">
        <f t="shared" si="230"/>
        <v>2015</v>
      </c>
      <c r="S3670">
        <f t="shared" si="231"/>
        <v>2015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(((J3671/60)/60)/24)+DATE(1970,1,1)</f>
        <v>42136.675196759257</v>
      </c>
      <c r="P3671" t="str">
        <f t="shared" si="228"/>
        <v>theater</v>
      </c>
      <c r="Q3671" t="str">
        <f t="shared" si="229"/>
        <v>plays</v>
      </c>
      <c r="R3671">
        <f t="shared" si="230"/>
        <v>2015</v>
      </c>
      <c r="S3671">
        <f t="shared" si="231"/>
        <v>2015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(((J3672/60)/60)/24)+DATE(1970,1,1)</f>
        <v>42142.514016203699</v>
      </c>
      <c r="P3672" t="str">
        <f t="shared" si="228"/>
        <v>theater</v>
      </c>
      <c r="Q3672" t="str">
        <f t="shared" si="229"/>
        <v>plays</v>
      </c>
      <c r="R3672">
        <f t="shared" si="230"/>
        <v>2015</v>
      </c>
      <c r="S3672">
        <f t="shared" si="231"/>
        <v>2015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(((J3673/60)/60)/24)+DATE(1970,1,1)</f>
        <v>41820.62809027778</v>
      </c>
      <c r="P3673" t="str">
        <f t="shared" si="228"/>
        <v>theater</v>
      </c>
      <c r="Q3673" t="str">
        <f t="shared" si="229"/>
        <v>plays</v>
      </c>
      <c r="R3673">
        <f t="shared" si="230"/>
        <v>2014</v>
      </c>
      <c r="S3673">
        <f t="shared" si="231"/>
        <v>2014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(((J3674/60)/60)/24)+DATE(1970,1,1)</f>
        <v>41878.946574074071</v>
      </c>
      <c r="P3674" t="str">
        <f t="shared" si="228"/>
        <v>theater</v>
      </c>
      <c r="Q3674" t="str">
        <f t="shared" si="229"/>
        <v>plays</v>
      </c>
      <c r="R3674">
        <f t="shared" si="230"/>
        <v>2014</v>
      </c>
      <c r="S3674">
        <f t="shared" si="231"/>
        <v>2014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(((J3675/60)/60)/24)+DATE(1970,1,1)</f>
        <v>41914.295104166667</v>
      </c>
      <c r="P3675" t="str">
        <f t="shared" si="228"/>
        <v>theater</v>
      </c>
      <c r="Q3675" t="str">
        <f t="shared" si="229"/>
        <v>plays</v>
      </c>
      <c r="R3675">
        <f t="shared" si="230"/>
        <v>2014</v>
      </c>
      <c r="S3675">
        <f t="shared" si="231"/>
        <v>2014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(((J3676/60)/60)/24)+DATE(1970,1,1)</f>
        <v>42556.873020833329</v>
      </c>
      <c r="P3676" t="str">
        <f t="shared" si="228"/>
        <v>theater</v>
      </c>
      <c r="Q3676" t="str">
        <f t="shared" si="229"/>
        <v>plays</v>
      </c>
      <c r="R3676">
        <f t="shared" si="230"/>
        <v>2016</v>
      </c>
      <c r="S3676">
        <f t="shared" si="231"/>
        <v>2016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(((J3677/60)/60)/24)+DATE(1970,1,1)</f>
        <v>42493.597013888888</v>
      </c>
      <c r="P3677" t="str">
        <f t="shared" si="228"/>
        <v>theater</v>
      </c>
      <c r="Q3677" t="str">
        <f t="shared" si="229"/>
        <v>plays</v>
      </c>
      <c r="R3677">
        <f t="shared" si="230"/>
        <v>2016</v>
      </c>
      <c r="S3677">
        <f t="shared" si="231"/>
        <v>2016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(((J3678/60)/60)/24)+DATE(1970,1,1)</f>
        <v>41876.815787037034</v>
      </c>
      <c r="P3678" t="str">
        <f t="shared" si="228"/>
        <v>theater</v>
      </c>
      <c r="Q3678" t="str">
        <f t="shared" si="229"/>
        <v>plays</v>
      </c>
      <c r="R3678">
        <f t="shared" si="230"/>
        <v>2014</v>
      </c>
      <c r="S3678">
        <f t="shared" si="231"/>
        <v>2014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(((J3679/60)/60)/24)+DATE(1970,1,1)</f>
        <v>41802.574282407404</v>
      </c>
      <c r="P3679" t="str">
        <f t="shared" si="228"/>
        <v>theater</v>
      </c>
      <c r="Q3679" t="str">
        <f t="shared" si="229"/>
        <v>plays</v>
      </c>
      <c r="R3679">
        <f t="shared" si="230"/>
        <v>2014</v>
      </c>
      <c r="S3679">
        <f t="shared" si="231"/>
        <v>2014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(((J3680/60)/60)/24)+DATE(1970,1,1)</f>
        <v>42120.531226851846</v>
      </c>
      <c r="P3680" t="str">
        <f t="shared" si="228"/>
        <v>theater</v>
      </c>
      <c r="Q3680" t="str">
        <f t="shared" si="229"/>
        <v>plays</v>
      </c>
      <c r="R3680">
        <f t="shared" si="230"/>
        <v>2015</v>
      </c>
      <c r="S3680">
        <f t="shared" si="231"/>
        <v>2015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(((J3681/60)/60)/24)+DATE(1970,1,1)</f>
        <v>41786.761354166665</v>
      </c>
      <c r="P3681" t="str">
        <f t="shared" si="228"/>
        <v>theater</v>
      </c>
      <c r="Q3681" t="str">
        <f t="shared" si="229"/>
        <v>plays</v>
      </c>
      <c r="R3681">
        <f t="shared" si="230"/>
        <v>2014</v>
      </c>
      <c r="S3681">
        <f t="shared" si="231"/>
        <v>2014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(((J3682/60)/60)/24)+DATE(1970,1,1)</f>
        <v>42627.454097222217</v>
      </c>
      <c r="P3682" t="str">
        <f t="shared" si="228"/>
        <v>theater</v>
      </c>
      <c r="Q3682" t="str">
        <f t="shared" si="229"/>
        <v>plays</v>
      </c>
      <c r="R3682">
        <f t="shared" si="230"/>
        <v>2016</v>
      </c>
      <c r="S3682">
        <f t="shared" si="231"/>
        <v>2016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(((J3683/60)/60)/24)+DATE(1970,1,1)</f>
        <v>42374.651504629626</v>
      </c>
      <c r="P3683" t="str">
        <f t="shared" si="228"/>
        <v>theater</v>
      </c>
      <c r="Q3683" t="str">
        <f t="shared" si="229"/>
        <v>plays</v>
      </c>
      <c r="R3683">
        <f t="shared" si="230"/>
        <v>2016</v>
      </c>
      <c r="S3683">
        <f t="shared" si="231"/>
        <v>2016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(((J3684/60)/60)/24)+DATE(1970,1,1)</f>
        <v>41772.685393518521</v>
      </c>
      <c r="P3684" t="str">
        <f t="shared" si="228"/>
        <v>theater</v>
      </c>
      <c r="Q3684" t="str">
        <f t="shared" si="229"/>
        <v>plays</v>
      </c>
      <c r="R3684">
        <f t="shared" si="230"/>
        <v>2014</v>
      </c>
      <c r="S3684">
        <f t="shared" si="231"/>
        <v>2014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(((J3685/60)/60)/24)+DATE(1970,1,1)</f>
        <v>42633.116851851853</v>
      </c>
      <c r="P3685" t="str">
        <f t="shared" si="228"/>
        <v>theater</v>
      </c>
      <c r="Q3685" t="str">
        <f t="shared" si="229"/>
        <v>plays</v>
      </c>
      <c r="R3685">
        <f t="shared" si="230"/>
        <v>2016</v>
      </c>
      <c r="S3685">
        <f t="shared" si="231"/>
        <v>2016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(((J3686/60)/60)/24)+DATE(1970,1,1)</f>
        <v>42219.180393518516</v>
      </c>
      <c r="P3686" t="str">
        <f t="shared" si="228"/>
        <v>theater</v>
      </c>
      <c r="Q3686" t="str">
        <f t="shared" si="229"/>
        <v>plays</v>
      </c>
      <c r="R3686">
        <f t="shared" si="230"/>
        <v>2015</v>
      </c>
      <c r="S3686">
        <f t="shared" si="231"/>
        <v>2015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(((J3687/60)/60)/24)+DATE(1970,1,1)</f>
        <v>41753.593275462961</v>
      </c>
      <c r="P3687" t="str">
        <f t="shared" si="228"/>
        <v>theater</v>
      </c>
      <c r="Q3687" t="str">
        <f t="shared" si="229"/>
        <v>plays</v>
      </c>
      <c r="R3687">
        <f t="shared" si="230"/>
        <v>2014</v>
      </c>
      <c r="S3687">
        <f t="shared" si="231"/>
        <v>2014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(((J3688/60)/60)/24)+DATE(1970,1,1)</f>
        <v>42230.662731481483</v>
      </c>
      <c r="P3688" t="str">
        <f t="shared" si="228"/>
        <v>theater</v>
      </c>
      <c r="Q3688" t="str">
        <f t="shared" si="229"/>
        <v>plays</v>
      </c>
      <c r="R3688">
        <f t="shared" si="230"/>
        <v>2015</v>
      </c>
      <c r="S3688">
        <f t="shared" si="231"/>
        <v>2015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(((J3689/60)/60)/24)+DATE(1970,1,1)</f>
        <v>41787.218229166669</v>
      </c>
      <c r="P3689" t="str">
        <f t="shared" si="228"/>
        <v>theater</v>
      </c>
      <c r="Q3689" t="str">
        <f t="shared" si="229"/>
        <v>plays</v>
      </c>
      <c r="R3689">
        <f t="shared" si="230"/>
        <v>2014</v>
      </c>
      <c r="S3689">
        <f t="shared" si="231"/>
        <v>2014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(((J3690/60)/60)/24)+DATE(1970,1,1)</f>
        <v>41829.787083333329</v>
      </c>
      <c r="P3690" t="str">
        <f t="shared" si="228"/>
        <v>theater</v>
      </c>
      <c r="Q3690" t="str">
        <f t="shared" si="229"/>
        <v>plays</v>
      </c>
      <c r="R3690">
        <f t="shared" si="230"/>
        <v>2014</v>
      </c>
      <c r="S3690">
        <f t="shared" si="231"/>
        <v>2014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(((J3691/60)/60)/24)+DATE(1970,1,1)</f>
        <v>42147.826840277776</v>
      </c>
      <c r="P3691" t="str">
        <f t="shared" si="228"/>
        <v>theater</v>
      </c>
      <c r="Q3691" t="str">
        <f t="shared" si="229"/>
        <v>plays</v>
      </c>
      <c r="R3691">
        <f t="shared" si="230"/>
        <v>2015</v>
      </c>
      <c r="S3691">
        <f t="shared" si="231"/>
        <v>2015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(((J3692/60)/60)/24)+DATE(1970,1,1)</f>
        <v>41940.598182870373</v>
      </c>
      <c r="P3692" t="str">
        <f t="shared" si="228"/>
        <v>theater</v>
      </c>
      <c r="Q3692" t="str">
        <f t="shared" si="229"/>
        <v>plays</v>
      </c>
      <c r="R3692">
        <f t="shared" si="230"/>
        <v>2014</v>
      </c>
      <c r="S3692">
        <f t="shared" si="231"/>
        <v>2014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(((J3693/60)/60)/24)+DATE(1970,1,1)</f>
        <v>42020.700567129628</v>
      </c>
      <c r="P3693" t="str">
        <f t="shared" si="228"/>
        <v>theater</v>
      </c>
      <c r="Q3693" t="str">
        <f t="shared" si="229"/>
        <v>plays</v>
      </c>
      <c r="R3693">
        <f t="shared" si="230"/>
        <v>2015</v>
      </c>
      <c r="S3693">
        <f t="shared" si="231"/>
        <v>2015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(((J3694/60)/60)/24)+DATE(1970,1,1)</f>
        <v>41891.96503472222</v>
      </c>
      <c r="P3694" t="str">
        <f t="shared" si="228"/>
        <v>theater</v>
      </c>
      <c r="Q3694" t="str">
        <f t="shared" si="229"/>
        <v>plays</v>
      </c>
      <c r="R3694">
        <f t="shared" si="230"/>
        <v>2014</v>
      </c>
      <c r="S3694">
        <f t="shared" si="231"/>
        <v>2014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(((J3695/60)/60)/24)+DATE(1970,1,1)</f>
        <v>42309.191307870366</v>
      </c>
      <c r="P3695" t="str">
        <f t="shared" si="228"/>
        <v>theater</v>
      </c>
      <c r="Q3695" t="str">
        <f t="shared" si="229"/>
        <v>plays</v>
      </c>
      <c r="R3695">
        <f t="shared" si="230"/>
        <v>2015</v>
      </c>
      <c r="S3695">
        <f t="shared" si="231"/>
        <v>2015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(((J3696/60)/60)/24)+DATE(1970,1,1)</f>
        <v>42490.133877314816</v>
      </c>
      <c r="P3696" t="str">
        <f t="shared" si="228"/>
        <v>theater</v>
      </c>
      <c r="Q3696" t="str">
        <f t="shared" si="229"/>
        <v>plays</v>
      </c>
      <c r="R3696">
        <f t="shared" si="230"/>
        <v>2016</v>
      </c>
      <c r="S3696">
        <f t="shared" si="231"/>
        <v>2016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(((J3697/60)/60)/24)+DATE(1970,1,1)</f>
        <v>41995.870486111111</v>
      </c>
      <c r="P3697" t="str">
        <f t="shared" si="228"/>
        <v>theater</v>
      </c>
      <c r="Q3697" t="str">
        <f t="shared" si="229"/>
        <v>plays</v>
      </c>
      <c r="R3697">
        <f t="shared" si="230"/>
        <v>2014</v>
      </c>
      <c r="S3697">
        <f t="shared" si="231"/>
        <v>2014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(((J3698/60)/60)/24)+DATE(1970,1,1)</f>
        <v>41988.617083333331</v>
      </c>
      <c r="P3698" t="str">
        <f t="shared" si="228"/>
        <v>theater</v>
      </c>
      <c r="Q3698" t="str">
        <f t="shared" si="229"/>
        <v>plays</v>
      </c>
      <c r="R3698">
        <f t="shared" si="230"/>
        <v>2014</v>
      </c>
      <c r="S3698">
        <f t="shared" si="231"/>
        <v>2014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(((J3699/60)/60)/24)+DATE(1970,1,1)</f>
        <v>42479.465833333335</v>
      </c>
      <c r="P3699" t="str">
        <f t="shared" si="228"/>
        <v>theater</v>
      </c>
      <c r="Q3699" t="str">
        <f t="shared" si="229"/>
        <v>plays</v>
      </c>
      <c r="R3699">
        <f t="shared" si="230"/>
        <v>2016</v>
      </c>
      <c r="S3699">
        <f t="shared" si="231"/>
        <v>2016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(((J3700/60)/60)/24)+DATE(1970,1,1)</f>
        <v>42401.806562500002</v>
      </c>
      <c r="P3700" t="str">
        <f t="shared" si="228"/>
        <v>theater</v>
      </c>
      <c r="Q3700" t="str">
        <f t="shared" si="229"/>
        <v>plays</v>
      </c>
      <c r="R3700">
        <f t="shared" si="230"/>
        <v>2016</v>
      </c>
      <c r="S3700">
        <f t="shared" si="231"/>
        <v>2016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(((J3701/60)/60)/24)+DATE(1970,1,1)</f>
        <v>41897.602037037039</v>
      </c>
      <c r="P3701" t="str">
        <f t="shared" si="228"/>
        <v>theater</v>
      </c>
      <c r="Q3701" t="str">
        <f t="shared" si="229"/>
        <v>plays</v>
      </c>
      <c r="R3701">
        <f t="shared" si="230"/>
        <v>2014</v>
      </c>
      <c r="S3701">
        <f t="shared" si="231"/>
        <v>2014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(((J3702/60)/60)/24)+DATE(1970,1,1)</f>
        <v>41882.585648148146</v>
      </c>
      <c r="P3702" t="str">
        <f t="shared" si="228"/>
        <v>theater</v>
      </c>
      <c r="Q3702" t="str">
        <f t="shared" si="229"/>
        <v>plays</v>
      </c>
      <c r="R3702">
        <f t="shared" si="230"/>
        <v>2014</v>
      </c>
      <c r="S3702">
        <f t="shared" si="231"/>
        <v>2014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(((J3703/60)/60)/24)+DATE(1970,1,1)</f>
        <v>42129.541585648149</v>
      </c>
      <c r="P3703" t="str">
        <f t="shared" si="228"/>
        <v>theater</v>
      </c>
      <c r="Q3703" t="str">
        <f t="shared" si="229"/>
        <v>plays</v>
      </c>
      <c r="R3703">
        <f t="shared" si="230"/>
        <v>2015</v>
      </c>
      <c r="S3703">
        <f t="shared" si="231"/>
        <v>2015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(((J3704/60)/60)/24)+DATE(1970,1,1)</f>
        <v>42524.53800925926</v>
      </c>
      <c r="P3704" t="str">
        <f t="shared" si="228"/>
        <v>theater</v>
      </c>
      <c r="Q3704" t="str">
        <f t="shared" si="229"/>
        <v>plays</v>
      </c>
      <c r="R3704">
        <f t="shared" si="230"/>
        <v>2016</v>
      </c>
      <c r="S3704">
        <f t="shared" si="231"/>
        <v>2016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(((J3705/60)/60)/24)+DATE(1970,1,1)</f>
        <v>42556.504490740743</v>
      </c>
      <c r="P3705" t="str">
        <f t="shared" si="228"/>
        <v>theater</v>
      </c>
      <c r="Q3705" t="str">
        <f t="shared" si="229"/>
        <v>plays</v>
      </c>
      <c r="R3705">
        <f t="shared" si="230"/>
        <v>2016</v>
      </c>
      <c r="S3705">
        <f t="shared" si="231"/>
        <v>2016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(((J3706/60)/60)/24)+DATE(1970,1,1)</f>
        <v>42461.689745370371</v>
      </c>
      <c r="P3706" t="str">
        <f t="shared" si="228"/>
        <v>theater</v>
      </c>
      <c r="Q3706" t="str">
        <f t="shared" si="229"/>
        <v>plays</v>
      </c>
      <c r="R3706">
        <f t="shared" si="230"/>
        <v>2016</v>
      </c>
      <c r="S3706">
        <f t="shared" si="231"/>
        <v>2016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(((J3707/60)/60)/24)+DATE(1970,1,1)</f>
        <v>41792.542986111112</v>
      </c>
      <c r="P3707" t="str">
        <f t="shared" si="228"/>
        <v>theater</v>
      </c>
      <c r="Q3707" t="str">
        <f t="shared" si="229"/>
        <v>plays</v>
      </c>
      <c r="R3707">
        <f t="shared" si="230"/>
        <v>2014</v>
      </c>
      <c r="S3707">
        <f t="shared" si="231"/>
        <v>2014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(((J3708/60)/60)/24)+DATE(1970,1,1)</f>
        <v>41879.913761574076</v>
      </c>
      <c r="P3708" t="str">
        <f t="shared" si="228"/>
        <v>theater</v>
      </c>
      <c r="Q3708" t="str">
        <f t="shared" si="229"/>
        <v>plays</v>
      </c>
      <c r="R3708">
        <f t="shared" si="230"/>
        <v>2014</v>
      </c>
      <c r="S3708">
        <f t="shared" si="231"/>
        <v>2014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(((J3709/60)/60)/24)+DATE(1970,1,1)</f>
        <v>42552.048356481479</v>
      </c>
      <c r="P3709" t="str">
        <f t="shared" si="228"/>
        <v>theater</v>
      </c>
      <c r="Q3709" t="str">
        <f t="shared" si="229"/>
        <v>plays</v>
      </c>
      <c r="R3709">
        <f t="shared" si="230"/>
        <v>2016</v>
      </c>
      <c r="S3709">
        <f t="shared" si="231"/>
        <v>2016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(((J3710/60)/60)/24)+DATE(1970,1,1)</f>
        <v>41810.142199074071</v>
      </c>
      <c r="P3710" t="str">
        <f t="shared" si="228"/>
        <v>theater</v>
      </c>
      <c r="Q3710" t="str">
        <f t="shared" si="229"/>
        <v>plays</v>
      </c>
      <c r="R3710">
        <f t="shared" si="230"/>
        <v>2014</v>
      </c>
      <c r="S3710">
        <f t="shared" si="231"/>
        <v>2014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(((J3711/60)/60)/24)+DATE(1970,1,1)</f>
        <v>41785.707708333335</v>
      </c>
      <c r="P3711" t="str">
        <f t="shared" si="228"/>
        <v>theater</v>
      </c>
      <c r="Q3711" t="str">
        <f t="shared" si="229"/>
        <v>plays</v>
      </c>
      <c r="R3711">
        <f t="shared" si="230"/>
        <v>2014</v>
      </c>
      <c r="S3711">
        <f t="shared" si="231"/>
        <v>2014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(((J3712/60)/60)/24)+DATE(1970,1,1)</f>
        <v>42072.576249999998</v>
      </c>
      <c r="P3712" t="str">
        <f t="shared" si="228"/>
        <v>theater</v>
      </c>
      <c r="Q3712" t="str">
        <f t="shared" si="229"/>
        <v>plays</v>
      </c>
      <c r="R3712">
        <f t="shared" si="230"/>
        <v>2015</v>
      </c>
      <c r="S3712">
        <f t="shared" si="231"/>
        <v>2015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(((J3713/60)/60)/24)+DATE(1970,1,1)</f>
        <v>41779.724224537036</v>
      </c>
      <c r="P3713" t="str">
        <f t="shared" si="228"/>
        <v>theater</v>
      </c>
      <c r="Q3713" t="str">
        <f t="shared" si="229"/>
        <v>plays</v>
      </c>
      <c r="R3713">
        <f t="shared" si="230"/>
        <v>2014</v>
      </c>
      <c r="S3713">
        <f t="shared" si="231"/>
        <v>2014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(((J3714/60)/60)/24)+DATE(1970,1,1)</f>
        <v>42134.172071759262</v>
      </c>
      <c r="P3714" t="str">
        <f t="shared" ref="P3714:P3777" si="232">LEFT(N3714,SEARCH("/",N3714)-1)</f>
        <v>theater</v>
      </c>
      <c r="Q3714" t="str">
        <f t="shared" ref="Q3714:Q3777" si="233">RIGHT(N3714,LEN(N3714)-SEARCH("/",N3714))</f>
        <v>plays</v>
      </c>
      <c r="R3714">
        <f t="shared" si="230"/>
        <v>2015</v>
      </c>
      <c r="S3714">
        <f t="shared" si="231"/>
        <v>2015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(((J3715/60)/60)/24)+DATE(1970,1,1)</f>
        <v>42505.738032407404</v>
      </c>
      <c r="P3715" t="str">
        <f t="shared" si="232"/>
        <v>theater</v>
      </c>
      <c r="Q3715" t="str">
        <f t="shared" si="233"/>
        <v>plays</v>
      </c>
      <c r="R3715">
        <f t="shared" ref="R3715:R3778" si="234">YEAR(O3715)</f>
        <v>2016</v>
      </c>
      <c r="S3715">
        <f t="shared" ref="S3715:S3778" si="235">YEAR(O3715)</f>
        <v>2016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(((J3716/60)/60)/24)+DATE(1970,1,1)</f>
        <v>42118.556331018524</v>
      </c>
      <c r="P3716" t="str">
        <f t="shared" si="232"/>
        <v>theater</v>
      </c>
      <c r="Q3716" t="str">
        <f t="shared" si="233"/>
        <v>plays</v>
      </c>
      <c r="R3716">
        <f t="shared" si="234"/>
        <v>2015</v>
      </c>
      <c r="S3716">
        <f t="shared" si="235"/>
        <v>2015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(((J3717/60)/60)/24)+DATE(1970,1,1)</f>
        <v>42036.995590277773</v>
      </c>
      <c r="P3717" t="str">
        <f t="shared" si="232"/>
        <v>theater</v>
      </c>
      <c r="Q3717" t="str">
        <f t="shared" si="233"/>
        <v>plays</v>
      </c>
      <c r="R3717">
        <f t="shared" si="234"/>
        <v>2015</v>
      </c>
      <c r="S3717">
        <f t="shared" si="235"/>
        <v>2015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(((J3718/60)/60)/24)+DATE(1970,1,1)</f>
        <v>42360.887835648144</v>
      </c>
      <c r="P3718" t="str">
        <f t="shared" si="232"/>
        <v>theater</v>
      </c>
      <c r="Q3718" t="str">
        <f t="shared" si="233"/>
        <v>plays</v>
      </c>
      <c r="R3718">
        <f t="shared" si="234"/>
        <v>2015</v>
      </c>
      <c r="S3718">
        <f t="shared" si="235"/>
        <v>2015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(((J3719/60)/60)/24)+DATE(1970,1,1)</f>
        <v>42102.866307870368</v>
      </c>
      <c r="P3719" t="str">
        <f t="shared" si="232"/>
        <v>theater</v>
      </c>
      <c r="Q3719" t="str">
        <f t="shared" si="233"/>
        <v>plays</v>
      </c>
      <c r="R3719">
        <f t="shared" si="234"/>
        <v>2015</v>
      </c>
      <c r="S3719">
        <f t="shared" si="235"/>
        <v>2015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(((J3720/60)/60)/24)+DATE(1970,1,1)</f>
        <v>42032.716145833328</v>
      </c>
      <c r="P3720" t="str">
        <f t="shared" si="232"/>
        <v>theater</v>
      </c>
      <c r="Q3720" t="str">
        <f t="shared" si="233"/>
        <v>plays</v>
      </c>
      <c r="R3720">
        <f t="shared" si="234"/>
        <v>2015</v>
      </c>
      <c r="S3720">
        <f t="shared" si="235"/>
        <v>2015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(((J3721/60)/60)/24)+DATE(1970,1,1)</f>
        <v>42147.729930555557</v>
      </c>
      <c r="P3721" t="str">
        <f t="shared" si="232"/>
        <v>theater</v>
      </c>
      <c r="Q3721" t="str">
        <f t="shared" si="233"/>
        <v>plays</v>
      </c>
      <c r="R3721">
        <f t="shared" si="234"/>
        <v>2015</v>
      </c>
      <c r="S3721">
        <f t="shared" si="235"/>
        <v>2015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(((J3722/60)/60)/24)+DATE(1970,1,1)</f>
        <v>42165.993125000001</v>
      </c>
      <c r="P3722" t="str">
        <f t="shared" si="232"/>
        <v>theater</v>
      </c>
      <c r="Q3722" t="str">
        <f t="shared" si="233"/>
        <v>plays</v>
      </c>
      <c r="R3722">
        <f t="shared" si="234"/>
        <v>2015</v>
      </c>
      <c r="S3722">
        <f t="shared" si="235"/>
        <v>2015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(((J3723/60)/60)/24)+DATE(1970,1,1)</f>
        <v>41927.936157407406</v>
      </c>
      <c r="P3723" t="str">
        <f t="shared" si="232"/>
        <v>theater</v>
      </c>
      <c r="Q3723" t="str">
        <f t="shared" si="233"/>
        <v>plays</v>
      </c>
      <c r="R3723">
        <f t="shared" si="234"/>
        <v>2014</v>
      </c>
      <c r="S3723">
        <f t="shared" si="235"/>
        <v>2014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(((J3724/60)/60)/24)+DATE(1970,1,1)</f>
        <v>42381.671840277777</v>
      </c>
      <c r="P3724" t="str">
        <f t="shared" si="232"/>
        <v>theater</v>
      </c>
      <c r="Q3724" t="str">
        <f t="shared" si="233"/>
        <v>plays</v>
      </c>
      <c r="R3724">
        <f t="shared" si="234"/>
        <v>2016</v>
      </c>
      <c r="S3724">
        <f t="shared" si="235"/>
        <v>2016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(((J3725/60)/60)/24)+DATE(1970,1,1)</f>
        <v>41943.753032407411</v>
      </c>
      <c r="P3725" t="str">
        <f t="shared" si="232"/>
        <v>theater</v>
      </c>
      <c r="Q3725" t="str">
        <f t="shared" si="233"/>
        <v>plays</v>
      </c>
      <c r="R3725">
        <f t="shared" si="234"/>
        <v>2014</v>
      </c>
      <c r="S3725">
        <f t="shared" si="235"/>
        <v>2014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(((J3726/60)/60)/24)+DATE(1970,1,1)</f>
        <v>42465.491435185191</v>
      </c>
      <c r="P3726" t="str">
        <f t="shared" si="232"/>
        <v>theater</v>
      </c>
      <c r="Q3726" t="str">
        <f t="shared" si="233"/>
        <v>plays</v>
      </c>
      <c r="R3726">
        <f t="shared" si="234"/>
        <v>2016</v>
      </c>
      <c r="S3726">
        <f t="shared" si="235"/>
        <v>2016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(((J3727/60)/60)/24)+DATE(1970,1,1)</f>
        <v>42401.945219907408</v>
      </c>
      <c r="P3727" t="str">
        <f t="shared" si="232"/>
        <v>theater</v>
      </c>
      <c r="Q3727" t="str">
        <f t="shared" si="233"/>
        <v>plays</v>
      </c>
      <c r="R3727">
        <f t="shared" si="234"/>
        <v>2016</v>
      </c>
      <c r="S3727">
        <f t="shared" si="235"/>
        <v>2016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(((J3728/60)/60)/24)+DATE(1970,1,1)</f>
        <v>42462.140868055561</v>
      </c>
      <c r="P3728" t="str">
        <f t="shared" si="232"/>
        <v>theater</v>
      </c>
      <c r="Q3728" t="str">
        <f t="shared" si="233"/>
        <v>plays</v>
      </c>
      <c r="R3728">
        <f t="shared" si="234"/>
        <v>2016</v>
      </c>
      <c r="S3728">
        <f t="shared" si="235"/>
        <v>2016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(((J3729/60)/60)/24)+DATE(1970,1,1)</f>
        <v>42632.348310185189</v>
      </c>
      <c r="P3729" t="str">
        <f t="shared" si="232"/>
        <v>theater</v>
      </c>
      <c r="Q3729" t="str">
        <f t="shared" si="233"/>
        <v>plays</v>
      </c>
      <c r="R3729">
        <f t="shared" si="234"/>
        <v>2016</v>
      </c>
      <c r="S3729">
        <f t="shared" si="235"/>
        <v>2016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(((J3730/60)/60)/24)+DATE(1970,1,1)</f>
        <v>42205.171018518522</v>
      </c>
      <c r="P3730" t="str">
        <f t="shared" si="232"/>
        <v>theater</v>
      </c>
      <c r="Q3730" t="str">
        <f t="shared" si="233"/>
        <v>plays</v>
      </c>
      <c r="R3730">
        <f t="shared" si="234"/>
        <v>2015</v>
      </c>
      <c r="S3730">
        <f t="shared" si="235"/>
        <v>2015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(((J3731/60)/60)/24)+DATE(1970,1,1)</f>
        <v>42041.205000000002</v>
      </c>
      <c r="P3731" t="str">
        <f t="shared" si="232"/>
        <v>theater</v>
      </c>
      <c r="Q3731" t="str">
        <f t="shared" si="233"/>
        <v>plays</v>
      </c>
      <c r="R3731">
        <f t="shared" si="234"/>
        <v>2015</v>
      </c>
      <c r="S3731">
        <f t="shared" si="235"/>
        <v>2015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(((J3732/60)/60)/24)+DATE(1970,1,1)</f>
        <v>42203.677766203706</v>
      </c>
      <c r="P3732" t="str">
        <f t="shared" si="232"/>
        <v>theater</v>
      </c>
      <c r="Q3732" t="str">
        <f t="shared" si="233"/>
        <v>plays</v>
      </c>
      <c r="R3732">
        <f t="shared" si="234"/>
        <v>2015</v>
      </c>
      <c r="S3732">
        <f t="shared" si="235"/>
        <v>2015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(((J3733/60)/60)/24)+DATE(1970,1,1)</f>
        <v>41983.752847222218</v>
      </c>
      <c r="P3733" t="str">
        <f t="shared" si="232"/>
        <v>theater</v>
      </c>
      <c r="Q3733" t="str">
        <f t="shared" si="233"/>
        <v>plays</v>
      </c>
      <c r="R3733">
        <f t="shared" si="234"/>
        <v>2014</v>
      </c>
      <c r="S3733">
        <f t="shared" si="235"/>
        <v>2014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(((J3734/60)/60)/24)+DATE(1970,1,1)</f>
        <v>41968.677465277782</v>
      </c>
      <c r="P3734" t="str">
        <f t="shared" si="232"/>
        <v>theater</v>
      </c>
      <c r="Q3734" t="str">
        <f t="shared" si="233"/>
        <v>plays</v>
      </c>
      <c r="R3734">
        <f t="shared" si="234"/>
        <v>2014</v>
      </c>
      <c r="S3734">
        <f t="shared" si="235"/>
        <v>2014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(((J3735/60)/60)/24)+DATE(1970,1,1)</f>
        <v>42103.024398148147</v>
      </c>
      <c r="P3735" t="str">
        <f t="shared" si="232"/>
        <v>theater</v>
      </c>
      <c r="Q3735" t="str">
        <f t="shared" si="233"/>
        <v>plays</v>
      </c>
      <c r="R3735">
        <f t="shared" si="234"/>
        <v>2015</v>
      </c>
      <c r="S3735">
        <f t="shared" si="235"/>
        <v>2015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(((J3736/60)/60)/24)+DATE(1970,1,1)</f>
        <v>42089.901574074072</v>
      </c>
      <c r="P3736" t="str">
        <f t="shared" si="232"/>
        <v>theater</v>
      </c>
      <c r="Q3736" t="str">
        <f t="shared" si="233"/>
        <v>plays</v>
      </c>
      <c r="R3736">
        <f t="shared" si="234"/>
        <v>2015</v>
      </c>
      <c r="S3736">
        <f t="shared" si="235"/>
        <v>2015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(((J3737/60)/60)/24)+DATE(1970,1,1)</f>
        <v>42122.693159722221</v>
      </c>
      <c r="P3737" t="str">
        <f t="shared" si="232"/>
        <v>theater</v>
      </c>
      <c r="Q3737" t="str">
        <f t="shared" si="233"/>
        <v>plays</v>
      </c>
      <c r="R3737">
        <f t="shared" si="234"/>
        <v>2015</v>
      </c>
      <c r="S3737">
        <f t="shared" si="235"/>
        <v>2015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(((J3738/60)/60)/24)+DATE(1970,1,1)</f>
        <v>42048.711724537032</v>
      </c>
      <c r="P3738" t="str">
        <f t="shared" si="232"/>
        <v>theater</v>
      </c>
      <c r="Q3738" t="str">
        <f t="shared" si="233"/>
        <v>plays</v>
      </c>
      <c r="R3738">
        <f t="shared" si="234"/>
        <v>2015</v>
      </c>
      <c r="S3738">
        <f t="shared" si="235"/>
        <v>2015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(((J3739/60)/60)/24)+DATE(1970,1,1)</f>
        <v>42297.691006944442</v>
      </c>
      <c r="P3739" t="str">
        <f t="shared" si="232"/>
        <v>theater</v>
      </c>
      <c r="Q3739" t="str">
        <f t="shared" si="233"/>
        <v>plays</v>
      </c>
      <c r="R3739">
        <f t="shared" si="234"/>
        <v>2015</v>
      </c>
      <c r="S3739">
        <f t="shared" si="235"/>
        <v>2015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(((J3740/60)/60)/24)+DATE(1970,1,1)</f>
        <v>41813.938715277778</v>
      </c>
      <c r="P3740" t="str">
        <f t="shared" si="232"/>
        <v>theater</v>
      </c>
      <c r="Q3740" t="str">
        <f t="shared" si="233"/>
        <v>plays</v>
      </c>
      <c r="R3740">
        <f t="shared" si="234"/>
        <v>2014</v>
      </c>
      <c r="S3740">
        <f t="shared" si="235"/>
        <v>2014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(((J3741/60)/60)/24)+DATE(1970,1,1)</f>
        <v>42548.449861111112</v>
      </c>
      <c r="P3741" t="str">
        <f t="shared" si="232"/>
        <v>theater</v>
      </c>
      <c r="Q3741" t="str">
        <f t="shared" si="233"/>
        <v>plays</v>
      </c>
      <c r="R3741">
        <f t="shared" si="234"/>
        <v>2016</v>
      </c>
      <c r="S3741">
        <f t="shared" si="235"/>
        <v>2016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(((J3742/60)/60)/24)+DATE(1970,1,1)</f>
        <v>41833.089756944442</v>
      </c>
      <c r="P3742" t="str">
        <f t="shared" si="232"/>
        <v>theater</v>
      </c>
      <c r="Q3742" t="str">
        <f t="shared" si="233"/>
        <v>plays</v>
      </c>
      <c r="R3742">
        <f t="shared" si="234"/>
        <v>2014</v>
      </c>
      <c r="S3742">
        <f t="shared" si="235"/>
        <v>2014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(((J3743/60)/60)/24)+DATE(1970,1,1)</f>
        <v>42325.920717592591</v>
      </c>
      <c r="P3743" t="str">
        <f t="shared" si="232"/>
        <v>theater</v>
      </c>
      <c r="Q3743" t="str">
        <f t="shared" si="233"/>
        <v>plays</v>
      </c>
      <c r="R3743">
        <f t="shared" si="234"/>
        <v>2015</v>
      </c>
      <c r="S3743">
        <f t="shared" si="235"/>
        <v>2015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(((J3744/60)/60)/24)+DATE(1970,1,1)</f>
        <v>41858.214629629627</v>
      </c>
      <c r="P3744" t="str">
        <f t="shared" si="232"/>
        <v>theater</v>
      </c>
      <c r="Q3744" t="str">
        <f t="shared" si="233"/>
        <v>plays</v>
      </c>
      <c r="R3744">
        <f t="shared" si="234"/>
        <v>2014</v>
      </c>
      <c r="S3744">
        <f t="shared" si="235"/>
        <v>2014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(((J3745/60)/60)/24)+DATE(1970,1,1)</f>
        <v>41793.710231481484</v>
      </c>
      <c r="P3745" t="str">
        <f t="shared" si="232"/>
        <v>theater</v>
      </c>
      <c r="Q3745" t="str">
        <f t="shared" si="233"/>
        <v>plays</v>
      </c>
      <c r="R3745">
        <f t="shared" si="234"/>
        <v>2014</v>
      </c>
      <c r="S3745">
        <f t="shared" si="235"/>
        <v>2014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(((J3746/60)/60)/24)+DATE(1970,1,1)</f>
        <v>41793.814259259263</v>
      </c>
      <c r="P3746" t="str">
        <f t="shared" si="232"/>
        <v>theater</v>
      </c>
      <c r="Q3746" t="str">
        <f t="shared" si="233"/>
        <v>plays</v>
      </c>
      <c r="R3746">
        <f t="shared" si="234"/>
        <v>2014</v>
      </c>
      <c r="S3746">
        <f t="shared" si="235"/>
        <v>2014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(((J3747/60)/60)/24)+DATE(1970,1,1)</f>
        <v>41831.697939814818</v>
      </c>
      <c r="P3747" t="str">
        <f t="shared" si="232"/>
        <v>theater</v>
      </c>
      <c r="Q3747" t="str">
        <f t="shared" si="233"/>
        <v>plays</v>
      </c>
      <c r="R3747">
        <f t="shared" si="234"/>
        <v>2014</v>
      </c>
      <c r="S3747">
        <f t="shared" si="235"/>
        <v>2014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(((J3748/60)/60)/24)+DATE(1970,1,1)</f>
        <v>42621.389340277776</v>
      </c>
      <c r="P3748" t="str">
        <f t="shared" si="232"/>
        <v>theater</v>
      </c>
      <c r="Q3748" t="str">
        <f t="shared" si="233"/>
        <v>plays</v>
      </c>
      <c r="R3748">
        <f t="shared" si="234"/>
        <v>2016</v>
      </c>
      <c r="S3748">
        <f t="shared" si="235"/>
        <v>2016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(((J3749/60)/60)/24)+DATE(1970,1,1)</f>
        <v>42164.299722222218</v>
      </c>
      <c r="P3749" t="str">
        <f t="shared" si="232"/>
        <v>theater</v>
      </c>
      <c r="Q3749" t="str">
        <f t="shared" si="233"/>
        <v>plays</v>
      </c>
      <c r="R3749">
        <f t="shared" si="234"/>
        <v>2015</v>
      </c>
      <c r="S3749">
        <f t="shared" si="235"/>
        <v>2015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(((J3750/60)/60)/24)+DATE(1970,1,1)</f>
        <v>42395.706435185188</v>
      </c>
      <c r="P3750" t="str">
        <f t="shared" si="232"/>
        <v>theater</v>
      </c>
      <c r="Q3750" t="str">
        <f t="shared" si="233"/>
        <v>musical</v>
      </c>
      <c r="R3750">
        <f t="shared" si="234"/>
        <v>2016</v>
      </c>
      <c r="S3750">
        <f t="shared" si="235"/>
        <v>2016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(((J3751/60)/60)/24)+DATE(1970,1,1)</f>
        <v>42458.127175925925</v>
      </c>
      <c r="P3751" t="str">
        <f t="shared" si="232"/>
        <v>theater</v>
      </c>
      <c r="Q3751" t="str">
        <f t="shared" si="233"/>
        <v>musical</v>
      </c>
      <c r="R3751">
        <f t="shared" si="234"/>
        <v>2016</v>
      </c>
      <c r="S3751">
        <f t="shared" si="235"/>
        <v>2016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(((J3752/60)/60)/24)+DATE(1970,1,1)</f>
        <v>42016.981574074074</v>
      </c>
      <c r="P3752" t="str">
        <f t="shared" si="232"/>
        <v>theater</v>
      </c>
      <c r="Q3752" t="str">
        <f t="shared" si="233"/>
        <v>musical</v>
      </c>
      <c r="R3752">
        <f t="shared" si="234"/>
        <v>2015</v>
      </c>
      <c r="S3752">
        <f t="shared" si="235"/>
        <v>2015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(((J3753/60)/60)/24)+DATE(1970,1,1)</f>
        <v>42403.035567129627</v>
      </c>
      <c r="P3753" t="str">
        <f t="shared" si="232"/>
        <v>theater</v>
      </c>
      <c r="Q3753" t="str">
        <f t="shared" si="233"/>
        <v>musical</v>
      </c>
      <c r="R3753">
        <f t="shared" si="234"/>
        <v>2016</v>
      </c>
      <c r="S3753">
        <f t="shared" si="235"/>
        <v>2016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(((J3754/60)/60)/24)+DATE(1970,1,1)</f>
        <v>42619.802488425921</v>
      </c>
      <c r="P3754" t="str">
        <f t="shared" si="232"/>
        <v>theater</v>
      </c>
      <c r="Q3754" t="str">
        <f t="shared" si="233"/>
        <v>musical</v>
      </c>
      <c r="R3754">
        <f t="shared" si="234"/>
        <v>2016</v>
      </c>
      <c r="S3754">
        <f t="shared" si="235"/>
        <v>2016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(((J3755/60)/60)/24)+DATE(1970,1,1)</f>
        <v>42128.824074074073</v>
      </c>
      <c r="P3755" t="str">
        <f t="shared" si="232"/>
        <v>theater</v>
      </c>
      <c r="Q3755" t="str">
        <f t="shared" si="233"/>
        <v>musical</v>
      </c>
      <c r="R3755">
        <f t="shared" si="234"/>
        <v>2015</v>
      </c>
      <c r="S3755">
        <f t="shared" si="235"/>
        <v>2015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(((J3756/60)/60)/24)+DATE(1970,1,1)</f>
        <v>41808.881215277775</v>
      </c>
      <c r="P3756" t="str">
        <f t="shared" si="232"/>
        <v>theater</v>
      </c>
      <c r="Q3756" t="str">
        <f t="shared" si="233"/>
        <v>musical</v>
      </c>
      <c r="R3756">
        <f t="shared" si="234"/>
        <v>2014</v>
      </c>
      <c r="S3756">
        <f t="shared" si="235"/>
        <v>2014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(((J3757/60)/60)/24)+DATE(1970,1,1)</f>
        <v>42445.866979166662</v>
      </c>
      <c r="P3757" t="str">
        <f t="shared" si="232"/>
        <v>theater</v>
      </c>
      <c r="Q3757" t="str">
        <f t="shared" si="233"/>
        <v>musical</v>
      </c>
      <c r="R3757">
        <f t="shared" si="234"/>
        <v>2016</v>
      </c>
      <c r="S3757">
        <f t="shared" si="235"/>
        <v>2016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(((J3758/60)/60)/24)+DATE(1970,1,1)</f>
        <v>41771.814791666664</v>
      </c>
      <c r="P3758" t="str">
        <f t="shared" si="232"/>
        <v>theater</v>
      </c>
      <c r="Q3758" t="str">
        <f t="shared" si="233"/>
        <v>musical</v>
      </c>
      <c r="R3758">
        <f t="shared" si="234"/>
        <v>2014</v>
      </c>
      <c r="S3758">
        <f t="shared" si="235"/>
        <v>2014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(((J3759/60)/60)/24)+DATE(1970,1,1)</f>
        <v>41954.850868055553</v>
      </c>
      <c r="P3759" t="str">
        <f t="shared" si="232"/>
        <v>theater</v>
      </c>
      <c r="Q3759" t="str">
        <f t="shared" si="233"/>
        <v>musical</v>
      </c>
      <c r="R3759">
        <f t="shared" si="234"/>
        <v>2014</v>
      </c>
      <c r="S3759">
        <f t="shared" si="235"/>
        <v>2014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(((J3760/60)/60)/24)+DATE(1970,1,1)</f>
        <v>41747.471504629626</v>
      </c>
      <c r="P3760" t="str">
        <f t="shared" si="232"/>
        <v>theater</v>
      </c>
      <c r="Q3760" t="str">
        <f t="shared" si="233"/>
        <v>musical</v>
      </c>
      <c r="R3760">
        <f t="shared" si="234"/>
        <v>2014</v>
      </c>
      <c r="S3760">
        <f t="shared" si="235"/>
        <v>2014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(((J3761/60)/60)/24)+DATE(1970,1,1)</f>
        <v>42182.108252314814</v>
      </c>
      <c r="P3761" t="str">
        <f t="shared" si="232"/>
        <v>theater</v>
      </c>
      <c r="Q3761" t="str">
        <f t="shared" si="233"/>
        <v>musical</v>
      </c>
      <c r="R3761">
        <f t="shared" si="234"/>
        <v>2015</v>
      </c>
      <c r="S3761">
        <f t="shared" si="235"/>
        <v>2015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(((J3762/60)/60)/24)+DATE(1970,1,1)</f>
        <v>41739.525300925925</v>
      </c>
      <c r="P3762" t="str">
        <f t="shared" si="232"/>
        <v>theater</v>
      </c>
      <c r="Q3762" t="str">
        <f t="shared" si="233"/>
        <v>musical</v>
      </c>
      <c r="R3762">
        <f t="shared" si="234"/>
        <v>2014</v>
      </c>
      <c r="S3762">
        <f t="shared" si="235"/>
        <v>2014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(((J3763/60)/60)/24)+DATE(1970,1,1)</f>
        <v>42173.466863425929</v>
      </c>
      <c r="P3763" t="str">
        <f t="shared" si="232"/>
        <v>theater</v>
      </c>
      <c r="Q3763" t="str">
        <f t="shared" si="233"/>
        <v>musical</v>
      </c>
      <c r="R3763">
        <f t="shared" si="234"/>
        <v>2015</v>
      </c>
      <c r="S3763">
        <f t="shared" si="235"/>
        <v>2015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(((J3764/60)/60)/24)+DATE(1970,1,1)</f>
        <v>42193.813530092593</v>
      </c>
      <c r="P3764" t="str">
        <f t="shared" si="232"/>
        <v>theater</v>
      </c>
      <c r="Q3764" t="str">
        <f t="shared" si="233"/>
        <v>musical</v>
      </c>
      <c r="R3764">
        <f t="shared" si="234"/>
        <v>2015</v>
      </c>
      <c r="S3764">
        <f t="shared" si="235"/>
        <v>2015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(((J3765/60)/60)/24)+DATE(1970,1,1)</f>
        <v>42065.750300925924</v>
      </c>
      <c r="P3765" t="str">
        <f t="shared" si="232"/>
        <v>theater</v>
      </c>
      <c r="Q3765" t="str">
        <f t="shared" si="233"/>
        <v>musical</v>
      </c>
      <c r="R3765">
        <f t="shared" si="234"/>
        <v>2015</v>
      </c>
      <c r="S3765">
        <f t="shared" si="235"/>
        <v>2015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(((J3766/60)/60)/24)+DATE(1970,1,1)</f>
        <v>42499.842962962968</v>
      </c>
      <c r="P3766" t="str">
        <f t="shared" si="232"/>
        <v>theater</v>
      </c>
      <c r="Q3766" t="str">
        <f t="shared" si="233"/>
        <v>musical</v>
      </c>
      <c r="R3766">
        <f t="shared" si="234"/>
        <v>2016</v>
      </c>
      <c r="S3766">
        <f t="shared" si="235"/>
        <v>2016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(((J3767/60)/60)/24)+DATE(1970,1,1)</f>
        <v>41820.776412037041</v>
      </c>
      <c r="P3767" t="str">
        <f t="shared" si="232"/>
        <v>theater</v>
      </c>
      <c r="Q3767" t="str">
        <f t="shared" si="233"/>
        <v>musical</v>
      </c>
      <c r="R3767">
        <f t="shared" si="234"/>
        <v>2014</v>
      </c>
      <c r="S3767">
        <f t="shared" si="235"/>
        <v>2014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(((J3768/60)/60)/24)+DATE(1970,1,1)</f>
        <v>41788.167187500003</v>
      </c>
      <c r="P3768" t="str">
        <f t="shared" si="232"/>
        <v>theater</v>
      </c>
      <c r="Q3768" t="str">
        <f t="shared" si="233"/>
        <v>musical</v>
      </c>
      <c r="R3768">
        <f t="shared" si="234"/>
        <v>2014</v>
      </c>
      <c r="S3768">
        <f t="shared" si="235"/>
        <v>2014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(((J3769/60)/60)/24)+DATE(1970,1,1)</f>
        <v>42050.019641203704</v>
      </c>
      <c r="P3769" t="str">
        <f t="shared" si="232"/>
        <v>theater</v>
      </c>
      <c r="Q3769" t="str">
        <f t="shared" si="233"/>
        <v>musical</v>
      </c>
      <c r="R3769">
        <f t="shared" si="234"/>
        <v>2015</v>
      </c>
      <c r="S3769">
        <f t="shared" si="235"/>
        <v>2015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(((J3770/60)/60)/24)+DATE(1970,1,1)</f>
        <v>41772.727893518517</v>
      </c>
      <c r="P3770" t="str">
        <f t="shared" si="232"/>
        <v>theater</v>
      </c>
      <c r="Q3770" t="str">
        <f t="shared" si="233"/>
        <v>musical</v>
      </c>
      <c r="R3770">
        <f t="shared" si="234"/>
        <v>2014</v>
      </c>
      <c r="S3770">
        <f t="shared" si="235"/>
        <v>2014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(((J3771/60)/60)/24)+DATE(1970,1,1)</f>
        <v>42445.598136574074</v>
      </c>
      <c r="P3771" t="str">
        <f t="shared" si="232"/>
        <v>theater</v>
      </c>
      <c r="Q3771" t="str">
        <f t="shared" si="233"/>
        <v>musical</v>
      </c>
      <c r="R3771">
        <f t="shared" si="234"/>
        <v>2016</v>
      </c>
      <c r="S3771">
        <f t="shared" si="235"/>
        <v>2016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(((J3772/60)/60)/24)+DATE(1970,1,1)</f>
        <v>42138.930671296301</v>
      </c>
      <c r="P3772" t="str">
        <f t="shared" si="232"/>
        <v>theater</v>
      </c>
      <c r="Q3772" t="str">
        <f t="shared" si="233"/>
        <v>musical</v>
      </c>
      <c r="R3772">
        <f t="shared" si="234"/>
        <v>2015</v>
      </c>
      <c r="S3772">
        <f t="shared" si="235"/>
        <v>2015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(((J3773/60)/60)/24)+DATE(1970,1,1)</f>
        <v>42493.857083333336</v>
      </c>
      <c r="P3773" t="str">
        <f t="shared" si="232"/>
        <v>theater</v>
      </c>
      <c r="Q3773" t="str">
        <f t="shared" si="233"/>
        <v>musical</v>
      </c>
      <c r="R3773">
        <f t="shared" si="234"/>
        <v>2016</v>
      </c>
      <c r="S3773">
        <f t="shared" si="235"/>
        <v>2016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(((J3774/60)/60)/24)+DATE(1970,1,1)</f>
        <v>42682.616967592592</v>
      </c>
      <c r="P3774" t="str">
        <f t="shared" si="232"/>
        <v>theater</v>
      </c>
      <c r="Q3774" t="str">
        <f t="shared" si="233"/>
        <v>musical</v>
      </c>
      <c r="R3774">
        <f t="shared" si="234"/>
        <v>2016</v>
      </c>
      <c r="S3774">
        <f t="shared" si="235"/>
        <v>2016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(((J3775/60)/60)/24)+DATE(1970,1,1)</f>
        <v>42656.005173611105</v>
      </c>
      <c r="P3775" t="str">
        <f t="shared" si="232"/>
        <v>theater</v>
      </c>
      <c r="Q3775" t="str">
        <f t="shared" si="233"/>
        <v>musical</v>
      </c>
      <c r="R3775">
        <f t="shared" si="234"/>
        <v>2016</v>
      </c>
      <c r="S3775">
        <f t="shared" si="235"/>
        <v>2016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(((J3776/60)/60)/24)+DATE(1970,1,1)</f>
        <v>42087.792303240742</v>
      </c>
      <c r="P3776" t="str">
        <f t="shared" si="232"/>
        <v>theater</v>
      </c>
      <c r="Q3776" t="str">
        <f t="shared" si="233"/>
        <v>musical</v>
      </c>
      <c r="R3776">
        <f t="shared" si="234"/>
        <v>2015</v>
      </c>
      <c r="S3776">
        <f t="shared" si="235"/>
        <v>2015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(((J3777/60)/60)/24)+DATE(1970,1,1)</f>
        <v>42075.942627314813</v>
      </c>
      <c r="P3777" t="str">
        <f t="shared" si="232"/>
        <v>theater</v>
      </c>
      <c r="Q3777" t="str">
        <f t="shared" si="233"/>
        <v>musical</v>
      </c>
      <c r="R3777">
        <f t="shared" si="234"/>
        <v>2015</v>
      </c>
      <c r="S3777">
        <f t="shared" si="235"/>
        <v>2015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(((J3778/60)/60)/24)+DATE(1970,1,1)</f>
        <v>41814.367800925924</v>
      </c>
      <c r="P3778" t="str">
        <f t="shared" ref="P3778:P3841" si="236">LEFT(N3778,SEARCH("/",N3778)-1)</f>
        <v>theater</v>
      </c>
      <c r="Q3778" t="str">
        <f t="shared" ref="Q3778:Q3841" si="237">RIGHT(N3778,LEN(N3778)-SEARCH("/",N3778))</f>
        <v>musical</v>
      </c>
      <c r="R3778">
        <f t="shared" si="234"/>
        <v>2014</v>
      </c>
      <c r="S3778">
        <f t="shared" si="235"/>
        <v>2014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(((J3779/60)/60)/24)+DATE(1970,1,1)</f>
        <v>41887.111354166671</v>
      </c>
      <c r="P3779" t="str">
        <f t="shared" si="236"/>
        <v>theater</v>
      </c>
      <c r="Q3779" t="str">
        <f t="shared" si="237"/>
        <v>musical</v>
      </c>
      <c r="R3779">
        <f t="shared" ref="R3779:R3842" si="238">YEAR(O3779)</f>
        <v>2014</v>
      </c>
      <c r="S3779">
        <f t="shared" ref="S3779:S3842" si="239">YEAR(O3779)</f>
        <v>2014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(((J3780/60)/60)/24)+DATE(1970,1,1)</f>
        <v>41989.819212962961</v>
      </c>
      <c r="P3780" t="str">
        <f t="shared" si="236"/>
        <v>theater</v>
      </c>
      <c r="Q3780" t="str">
        <f t="shared" si="237"/>
        <v>musical</v>
      </c>
      <c r="R3780">
        <f t="shared" si="238"/>
        <v>2014</v>
      </c>
      <c r="S3780">
        <f t="shared" si="239"/>
        <v>2014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(((J3781/60)/60)/24)+DATE(1970,1,1)</f>
        <v>42425.735416666663</v>
      </c>
      <c r="P3781" t="str">
        <f t="shared" si="236"/>
        <v>theater</v>
      </c>
      <c r="Q3781" t="str">
        <f t="shared" si="237"/>
        <v>musical</v>
      </c>
      <c r="R3781">
        <f t="shared" si="238"/>
        <v>2016</v>
      </c>
      <c r="S3781">
        <f t="shared" si="239"/>
        <v>2016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(((J3782/60)/60)/24)+DATE(1970,1,1)</f>
        <v>42166.219733796301</v>
      </c>
      <c r="P3782" t="str">
        <f t="shared" si="236"/>
        <v>theater</v>
      </c>
      <c r="Q3782" t="str">
        <f t="shared" si="237"/>
        <v>musical</v>
      </c>
      <c r="R3782">
        <f t="shared" si="238"/>
        <v>2015</v>
      </c>
      <c r="S3782">
        <f t="shared" si="239"/>
        <v>2015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(((J3783/60)/60)/24)+DATE(1970,1,1)</f>
        <v>41865.882928240739</v>
      </c>
      <c r="P3783" t="str">
        <f t="shared" si="236"/>
        <v>theater</v>
      </c>
      <c r="Q3783" t="str">
        <f t="shared" si="237"/>
        <v>musical</v>
      </c>
      <c r="R3783">
        <f t="shared" si="238"/>
        <v>2014</v>
      </c>
      <c r="S3783">
        <f t="shared" si="239"/>
        <v>2014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(((J3784/60)/60)/24)+DATE(1970,1,1)</f>
        <v>42546.862233796302</v>
      </c>
      <c r="P3784" t="str">
        <f t="shared" si="236"/>
        <v>theater</v>
      </c>
      <c r="Q3784" t="str">
        <f t="shared" si="237"/>
        <v>musical</v>
      </c>
      <c r="R3784">
        <f t="shared" si="238"/>
        <v>2016</v>
      </c>
      <c r="S3784">
        <f t="shared" si="239"/>
        <v>2016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(((J3785/60)/60)/24)+DATE(1970,1,1)</f>
        <v>42420.140277777777</v>
      </c>
      <c r="P3785" t="str">
        <f t="shared" si="236"/>
        <v>theater</v>
      </c>
      <c r="Q3785" t="str">
        <f t="shared" si="237"/>
        <v>musical</v>
      </c>
      <c r="R3785">
        <f t="shared" si="238"/>
        <v>2016</v>
      </c>
      <c r="S3785">
        <f t="shared" si="239"/>
        <v>2016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(((J3786/60)/60)/24)+DATE(1970,1,1)</f>
        <v>42531.980694444443</v>
      </c>
      <c r="P3786" t="str">
        <f t="shared" si="236"/>
        <v>theater</v>
      </c>
      <c r="Q3786" t="str">
        <f t="shared" si="237"/>
        <v>musical</v>
      </c>
      <c r="R3786">
        <f t="shared" si="238"/>
        <v>2016</v>
      </c>
      <c r="S3786">
        <f t="shared" si="239"/>
        <v>2016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(((J3787/60)/60)/24)+DATE(1970,1,1)</f>
        <v>42548.63853009259</v>
      </c>
      <c r="P3787" t="str">
        <f t="shared" si="236"/>
        <v>theater</v>
      </c>
      <c r="Q3787" t="str">
        <f t="shared" si="237"/>
        <v>musical</v>
      </c>
      <c r="R3787">
        <f t="shared" si="238"/>
        <v>2016</v>
      </c>
      <c r="S3787">
        <f t="shared" si="239"/>
        <v>2016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(((J3788/60)/60)/24)+DATE(1970,1,1)</f>
        <v>42487.037905092591</v>
      </c>
      <c r="P3788" t="str">
        <f t="shared" si="236"/>
        <v>theater</v>
      </c>
      <c r="Q3788" t="str">
        <f t="shared" si="237"/>
        <v>musical</v>
      </c>
      <c r="R3788">
        <f t="shared" si="238"/>
        <v>2016</v>
      </c>
      <c r="S3788">
        <f t="shared" si="239"/>
        <v>2016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(((J3789/60)/60)/24)+DATE(1970,1,1)</f>
        <v>42167.534791666665</v>
      </c>
      <c r="P3789" t="str">
        <f t="shared" si="236"/>
        <v>theater</v>
      </c>
      <c r="Q3789" t="str">
        <f t="shared" si="237"/>
        <v>musical</v>
      </c>
      <c r="R3789">
        <f t="shared" si="238"/>
        <v>2015</v>
      </c>
      <c r="S3789">
        <f t="shared" si="239"/>
        <v>2015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(((J3790/60)/60)/24)+DATE(1970,1,1)</f>
        <v>42333.695821759262</v>
      </c>
      <c r="P3790" t="str">
        <f t="shared" si="236"/>
        <v>theater</v>
      </c>
      <c r="Q3790" t="str">
        <f t="shared" si="237"/>
        <v>musical</v>
      </c>
      <c r="R3790">
        <f t="shared" si="238"/>
        <v>2015</v>
      </c>
      <c r="S3790">
        <f t="shared" si="239"/>
        <v>2015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(((J3791/60)/60)/24)+DATE(1970,1,1)</f>
        <v>42138.798819444448</v>
      </c>
      <c r="P3791" t="str">
        <f t="shared" si="236"/>
        <v>theater</v>
      </c>
      <c r="Q3791" t="str">
        <f t="shared" si="237"/>
        <v>musical</v>
      </c>
      <c r="R3791">
        <f t="shared" si="238"/>
        <v>2015</v>
      </c>
      <c r="S3791">
        <f t="shared" si="239"/>
        <v>2015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(((J3792/60)/60)/24)+DATE(1970,1,1)</f>
        <v>42666.666932870372</v>
      </c>
      <c r="P3792" t="str">
        <f t="shared" si="236"/>
        <v>theater</v>
      </c>
      <c r="Q3792" t="str">
        <f t="shared" si="237"/>
        <v>musical</v>
      </c>
      <c r="R3792">
        <f t="shared" si="238"/>
        <v>2016</v>
      </c>
      <c r="S3792">
        <f t="shared" si="239"/>
        <v>2016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(((J3793/60)/60)/24)+DATE(1970,1,1)</f>
        <v>41766.692037037035</v>
      </c>
      <c r="P3793" t="str">
        <f t="shared" si="236"/>
        <v>theater</v>
      </c>
      <c r="Q3793" t="str">
        <f t="shared" si="237"/>
        <v>musical</v>
      </c>
      <c r="R3793">
        <f t="shared" si="238"/>
        <v>2014</v>
      </c>
      <c r="S3793">
        <f t="shared" si="239"/>
        <v>2014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(((J3794/60)/60)/24)+DATE(1970,1,1)</f>
        <v>42170.447013888886</v>
      </c>
      <c r="P3794" t="str">
        <f t="shared" si="236"/>
        <v>theater</v>
      </c>
      <c r="Q3794" t="str">
        <f t="shared" si="237"/>
        <v>musical</v>
      </c>
      <c r="R3794">
        <f t="shared" si="238"/>
        <v>2015</v>
      </c>
      <c r="S3794">
        <f t="shared" si="239"/>
        <v>2015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(((J3795/60)/60)/24)+DATE(1970,1,1)</f>
        <v>41968.938993055555</v>
      </c>
      <c r="P3795" t="str">
        <f t="shared" si="236"/>
        <v>theater</v>
      </c>
      <c r="Q3795" t="str">
        <f t="shared" si="237"/>
        <v>musical</v>
      </c>
      <c r="R3795">
        <f t="shared" si="238"/>
        <v>2014</v>
      </c>
      <c r="S3795">
        <f t="shared" si="239"/>
        <v>2014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(((J3796/60)/60)/24)+DATE(1970,1,1)</f>
        <v>42132.58048611111</v>
      </c>
      <c r="P3796" t="str">
        <f t="shared" si="236"/>
        <v>theater</v>
      </c>
      <c r="Q3796" t="str">
        <f t="shared" si="237"/>
        <v>musical</v>
      </c>
      <c r="R3796">
        <f t="shared" si="238"/>
        <v>2015</v>
      </c>
      <c r="S3796">
        <f t="shared" si="239"/>
        <v>2015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(((J3797/60)/60)/24)+DATE(1970,1,1)</f>
        <v>42201.436226851853</v>
      </c>
      <c r="P3797" t="str">
        <f t="shared" si="236"/>
        <v>theater</v>
      </c>
      <c r="Q3797" t="str">
        <f t="shared" si="237"/>
        <v>musical</v>
      </c>
      <c r="R3797">
        <f t="shared" si="238"/>
        <v>2015</v>
      </c>
      <c r="S3797">
        <f t="shared" si="239"/>
        <v>2015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(((J3798/60)/60)/24)+DATE(1970,1,1)</f>
        <v>42689.029583333337</v>
      </c>
      <c r="P3798" t="str">
        <f t="shared" si="236"/>
        <v>theater</v>
      </c>
      <c r="Q3798" t="str">
        <f t="shared" si="237"/>
        <v>musical</v>
      </c>
      <c r="R3798">
        <f t="shared" si="238"/>
        <v>2016</v>
      </c>
      <c r="S3798">
        <f t="shared" si="239"/>
        <v>2016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(((J3799/60)/60)/24)+DATE(1970,1,1)</f>
        <v>42084.881539351853</v>
      </c>
      <c r="P3799" t="str">
        <f t="shared" si="236"/>
        <v>theater</v>
      </c>
      <c r="Q3799" t="str">
        <f t="shared" si="237"/>
        <v>musical</v>
      </c>
      <c r="R3799">
        <f t="shared" si="238"/>
        <v>2015</v>
      </c>
      <c r="S3799">
        <f t="shared" si="239"/>
        <v>2015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(((J3800/60)/60)/24)+DATE(1970,1,1)</f>
        <v>41831.722777777781</v>
      </c>
      <c r="P3800" t="str">
        <f t="shared" si="236"/>
        <v>theater</v>
      </c>
      <c r="Q3800" t="str">
        <f t="shared" si="237"/>
        <v>musical</v>
      </c>
      <c r="R3800">
        <f t="shared" si="238"/>
        <v>2014</v>
      </c>
      <c r="S3800">
        <f t="shared" si="239"/>
        <v>2014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(((J3801/60)/60)/24)+DATE(1970,1,1)</f>
        <v>42410.93105324074</v>
      </c>
      <c r="P3801" t="str">
        <f t="shared" si="236"/>
        <v>theater</v>
      </c>
      <c r="Q3801" t="str">
        <f t="shared" si="237"/>
        <v>musical</v>
      </c>
      <c r="R3801">
        <f t="shared" si="238"/>
        <v>2016</v>
      </c>
      <c r="S3801">
        <f t="shared" si="239"/>
        <v>2016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(((J3802/60)/60)/24)+DATE(1970,1,1)</f>
        <v>41982.737071759257</v>
      </c>
      <c r="P3802" t="str">
        <f t="shared" si="236"/>
        <v>theater</v>
      </c>
      <c r="Q3802" t="str">
        <f t="shared" si="237"/>
        <v>musical</v>
      </c>
      <c r="R3802">
        <f t="shared" si="238"/>
        <v>2014</v>
      </c>
      <c r="S3802">
        <f t="shared" si="239"/>
        <v>2014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(((J3803/60)/60)/24)+DATE(1970,1,1)</f>
        <v>41975.676111111112</v>
      </c>
      <c r="P3803" t="str">
        <f t="shared" si="236"/>
        <v>theater</v>
      </c>
      <c r="Q3803" t="str">
        <f t="shared" si="237"/>
        <v>musical</v>
      </c>
      <c r="R3803">
        <f t="shared" si="238"/>
        <v>2014</v>
      </c>
      <c r="S3803">
        <f t="shared" si="239"/>
        <v>2014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(((J3804/60)/60)/24)+DATE(1970,1,1)</f>
        <v>42269.126226851848</v>
      </c>
      <c r="P3804" t="str">
        <f t="shared" si="236"/>
        <v>theater</v>
      </c>
      <c r="Q3804" t="str">
        <f t="shared" si="237"/>
        <v>musical</v>
      </c>
      <c r="R3804">
        <f t="shared" si="238"/>
        <v>2015</v>
      </c>
      <c r="S3804">
        <f t="shared" si="239"/>
        <v>2015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(((J3805/60)/60)/24)+DATE(1970,1,1)</f>
        <v>42403.971851851849</v>
      </c>
      <c r="P3805" t="str">
        <f t="shared" si="236"/>
        <v>theater</v>
      </c>
      <c r="Q3805" t="str">
        <f t="shared" si="237"/>
        <v>musical</v>
      </c>
      <c r="R3805">
        <f t="shared" si="238"/>
        <v>2016</v>
      </c>
      <c r="S3805">
        <f t="shared" si="239"/>
        <v>2016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(((J3806/60)/60)/24)+DATE(1970,1,1)</f>
        <v>42527.00953703704</v>
      </c>
      <c r="P3806" t="str">
        <f t="shared" si="236"/>
        <v>theater</v>
      </c>
      <c r="Q3806" t="str">
        <f t="shared" si="237"/>
        <v>musical</v>
      </c>
      <c r="R3806">
        <f t="shared" si="238"/>
        <v>2016</v>
      </c>
      <c r="S3806">
        <f t="shared" si="239"/>
        <v>2016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(((J3807/60)/60)/24)+DATE(1970,1,1)</f>
        <v>41849.887037037035</v>
      </c>
      <c r="P3807" t="str">
        <f t="shared" si="236"/>
        <v>theater</v>
      </c>
      <c r="Q3807" t="str">
        <f t="shared" si="237"/>
        <v>musical</v>
      </c>
      <c r="R3807">
        <f t="shared" si="238"/>
        <v>2014</v>
      </c>
      <c r="S3807">
        <f t="shared" si="239"/>
        <v>2014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(((J3808/60)/60)/24)+DATE(1970,1,1)</f>
        <v>41799.259039351848</v>
      </c>
      <c r="P3808" t="str">
        <f t="shared" si="236"/>
        <v>theater</v>
      </c>
      <c r="Q3808" t="str">
        <f t="shared" si="237"/>
        <v>musical</v>
      </c>
      <c r="R3808">
        <f t="shared" si="238"/>
        <v>2014</v>
      </c>
      <c r="S3808">
        <f t="shared" si="239"/>
        <v>2014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(((J3809/60)/60)/24)+DATE(1970,1,1)</f>
        <v>42090.909016203703</v>
      </c>
      <c r="P3809" t="str">
        <f t="shared" si="236"/>
        <v>theater</v>
      </c>
      <c r="Q3809" t="str">
        <f t="shared" si="237"/>
        <v>musical</v>
      </c>
      <c r="R3809">
        <f t="shared" si="238"/>
        <v>2015</v>
      </c>
      <c r="S3809">
        <f t="shared" si="239"/>
        <v>2015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(((J3810/60)/60)/24)+DATE(1970,1,1)</f>
        <v>42059.453923611116</v>
      </c>
      <c r="P3810" t="str">
        <f t="shared" si="236"/>
        <v>theater</v>
      </c>
      <c r="Q3810" t="str">
        <f t="shared" si="237"/>
        <v>plays</v>
      </c>
      <c r="R3810">
        <f t="shared" si="238"/>
        <v>2015</v>
      </c>
      <c r="S3810">
        <f t="shared" si="239"/>
        <v>2015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(((J3811/60)/60)/24)+DATE(1970,1,1)</f>
        <v>41800.526701388888</v>
      </c>
      <c r="P3811" t="str">
        <f t="shared" si="236"/>
        <v>theater</v>
      </c>
      <c r="Q3811" t="str">
        <f t="shared" si="237"/>
        <v>plays</v>
      </c>
      <c r="R3811">
        <f t="shared" si="238"/>
        <v>2014</v>
      </c>
      <c r="S3811">
        <f t="shared" si="239"/>
        <v>2014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(((J3812/60)/60)/24)+DATE(1970,1,1)</f>
        <v>42054.849050925928</v>
      </c>
      <c r="P3812" t="str">
        <f t="shared" si="236"/>
        <v>theater</v>
      </c>
      <c r="Q3812" t="str">
        <f t="shared" si="237"/>
        <v>plays</v>
      </c>
      <c r="R3812">
        <f t="shared" si="238"/>
        <v>2015</v>
      </c>
      <c r="S3812">
        <f t="shared" si="239"/>
        <v>2015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(((J3813/60)/60)/24)+DATE(1970,1,1)</f>
        <v>42487.62700231481</v>
      </c>
      <c r="P3813" t="str">
        <f t="shared" si="236"/>
        <v>theater</v>
      </c>
      <c r="Q3813" t="str">
        <f t="shared" si="237"/>
        <v>plays</v>
      </c>
      <c r="R3813">
        <f t="shared" si="238"/>
        <v>2016</v>
      </c>
      <c r="S3813">
        <f t="shared" si="239"/>
        <v>2016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(((J3814/60)/60)/24)+DATE(1970,1,1)</f>
        <v>42109.751250000001</v>
      </c>
      <c r="P3814" t="str">
        <f t="shared" si="236"/>
        <v>theater</v>
      </c>
      <c r="Q3814" t="str">
        <f t="shared" si="237"/>
        <v>plays</v>
      </c>
      <c r="R3814">
        <f t="shared" si="238"/>
        <v>2015</v>
      </c>
      <c r="S3814">
        <f t="shared" si="239"/>
        <v>2015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(((J3815/60)/60)/24)+DATE(1970,1,1)</f>
        <v>42497.275706018518</v>
      </c>
      <c r="P3815" t="str">
        <f t="shared" si="236"/>
        <v>theater</v>
      </c>
      <c r="Q3815" t="str">
        <f t="shared" si="237"/>
        <v>plays</v>
      </c>
      <c r="R3815">
        <f t="shared" si="238"/>
        <v>2016</v>
      </c>
      <c r="S3815">
        <f t="shared" si="239"/>
        <v>2016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(((J3816/60)/60)/24)+DATE(1970,1,1)</f>
        <v>42058.904074074075</v>
      </c>
      <c r="P3816" t="str">
        <f t="shared" si="236"/>
        <v>theater</v>
      </c>
      <c r="Q3816" t="str">
        <f t="shared" si="237"/>
        <v>plays</v>
      </c>
      <c r="R3816">
        <f t="shared" si="238"/>
        <v>2015</v>
      </c>
      <c r="S3816">
        <f t="shared" si="239"/>
        <v>2015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(((J3817/60)/60)/24)+DATE(1970,1,1)</f>
        <v>42207.259918981479</v>
      </c>
      <c r="P3817" t="str">
        <f t="shared" si="236"/>
        <v>theater</v>
      </c>
      <c r="Q3817" t="str">
        <f t="shared" si="237"/>
        <v>plays</v>
      </c>
      <c r="R3817">
        <f t="shared" si="238"/>
        <v>2015</v>
      </c>
      <c r="S3817">
        <f t="shared" si="239"/>
        <v>2015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(((J3818/60)/60)/24)+DATE(1970,1,1)</f>
        <v>41807.690081018518</v>
      </c>
      <c r="P3818" t="str">
        <f t="shared" si="236"/>
        <v>theater</v>
      </c>
      <c r="Q3818" t="str">
        <f t="shared" si="237"/>
        <v>plays</v>
      </c>
      <c r="R3818">
        <f t="shared" si="238"/>
        <v>2014</v>
      </c>
      <c r="S3818">
        <f t="shared" si="239"/>
        <v>2014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(((J3819/60)/60)/24)+DATE(1970,1,1)</f>
        <v>42284.69694444444</v>
      </c>
      <c r="P3819" t="str">
        <f t="shared" si="236"/>
        <v>theater</v>
      </c>
      <c r="Q3819" t="str">
        <f t="shared" si="237"/>
        <v>plays</v>
      </c>
      <c r="R3819">
        <f t="shared" si="238"/>
        <v>2015</v>
      </c>
      <c r="S3819">
        <f t="shared" si="239"/>
        <v>2015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(((J3820/60)/60)/24)+DATE(1970,1,1)</f>
        <v>42045.84238425926</v>
      </c>
      <c r="P3820" t="str">
        <f t="shared" si="236"/>
        <v>theater</v>
      </c>
      <c r="Q3820" t="str">
        <f t="shared" si="237"/>
        <v>plays</v>
      </c>
      <c r="R3820">
        <f t="shared" si="238"/>
        <v>2015</v>
      </c>
      <c r="S3820">
        <f t="shared" si="239"/>
        <v>2015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(((J3821/60)/60)/24)+DATE(1970,1,1)</f>
        <v>42184.209537037037</v>
      </c>
      <c r="P3821" t="str">
        <f t="shared" si="236"/>
        <v>theater</v>
      </c>
      <c r="Q3821" t="str">
        <f t="shared" si="237"/>
        <v>plays</v>
      </c>
      <c r="R3821">
        <f t="shared" si="238"/>
        <v>2015</v>
      </c>
      <c r="S3821">
        <f t="shared" si="239"/>
        <v>2015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(((J3822/60)/60)/24)+DATE(1970,1,1)</f>
        <v>42160.651817129634</v>
      </c>
      <c r="P3822" t="str">
        <f t="shared" si="236"/>
        <v>theater</v>
      </c>
      <c r="Q3822" t="str">
        <f t="shared" si="237"/>
        <v>plays</v>
      </c>
      <c r="R3822">
        <f t="shared" si="238"/>
        <v>2015</v>
      </c>
      <c r="S3822">
        <f t="shared" si="239"/>
        <v>2015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(((J3823/60)/60)/24)+DATE(1970,1,1)</f>
        <v>42341.180636574078</v>
      </c>
      <c r="P3823" t="str">
        <f t="shared" si="236"/>
        <v>theater</v>
      </c>
      <c r="Q3823" t="str">
        <f t="shared" si="237"/>
        <v>plays</v>
      </c>
      <c r="R3823">
        <f t="shared" si="238"/>
        <v>2015</v>
      </c>
      <c r="S3823">
        <f t="shared" si="239"/>
        <v>2015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(((J3824/60)/60)/24)+DATE(1970,1,1)</f>
        <v>42329.838159722218</v>
      </c>
      <c r="P3824" t="str">
        <f t="shared" si="236"/>
        <v>theater</v>
      </c>
      <c r="Q3824" t="str">
        <f t="shared" si="237"/>
        <v>plays</v>
      </c>
      <c r="R3824">
        <f t="shared" si="238"/>
        <v>2015</v>
      </c>
      <c r="S3824">
        <f t="shared" si="239"/>
        <v>2015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(((J3825/60)/60)/24)+DATE(1970,1,1)</f>
        <v>42170.910231481481</v>
      </c>
      <c r="P3825" t="str">
        <f t="shared" si="236"/>
        <v>theater</v>
      </c>
      <c r="Q3825" t="str">
        <f t="shared" si="237"/>
        <v>plays</v>
      </c>
      <c r="R3825">
        <f t="shared" si="238"/>
        <v>2015</v>
      </c>
      <c r="S3825">
        <f t="shared" si="239"/>
        <v>2015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(((J3826/60)/60)/24)+DATE(1970,1,1)</f>
        <v>42571.626192129625</v>
      </c>
      <c r="P3826" t="str">
        <f t="shared" si="236"/>
        <v>theater</v>
      </c>
      <c r="Q3826" t="str">
        <f t="shared" si="237"/>
        <v>plays</v>
      </c>
      <c r="R3826">
        <f t="shared" si="238"/>
        <v>2016</v>
      </c>
      <c r="S3826">
        <f t="shared" si="239"/>
        <v>2016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(((J3827/60)/60)/24)+DATE(1970,1,1)</f>
        <v>42151.069606481484</v>
      </c>
      <c r="P3827" t="str">
        <f t="shared" si="236"/>
        <v>theater</v>
      </c>
      <c r="Q3827" t="str">
        <f t="shared" si="237"/>
        <v>plays</v>
      </c>
      <c r="R3827">
        <f t="shared" si="238"/>
        <v>2015</v>
      </c>
      <c r="S3827">
        <f t="shared" si="239"/>
        <v>2015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(((J3828/60)/60)/24)+DATE(1970,1,1)</f>
        <v>42101.423541666663</v>
      </c>
      <c r="P3828" t="str">
        <f t="shared" si="236"/>
        <v>theater</v>
      </c>
      <c r="Q3828" t="str">
        <f t="shared" si="237"/>
        <v>plays</v>
      </c>
      <c r="R3828">
        <f t="shared" si="238"/>
        <v>2015</v>
      </c>
      <c r="S3828">
        <f t="shared" si="239"/>
        <v>2015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(((J3829/60)/60)/24)+DATE(1970,1,1)</f>
        <v>42034.928252314814</v>
      </c>
      <c r="P3829" t="str">
        <f t="shared" si="236"/>
        <v>theater</v>
      </c>
      <c r="Q3829" t="str">
        <f t="shared" si="237"/>
        <v>plays</v>
      </c>
      <c r="R3829">
        <f t="shared" si="238"/>
        <v>2015</v>
      </c>
      <c r="S3829">
        <f t="shared" si="239"/>
        <v>2015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(((J3830/60)/60)/24)+DATE(1970,1,1)</f>
        <v>41944.527627314819</v>
      </c>
      <c r="P3830" t="str">
        <f t="shared" si="236"/>
        <v>theater</v>
      </c>
      <c r="Q3830" t="str">
        <f t="shared" si="237"/>
        <v>plays</v>
      </c>
      <c r="R3830">
        <f t="shared" si="238"/>
        <v>2014</v>
      </c>
      <c r="S3830">
        <f t="shared" si="239"/>
        <v>2014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(((J3831/60)/60)/24)+DATE(1970,1,1)</f>
        <v>42593.865405092598</v>
      </c>
      <c r="P3831" t="str">
        <f t="shared" si="236"/>
        <v>theater</v>
      </c>
      <c r="Q3831" t="str">
        <f t="shared" si="237"/>
        <v>plays</v>
      </c>
      <c r="R3831">
        <f t="shared" si="238"/>
        <v>2016</v>
      </c>
      <c r="S3831">
        <f t="shared" si="239"/>
        <v>2016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(((J3832/60)/60)/24)+DATE(1970,1,1)</f>
        <v>42503.740868055553</v>
      </c>
      <c r="P3832" t="str">
        <f t="shared" si="236"/>
        <v>theater</v>
      </c>
      <c r="Q3832" t="str">
        <f t="shared" si="237"/>
        <v>plays</v>
      </c>
      <c r="R3832">
        <f t="shared" si="238"/>
        <v>2016</v>
      </c>
      <c r="S3832">
        <f t="shared" si="239"/>
        <v>2016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(((J3833/60)/60)/24)+DATE(1970,1,1)</f>
        <v>41927.848900462966</v>
      </c>
      <c r="P3833" t="str">
        <f t="shared" si="236"/>
        <v>theater</v>
      </c>
      <c r="Q3833" t="str">
        <f t="shared" si="237"/>
        <v>plays</v>
      </c>
      <c r="R3833">
        <f t="shared" si="238"/>
        <v>2014</v>
      </c>
      <c r="S3833">
        <f t="shared" si="239"/>
        <v>2014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(((J3834/60)/60)/24)+DATE(1970,1,1)</f>
        <v>42375.114988425921</v>
      </c>
      <c r="P3834" t="str">
        <f t="shared" si="236"/>
        <v>theater</v>
      </c>
      <c r="Q3834" t="str">
        <f t="shared" si="237"/>
        <v>plays</v>
      </c>
      <c r="R3834">
        <f t="shared" si="238"/>
        <v>2016</v>
      </c>
      <c r="S3834">
        <f t="shared" si="239"/>
        <v>2016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(((J3835/60)/60)/24)+DATE(1970,1,1)</f>
        <v>41963.872361111105</v>
      </c>
      <c r="P3835" t="str">
        <f t="shared" si="236"/>
        <v>theater</v>
      </c>
      <c r="Q3835" t="str">
        <f t="shared" si="237"/>
        <v>plays</v>
      </c>
      <c r="R3835">
        <f t="shared" si="238"/>
        <v>2014</v>
      </c>
      <c r="S3835">
        <f t="shared" si="239"/>
        <v>2014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(((J3836/60)/60)/24)+DATE(1970,1,1)</f>
        <v>42143.445219907408</v>
      </c>
      <c r="P3836" t="str">
        <f t="shared" si="236"/>
        <v>theater</v>
      </c>
      <c r="Q3836" t="str">
        <f t="shared" si="237"/>
        <v>plays</v>
      </c>
      <c r="R3836">
        <f t="shared" si="238"/>
        <v>2015</v>
      </c>
      <c r="S3836">
        <f t="shared" si="239"/>
        <v>2015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(((J3837/60)/60)/24)+DATE(1970,1,1)</f>
        <v>42460.94222222222</v>
      </c>
      <c r="P3837" t="str">
        <f t="shared" si="236"/>
        <v>theater</v>
      </c>
      <c r="Q3837" t="str">
        <f t="shared" si="237"/>
        <v>plays</v>
      </c>
      <c r="R3837">
        <f t="shared" si="238"/>
        <v>2016</v>
      </c>
      <c r="S3837">
        <f t="shared" si="239"/>
        <v>2016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(((J3838/60)/60)/24)+DATE(1970,1,1)</f>
        <v>42553.926527777774</v>
      </c>
      <c r="P3838" t="str">
        <f t="shared" si="236"/>
        <v>theater</v>
      </c>
      <c r="Q3838" t="str">
        <f t="shared" si="237"/>
        <v>plays</v>
      </c>
      <c r="R3838">
        <f t="shared" si="238"/>
        <v>2016</v>
      </c>
      <c r="S3838">
        <f t="shared" si="239"/>
        <v>2016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(((J3839/60)/60)/24)+DATE(1970,1,1)</f>
        <v>42152.765717592592</v>
      </c>
      <c r="P3839" t="str">
        <f t="shared" si="236"/>
        <v>theater</v>
      </c>
      <c r="Q3839" t="str">
        <f t="shared" si="237"/>
        <v>plays</v>
      </c>
      <c r="R3839">
        <f t="shared" si="238"/>
        <v>2015</v>
      </c>
      <c r="S3839">
        <f t="shared" si="239"/>
        <v>2015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(((J3840/60)/60)/24)+DATE(1970,1,1)</f>
        <v>42116.710752314815</v>
      </c>
      <c r="P3840" t="str">
        <f t="shared" si="236"/>
        <v>theater</v>
      </c>
      <c r="Q3840" t="str">
        <f t="shared" si="237"/>
        <v>plays</v>
      </c>
      <c r="R3840">
        <f t="shared" si="238"/>
        <v>2015</v>
      </c>
      <c r="S3840">
        <f t="shared" si="239"/>
        <v>2015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(((J3841/60)/60)/24)+DATE(1970,1,1)</f>
        <v>42155.142638888887</v>
      </c>
      <c r="P3841" t="str">
        <f t="shared" si="236"/>
        <v>theater</v>
      </c>
      <c r="Q3841" t="str">
        <f t="shared" si="237"/>
        <v>plays</v>
      </c>
      <c r="R3841">
        <f t="shared" si="238"/>
        <v>2015</v>
      </c>
      <c r="S3841">
        <f t="shared" si="239"/>
        <v>2015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(((J3842/60)/60)/24)+DATE(1970,1,1)</f>
        <v>42432.701724537037</v>
      </c>
      <c r="P3842" t="str">
        <f t="shared" ref="P3842:P3905" si="240">LEFT(N3842,SEARCH("/",N3842)-1)</f>
        <v>theater</v>
      </c>
      <c r="Q3842" t="str">
        <f t="shared" ref="Q3842:Q3905" si="241">RIGHT(N3842,LEN(N3842)-SEARCH("/",N3842))</f>
        <v>plays</v>
      </c>
      <c r="R3842">
        <f t="shared" si="238"/>
        <v>2016</v>
      </c>
      <c r="S3842">
        <f t="shared" si="239"/>
        <v>2016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(((J3843/60)/60)/24)+DATE(1970,1,1)</f>
        <v>41780.785729166666</v>
      </c>
      <c r="P3843" t="str">
        <f t="shared" si="240"/>
        <v>theater</v>
      </c>
      <c r="Q3843" t="str">
        <f t="shared" si="241"/>
        <v>plays</v>
      </c>
      <c r="R3843">
        <f t="shared" ref="R3843:R3906" si="242">YEAR(O3843)</f>
        <v>2014</v>
      </c>
      <c r="S3843">
        <f t="shared" ref="S3843:S3906" si="243">YEAR(O3843)</f>
        <v>2014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(((J3844/60)/60)/24)+DATE(1970,1,1)</f>
        <v>41740.493657407409</v>
      </c>
      <c r="P3844" t="str">
        <f t="shared" si="240"/>
        <v>theater</v>
      </c>
      <c r="Q3844" t="str">
        <f t="shared" si="241"/>
        <v>plays</v>
      </c>
      <c r="R3844">
        <f t="shared" si="242"/>
        <v>2014</v>
      </c>
      <c r="S3844">
        <f t="shared" si="243"/>
        <v>2014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(((J3845/60)/60)/24)+DATE(1970,1,1)</f>
        <v>41766.072500000002</v>
      </c>
      <c r="P3845" t="str">
        <f t="shared" si="240"/>
        <v>theater</v>
      </c>
      <c r="Q3845" t="str">
        <f t="shared" si="241"/>
        <v>plays</v>
      </c>
      <c r="R3845">
        <f t="shared" si="242"/>
        <v>2014</v>
      </c>
      <c r="S3845">
        <f t="shared" si="243"/>
        <v>2014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(((J3846/60)/60)/24)+DATE(1970,1,1)</f>
        <v>41766.617291666669</v>
      </c>
      <c r="P3846" t="str">
        <f t="shared" si="240"/>
        <v>theater</v>
      </c>
      <c r="Q3846" t="str">
        <f t="shared" si="241"/>
        <v>plays</v>
      </c>
      <c r="R3846">
        <f t="shared" si="242"/>
        <v>2014</v>
      </c>
      <c r="S3846">
        <f t="shared" si="243"/>
        <v>2014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(((J3847/60)/60)/24)+DATE(1970,1,1)</f>
        <v>42248.627013888887</v>
      </c>
      <c r="P3847" t="str">
        <f t="shared" si="240"/>
        <v>theater</v>
      </c>
      <c r="Q3847" t="str">
        <f t="shared" si="241"/>
        <v>plays</v>
      </c>
      <c r="R3847">
        <f t="shared" si="242"/>
        <v>2015</v>
      </c>
      <c r="S3847">
        <f t="shared" si="243"/>
        <v>2015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(((J3848/60)/60)/24)+DATE(1970,1,1)</f>
        <v>41885.221550925926</v>
      </c>
      <c r="P3848" t="str">
        <f t="shared" si="240"/>
        <v>theater</v>
      </c>
      <c r="Q3848" t="str">
        <f t="shared" si="241"/>
        <v>plays</v>
      </c>
      <c r="R3848">
        <f t="shared" si="242"/>
        <v>2014</v>
      </c>
      <c r="S3848">
        <f t="shared" si="243"/>
        <v>2014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(((J3849/60)/60)/24)+DATE(1970,1,1)</f>
        <v>42159.224432870367</v>
      </c>
      <c r="P3849" t="str">
        <f t="shared" si="240"/>
        <v>theater</v>
      </c>
      <c r="Q3849" t="str">
        <f t="shared" si="241"/>
        <v>plays</v>
      </c>
      <c r="R3849">
        <f t="shared" si="242"/>
        <v>2015</v>
      </c>
      <c r="S3849">
        <f t="shared" si="243"/>
        <v>2015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(((J3850/60)/60)/24)+DATE(1970,1,1)</f>
        <v>42265.817002314812</v>
      </c>
      <c r="P3850" t="str">
        <f t="shared" si="240"/>
        <v>theater</v>
      </c>
      <c r="Q3850" t="str">
        <f t="shared" si="241"/>
        <v>plays</v>
      </c>
      <c r="R3850">
        <f t="shared" si="242"/>
        <v>2015</v>
      </c>
      <c r="S3850">
        <f t="shared" si="243"/>
        <v>2015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(((J3851/60)/60)/24)+DATE(1970,1,1)</f>
        <v>42136.767175925925</v>
      </c>
      <c r="P3851" t="str">
        <f t="shared" si="240"/>
        <v>theater</v>
      </c>
      <c r="Q3851" t="str">
        <f t="shared" si="241"/>
        <v>plays</v>
      </c>
      <c r="R3851">
        <f t="shared" si="242"/>
        <v>2015</v>
      </c>
      <c r="S3851">
        <f t="shared" si="243"/>
        <v>2015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(((J3852/60)/60)/24)+DATE(1970,1,1)</f>
        <v>41975.124340277776</v>
      </c>
      <c r="P3852" t="str">
        <f t="shared" si="240"/>
        <v>theater</v>
      </c>
      <c r="Q3852" t="str">
        <f t="shared" si="241"/>
        <v>plays</v>
      </c>
      <c r="R3852">
        <f t="shared" si="242"/>
        <v>2014</v>
      </c>
      <c r="S3852">
        <f t="shared" si="243"/>
        <v>2014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(((J3853/60)/60)/24)+DATE(1970,1,1)</f>
        <v>42172.439571759256</v>
      </c>
      <c r="P3853" t="str">
        <f t="shared" si="240"/>
        <v>theater</v>
      </c>
      <c r="Q3853" t="str">
        <f t="shared" si="241"/>
        <v>plays</v>
      </c>
      <c r="R3853">
        <f t="shared" si="242"/>
        <v>2015</v>
      </c>
      <c r="S3853">
        <f t="shared" si="243"/>
        <v>2015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(((J3854/60)/60)/24)+DATE(1970,1,1)</f>
        <v>42065.190694444449</v>
      </c>
      <c r="P3854" t="str">
        <f t="shared" si="240"/>
        <v>theater</v>
      </c>
      <c r="Q3854" t="str">
        <f t="shared" si="241"/>
        <v>plays</v>
      </c>
      <c r="R3854">
        <f t="shared" si="242"/>
        <v>2015</v>
      </c>
      <c r="S3854">
        <f t="shared" si="243"/>
        <v>2015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(((J3855/60)/60)/24)+DATE(1970,1,1)</f>
        <v>41848.84002314815</v>
      </c>
      <c r="P3855" t="str">
        <f t="shared" si="240"/>
        <v>theater</v>
      </c>
      <c r="Q3855" t="str">
        <f t="shared" si="241"/>
        <v>plays</v>
      </c>
      <c r="R3855">
        <f t="shared" si="242"/>
        <v>2014</v>
      </c>
      <c r="S3855">
        <f t="shared" si="243"/>
        <v>2014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(((J3856/60)/60)/24)+DATE(1970,1,1)</f>
        <v>42103.884930555556</v>
      </c>
      <c r="P3856" t="str">
        <f t="shared" si="240"/>
        <v>theater</v>
      </c>
      <c r="Q3856" t="str">
        <f t="shared" si="241"/>
        <v>plays</v>
      </c>
      <c r="R3856">
        <f t="shared" si="242"/>
        <v>2015</v>
      </c>
      <c r="S3856">
        <f t="shared" si="243"/>
        <v>2015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(((J3857/60)/60)/24)+DATE(1970,1,1)</f>
        <v>42059.970729166671</v>
      </c>
      <c r="P3857" t="str">
        <f t="shared" si="240"/>
        <v>theater</v>
      </c>
      <c r="Q3857" t="str">
        <f t="shared" si="241"/>
        <v>plays</v>
      </c>
      <c r="R3857">
        <f t="shared" si="242"/>
        <v>2015</v>
      </c>
      <c r="S3857">
        <f t="shared" si="243"/>
        <v>2015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(((J3858/60)/60)/24)+DATE(1970,1,1)</f>
        <v>42041.743090277778</v>
      </c>
      <c r="P3858" t="str">
        <f t="shared" si="240"/>
        <v>theater</v>
      </c>
      <c r="Q3858" t="str">
        <f t="shared" si="241"/>
        <v>plays</v>
      </c>
      <c r="R3858">
        <f t="shared" si="242"/>
        <v>2015</v>
      </c>
      <c r="S3858">
        <f t="shared" si="243"/>
        <v>2015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(((J3859/60)/60)/24)+DATE(1970,1,1)</f>
        <v>41829.73715277778</v>
      </c>
      <c r="P3859" t="str">
        <f t="shared" si="240"/>
        <v>theater</v>
      </c>
      <c r="Q3859" t="str">
        <f t="shared" si="241"/>
        <v>plays</v>
      </c>
      <c r="R3859">
        <f t="shared" si="242"/>
        <v>2014</v>
      </c>
      <c r="S3859">
        <f t="shared" si="243"/>
        <v>2014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(((J3860/60)/60)/24)+DATE(1970,1,1)</f>
        <v>42128.431064814817</v>
      </c>
      <c r="P3860" t="str">
        <f t="shared" si="240"/>
        <v>theater</v>
      </c>
      <c r="Q3860" t="str">
        <f t="shared" si="241"/>
        <v>plays</v>
      </c>
      <c r="R3860">
        <f t="shared" si="242"/>
        <v>2015</v>
      </c>
      <c r="S3860">
        <f t="shared" si="243"/>
        <v>2015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(((J3861/60)/60)/24)+DATE(1970,1,1)</f>
        <v>41789.893599537041</v>
      </c>
      <c r="P3861" t="str">
        <f t="shared" si="240"/>
        <v>theater</v>
      </c>
      <c r="Q3861" t="str">
        <f t="shared" si="241"/>
        <v>plays</v>
      </c>
      <c r="R3861">
        <f t="shared" si="242"/>
        <v>2014</v>
      </c>
      <c r="S3861">
        <f t="shared" si="243"/>
        <v>2014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(((J3862/60)/60)/24)+DATE(1970,1,1)</f>
        <v>41833.660995370366</v>
      </c>
      <c r="P3862" t="str">
        <f t="shared" si="240"/>
        <v>theater</v>
      </c>
      <c r="Q3862" t="str">
        <f t="shared" si="241"/>
        <v>plays</v>
      </c>
      <c r="R3862">
        <f t="shared" si="242"/>
        <v>2014</v>
      </c>
      <c r="S3862">
        <f t="shared" si="243"/>
        <v>2014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(((J3863/60)/60)/24)+DATE(1970,1,1)</f>
        <v>41914.590011574073</v>
      </c>
      <c r="P3863" t="str">
        <f t="shared" si="240"/>
        <v>theater</v>
      </c>
      <c r="Q3863" t="str">
        <f t="shared" si="241"/>
        <v>plays</v>
      </c>
      <c r="R3863">
        <f t="shared" si="242"/>
        <v>2014</v>
      </c>
      <c r="S3863">
        <f t="shared" si="243"/>
        <v>2014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(((J3864/60)/60)/24)+DATE(1970,1,1)</f>
        <v>42611.261064814811</v>
      </c>
      <c r="P3864" t="str">
        <f t="shared" si="240"/>
        <v>theater</v>
      </c>
      <c r="Q3864" t="str">
        <f t="shared" si="241"/>
        <v>plays</v>
      </c>
      <c r="R3864">
        <f t="shared" si="242"/>
        <v>2016</v>
      </c>
      <c r="S3864">
        <f t="shared" si="243"/>
        <v>2016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(((J3865/60)/60)/24)+DATE(1970,1,1)</f>
        <v>42253.633159722223</v>
      </c>
      <c r="P3865" t="str">
        <f t="shared" si="240"/>
        <v>theater</v>
      </c>
      <c r="Q3865" t="str">
        <f t="shared" si="241"/>
        <v>plays</v>
      </c>
      <c r="R3865">
        <f t="shared" si="242"/>
        <v>2015</v>
      </c>
      <c r="S3865">
        <f t="shared" si="243"/>
        <v>2015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(((J3866/60)/60)/24)+DATE(1970,1,1)</f>
        <v>42295.891828703709</v>
      </c>
      <c r="P3866" t="str">
        <f t="shared" si="240"/>
        <v>theater</v>
      </c>
      <c r="Q3866" t="str">
        <f t="shared" si="241"/>
        <v>plays</v>
      </c>
      <c r="R3866">
        <f t="shared" si="242"/>
        <v>2015</v>
      </c>
      <c r="S3866">
        <f t="shared" si="243"/>
        <v>2015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(((J3867/60)/60)/24)+DATE(1970,1,1)</f>
        <v>41841.651597222226</v>
      </c>
      <c r="P3867" t="str">
        <f t="shared" si="240"/>
        <v>theater</v>
      </c>
      <c r="Q3867" t="str">
        <f t="shared" si="241"/>
        <v>plays</v>
      </c>
      <c r="R3867">
        <f t="shared" si="242"/>
        <v>2014</v>
      </c>
      <c r="S3867">
        <f t="shared" si="243"/>
        <v>2014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(((J3868/60)/60)/24)+DATE(1970,1,1)</f>
        <v>42402.947002314817</v>
      </c>
      <c r="P3868" t="str">
        <f t="shared" si="240"/>
        <v>theater</v>
      </c>
      <c r="Q3868" t="str">
        <f t="shared" si="241"/>
        <v>plays</v>
      </c>
      <c r="R3868">
        <f t="shared" si="242"/>
        <v>2016</v>
      </c>
      <c r="S3868">
        <f t="shared" si="243"/>
        <v>2016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(((J3869/60)/60)/24)+DATE(1970,1,1)</f>
        <v>42509.814108796301</v>
      </c>
      <c r="P3869" t="str">
        <f t="shared" si="240"/>
        <v>theater</v>
      </c>
      <c r="Q3869" t="str">
        <f t="shared" si="241"/>
        <v>plays</v>
      </c>
      <c r="R3869">
        <f t="shared" si="242"/>
        <v>2016</v>
      </c>
      <c r="S3869">
        <f t="shared" si="243"/>
        <v>2016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(((J3870/60)/60)/24)+DATE(1970,1,1)</f>
        <v>41865.659780092588</v>
      </c>
      <c r="P3870" t="str">
        <f t="shared" si="240"/>
        <v>theater</v>
      </c>
      <c r="Q3870" t="str">
        <f t="shared" si="241"/>
        <v>musical</v>
      </c>
      <c r="R3870">
        <f t="shared" si="242"/>
        <v>2014</v>
      </c>
      <c r="S3870">
        <f t="shared" si="243"/>
        <v>2014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(((J3871/60)/60)/24)+DATE(1970,1,1)</f>
        <v>42047.724444444444</v>
      </c>
      <c r="P3871" t="str">
        <f t="shared" si="240"/>
        <v>theater</v>
      </c>
      <c r="Q3871" t="str">
        <f t="shared" si="241"/>
        <v>musical</v>
      </c>
      <c r="R3871">
        <f t="shared" si="242"/>
        <v>2015</v>
      </c>
      <c r="S3871">
        <f t="shared" si="243"/>
        <v>2015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(((J3872/60)/60)/24)+DATE(1970,1,1)</f>
        <v>41793.17219907407</v>
      </c>
      <c r="P3872" t="str">
        <f t="shared" si="240"/>
        <v>theater</v>
      </c>
      <c r="Q3872" t="str">
        <f t="shared" si="241"/>
        <v>musical</v>
      </c>
      <c r="R3872">
        <f t="shared" si="242"/>
        <v>2014</v>
      </c>
      <c r="S3872">
        <f t="shared" si="243"/>
        <v>2014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(((J3873/60)/60)/24)+DATE(1970,1,1)</f>
        <v>42763.780671296292</v>
      </c>
      <c r="P3873" t="str">
        <f t="shared" si="240"/>
        <v>theater</v>
      </c>
      <c r="Q3873" t="str">
        <f t="shared" si="241"/>
        <v>musical</v>
      </c>
      <c r="R3873">
        <f t="shared" si="242"/>
        <v>2017</v>
      </c>
      <c r="S3873">
        <f t="shared" si="243"/>
        <v>2017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(((J3874/60)/60)/24)+DATE(1970,1,1)</f>
        <v>42180.145787037036</v>
      </c>
      <c r="P3874" t="str">
        <f t="shared" si="240"/>
        <v>theater</v>
      </c>
      <c r="Q3874" t="str">
        <f t="shared" si="241"/>
        <v>musical</v>
      </c>
      <c r="R3874">
        <f t="shared" si="242"/>
        <v>2015</v>
      </c>
      <c r="S3874">
        <f t="shared" si="243"/>
        <v>2015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(((J3875/60)/60)/24)+DATE(1970,1,1)</f>
        <v>42255.696006944447</v>
      </c>
      <c r="P3875" t="str">
        <f t="shared" si="240"/>
        <v>theater</v>
      </c>
      <c r="Q3875" t="str">
        <f t="shared" si="241"/>
        <v>musical</v>
      </c>
      <c r="R3875">
        <f t="shared" si="242"/>
        <v>2015</v>
      </c>
      <c r="S3875">
        <f t="shared" si="243"/>
        <v>2015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(((J3876/60)/60)/24)+DATE(1970,1,1)</f>
        <v>42007.016458333332</v>
      </c>
      <c r="P3876" t="str">
        <f t="shared" si="240"/>
        <v>theater</v>
      </c>
      <c r="Q3876" t="str">
        <f t="shared" si="241"/>
        <v>musical</v>
      </c>
      <c r="R3876">
        <f t="shared" si="242"/>
        <v>2015</v>
      </c>
      <c r="S3876">
        <f t="shared" si="243"/>
        <v>2015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(((J3877/60)/60)/24)+DATE(1970,1,1)</f>
        <v>42615.346817129626</v>
      </c>
      <c r="P3877" t="str">
        <f t="shared" si="240"/>
        <v>theater</v>
      </c>
      <c r="Q3877" t="str">
        <f t="shared" si="241"/>
        <v>musical</v>
      </c>
      <c r="R3877">
        <f t="shared" si="242"/>
        <v>2016</v>
      </c>
      <c r="S3877">
        <f t="shared" si="243"/>
        <v>2016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(((J3878/60)/60)/24)+DATE(1970,1,1)</f>
        <v>42372.624166666668</v>
      </c>
      <c r="P3878" t="str">
        <f t="shared" si="240"/>
        <v>theater</v>
      </c>
      <c r="Q3878" t="str">
        <f t="shared" si="241"/>
        <v>musical</v>
      </c>
      <c r="R3878">
        <f t="shared" si="242"/>
        <v>2016</v>
      </c>
      <c r="S3878">
        <f t="shared" si="243"/>
        <v>2016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(((J3879/60)/60)/24)+DATE(1970,1,1)</f>
        <v>42682.67768518519</v>
      </c>
      <c r="P3879" t="str">
        <f t="shared" si="240"/>
        <v>theater</v>
      </c>
      <c r="Q3879" t="str">
        <f t="shared" si="241"/>
        <v>musical</v>
      </c>
      <c r="R3879">
        <f t="shared" si="242"/>
        <v>2016</v>
      </c>
      <c r="S3879">
        <f t="shared" si="243"/>
        <v>2016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(((J3880/60)/60)/24)+DATE(1970,1,1)</f>
        <v>42154.818819444445</v>
      </c>
      <c r="P3880" t="str">
        <f t="shared" si="240"/>
        <v>theater</v>
      </c>
      <c r="Q3880" t="str">
        <f t="shared" si="241"/>
        <v>musical</v>
      </c>
      <c r="R3880">
        <f t="shared" si="242"/>
        <v>2015</v>
      </c>
      <c r="S3880">
        <f t="shared" si="243"/>
        <v>2015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(((J3881/60)/60)/24)+DATE(1970,1,1)</f>
        <v>41999.861064814817</v>
      </c>
      <c r="P3881" t="str">
        <f t="shared" si="240"/>
        <v>theater</v>
      </c>
      <c r="Q3881" t="str">
        <f t="shared" si="241"/>
        <v>musical</v>
      </c>
      <c r="R3881">
        <f t="shared" si="242"/>
        <v>2014</v>
      </c>
      <c r="S3881">
        <f t="shared" si="243"/>
        <v>2014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(((J3882/60)/60)/24)+DATE(1970,1,1)</f>
        <v>41815.815046296295</v>
      </c>
      <c r="P3882" t="str">
        <f t="shared" si="240"/>
        <v>theater</v>
      </c>
      <c r="Q3882" t="str">
        <f t="shared" si="241"/>
        <v>musical</v>
      </c>
      <c r="R3882">
        <f t="shared" si="242"/>
        <v>2014</v>
      </c>
      <c r="S3882">
        <f t="shared" si="243"/>
        <v>2014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(((J3883/60)/60)/24)+DATE(1970,1,1)</f>
        <v>42756.018506944441</v>
      </c>
      <c r="P3883" t="str">
        <f t="shared" si="240"/>
        <v>theater</v>
      </c>
      <c r="Q3883" t="str">
        <f t="shared" si="241"/>
        <v>musical</v>
      </c>
      <c r="R3883">
        <f t="shared" si="242"/>
        <v>2017</v>
      </c>
      <c r="S3883">
        <f t="shared" si="243"/>
        <v>2017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(((J3884/60)/60)/24)+DATE(1970,1,1)</f>
        <v>42373.983449074076</v>
      </c>
      <c r="P3884" t="str">
        <f t="shared" si="240"/>
        <v>theater</v>
      </c>
      <c r="Q3884" t="str">
        <f t="shared" si="241"/>
        <v>musical</v>
      </c>
      <c r="R3884">
        <f t="shared" si="242"/>
        <v>2016</v>
      </c>
      <c r="S3884">
        <f t="shared" si="243"/>
        <v>2016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(((J3885/60)/60)/24)+DATE(1970,1,1)</f>
        <v>41854.602650462963</v>
      </c>
      <c r="P3885" t="str">
        <f t="shared" si="240"/>
        <v>theater</v>
      </c>
      <c r="Q3885" t="str">
        <f t="shared" si="241"/>
        <v>musical</v>
      </c>
      <c r="R3885">
        <f t="shared" si="242"/>
        <v>2014</v>
      </c>
      <c r="S3885">
        <f t="shared" si="243"/>
        <v>2014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(((J3886/60)/60)/24)+DATE(1970,1,1)</f>
        <v>42065.791574074072</v>
      </c>
      <c r="P3886" t="str">
        <f t="shared" si="240"/>
        <v>theater</v>
      </c>
      <c r="Q3886" t="str">
        <f t="shared" si="241"/>
        <v>musical</v>
      </c>
      <c r="R3886">
        <f t="shared" si="242"/>
        <v>2015</v>
      </c>
      <c r="S3886">
        <f t="shared" si="243"/>
        <v>2015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(((J3887/60)/60)/24)+DATE(1970,1,1)</f>
        <v>42469.951284722221</v>
      </c>
      <c r="P3887" t="str">
        <f t="shared" si="240"/>
        <v>theater</v>
      </c>
      <c r="Q3887" t="str">
        <f t="shared" si="241"/>
        <v>musical</v>
      </c>
      <c r="R3887">
        <f t="shared" si="242"/>
        <v>2016</v>
      </c>
      <c r="S3887">
        <f t="shared" si="243"/>
        <v>2016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(((J3888/60)/60)/24)+DATE(1970,1,1)</f>
        <v>41954.228032407409</v>
      </c>
      <c r="P3888" t="str">
        <f t="shared" si="240"/>
        <v>theater</v>
      </c>
      <c r="Q3888" t="str">
        <f t="shared" si="241"/>
        <v>musical</v>
      </c>
      <c r="R3888">
        <f t="shared" si="242"/>
        <v>2014</v>
      </c>
      <c r="S3888">
        <f t="shared" si="243"/>
        <v>2014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(((J3889/60)/60)/24)+DATE(1970,1,1)</f>
        <v>42079.857974537037</v>
      </c>
      <c r="P3889" t="str">
        <f t="shared" si="240"/>
        <v>theater</v>
      </c>
      <c r="Q3889" t="str">
        <f t="shared" si="241"/>
        <v>musical</v>
      </c>
      <c r="R3889">
        <f t="shared" si="242"/>
        <v>2015</v>
      </c>
      <c r="S3889">
        <f t="shared" si="243"/>
        <v>2015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(((J3890/60)/60)/24)+DATE(1970,1,1)</f>
        <v>42762.545810185184</v>
      </c>
      <c r="P3890" t="str">
        <f t="shared" si="240"/>
        <v>theater</v>
      </c>
      <c r="Q3890" t="str">
        <f t="shared" si="241"/>
        <v>plays</v>
      </c>
      <c r="R3890">
        <f t="shared" si="242"/>
        <v>2017</v>
      </c>
      <c r="S3890">
        <f t="shared" si="243"/>
        <v>2017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(((J3891/60)/60)/24)+DATE(1970,1,1)</f>
        <v>41977.004976851851</v>
      </c>
      <c r="P3891" t="str">
        <f t="shared" si="240"/>
        <v>theater</v>
      </c>
      <c r="Q3891" t="str">
        <f t="shared" si="241"/>
        <v>plays</v>
      </c>
      <c r="R3891">
        <f t="shared" si="242"/>
        <v>2014</v>
      </c>
      <c r="S3891">
        <f t="shared" si="243"/>
        <v>2014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(((J3892/60)/60)/24)+DATE(1970,1,1)</f>
        <v>42171.758611111116</v>
      </c>
      <c r="P3892" t="str">
        <f t="shared" si="240"/>
        <v>theater</v>
      </c>
      <c r="Q3892" t="str">
        <f t="shared" si="241"/>
        <v>plays</v>
      </c>
      <c r="R3892">
        <f t="shared" si="242"/>
        <v>2015</v>
      </c>
      <c r="S3892">
        <f t="shared" si="243"/>
        <v>2015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(((J3893/60)/60)/24)+DATE(1970,1,1)</f>
        <v>42056.1324537037</v>
      </c>
      <c r="P3893" t="str">
        <f t="shared" si="240"/>
        <v>theater</v>
      </c>
      <c r="Q3893" t="str">
        <f t="shared" si="241"/>
        <v>plays</v>
      </c>
      <c r="R3893">
        <f t="shared" si="242"/>
        <v>2015</v>
      </c>
      <c r="S3893">
        <f t="shared" si="243"/>
        <v>2015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(((J3894/60)/60)/24)+DATE(1970,1,1)</f>
        <v>41867.652280092596</v>
      </c>
      <c r="P3894" t="str">
        <f t="shared" si="240"/>
        <v>theater</v>
      </c>
      <c r="Q3894" t="str">
        <f t="shared" si="241"/>
        <v>plays</v>
      </c>
      <c r="R3894">
        <f t="shared" si="242"/>
        <v>2014</v>
      </c>
      <c r="S3894">
        <f t="shared" si="243"/>
        <v>2014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(((J3895/60)/60)/24)+DATE(1970,1,1)</f>
        <v>41779.657870370371</v>
      </c>
      <c r="P3895" t="str">
        <f t="shared" si="240"/>
        <v>theater</v>
      </c>
      <c r="Q3895" t="str">
        <f t="shared" si="241"/>
        <v>plays</v>
      </c>
      <c r="R3895">
        <f t="shared" si="242"/>
        <v>2014</v>
      </c>
      <c r="S3895">
        <f t="shared" si="243"/>
        <v>2014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(((J3896/60)/60)/24)+DATE(1970,1,1)</f>
        <v>42679.958472222221</v>
      </c>
      <c r="P3896" t="str">
        <f t="shared" si="240"/>
        <v>theater</v>
      </c>
      <c r="Q3896" t="str">
        <f t="shared" si="241"/>
        <v>plays</v>
      </c>
      <c r="R3896">
        <f t="shared" si="242"/>
        <v>2016</v>
      </c>
      <c r="S3896">
        <f t="shared" si="243"/>
        <v>2016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(((J3897/60)/60)/24)+DATE(1970,1,1)</f>
        <v>42032.250208333338</v>
      </c>
      <c r="P3897" t="str">
        <f t="shared" si="240"/>
        <v>theater</v>
      </c>
      <c r="Q3897" t="str">
        <f t="shared" si="241"/>
        <v>plays</v>
      </c>
      <c r="R3897">
        <f t="shared" si="242"/>
        <v>2015</v>
      </c>
      <c r="S3897">
        <f t="shared" si="243"/>
        <v>2015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(((J3898/60)/60)/24)+DATE(1970,1,1)</f>
        <v>41793.191875000004</v>
      </c>
      <c r="P3898" t="str">
        <f t="shared" si="240"/>
        <v>theater</v>
      </c>
      <c r="Q3898" t="str">
        <f t="shared" si="241"/>
        <v>plays</v>
      </c>
      <c r="R3898">
        <f t="shared" si="242"/>
        <v>2014</v>
      </c>
      <c r="S3898">
        <f t="shared" si="243"/>
        <v>2014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(((J3899/60)/60)/24)+DATE(1970,1,1)</f>
        <v>41982.87364583333</v>
      </c>
      <c r="P3899" t="str">
        <f t="shared" si="240"/>
        <v>theater</v>
      </c>
      <c r="Q3899" t="str">
        <f t="shared" si="241"/>
        <v>plays</v>
      </c>
      <c r="R3899">
        <f t="shared" si="242"/>
        <v>2014</v>
      </c>
      <c r="S3899">
        <f t="shared" si="243"/>
        <v>2014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(((J3900/60)/60)/24)+DATE(1970,1,1)</f>
        <v>42193.482291666667</v>
      </c>
      <c r="P3900" t="str">
        <f t="shared" si="240"/>
        <v>theater</v>
      </c>
      <c r="Q3900" t="str">
        <f t="shared" si="241"/>
        <v>plays</v>
      </c>
      <c r="R3900">
        <f t="shared" si="242"/>
        <v>2015</v>
      </c>
      <c r="S3900">
        <f t="shared" si="243"/>
        <v>2015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(((J3901/60)/60)/24)+DATE(1970,1,1)</f>
        <v>41843.775011574071</v>
      </c>
      <c r="P3901" t="str">
        <f t="shared" si="240"/>
        <v>theater</v>
      </c>
      <c r="Q3901" t="str">
        <f t="shared" si="241"/>
        <v>plays</v>
      </c>
      <c r="R3901">
        <f t="shared" si="242"/>
        <v>2014</v>
      </c>
      <c r="S3901">
        <f t="shared" si="243"/>
        <v>2014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(((J3902/60)/60)/24)+DATE(1970,1,1)</f>
        <v>42136.092488425929</v>
      </c>
      <c r="P3902" t="str">
        <f t="shared" si="240"/>
        <v>theater</v>
      </c>
      <c r="Q3902" t="str">
        <f t="shared" si="241"/>
        <v>plays</v>
      </c>
      <c r="R3902">
        <f t="shared" si="242"/>
        <v>2015</v>
      </c>
      <c r="S3902">
        <f t="shared" si="243"/>
        <v>2015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(((J3903/60)/60)/24)+DATE(1970,1,1)</f>
        <v>42317.826377314821</v>
      </c>
      <c r="P3903" t="str">
        <f t="shared" si="240"/>
        <v>theater</v>
      </c>
      <c r="Q3903" t="str">
        <f t="shared" si="241"/>
        <v>plays</v>
      </c>
      <c r="R3903">
        <f t="shared" si="242"/>
        <v>2015</v>
      </c>
      <c r="S3903">
        <f t="shared" si="243"/>
        <v>2015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(((J3904/60)/60)/24)+DATE(1970,1,1)</f>
        <v>42663.468078703707</v>
      </c>
      <c r="P3904" t="str">
        <f t="shared" si="240"/>
        <v>theater</v>
      </c>
      <c r="Q3904" t="str">
        <f t="shared" si="241"/>
        <v>plays</v>
      </c>
      <c r="R3904">
        <f t="shared" si="242"/>
        <v>2016</v>
      </c>
      <c r="S3904">
        <f t="shared" si="243"/>
        <v>2016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(((J3905/60)/60)/24)+DATE(1970,1,1)</f>
        <v>42186.01116898148</v>
      </c>
      <c r="P3905" t="str">
        <f t="shared" si="240"/>
        <v>theater</v>
      </c>
      <c r="Q3905" t="str">
        <f t="shared" si="241"/>
        <v>plays</v>
      </c>
      <c r="R3905">
        <f t="shared" si="242"/>
        <v>2015</v>
      </c>
      <c r="S3905">
        <f t="shared" si="243"/>
        <v>2015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(((J3906/60)/60)/24)+DATE(1970,1,1)</f>
        <v>42095.229166666672</v>
      </c>
      <c r="P3906" t="str">
        <f t="shared" ref="P3906:P3969" si="244">LEFT(N3906,SEARCH("/",N3906)-1)</f>
        <v>theater</v>
      </c>
      <c r="Q3906" t="str">
        <f t="shared" ref="Q3906:Q3969" si="245">RIGHT(N3906,LEN(N3906)-SEARCH("/",N3906))</f>
        <v>plays</v>
      </c>
      <c r="R3906">
        <f t="shared" si="242"/>
        <v>2015</v>
      </c>
      <c r="S3906">
        <f t="shared" si="243"/>
        <v>2015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(((J3907/60)/60)/24)+DATE(1970,1,1)</f>
        <v>42124.623877314814</v>
      </c>
      <c r="P3907" t="str">
        <f t="shared" si="244"/>
        <v>theater</v>
      </c>
      <c r="Q3907" t="str">
        <f t="shared" si="245"/>
        <v>plays</v>
      </c>
      <c r="R3907">
        <f t="shared" ref="R3907:R3970" si="246">YEAR(O3907)</f>
        <v>2015</v>
      </c>
      <c r="S3907">
        <f t="shared" ref="S3907:S3970" si="247">YEAR(O3907)</f>
        <v>2015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(((J3908/60)/60)/24)+DATE(1970,1,1)</f>
        <v>42143.917743055557</v>
      </c>
      <c r="P3908" t="str">
        <f t="shared" si="244"/>
        <v>theater</v>
      </c>
      <c r="Q3908" t="str">
        <f t="shared" si="245"/>
        <v>plays</v>
      </c>
      <c r="R3908">
        <f t="shared" si="246"/>
        <v>2015</v>
      </c>
      <c r="S3908">
        <f t="shared" si="247"/>
        <v>2015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(((J3909/60)/60)/24)+DATE(1970,1,1)</f>
        <v>41906.819513888891</v>
      </c>
      <c r="P3909" t="str">
        <f t="shared" si="244"/>
        <v>theater</v>
      </c>
      <c r="Q3909" t="str">
        <f t="shared" si="245"/>
        <v>plays</v>
      </c>
      <c r="R3909">
        <f t="shared" si="246"/>
        <v>2014</v>
      </c>
      <c r="S3909">
        <f t="shared" si="247"/>
        <v>2014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(((J3910/60)/60)/24)+DATE(1970,1,1)</f>
        <v>41834.135370370372</v>
      </c>
      <c r="P3910" t="str">
        <f t="shared" si="244"/>
        <v>theater</v>
      </c>
      <c r="Q3910" t="str">
        <f t="shared" si="245"/>
        <v>plays</v>
      </c>
      <c r="R3910">
        <f t="shared" si="246"/>
        <v>2014</v>
      </c>
      <c r="S3910">
        <f t="shared" si="247"/>
        <v>2014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(((J3911/60)/60)/24)+DATE(1970,1,1)</f>
        <v>41863.359282407408</v>
      </c>
      <c r="P3911" t="str">
        <f t="shared" si="244"/>
        <v>theater</v>
      </c>
      <c r="Q3911" t="str">
        <f t="shared" si="245"/>
        <v>plays</v>
      </c>
      <c r="R3911">
        <f t="shared" si="246"/>
        <v>2014</v>
      </c>
      <c r="S3911">
        <f t="shared" si="247"/>
        <v>2014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(((J3912/60)/60)/24)+DATE(1970,1,1)</f>
        <v>42224.756909722222</v>
      </c>
      <c r="P3912" t="str">
        <f t="shared" si="244"/>
        <v>theater</v>
      </c>
      <c r="Q3912" t="str">
        <f t="shared" si="245"/>
        <v>plays</v>
      </c>
      <c r="R3912">
        <f t="shared" si="246"/>
        <v>2015</v>
      </c>
      <c r="S3912">
        <f t="shared" si="247"/>
        <v>2015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(((J3913/60)/60)/24)+DATE(1970,1,1)</f>
        <v>41939.8122337963</v>
      </c>
      <c r="P3913" t="str">
        <f t="shared" si="244"/>
        <v>theater</v>
      </c>
      <c r="Q3913" t="str">
        <f t="shared" si="245"/>
        <v>plays</v>
      </c>
      <c r="R3913">
        <f t="shared" si="246"/>
        <v>2014</v>
      </c>
      <c r="S3913">
        <f t="shared" si="247"/>
        <v>2014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(((J3914/60)/60)/24)+DATE(1970,1,1)</f>
        <v>42059.270023148143</v>
      </c>
      <c r="P3914" t="str">
        <f t="shared" si="244"/>
        <v>theater</v>
      </c>
      <c r="Q3914" t="str">
        <f t="shared" si="245"/>
        <v>plays</v>
      </c>
      <c r="R3914">
        <f t="shared" si="246"/>
        <v>2015</v>
      </c>
      <c r="S3914">
        <f t="shared" si="247"/>
        <v>2015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(((J3915/60)/60)/24)+DATE(1970,1,1)</f>
        <v>42308.211215277777</v>
      </c>
      <c r="P3915" t="str">
        <f t="shared" si="244"/>
        <v>theater</v>
      </c>
      <c r="Q3915" t="str">
        <f t="shared" si="245"/>
        <v>plays</v>
      </c>
      <c r="R3915">
        <f t="shared" si="246"/>
        <v>2015</v>
      </c>
      <c r="S3915">
        <f t="shared" si="247"/>
        <v>2015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(((J3916/60)/60)/24)+DATE(1970,1,1)</f>
        <v>42114.818935185183</v>
      </c>
      <c r="P3916" t="str">
        <f t="shared" si="244"/>
        <v>theater</v>
      </c>
      <c r="Q3916" t="str">
        <f t="shared" si="245"/>
        <v>plays</v>
      </c>
      <c r="R3916">
        <f t="shared" si="246"/>
        <v>2015</v>
      </c>
      <c r="S3916">
        <f t="shared" si="247"/>
        <v>2015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(((J3917/60)/60)/24)+DATE(1970,1,1)</f>
        <v>42492.98505787037</v>
      </c>
      <c r="P3917" t="str">
        <f t="shared" si="244"/>
        <v>theater</v>
      </c>
      <c r="Q3917" t="str">
        <f t="shared" si="245"/>
        <v>plays</v>
      </c>
      <c r="R3917">
        <f t="shared" si="246"/>
        <v>2016</v>
      </c>
      <c r="S3917">
        <f t="shared" si="247"/>
        <v>2016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(((J3918/60)/60)/24)+DATE(1970,1,1)</f>
        <v>42494.471666666665</v>
      </c>
      <c r="P3918" t="str">
        <f t="shared" si="244"/>
        <v>theater</v>
      </c>
      <c r="Q3918" t="str">
        <f t="shared" si="245"/>
        <v>plays</v>
      </c>
      <c r="R3918">
        <f t="shared" si="246"/>
        <v>2016</v>
      </c>
      <c r="S3918">
        <f t="shared" si="247"/>
        <v>2016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(((J3919/60)/60)/24)+DATE(1970,1,1)</f>
        <v>41863.527326388888</v>
      </c>
      <c r="P3919" t="str">
        <f t="shared" si="244"/>
        <v>theater</v>
      </c>
      <c r="Q3919" t="str">
        <f t="shared" si="245"/>
        <v>plays</v>
      </c>
      <c r="R3919">
        <f t="shared" si="246"/>
        <v>2014</v>
      </c>
      <c r="S3919">
        <f t="shared" si="247"/>
        <v>2014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(((J3920/60)/60)/24)+DATE(1970,1,1)</f>
        <v>41843.664618055554</v>
      </c>
      <c r="P3920" t="str">
        <f t="shared" si="244"/>
        <v>theater</v>
      </c>
      <c r="Q3920" t="str">
        <f t="shared" si="245"/>
        <v>plays</v>
      </c>
      <c r="R3920">
        <f t="shared" si="246"/>
        <v>2014</v>
      </c>
      <c r="S3920">
        <f t="shared" si="247"/>
        <v>2014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(((J3921/60)/60)/24)+DATE(1970,1,1)</f>
        <v>42358.684872685189</v>
      </c>
      <c r="P3921" t="str">
        <f t="shared" si="244"/>
        <v>theater</v>
      </c>
      <c r="Q3921" t="str">
        <f t="shared" si="245"/>
        <v>plays</v>
      </c>
      <c r="R3921">
        <f t="shared" si="246"/>
        <v>2015</v>
      </c>
      <c r="S3921">
        <f t="shared" si="247"/>
        <v>2015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(((J3922/60)/60)/24)+DATE(1970,1,1)</f>
        <v>42657.38726851852</v>
      </c>
      <c r="P3922" t="str">
        <f t="shared" si="244"/>
        <v>theater</v>
      </c>
      <c r="Q3922" t="str">
        <f t="shared" si="245"/>
        <v>plays</v>
      </c>
      <c r="R3922">
        <f t="shared" si="246"/>
        <v>2016</v>
      </c>
      <c r="S3922">
        <f t="shared" si="247"/>
        <v>2016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(((J3923/60)/60)/24)+DATE(1970,1,1)</f>
        <v>41926.542303240742</v>
      </c>
      <c r="P3923" t="str">
        <f t="shared" si="244"/>
        <v>theater</v>
      </c>
      <c r="Q3923" t="str">
        <f t="shared" si="245"/>
        <v>plays</v>
      </c>
      <c r="R3923">
        <f t="shared" si="246"/>
        <v>2014</v>
      </c>
      <c r="S3923">
        <f t="shared" si="247"/>
        <v>2014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(((J3924/60)/60)/24)+DATE(1970,1,1)</f>
        <v>42020.768634259264</v>
      </c>
      <c r="P3924" t="str">
        <f t="shared" si="244"/>
        <v>theater</v>
      </c>
      <c r="Q3924" t="str">
        <f t="shared" si="245"/>
        <v>plays</v>
      </c>
      <c r="R3924">
        <f t="shared" si="246"/>
        <v>2015</v>
      </c>
      <c r="S3924">
        <f t="shared" si="247"/>
        <v>2015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(((J3925/60)/60)/24)+DATE(1970,1,1)</f>
        <v>42075.979988425926</v>
      </c>
      <c r="P3925" t="str">
        <f t="shared" si="244"/>
        <v>theater</v>
      </c>
      <c r="Q3925" t="str">
        <f t="shared" si="245"/>
        <v>plays</v>
      </c>
      <c r="R3925">
        <f t="shared" si="246"/>
        <v>2015</v>
      </c>
      <c r="S3925">
        <f t="shared" si="247"/>
        <v>2015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(((J3926/60)/60)/24)+DATE(1970,1,1)</f>
        <v>41786.959745370368</v>
      </c>
      <c r="P3926" t="str">
        <f t="shared" si="244"/>
        <v>theater</v>
      </c>
      <c r="Q3926" t="str">
        <f t="shared" si="245"/>
        <v>plays</v>
      </c>
      <c r="R3926">
        <f t="shared" si="246"/>
        <v>2014</v>
      </c>
      <c r="S3926">
        <f t="shared" si="247"/>
        <v>2014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(((J3927/60)/60)/24)+DATE(1970,1,1)</f>
        <v>41820.870821759258</v>
      </c>
      <c r="P3927" t="str">
        <f t="shared" si="244"/>
        <v>theater</v>
      </c>
      <c r="Q3927" t="str">
        <f t="shared" si="245"/>
        <v>plays</v>
      </c>
      <c r="R3927">
        <f t="shared" si="246"/>
        <v>2014</v>
      </c>
      <c r="S3927">
        <f t="shared" si="247"/>
        <v>2014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(((J3928/60)/60)/24)+DATE(1970,1,1)</f>
        <v>41970.085046296299</v>
      </c>
      <c r="P3928" t="str">
        <f t="shared" si="244"/>
        <v>theater</v>
      </c>
      <c r="Q3928" t="str">
        <f t="shared" si="245"/>
        <v>plays</v>
      </c>
      <c r="R3928">
        <f t="shared" si="246"/>
        <v>2014</v>
      </c>
      <c r="S3928">
        <f t="shared" si="247"/>
        <v>2014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(((J3929/60)/60)/24)+DATE(1970,1,1)</f>
        <v>41830.267407407409</v>
      </c>
      <c r="P3929" t="str">
        <f t="shared" si="244"/>
        <v>theater</v>
      </c>
      <c r="Q3929" t="str">
        <f t="shared" si="245"/>
        <v>plays</v>
      </c>
      <c r="R3929">
        <f t="shared" si="246"/>
        <v>2014</v>
      </c>
      <c r="S3929">
        <f t="shared" si="247"/>
        <v>2014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(((J3930/60)/60)/24)+DATE(1970,1,1)</f>
        <v>42265.683182870373</v>
      </c>
      <c r="P3930" t="str">
        <f t="shared" si="244"/>
        <v>theater</v>
      </c>
      <c r="Q3930" t="str">
        <f t="shared" si="245"/>
        <v>plays</v>
      </c>
      <c r="R3930">
        <f t="shared" si="246"/>
        <v>2015</v>
      </c>
      <c r="S3930">
        <f t="shared" si="247"/>
        <v>2015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(((J3931/60)/60)/24)+DATE(1970,1,1)</f>
        <v>42601.827141203699</v>
      </c>
      <c r="P3931" t="str">
        <f t="shared" si="244"/>
        <v>theater</v>
      </c>
      <c r="Q3931" t="str">
        <f t="shared" si="245"/>
        <v>plays</v>
      </c>
      <c r="R3931">
        <f t="shared" si="246"/>
        <v>2016</v>
      </c>
      <c r="S3931">
        <f t="shared" si="247"/>
        <v>2016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(((J3932/60)/60)/24)+DATE(1970,1,1)</f>
        <v>42433.338749999995</v>
      </c>
      <c r="P3932" t="str">
        <f t="shared" si="244"/>
        <v>theater</v>
      </c>
      <c r="Q3932" t="str">
        <f t="shared" si="245"/>
        <v>plays</v>
      </c>
      <c r="R3932">
        <f t="shared" si="246"/>
        <v>2016</v>
      </c>
      <c r="S3932">
        <f t="shared" si="247"/>
        <v>2016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(((J3933/60)/60)/24)+DATE(1970,1,1)</f>
        <v>42228.151701388888</v>
      </c>
      <c r="P3933" t="str">
        <f t="shared" si="244"/>
        <v>theater</v>
      </c>
      <c r="Q3933" t="str">
        <f t="shared" si="245"/>
        <v>plays</v>
      </c>
      <c r="R3933">
        <f t="shared" si="246"/>
        <v>2015</v>
      </c>
      <c r="S3933">
        <f t="shared" si="247"/>
        <v>2015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(((J3934/60)/60)/24)+DATE(1970,1,1)</f>
        <v>42415.168564814812</v>
      </c>
      <c r="P3934" t="str">
        <f t="shared" si="244"/>
        <v>theater</v>
      </c>
      <c r="Q3934" t="str">
        <f t="shared" si="245"/>
        <v>plays</v>
      </c>
      <c r="R3934">
        <f t="shared" si="246"/>
        <v>2016</v>
      </c>
      <c r="S3934">
        <f t="shared" si="247"/>
        <v>2016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(((J3935/60)/60)/24)+DATE(1970,1,1)</f>
        <v>42538.968310185184</v>
      </c>
      <c r="P3935" t="str">
        <f t="shared" si="244"/>
        <v>theater</v>
      </c>
      <c r="Q3935" t="str">
        <f t="shared" si="245"/>
        <v>plays</v>
      </c>
      <c r="R3935">
        <f t="shared" si="246"/>
        <v>2016</v>
      </c>
      <c r="S3935">
        <f t="shared" si="247"/>
        <v>2016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(((J3936/60)/60)/24)+DATE(1970,1,1)</f>
        <v>42233.671747685185</v>
      </c>
      <c r="P3936" t="str">
        <f t="shared" si="244"/>
        <v>theater</v>
      </c>
      <c r="Q3936" t="str">
        <f t="shared" si="245"/>
        <v>plays</v>
      </c>
      <c r="R3936">
        <f t="shared" si="246"/>
        <v>2015</v>
      </c>
      <c r="S3936">
        <f t="shared" si="247"/>
        <v>2015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(((J3937/60)/60)/24)+DATE(1970,1,1)</f>
        <v>42221.656782407401</v>
      </c>
      <c r="P3937" t="str">
        <f t="shared" si="244"/>
        <v>theater</v>
      </c>
      <c r="Q3937" t="str">
        <f t="shared" si="245"/>
        <v>plays</v>
      </c>
      <c r="R3937">
        <f t="shared" si="246"/>
        <v>2015</v>
      </c>
      <c r="S3937">
        <f t="shared" si="247"/>
        <v>2015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(((J3938/60)/60)/24)+DATE(1970,1,1)</f>
        <v>42675.262962962966</v>
      </c>
      <c r="P3938" t="str">
        <f t="shared" si="244"/>
        <v>theater</v>
      </c>
      <c r="Q3938" t="str">
        <f t="shared" si="245"/>
        <v>plays</v>
      </c>
      <c r="R3938">
        <f t="shared" si="246"/>
        <v>2016</v>
      </c>
      <c r="S3938">
        <f t="shared" si="247"/>
        <v>2016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(((J3939/60)/60)/24)+DATE(1970,1,1)</f>
        <v>42534.631481481483</v>
      </c>
      <c r="P3939" t="str">
        <f t="shared" si="244"/>
        <v>theater</v>
      </c>
      <c r="Q3939" t="str">
        <f t="shared" si="245"/>
        <v>plays</v>
      </c>
      <c r="R3939">
        <f t="shared" si="246"/>
        <v>2016</v>
      </c>
      <c r="S3939">
        <f t="shared" si="247"/>
        <v>2016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(((J3940/60)/60)/24)+DATE(1970,1,1)</f>
        <v>42151.905717592599</v>
      </c>
      <c r="P3940" t="str">
        <f t="shared" si="244"/>
        <v>theater</v>
      </c>
      <c r="Q3940" t="str">
        <f t="shared" si="245"/>
        <v>plays</v>
      </c>
      <c r="R3940">
        <f t="shared" si="246"/>
        <v>2015</v>
      </c>
      <c r="S3940">
        <f t="shared" si="247"/>
        <v>2015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(((J3941/60)/60)/24)+DATE(1970,1,1)</f>
        <v>41915.400219907409</v>
      </c>
      <c r="P3941" t="str">
        <f t="shared" si="244"/>
        <v>theater</v>
      </c>
      <c r="Q3941" t="str">
        <f t="shared" si="245"/>
        <v>plays</v>
      </c>
      <c r="R3941">
        <f t="shared" si="246"/>
        <v>2014</v>
      </c>
      <c r="S3941">
        <f t="shared" si="247"/>
        <v>2014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(((J3942/60)/60)/24)+DATE(1970,1,1)</f>
        <v>41961.492488425924</v>
      </c>
      <c r="P3942" t="str">
        <f t="shared" si="244"/>
        <v>theater</v>
      </c>
      <c r="Q3942" t="str">
        <f t="shared" si="245"/>
        <v>plays</v>
      </c>
      <c r="R3942">
        <f t="shared" si="246"/>
        <v>2014</v>
      </c>
      <c r="S3942">
        <f t="shared" si="247"/>
        <v>2014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(((J3943/60)/60)/24)+DATE(1970,1,1)</f>
        <v>41940.587233796294</v>
      </c>
      <c r="P3943" t="str">
        <f t="shared" si="244"/>
        <v>theater</v>
      </c>
      <c r="Q3943" t="str">
        <f t="shared" si="245"/>
        <v>plays</v>
      </c>
      <c r="R3943">
        <f t="shared" si="246"/>
        <v>2014</v>
      </c>
      <c r="S3943">
        <f t="shared" si="247"/>
        <v>2014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(((J3944/60)/60)/24)+DATE(1970,1,1)</f>
        <v>42111.904097222221</v>
      </c>
      <c r="P3944" t="str">
        <f t="shared" si="244"/>
        <v>theater</v>
      </c>
      <c r="Q3944" t="str">
        <f t="shared" si="245"/>
        <v>plays</v>
      </c>
      <c r="R3944">
        <f t="shared" si="246"/>
        <v>2015</v>
      </c>
      <c r="S3944">
        <f t="shared" si="247"/>
        <v>2015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(((J3945/60)/60)/24)+DATE(1970,1,1)</f>
        <v>42279.778564814813</v>
      </c>
      <c r="P3945" t="str">
        <f t="shared" si="244"/>
        <v>theater</v>
      </c>
      <c r="Q3945" t="str">
        <f t="shared" si="245"/>
        <v>plays</v>
      </c>
      <c r="R3945">
        <f t="shared" si="246"/>
        <v>2015</v>
      </c>
      <c r="S3945">
        <f t="shared" si="247"/>
        <v>2015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(((J3946/60)/60)/24)+DATE(1970,1,1)</f>
        <v>42213.662905092591</v>
      </c>
      <c r="P3946" t="str">
        <f t="shared" si="244"/>
        <v>theater</v>
      </c>
      <c r="Q3946" t="str">
        <f t="shared" si="245"/>
        <v>plays</v>
      </c>
      <c r="R3946">
        <f t="shared" si="246"/>
        <v>2015</v>
      </c>
      <c r="S3946">
        <f t="shared" si="247"/>
        <v>2015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(((J3947/60)/60)/24)+DATE(1970,1,1)</f>
        <v>42109.801712962959</v>
      </c>
      <c r="P3947" t="str">
        <f t="shared" si="244"/>
        <v>theater</v>
      </c>
      <c r="Q3947" t="str">
        <f t="shared" si="245"/>
        <v>plays</v>
      </c>
      <c r="R3947">
        <f t="shared" si="246"/>
        <v>2015</v>
      </c>
      <c r="S3947">
        <f t="shared" si="247"/>
        <v>2015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(((J3948/60)/60)/24)+DATE(1970,1,1)</f>
        <v>42031.833587962959</v>
      </c>
      <c r="P3948" t="str">
        <f t="shared" si="244"/>
        <v>theater</v>
      </c>
      <c r="Q3948" t="str">
        <f t="shared" si="245"/>
        <v>plays</v>
      </c>
      <c r="R3948">
        <f t="shared" si="246"/>
        <v>2015</v>
      </c>
      <c r="S3948">
        <f t="shared" si="247"/>
        <v>2015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(((J3949/60)/60)/24)+DATE(1970,1,1)</f>
        <v>42615.142870370371</v>
      </c>
      <c r="P3949" t="str">
        <f t="shared" si="244"/>
        <v>theater</v>
      </c>
      <c r="Q3949" t="str">
        <f t="shared" si="245"/>
        <v>plays</v>
      </c>
      <c r="R3949">
        <f t="shared" si="246"/>
        <v>2016</v>
      </c>
      <c r="S3949">
        <f t="shared" si="247"/>
        <v>2016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(((J3950/60)/60)/24)+DATE(1970,1,1)</f>
        <v>41829.325497685182</v>
      </c>
      <c r="P3950" t="str">
        <f t="shared" si="244"/>
        <v>theater</v>
      </c>
      <c r="Q3950" t="str">
        <f t="shared" si="245"/>
        <v>plays</v>
      </c>
      <c r="R3950">
        <f t="shared" si="246"/>
        <v>2014</v>
      </c>
      <c r="S3950">
        <f t="shared" si="247"/>
        <v>2014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(((J3951/60)/60)/24)+DATE(1970,1,1)</f>
        <v>42016.120613425926</v>
      </c>
      <c r="P3951" t="str">
        <f t="shared" si="244"/>
        <v>theater</v>
      </c>
      <c r="Q3951" t="str">
        <f t="shared" si="245"/>
        <v>plays</v>
      </c>
      <c r="R3951">
        <f t="shared" si="246"/>
        <v>2015</v>
      </c>
      <c r="S3951">
        <f t="shared" si="247"/>
        <v>2015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(((J3952/60)/60)/24)+DATE(1970,1,1)</f>
        <v>42439.702314814815</v>
      </c>
      <c r="P3952" t="str">
        <f t="shared" si="244"/>
        <v>theater</v>
      </c>
      <c r="Q3952" t="str">
        <f t="shared" si="245"/>
        <v>plays</v>
      </c>
      <c r="R3952">
        <f t="shared" si="246"/>
        <v>2016</v>
      </c>
      <c r="S3952">
        <f t="shared" si="247"/>
        <v>2016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(((J3953/60)/60)/24)+DATE(1970,1,1)</f>
        <v>42433.825717592597</v>
      </c>
      <c r="P3953" t="str">
        <f t="shared" si="244"/>
        <v>theater</v>
      </c>
      <c r="Q3953" t="str">
        <f t="shared" si="245"/>
        <v>plays</v>
      </c>
      <c r="R3953">
        <f t="shared" si="246"/>
        <v>2016</v>
      </c>
      <c r="S3953">
        <f t="shared" si="247"/>
        <v>2016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(((J3954/60)/60)/24)+DATE(1970,1,1)</f>
        <v>42243.790393518517</v>
      </c>
      <c r="P3954" t="str">
        <f t="shared" si="244"/>
        <v>theater</v>
      </c>
      <c r="Q3954" t="str">
        <f t="shared" si="245"/>
        <v>plays</v>
      </c>
      <c r="R3954">
        <f t="shared" si="246"/>
        <v>2015</v>
      </c>
      <c r="S3954">
        <f t="shared" si="247"/>
        <v>2015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(((J3955/60)/60)/24)+DATE(1970,1,1)</f>
        <v>42550.048449074078</v>
      </c>
      <c r="P3955" t="str">
        <f t="shared" si="244"/>
        <v>theater</v>
      </c>
      <c r="Q3955" t="str">
        <f t="shared" si="245"/>
        <v>plays</v>
      </c>
      <c r="R3955">
        <f t="shared" si="246"/>
        <v>2016</v>
      </c>
      <c r="S3955">
        <f t="shared" si="247"/>
        <v>2016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(((J3956/60)/60)/24)+DATE(1970,1,1)</f>
        <v>41774.651203703703</v>
      </c>
      <c r="P3956" t="str">
        <f t="shared" si="244"/>
        <v>theater</v>
      </c>
      <c r="Q3956" t="str">
        <f t="shared" si="245"/>
        <v>plays</v>
      </c>
      <c r="R3956">
        <f t="shared" si="246"/>
        <v>2014</v>
      </c>
      <c r="S3956">
        <f t="shared" si="247"/>
        <v>2014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(((J3957/60)/60)/24)+DATE(1970,1,1)</f>
        <v>42306.848854166667</v>
      </c>
      <c r="P3957" t="str">
        <f t="shared" si="244"/>
        <v>theater</v>
      </c>
      <c r="Q3957" t="str">
        <f t="shared" si="245"/>
        <v>plays</v>
      </c>
      <c r="R3957">
        <f t="shared" si="246"/>
        <v>2015</v>
      </c>
      <c r="S3957">
        <f t="shared" si="247"/>
        <v>2015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(((J3958/60)/60)/24)+DATE(1970,1,1)</f>
        <v>42457.932025462964</v>
      </c>
      <c r="P3958" t="str">
        <f t="shared" si="244"/>
        <v>theater</v>
      </c>
      <c r="Q3958" t="str">
        <f t="shared" si="245"/>
        <v>plays</v>
      </c>
      <c r="R3958">
        <f t="shared" si="246"/>
        <v>2016</v>
      </c>
      <c r="S3958">
        <f t="shared" si="247"/>
        <v>2016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(((J3959/60)/60)/24)+DATE(1970,1,1)</f>
        <v>42513.976319444439</v>
      </c>
      <c r="P3959" t="str">
        <f t="shared" si="244"/>
        <v>theater</v>
      </c>
      <c r="Q3959" t="str">
        <f t="shared" si="245"/>
        <v>plays</v>
      </c>
      <c r="R3959">
        <f t="shared" si="246"/>
        <v>2016</v>
      </c>
      <c r="S3959">
        <f t="shared" si="247"/>
        <v>2016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(((J3960/60)/60)/24)+DATE(1970,1,1)</f>
        <v>41816.950370370374</v>
      </c>
      <c r="P3960" t="str">
        <f t="shared" si="244"/>
        <v>theater</v>
      </c>
      <c r="Q3960" t="str">
        <f t="shared" si="245"/>
        <v>plays</v>
      </c>
      <c r="R3960">
        <f t="shared" si="246"/>
        <v>2014</v>
      </c>
      <c r="S3960">
        <f t="shared" si="247"/>
        <v>2014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(((J3961/60)/60)/24)+DATE(1970,1,1)</f>
        <v>41880.788842592592</v>
      </c>
      <c r="P3961" t="str">
        <f t="shared" si="244"/>
        <v>theater</v>
      </c>
      <c r="Q3961" t="str">
        <f t="shared" si="245"/>
        <v>plays</v>
      </c>
      <c r="R3961">
        <f t="shared" si="246"/>
        <v>2014</v>
      </c>
      <c r="S3961">
        <f t="shared" si="247"/>
        <v>2014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(((J3962/60)/60)/24)+DATE(1970,1,1)</f>
        <v>42342.845555555556</v>
      </c>
      <c r="P3962" t="str">
        <f t="shared" si="244"/>
        <v>theater</v>
      </c>
      <c r="Q3962" t="str">
        <f t="shared" si="245"/>
        <v>plays</v>
      </c>
      <c r="R3962">
        <f t="shared" si="246"/>
        <v>2015</v>
      </c>
      <c r="S3962">
        <f t="shared" si="247"/>
        <v>2015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(((J3963/60)/60)/24)+DATE(1970,1,1)</f>
        <v>41745.891319444447</v>
      </c>
      <c r="P3963" t="str">
        <f t="shared" si="244"/>
        <v>theater</v>
      </c>
      <c r="Q3963" t="str">
        <f t="shared" si="245"/>
        <v>plays</v>
      </c>
      <c r="R3963">
        <f t="shared" si="246"/>
        <v>2014</v>
      </c>
      <c r="S3963">
        <f t="shared" si="247"/>
        <v>2014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(((J3964/60)/60)/24)+DATE(1970,1,1)</f>
        <v>42311.621458333335</v>
      </c>
      <c r="P3964" t="str">
        <f t="shared" si="244"/>
        <v>theater</v>
      </c>
      <c r="Q3964" t="str">
        <f t="shared" si="245"/>
        <v>plays</v>
      </c>
      <c r="R3964">
        <f t="shared" si="246"/>
        <v>2015</v>
      </c>
      <c r="S3964">
        <f t="shared" si="247"/>
        <v>2015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(((J3965/60)/60)/24)+DATE(1970,1,1)</f>
        <v>42296.154131944444</v>
      </c>
      <c r="P3965" t="str">
        <f t="shared" si="244"/>
        <v>theater</v>
      </c>
      <c r="Q3965" t="str">
        <f t="shared" si="245"/>
        <v>plays</v>
      </c>
      <c r="R3965">
        <f t="shared" si="246"/>
        <v>2015</v>
      </c>
      <c r="S3965">
        <f t="shared" si="247"/>
        <v>2015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(((J3966/60)/60)/24)+DATE(1970,1,1)</f>
        <v>42053.722060185188</v>
      </c>
      <c r="P3966" t="str">
        <f t="shared" si="244"/>
        <v>theater</v>
      </c>
      <c r="Q3966" t="str">
        <f t="shared" si="245"/>
        <v>plays</v>
      </c>
      <c r="R3966">
        <f t="shared" si="246"/>
        <v>2015</v>
      </c>
      <c r="S3966">
        <f t="shared" si="247"/>
        <v>2015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(((J3967/60)/60)/24)+DATE(1970,1,1)</f>
        <v>42414.235879629632</v>
      </c>
      <c r="P3967" t="str">
        <f t="shared" si="244"/>
        <v>theater</v>
      </c>
      <c r="Q3967" t="str">
        <f t="shared" si="245"/>
        <v>plays</v>
      </c>
      <c r="R3967">
        <f t="shared" si="246"/>
        <v>2016</v>
      </c>
      <c r="S3967">
        <f t="shared" si="247"/>
        <v>2016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(((J3968/60)/60)/24)+DATE(1970,1,1)</f>
        <v>41801.711550925924</v>
      </c>
      <c r="P3968" t="str">
        <f t="shared" si="244"/>
        <v>theater</v>
      </c>
      <c r="Q3968" t="str">
        <f t="shared" si="245"/>
        <v>plays</v>
      </c>
      <c r="R3968">
        <f t="shared" si="246"/>
        <v>2014</v>
      </c>
      <c r="S3968">
        <f t="shared" si="247"/>
        <v>2014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(((J3969/60)/60)/24)+DATE(1970,1,1)</f>
        <v>42770.290590277778</v>
      </c>
      <c r="P3969" t="str">
        <f t="shared" si="244"/>
        <v>theater</v>
      </c>
      <c r="Q3969" t="str">
        <f t="shared" si="245"/>
        <v>plays</v>
      </c>
      <c r="R3969">
        <f t="shared" si="246"/>
        <v>2017</v>
      </c>
      <c r="S3969">
        <f t="shared" si="247"/>
        <v>2017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(((J3970/60)/60)/24)+DATE(1970,1,1)</f>
        <v>42452.815659722226</v>
      </c>
      <c r="P3970" t="str">
        <f t="shared" ref="P3970:P4033" si="248">LEFT(N3970,SEARCH("/",N3970)-1)</f>
        <v>theater</v>
      </c>
      <c r="Q3970" t="str">
        <f t="shared" ref="Q3970:Q4033" si="249">RIGHT(N3970,LEN(N3970)-SEARCH("/",N3970))</f>
        <v>plays</v>
      </c>
      <c r="R3970">
        <f t="shared" si="246"/>
        <v>2016</v>
      </c>
      <c r="S3970">
        <f t="shared" si="247"/>
        <v>2016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(((J3971/60)/60)/24)+DATE(1970,1,1)</f>
        <v>42601.854699074072</v>
      </c>
      <c r="P3971" t="str">
        <f t="shared" si="248"/>
        <v>theater</v>
      </c>
      <c r="Q3971" t="str">
        <f t="shared" si="249"/>
        <v>plays</v>
      </c>
      <c r="R3971">
        <f t="shared" ref="R3971:R4034" si="250">YEAR(O3971)</f>
        <v>2016</v>
      </c>
      <c r="S3971">
        <f t="shared" ref="S3971:S4034" si="251">YEAR(O3971)</f>
        <v>2016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(((J3972/60)/60)/24)+DATE(1970,1,1)</f>
        <v>42447.863553240735</v>
      </c>
      <c r="P3972" t="str">
        <f t="shared" si="248"/>
        <v>theater</v>
      </c>
      <c r="Q3972" t="str">
        <f t="shared" si="249"/>
        <v>plays</v>
      </c>
      <c r="R3972">
        <f t="shared" si="250"/>
        <v>2016</v>
      </c>
      <c r="S3972">
        <f t="shared" si="251"/>
        <v>2016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(((J3973/60)/60)/24)+DATE(1970,1,1)</f>
        <v>41811.536180555559</v>
      </c>
      <c r="P3973" t="str">
        <f t="shared" si="248"/>
        <v>theater</v>
      </c>
      <c r="Q3973" t="str">
        <f t="shared" si="249"/>
        <v>plays</v>
      </c>
      <c r="R3973">
        <f t="shared" si="250"/>
        <v>2014</v>
      </c>
      <c r="S3973">
        <f t="shared" si="251"/>
        <v>2014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(((J3974/60)/60)/24)+DATE(1970,1,1)</f>
        <v>41981.067523148144</v>
      </c>
      <c r="P3974" t="str">
        <f t="shared" si="248"/>
        <v>theater</v>
      </c>
      <c r="Q3974" t="str">
        <f t="shared" si="249"/>
        <v>plays</v>
      </c>
      <c r="R3974">
        <f t="shared" si="250"/>
        <v>2014</v>
      </c>
      <c r="S3974">
        <f t="shared" si="251"/>
        <v>2014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(((J3975/60)/60)/24)+DATE(1970,1,1)</f>
        <v>42469.68414351852</v>
      </c>
      <c r="P3975" t="str">
        <f t="shared" si="248"/>
        <v>theater</v>
      </c>
      <c r="Q3975" t="str">
        <f t="shared" si="249"/>
        <v>plays</v>
      </c>
      <c r="R3975">
        <f t="shared" si="250"/>
        <v>2016</v>
      </c>
      <c r="S3975">
        <f t="shared" si="251"/>
        <v>2016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(((J3976/60)/60)/24)+DATE(1970,1,1)</f>
        <v>42493.546851851846</v>
      </c>
      <c r="P3976" t="str">
        <f t="shared" si="248"/>
        <v>theater</v>
      </c>
      <c r="Q3976" t="str">
        <f t="shared" si="249"/>
        <v>plays</v>
      </c>
      <c r="R3976">
        <f t="shared" si="250"/>
        <v>2016</v>
      </c>
      <c r="S3976">
        <f t="shared" si="251"/>
        <v>2016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(((J3977/60)/60)/24)+DATE(1970,1,1)</f>
        <v>42534.866875</v>
      </c>
      <c r="P3977" t="str">
        <f t="shared" si="248"/>
        <v>theater</v>
      </c>
      <c r="Q3977" t="str">
        <f t="shared" si="249"/>
        <v>plays</v>
      </c>
      <c r="R3977">
        <f t="shared" si="250"/>
        <v>2016</v>
      </c>
      <c r="S3977">
        <f t="shared" si="251"/>
        <v>2016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(((J3978/60)/60)/24)+DATE(1970,1,1)</f>
        <v>41830.858344907407</v>
      </c>
      <c r="P3978" t="str">
        <f t="shared" si="248"/>
        <v>theater</v>
      </c>
      <c r="Q3978" t="str">
        <f t="shared" si="249"/>
        <v>plays</v>
      </c>
      <c r="R3978">
        <f t="shared" si="250"/>
        <v>2014</v>
      </c>
      <c r="S3978">
        <f t="shared" si="251"/>
        <v>2014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(((J3979/60)/60)/24)+DATE(1970,1,1)</f>
        <v>42543.788564814815</v>
      </c>
      <c r="P3979" t="str">
        <f t="shared" si="248"/>
        <v>theater</v>
      </c>
      <c r="Q3979" t="str">
        <f t="shared" si="249"/>
        <v>plays</v>
      </c>
      <c r="R3979">
        <f t="shared" si="250"/>
        <v>2016</v>
      </c>
      <c r="S3979">
        <f t="shared" si="251"/>
        <v>2016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(((J3980/60)/60)/24)+DATE(1970,1,1)</f>
        <v>41975.642974537041</v>
      </c>
      <c r="P3980" t="str">
        <f t="shared" si="248"/>
        <v>theater</v>
      </c>
      <c r="Q3980" t="str">
        <f t="shared" si="249"/>
        <v>plays</v>
      </c>
      <c r="R3980">
        <f t="shared" si="250"/>
        <v>2014</v>
      </c>
      <c r="S3980">
        <f t="shared" si="251"/>
        <v>2014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(((J3981/60)/60)/24)+DATE(1970,1,1)</f>
        <v>42069.903437500005</v>
      </c>
      <c r="P3981" t="str">
        <f t="shared" si="248"/>
        <v>theater</v>
      </c>
      <c r="Q3981" t="str">
        <f t="shared" si="249"/>
        <v>plays</v>
      </c>
      <c r="R3981">
        <f t="shared" si="250"/>
        <v>2015</v>
      </c>
      <c r="S3981">
        <f t="shared" si="251"/>
        <v>2015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(((J3982/60)/60)/24)+DATE(1970,1,1)</f>
        <v>41795.598923611113</v>
      </c>
      <c r="P3982" t="str">
        <f t="shared" si="248"/>
        <v>theater</v>
      </c>
      <c r="Q3982" t="str">
        <f t="shared" si="249"/>
        <v>plays</v>
      </c>
      <c r="R3982">
        <f t="shared" si="250"/>
        <v>2014</v>
      </c>
      <c r="S3982">
        <f t="shared" si="251"/>
        <v>2014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(((J3983/60)/60)/24)+DATE(1970,1,1)</f>
        <v>42508.179965277777</v>
      </c>
      <c r="P3983" t="str">
        <f t="shared" si="248"/>
        <v>theater</v>
      </c>
      <c r="Q3983" t="str">
        <f t="shared" si="249"/>
        <v>plays</v>
      </c>
      <c r="R3983">
        <f t="shared" si="250"/>
        <v>2016</v>
      </c>
      <c r="S3983">
        <f t="shared" si="251"/>
        <v>2016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(((J3984/60)/60)/24)+DATE(1970,1,1)</f>
        <v>42132.809953703705</v>
      </c>
      <c r="P3984" t="str">
        <f t="shared" si="248"/>
        <v>theater</v>
      </c>
      <c r="Q3984" t="str">
        <f t="shared" si="249"/>
        <v>plays</v>
      </c>
      <c r="R3984">
        <f t="shared" si="250"/>
        <v>2015</v>
      </c>
      <c r="S3984">
        <f t="shared" si="251"/>
        <v>2015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(((J3985/60)/60)/24)+DATE(1970,1,1)</f>
        <v>41747.86986111111</v>
      </c>
      <c r="P3985" t="str">
        <f t="shared" si="248"/>
        <v>theater</v>
      </c>
      <c r="Q3985" t="str">
        <f t="shared" si="249"/>
        <v>plays</v>
      </c>
      <c r="R3985">
        <f t="shared" si="250"/>
        <v>2014</v>
      </c>
      <c r="S3985">
        <f t="shared" si="251"/>
        <v>2014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(((J3986/60)/60)/24)+DATE(1970,1,1)</f>
        <v>41920.963472222218</v>
      </c>
      <c r="P3986" t="str">
        <f t="shared" si="248"/>
        <v>theater</v>
      </c>
      <c r="Q3986" t="str">
        <f t="shared" si="249"/>
        <v>plays</v>
      </c>
      <c r="R3986">
        <f t="shared" si="250"/>
        <v>2014</v>
      </c>
      <c r="S3986">
        <f t="shared" si="251"/>
        <v>2014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(((J3987/60)/60)/24)+DATE(1970,1,1)</f>
        <v>42399.707407407404</v>
      </c>
      <c r="P3987" t="str">
        <f t="shared" si="248"/>
        <v>theater</v>
      </c>
      <c r="Q3987" t="str">
        <f t="shared" si="249"/>
        <v>plays</v>
      </c>
      <c r="R3987">
        <f t="shared" si="250"/>
        <v>2016</v>
      </c>
      <c r="S3987">
        <f t="shared" si="251"/>
        <v>2016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(((J3988/60)/60)/24)+DATE(1970,1,1)</f>
        <v>42467.548541666663</v>
      </c>
      <c r="P3988" t="str">
        <f t="shared" si="248"/>
        <v>theater</v>
      </c>
      <c r="Q3988" t="str">
        <f t="shared" si="249"/>
        <v>plays</v>
      </c>
      <c r="R3988">
        <f t="shared" si="250"/>
        <v>2016</v>
      </c>
      <c r="S3988">
        <f t="shared" si="251"/>
        <v>2016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(((J3989/60)/60)/24)+DATE(1970,1,1)</f>
        <v>41765.92465277778</v>
      </c>
      <c r="P3989" t="str">
        <f t="shared" si="248"/>
        <v>theater</v>
      </c>
      <c r="Q3989" t="str">
        <f t="shared" si="249"/>
        <v>plays</v>
      </c>
      <c r="R3989">
        <f t="shared" si="250"/>
        <v>2014</v>
      </c>
      <c r="S3989">
        <f t="shared" si="251"/>
        <v>2014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(((J3990/60)/60)/24)+DATE(1970,1,1)</f>
        <v>42230.08116898148</v>
      </c>
      <c r="P3990" t="str">
        <f t="shared" si="248"/>
        <v>theater</v>
      </c>
      <c r="Q3990" t="str">
        <f t="shared" si="249"/>
        <v>plays</v>
      </c>
      <c r="R3990">
        <f t="shared" si="250"/>
        <v>2015</v>
      </c>
      <c r="S3990">
        <f t="shared" si="251"/>
        <v>2015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(((J3991/60)/60)/24)+DATE(1970,1,1)</f>
        <v>42286.749780092592</v>
      </c>
      <c r="P3991" t="str">
        <f t="shared" si="248"/>
        <v>theater</v>
      </c>
      <c r="Q3991" t="str">
        <f t="shared" si="249"/>
        <v>plays</v>
      </c>
      <c r="R3991">
        <f t="shared" si="250"/>
        <v>2015</v>
      </c>
      <c r="S3991">
        <f t="shared" si="251"/>
        <v>2015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(((J3992/60)/60)/24)+DATE(1970,1,1)</f>
        <v>42401.672372685185</v>
      </c>
      <c r="P3992" t="str">
        <f t="shared" si="248"/>
        <v>theater</v>
      </c>
      <c r="Q3992" t="str">
        <f t="shared" si="249"/>
        <v>plays</v>
      </c>
      <c r="R3992">
        <f t="shared" si="250"/>
        <v>2016</v>
      </c>
      <c r="S3992">
        <f t="shared" si="251"/>
        <v>2016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(((J3993/60)/60)/24)+DATE(1970,1,1)</f>
        <v>42125.644467592589</v>
      </c>
      <c r="P3993" t="str">
        <f t="shared" si="248"/>
        <v>theater</v>
      </c>
      <c r="Q3993" t="str">
        <f t="shared" si="249"/>
        <v>plays</v>
      </c>
      <c r="R3993">
        <f t="shared" si="250"/>
        <v>2015</v>
      </c>
      <c r="S3993">
        <f t="shared" si="251"/>
        <v>2015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(((J3994/60)/60)/24)+DATE(1970,1,1)</f>
        <v>42289.94049768518</v>
      </c>
      <c r="P3994" t="str">
        <f t="shared" si="248"/>
        <v>theater</v>
      </c>
      <c r="Q3994" t="str">
        <f t="shared" si="249"/>
        <v>plays</v>
      </c>
      <c r="R3994">
        <f t="shared" si="250"/>
        <v>2015</v>
      </c>
      <c r="S3994">
        <f t="shared" si="251"/>
        <v>2015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(((J3995/60)/60)/24)+DATE(1970,1,1)</f>
        <v>42107.864722222221</v>
      </c>
      <c r="P3995" t="str">
        <f t="shared" si="248"/>
        <v>theater</v>
      </c>
      <c r="Q3995" t="str">
        <f t="shared" si="249"/>
        <v>plays</v>
      </c>
      <c r="R3995">
        <f t="shared" si="250"/>
        <v>2015</v>
      </c>
      <c r="S3995">
        <f t="shared" si="251"/>
        <v>2015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(((J3996/60)/60)/24)+DATE(1970,1,1)</f>
        <v>41809.389930555553</v>
      </c>
      <c r="P3996" t="str">
        <f t="shared" si="248"/>
        <v>theater</v>
      </c>
      <c r="Q3996" t="str">
        <f t="shared" si="249"/>
        <v>plays</v>
      </c>
      <c r="R3996">
        <f t="shared" si="250"/>
        <v>2014</v>
      </c>
      <c r="S3996">
        <f t="shared" si="251"/>
        <v>2014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(((J3997/60)/60)/24)+DATE(1970,1,1)</f>
        <v>42019.683761574073</v>
      </c>
      <c r="P3997" t="str">
        <f t="shared" si="248"/>
        <v>theater</v>
      </c>
      <c r="Q3997" t="str">
        <f t="shared" si="249"/>
        <v>plays</v>
      </c>
      <c r="R3997">
        <f t="shared" si="250"/>
        <v>2015</v>
      </c>
      <c r="S3997">
        <f t="shared" si="251"/>
        <v>2015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(((J3998/60)/60)/24)+DATE(1970,1,1)</f>
        <v>41950.26694444444</v>
      </c>
      <c r="P3998" t="str">
        <f t="shared" si="248"/>
        <v>theater</v>
      </c>
      <c r="Q3998" t="str">
        <f t="shared" si="249"/>
        <v>plays</v>
      </c>
      <c r="R3998">
        <f t="shared" si="250"/>
        <v>2014</v>
      </c>
      <c r="S3998">
        <f t="shared" si="251"/>
        <v>2014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(((J3999/60)/60)/24)+DATE(1970,1,1)</f>
        <v>42069.391446759255</v>
      </c>
      <c r="P3999" t="str">
        <f t="shared" si="248"/>
        <v>theater</v>
      </c>
      <c r="Q3999" t="str">
        <f t="shared" si="249"/>
        <v>plays</v>
      </c>
      <c r="R3999">
        <f t="shared" si="250"/>
        <v>2015</v>
      </c>
      <c r="S3999">
        <f t="shared" si="251"/>
        <v>2015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(((J4000/60)/60)/24)+DATE(1970,1,1)</f>
        <v>42061.963263888887</v>
      </c>
      <c r="P4000" t="str">
        <f t="shared" si="248"/>
        <v>theater</v>
      </c>
      <c r="Q4000" t="str">
        <f t="shared" si="249"/>
        <v>plays</v>
      </c>
      <c r="R4000">
        <f t="shared" si="250"/>
        <v>2015</v>
      </c>
      <c r="S4000">
        <f t="shared" si="251"/>
        <v>2015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(((J4001/60)/60)/24)+DATE(1970,1,1)</f>
        <v>41842.828680555554</v>
      </c>
      <c r="P4001" t="str">
        <f t="shared" si="248"/>
        <v>theater</v>
      </c>
      <c r="Q4001" t="str">
        <f t="shared" si="249"/>
        <v>plays</v>
      </c>
      <c r="R4001">
        <f t="shared" si="250"/>
        <v>2014</v>
      </c>
      <c r="S4001">
        <f t="shared" si="251"/>
        <v>2014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(((J4002/60)/60)/24)+DATE(1970,1,1)</f>
        <v>42437.64534722222</v>
      </c>
      <c r="P4002" t="str">
        <f t="shared" si="248"/>
        <v>theater</v>
      </c>
      <c r="Q4002" t="str">
        <f t="shared" si="249"/>
        <v>plays</v>
      </c>
      <c r="R4002">
        <f t="shared" si="250"/>
        <v>2016</v>
      </c>
      <c r="S4002">
        <f t="shared" si="251"/>
        <v>2016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(((J4003/60)/60)/24)+DATE(1970,1,1)</f>
        <v>42775.964212962965</v>
      </c>
      <c r="P4003" t="str">
        <f t="shared" si="248"/>
        <v>theater</v>
      </c>
      <c r="Q4003" t="str">
        <f t="shared" si="249"/>
        <v>plays</v>
      </c>
      <c r="R4003">
        <f t="shared" si="250"/>
        <v>2017</v>
      </c>
      <c r="S4003">
        <f t="shared" si="251"/>
        <v>2017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(((J4004/60)/60)/24)+DATE(1970,1,1)</f>
        <v>41879.043530092589</v>
      </c>
      <c r="P4004" t="str">
        <f t="shared" si="248"/>
        <v>theater</v>
      </c>
      <c r="Q4004" t="str">
        <f t="shared" si="249"/>
        <v>plays</v>
      </c>
      <c r="R4004">
        <f t="shared" si="250"/>
        <v>2014</v>
      </c>
      <c r="S4004">
        <f t="shared" si="251"/>
        <v>2014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(((J4005/60)/60)/24)+DATE(1970,1,1)</f>
        <v>42020.587349537032</v>
      </c>
      <c r="P4005" t="str">
        <f t="shared" si="248"/>
        <v>theater</v>
      </c>
      <c r="Q4005" t="str">
        <f t="shared" si="249"/>
        <v>plays</v>
      </c>
      <c r="R4005">
        <f t="shared" si="250"/>
        <v>2015</v>
      </c>
      <c r="S4005">
        <f t="shared" si="251"/>
        <v>2015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(((J4006/60)/60)/24)+DATE(1970,1,1)</f>
        <v>41890.16269675926</v>
      </c>
      <c r="P4006" t="str">
        <f t="shared" si="248"/>
        <v>theater</v>
      </c>
      <c r="Q4006" t="str">
        <f t="shared" si="249"/>
        <v>plays</v>
      </c>
      <c r="R4006">
        <f t="shared" si="250"/>
        <v>2014</v>
      </c>
      <c r="S4006">
        <f t="shared" si="251"/>
        <v>2014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(((J4007/60)/60)/24)+DATE(1970,1,1)</f>
        <v>41872.807696759257</v>
      </c>
      <c r="P4007" t="str">
        <f t="shared" si="248"/>
        <v>theater</v>
      </c>
      <c r="Q4007" t="str">
        <f t="shared" si="249"/>
        <v>plays</v>
      </c>
      <c r="R4007">
        <f t="shared" si="250"/>
        <v>2014</v>
      </c>
      <c r="S4007">
        <f t="shared" si="251"/>
        <v>2014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(((J4008/60)/60)/24)+DATE(1970,1,1)</f>
        <v>42391.772997685184</v>
      </c>
      <c r="P4008" t="str">
        <f t="shared" si="248"/>
        <v>theater</v>
      </c>
      <c r="Q4008" t="str">
        <f t="shared" si="249"/>
        <v>plays</v>
      </c>
      <c r="R4008">
        <f t="shared" si="250"/>
        <v>2016</v>
      </c>
      <c r="S4008">
        <f t="shared" si="251"/>
        <v>2016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(((J4009/60)/60)/24)+DATE(1970,1,1)</f>
        <v>41848.772928240738</v>
      </c>
      <c r="P4009" t="str">
        <f t="shared" si="248"/>
        <v>theater</v>
      </c>
      <c r="Q4009" t="str">
        <f t="shared" si="249"/>
        <v>plays</v>
      </c>
      <c r="R4009">
        <f t="shared" si="250"/>
        <v>2014</v>
      </c>
      <c r="S4009">
        <f t="shared" si="251"/>
        <v>2014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(((J4010/60)/60)/24)+DATE(1970,1,1)</f>
        <v>42177.964201388888</v>
      </c>
      <c r="P4010" t="str">
        <f t="shared" si="248"/>
        <v>theater</v>
      </c>
      <c r="Q4010" t="str">
        <f t="shared" si="249"/>
        <v>plays</v>
      </c>
      <c r="R4010">
        <f t="shared" si="250"/>
        <v>2015</v>
      </c>
      <c r="S4010">
        <f t="shared" si="251"/>
        <v>2015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(((J4011/60)/60)/24)+DATE(1970,1,1)</f>
        <v>41851.700925925928</v>
      </c>
      <c r="P4011" t="str">
        <f t="shared" si="248"/>
        <v>theater</v>
      </c>
      <c r="Q4011" t="str">
        <f t="shared" si="249"/>
        <v>plays</v>
      </c>
      <c r="R4011">
        <f t="shared" si="250"/>
        <v>2014</v>
      </c>
      <c r="S4011">
        <f t="shared" si="251"/>
        <v>2014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(((J4012/60)/60)/24)+DATE(1970,1,1)</f>
        <v>41921.770439814813</v>
      </c>
      <c r="P4012" t="str">
        <f t="shared" si="248"/>
        <v>theater</v>
      </c>
      <c r="Q4012" t="str">
        <f t="shared" si="249"/>
        <v>plays</v>
      </c>
      <c r="R4012">
        <f t="shared" si="250"/>
        <v>2014</v>
      </c>
      <c r="S4012">
        <f t="shared" si="251"/>
        <v>2014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(((J4013/60)/60)/24)+DATE(1970,1,1)</f>
        <v>42002.54488425926</v>
      </c>
      <c r="P4013" t="str">
        <f t="shared" si="248"/>
        <v>theater</v>
      </c>
      <c r="Q4013" t="str">
        <f t="shared" si="249"/>
        <v>plays</v>
      </c>
      <c r="R4013">
        <f t="shared" si="250"/>
        <v>2014</v>
      </c>
      <c r="S4013">
        <f t="shared" si="251"/>
        <v>2014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(((J4014/60)/60)/24)+DATE(1970,1,1)</f>
        <v>42096.544548611113</v>
      </c>
      <c r="P4014" t="str">
        <f t="shared" si="248"/>
        <v>theater</v>
      </c>
      <c r="Q4014" t="str">
        <f t="shared" si="249"/>
        <v>plays</v>
      </c>
      <c r="R4014">
        <f t="shared" si="250"/>
        <v>2015</v>
      </c>
      <c r="S4014">
        <f t="shared" si="251"/>
        <v>2015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(((J4015/60)/60)/24)+DATE(1970,1,1)</f>
        <v>42021.301192129627</v>
      </c>
      <c r="P4015" t="str">
        <f t="shared" si="248"/>
        <v>theater</v>
      </c>
      <c r="Q4015" t="str">
        <f t="shared" si="249"/>
        <v>plays</v>
      </c>
      <c r="R4015">
        <f t="shared" si="250"/>
        <v>2015</v>
      </c>
      <c r="S4015">
        <f t="shared" si="251"/>
        <v>2015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(((J4016/60)/60)/24)+DATE(1970,1,1)</f>
        <v>42419.246168981481</v>
      </c>
      <c r="P4016" t="str">
        <f t="shared" si="248"/>
        <v>theater</v>
      </c>
      <c r="Q4016" t="str">
        <f t="shared" si="249"/>
        <v>plays</v>
      </c>
      <c r="R4016">
        <f t="shared" si="250"/>
        <v>2016</v>
      </c>
      <c r="S4016">
        <f t="shared" si="251"/>
        <v>2016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(((J4017/60)/60)/24)+DATE(1970,1,1)</f>
        <v>42174.780821759254</v>
      </c>
      <c r="P4017" t="str">
        <f t="shared" si="248"/>
        <v>theater</v>
      </c>
      <c r="Q4017" t="str">
        <f t="shared" si="249"/>
        <v>plays</v>
      </c>
      <c r="R4017">
        <f t="shared" si="250"/>
        <v>2015</v>
      </c>
      <c r="S4017">
        <f t="shared" si="251"/>
        <v>2015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(((J4018/60)/60)/24)+DATE(1970,1,1)</f>
        <v>41869.872685185182</v>
      </c>
      <c r="P4018" t="str">
        <f t="shared" si="248"/>
        <v>theater</v>
      </c>
      <c r="Q4018" t="str">
        <f t="shared" si="249"/>
        <v>plays</v>
      </c>
      <c r="R4018">
        <f t="shared" si="250"/>
        <v>2014</v>
      </c>
      <c r="S4018">
        <f t="shared" si="251"/>
        <v>2014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(((J4019/60)/60)/24)+DATE(1970,1,1)</f>
        <v>41856.672152777777</v>
      </c>
      <c r="P4019" t="str">
        <f t="shared" si="248"/>
        <v>theater</v>
      </c>
      <c r="Q4019" t="str">
        <f t="shared" si="249"/>
        <v>plays</v>
      </c>
      <c r="R4019">
        <f t="shared" si="250"/>
        <v>2014</v>
      </c>
      <c r="S4019">
        <f t="shared" si="251"/>
        <v>2014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(((J4020/60)/60)/24)+DATE(1970,1,1)</f>
        <v>42620.91097222222</v>
      </c>
      <c r="P4020" t="str">
        <f t="shared" si="248"/>
        <v>theater</v>
      </c>
      <c r="Q4020" t="str">
        <f t="shared" si="249"/>
        <v>plays</v>
      </c>
      <c r="R4020">
        <f t="shared" si="250"/>
        <v>2016</v>
      </c>
      <c r="S4020">
        <f t="shared" si="251"/>
        <v>2016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(((J4021/60)/60)/24)+DATE(1970,1,1)</f>
        <v>42417.675879629634</v>
      </c>
      <c r="P4021" t="str">
        <f t="shared" si="248"/>
        <v>theater</v>
      </c>
      <c r="Q4021" t="str">
        <f t="shared" si="249"/>
        <v>plays</v>
      </c>
      <c r="R4021">
        <f t="shared" si="250"/>
        <v>2016</v>
      </c>
      <c r="S4021">
        <f t="shared" si="251"/>
        <v>2016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(((J4022/60)/60)/24)+DATE(1970,1,1)</f>
        <v>42057.190960648149</v>
      </c>
      <c r="P4022" t="str">
        <f t="shared" si="248"/>
        <v>theater</v>
      </c>
      <c r="Q4022" t="str">
        <f t="shared" si="249"/>
        <v>plays</v>
      </c>
      <c r="R4022">
        <f t="shared" si="250"/>
        <v>2015</v>
      </c>
      <c r="S4022">
        <f t="shared" si="251"/>
        <v>2015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(((J4023/60)/60)/24)+DATE(1970,1,1)</f>
        <v>41878.911550925928</v>
      </c>
      <c r="P4023" t="str">
        <f t="shared" si="248"/>
        <v>theater</v>
      </c>
      <c r="Q4023" t="str">
        <f t="shared" si="249"/>
        <v>plays</v>
      </c>
      <c r="R4023">
        <f t="shared" si="250"/>
        <v>2014</v>
      </c>
      <c r="S4023">
        <f t="shared" si="251"/>
        <v>2014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(((J4024/60)/60)/24)+DATE(1970,1,1)</f>
        <v>41990.584108796291</v>
      </c>
      <c r="P4024" t="str">
        <f t="shared" si="248"/>
        <v>theater</v>
      </c>
      <c r="Q4024" t="str">
        <f t="shared" si="249"/>
        <v>plays</v>
      </c>
      <c r="R4024">
        <f t="shared" si="250"/>
        <v>2014</v>
      </c>
      <c r="S4024">
        <f t="shared" si="251"/>
        <v>2014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(((J4025/60)/60)/24)+DATE(1970,1,1)</f>
        <v>42408.999571759254</v>
      </c>
      <c r="P4025" t="str">
        <f t="shared" si="248"/>
        <v>theater</v>
      </c>
      <c r="Q4025" t="str">
        <f t="shared" si="249"/>
        <v>plays</v>
      </c>
      <c r="R4025">
        <f t="shared" si="250"/>
        <v>2016</v>
      </c>
      <c r="S4025">
        <f t="shared" si="251"/>
        <v>2016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(((J4026/60)/60)/24)+DATE(1970,1,1)</f>
        <v>42217.670104166667</v>
      </c>
      <c r="P4026" t="str">
        <f t="shared" si="248"/>
        <v>theater</v>
      </c>
      <c r="Q4026" t="str">
        <f t="shared" si="249"/>
        <v>plays</v>
      </c>
      <c r="R4026">
        <f t="shared" si="250"/>
        <v>2015</v>
      </c>
      <c r="S4026">
        <f t="shared" si="251"/>
        <v>2015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(((J4027/60)/60)/24)+DATE(1970,1,1)</f>
        <v>42151.237685185188</v>
      </c>
      <c r="P4027" t="str">
        <f t="shared" si="248"/>
        <v>theater</v>
      </c>
      <c r="Q4027" t="str">
        <f t="shared" si="249"/>
        <v>plays</v>
      </c>
      <c r="R4027">
        <f t="shared" si="250"/>
        <v>2015</v>
      </c>
      <c r="S4027">
        <f t="shared" si="251"/>
        <v>2015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(((J4028/60)/60)/24)+DATE(1970,1,1)</f>
        <v>42282.655543981484</v>
      </c>
      <c r="P4028" t="str">
        <f t="shared" si="248"/>
        <v>theater</v>
      </c>
      <c r="Q4028" t="str">
        <f t="shared" si="249"/>
        <v>plays</v>
      </c>
      <c r="R4028">
        <f t="shared" si="250"/>
        <v>2015</v>
      </c>
      <c r="S4028">
        <f t="shared" si="251"/>
        <v>2015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(((J4029/60)/60)/24)+DATE(1970,1,1)</f>
        <v>42768.97084490741</v>
      </c>
      <c r="P4029" t="str">
        <f t="shared" si="248"/>
        <v>theater</v>
      </c>
      <c r="Q4029" t="str">
        <f t="shared" si="249"/>
        <v>plays</v>
      </c>
      <c r="R4029">
        <f t="shared" si="250"/>
        <v>2017</v>
      </c>
      <c r="S4029">
        <f t="shared" si="251"/>
        <v>2017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(((J4030/60)/60)/24)+DATE(1970,1,1)</f>
        <v>41765.938657407409</v>
      </c>
      <c r="P4030" t="str">
        <f t="shared" si="248"/>
        <v>theater</v>
      </c>
      <c r="Q4030" t="str">
        <f t="shared" si="249"/>
        <v>plays</v>
      </c>
      <c r="R4030">
        <f t="shared" si="250"/>
        <v>2014</v>
      </c>
      <c r="S4030">
        <f t="shared" si="251"/>
        <v>2014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(((J4031/60)/60)/24)+DATE(1970,1,1)</f>
        <v>42322.025115740747</v>
      </c>
      <c r="P4031" t="str">
        <f t="shared" si="248"/>
        <v>theater</v>
      </c>
      <c r="Q4031" t="str">
        <f t="shared" si="249"/>
        <v>plays</v>
      </c>
      <c r="R4031">
        <f t="shared" si="250"/>
        <v>2015</v>
      </c>
      <c r="S4031">
        <f t="shared" si="251"/>
        <v>2015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(((J4032/60)/60)/24)+DATE(1970,1,1)</f>
        <v>42374.655081018514</v>
      </c>
      <c r="P4032" t="str">
        <f t="shared" si="248"/>
        <v>theater</v>
      </c>
      <c r="Q4032" t="str">
        <f t="shared" si="249"/>
        <v>plays</v>
      </c>
      <c r="R4032">
        <f t="shared" si="250"/>
        <v>2016</v>
      </c>
      <c r="S4032">
        <f t="shared" si="251"/>
        <v>2016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(((J4033/60)/60)/24)+DATE(1970,1,1)</f>
        <v>41941.585231481484</v>
      </c>
      <c r="P4033" t="str">
        <f t="shared" si="248"/>
        <v>theater</v>
      </c>
      <c r="Q4033" t="str">
        <f t="shared" si="249"/>
        <v>plays</v>
      </c>
      <c r="R4033">
        <f t="shared" si="250"/>
        <v>2014</v>
      </c>
      <c r="S4033">
        <f t="shared" si="251"/>
        <v>2014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(((J4034/60)/60)/24)+DATE(1970,1,1)</f>
        <v>42293.809212962966</v>
      </c>
      <c r="P4034" t="str">
        <f t="shared" ref="P4034:P4097" si="252">LEFT(N4034,SEARCH("/",N4034)-1)</f>
        <v>theater</v>
      </c>
      <c r="Q4034" t="str">
        <f t="shared" ref="Q4034:Q4097" si="253">RIGHT(N4034,LEN(N4034)-SEARCH("/",N4034))</f>
        <v>plays</v>
      </c>
      <c r="R4034">
        <f t="shared" si="250"/>
        <v>2015</v>
      </c>
      <c r="S4034">
        <f t="shared" si="251"/>
        <v>2015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(((J4035/60)/60)/24)+DATE(1970,1,1)</f>
        <v>42614.268796296295</v>
      </c>
      <c r="P4035" t="str">
        <f t="shared" si="252"/>
        <v>theater</v>
      </c>
      <c r="Q4035" t="str">
        <f t="shared" si="253"/>
        <v>plays</v>
      </c>
      <c r="R4035">
        <f t="shared" ref="R4035:R4098" si="254">YEAR(O4035)</f>
        <v>2016</v>
      </c>
      <c r="S4035">
        <f t="shared" ref="S4035:S4098" si="255">YEAR(O4035)</f>
        <v>2016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(((J4036/60)/60)/24)+DATE(1970,1,1)</f>
        <v>42067.947337962964</v>
      </c>
      <c r="P4036" t="str">
        <f t="shared" si="252"/>
        <v>theater</v>
      </c>
      <c r="Q4036" t="str">
        <f t="shared" si="253"/>
        <v>plays</v>
      </c>
      <c r="R4036">
        <f t="shared" si="254"/>
        <v>2015</v>
      </c>
      <c r="S4036">
        <f t="shared" si="255"/>
        <v>2015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(((J4037/60)/60)/24)+DATE(1970,1,1)</f>
        <v>41903.882951388885</v>
      </c>
      <c r="P4037" t="str">
        <f t="shared" si="252"/>
        <v>theater</v>
      </c>
      <c r="Q4037" t="str">
        <f t="shared" si="253"/>
        <v>plays</v>
      </c>
      <c r="R4037">
        <f t="shared" si="254"/>
        <v>2014</v>
      </c>
      <c r="S4037">
        <f t="shared" si="255"/>
        <v>2014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(((J4038/60)/60)/24)+DATE(1970,1,1)</f>
        <v>41804.937083333331</v>
      </c>
      <c r="P4038" t="str">
        <f t="shared" si="252"/>
        <v>theater</v>
      </c>
      <c r="Q4038" t="str">
        <f t="shared" si="253"/>
        <v>plays</v>
      </c>
      <c r="R4038">
        <f t="shared" si="254"/>
        <v>2014</v>
      </c>
      <c r="S4038">
        <f t="shared" si="255"/>
        <v>2014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(((J4039/60)/60)/24)+DATE(1970,1,1)</f>
        <v>42497.070775462969</v>
      </c>
      <c r="P4039" t="str">
        <f t="shared" si="252"/>
        <v>theater</v>
      </c>
      <c r="Q4039" t="str">
        <f t="shared" si="253"/>
        <v>plays</v>
      </c>
      <c r="R4039">
        <f t="shared" si="254"/>
        <v>2016</v>
      </c>
      <c r="S4039">
        <f t="shared" si="255"/>
        <v>2016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(((J4040/60)/60)/24)+DATE(1970,1,1)</f>
        <v>41869.798726851855</v>
      </c>
      <c r="P4040" t="str">
        <f t="shared" si="252"/>
        <v>theater</v>
      </c>
      <c r="Q4040" t="str">
        <f t="shared" si="253"/>
        <v>plays</v>
      </c>
      <c r="R4040">
        <f t="shared" si="254"/>
        <v>2014</v>
      </c>
      <c r="S4040">
        <f t="shared" si="255"/>
        <v>2014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(((J4041/60)/60)/24)+DATE(1970,1,1)</f>
        <v>42305.670914351853</v>
      </c>
      <c r="P4041" t="str">
        <f t="shared" si="252"/>
        <v>theater</v>
      </c>
      <c r="Q4041" t="str">
        <f t="shared" si="253"/>
        <v>plays</v>
      </c>
      <c r="R4041">
        <f t="shared" si="254"/>
        <v>2015</v>
      </c>
      <c r="S4041">
        <f t="shared" si="255"/>
        <v>2015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(((J4042/60)/60)/24)+DATE(1970,1,1)</f>
        <v>42144.231527777782</v>
      </c>
      <c r="P4042" t="str">
        <f t="shared" si="252"/>
        <v>theater</v>
      </c>
      <c r="Q4042" t="str">
        <f t="shared" si="253"/>
        <v>plays</v>
      </c>
      <c r="R4042">
        <f t="shared" si="254"/>
        <v>2015</v>
      </c>
      <c r="S4042">
        <f t="shared" si="255"/>
        <v>2015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(((J4043/60)/60)/24)+DATE(1970,1,1)</f>
        <v>42559.474004629628</v>
      </c>
      <c r="P4043" t="str">
        <f t="shared" si="252"/>
        <v>theater</v>
      </c>
      <c r="Q4043" t="str">
        <f t="shared" si="253"/>
        <v>plays</v>
      </c>
      <c r="R4043">
        <f t="shared" si="254"/>
        <v>2016</v>
      </c>
      <c r="S4043">
        <f t="shared" si="255"/>
        <v>2016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(((J4044/60)/60)/24)+DATE(1970,1,1)</f>
        <v>41995.084074074075</v>
      </c>
      <c r="P4044" t="str">
        <f t="shared" si="252"/>
        <v>theater</v>
      </c>
      <c r="Q4044" t="str">
        <f t="shared" si="253"/>
        <v>plays</v>
      </c>
      <c r="R4044">
        <f t="shared" si="254"/>
        <v>2014</v>
      </c>
      <c r="S4044">
        <f t="shared" si="255"/>
        <v>2014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(((J4045/60)/60)/24)+DATE(1970,1,1)</f>
        <v>41948.957465277781</v>
      </c>
      <c r="P4045" t="str">
        <f t="shared" si="252"/>
        <v>theater</v>
      </c>
      <c r="Q4045" t="str">
        <f t="shared" si="253"/>
        <v>plays</v>
      </c>
      <c r="R4045">
        <f t="shared" si="254"/>
        <v>2014</v>
      </c>
      <c r="S4045">
        <f t="shared" si="255"/>
        <v>2014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(((J4046/60)/60)/24)+DATE(1970,1,1)</f>
        <v>42074.219699074078</v>
      </c>
      <c r="P4046" t="str">
        <f t="shared" si="252"/>
        <v>theater</v>
      </c>
      <c r="Q4046" t="str">
        <f t="shared" si="253"/>
        <v>plays</v>
      </c>
      <c r="R4046">
        <f t="shared" si="254"/>
        <v>2015</v>
      </c>
      <c r="S4046">
        <f t="shared" si="255"/>
        <v>2015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(((J4047/60)/60)/24)+DATE(1970,1,1)</f>
        <v>41842.201261574075</v>
      </c>
      <c r="P4047" t="str">
        <f t="shared" si="252"/>
        <v>theater</v>
      </c>
      <c r="Q4047" t="str">
        <f t="shared" si="253"/>
        <v>plays</v>
      </c>
      <c r="R4047">
        <f t="shared" si="254"/>
        <v>2014</v>
      </c>
      <c r="S4047">
        <f t="shared" si="255"/>
        <v>2014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(((J4048/60)/60)/24)+DATE(1970,1,1)</f>
        <v>41904.650578703702</v>
      </c>
      <c r="P4048" t="str">
        <f t="shared" si="252"/>
        <v>theater</v>
      </c>
      <c r="Q4048" t="str">
        <f t="shared" si="253"/>
        <v>plays</v>
      </c>
      <c r="R4048">
        <f t="shared" si="254"/>
        <v>2014</v>
      </c>
      <c r="S4048">
        <f t="shared" si="255"/>
        <v>2014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(((J4049/60)/60)/24)+DATE(1970,1,1)</f>
        <v>41991.022488425922</v>
      </c>
      <c r="P4049" t="str">
        <f t="shared" si="252"/>
        <v>theater</v>
      </c>
      <c r="Q4049" t="str">
        <f t="shared" si="253"/>
        <v>plays</v>
      </c>
      <c r="R4049">
        <f t="shared" si="254"/>
        <v>2014</v>
      </c>
      <c r="S4049">
        <f t="shared" si="255"/>
        <v>2014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(((J4050/60)/60)/24)+DATE(1970,1,1)</f>
        <v>42436.509108796294</v>
      </c>
      <c r="P4050" t="str">
        <f t="shared" si="252"/>
        <v>theater</v>
      </c>
      <c r="Q4050" t="str">
        <f t="shared" si="253"/>
        <v>plays</v>
      </c>
      <c r="R4050">
        <f t="shared" si="254"/>
        <v>2016</v>
      </c>
      <c r="S4050">
        <f t="shared" si="255"/>
        <v>2016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(((J4051/60)/60)/24)+DATE(1970,1,1)</f>
        <v>42169.958506944444</v>
      </c>
      <c r="P4051" t="str">
        <f t="shared" si="252"/>
        <v>theater</v>
      </c>
      <c r="Q4051" t="str">
        <f t="shared" si="253"/>
        <v>plays</v>
      </c>
      <c r="R4051">
        <f t="shared" si="254"/>
        <v>2015</v>
      </c>
      <c r="S4051">
        <f t="shared" si="255"/>
        <v>2015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(((J4052/60)/60)/24)+DATE(1970,1,1)</f>
        <v>41905.636469907404</v>
      </c>
      <c r="P4052" t="str">
        <f t="shared" si="252"/>
        <v>theater</v>
      </c>
      <c r="Q4052" t="str">
        <f t="shared" si="253"/>
        <v>plays</v>
      </c>
      <c r="R4052">
        <f t="shared" si="254"/>
        <v>2014</v>
      </c>
      <c r="S4052">
        <f t="shared" si="255"/>
        <v>2014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(((J4053/60)/60)/24)+DATE(1970,1,1)</f>
        <v>41761.810150462967</v>
      </c>
      <c r="P4053" t="str">
        <f t="shared" si="252"/>
        <v>theater</v>
      </c>
      <c r="Q4053" t="str">
        <f t="shared" si="253"/>
        <v>plays</v>
      </c>
      <c r="R4053">
        <f t="shared" si="254"/>
        <v>2014</v>
      </c>
      <c r="S4053">
        <f t="shared" si="255"/>
        <v>2014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(((J4054/60)/60)/24)+DATE(1970,1,1)</f>
        <v>41865.878657407404</v>
      </c>
      <c r="P4054" t="str">
        <f t="shared" si="252"/>
        <v>theater</v>
      </c>
      <c r="Q4054" t="str">
        <f t="shared" si="253"/>
        <v>plays</v>
      </c>
      <c r="R4054">
        <f t="shared" si="254"/>
        <v>2014</v>
      </c>
      <c r="S4054">
        <f t="shared" si="255"/>
        <v>2014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(((J4055/60)/60)/24)+DATE(1970,1,1)</f>
        <v>41928.690138888887</v>
      </c>
      <c r="P4055" t="str">
        <f t="shared" si="252"/>
        <v>theater</v>
      </c>
      <c r="Q4055" t="str">
        <f t="shared" si="253"/>
        <v>plays</v>
      </c>
      <c r="R4055">
        <f t="shared" si="254"/>
        <v>2014</v>
      </c>
      <c r="S4055">
        <f t="shared" si="255"/>
        <v>2014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(((J4056/60)/60)/24)+DATE(1970,1,1)</f>
        <v>42613.841261574074</v>
      </c>
      <c r="P4056" t="str">
        <f t="shared" si="252"/>
        <v>theater</v>
      </c>
      <c r="Q4056" t="str">
        <f t="shared" si="253"/>
        <v>plays</v>
      </c>
      <c r="R4056">
        <f t="shared" si="254"/>
        <v>2016</v>
      </c>
      <c r="S4056">
        <f t="shared" si="255"/>
        <v>2016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(((J4057/60)/60)/24)+DATE(1970,1,1)</f>
        <v>41779.648506944446</v>
      </c>
      <c r="P4057" t="str">
        <f t="shared" si="252"/>
        <v>theater</v>
      </c>
      <c r="Q4057" t="str">
        <f t="shared" si="253"/>
        <v>plays</v>
      </c>
      <c r="R4057">
        <f t="shared" si="254"/>
        <v>2014</v>
      </c>
      <c r="S4057">
        <f t="shared" si="255"/>
        <v>2014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(((J4058/60)/60)/24)+DATE(1970,1,1)</f>
        <v>42534.933321759265</v>
      </c>
      <c r="P4058" t="str">
        <f t="shared" si="252"/>
        <v>theater</v>
      </c>
      <c r="Q4058" t="str">
        <f t="shared" si="253"/>
        <v>plays</v>
      </c>
      <c r="R4058">
        <f t="shared" si="254"/>
        <v>2016</v>
      </c>
      <c r="S4058">
        <f t="shared" si="255"/>
        <v>2016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(((J4059/60)/60)/24)+DATE(1970,1,1)</f>
        <v>42310.968518518523</v>
      </c>
      <c r="P4059" t="str">
        <f t="shared" si="252"/>
        <v>theater</v>
      </c>
      <c r="Q4059" t="str">
        <f t="shared" si="253"/>
        <v>plays</v>
      </c>
      <c r="R4059">
        <f t="shared" si="254"/>
        <v>2015</v>
      </c>
      <c r="S4059">
        <f t="shared" si="255"/>
        <v>2015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(((J4060/60)/60)/24)+DATE(1970,1,1)</f>
        <v>42446.060694444444</v>
      </c>
      <c r="P4060" t="str">
        <f t="shared" si="252"/>
        <v>theater</v>
      </c>
      <c r="Q4060" t="str">
        <f t="shared" si="253"/>
        <v>plays</v>
      </c>
      <c r="R4060">
        <f t="shared" si="254"/>
        <v>2016</v>
      </c>
      <c r="S4060">
        <f t="shared" si="255"/>
        <v>2016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(((J4061/60)/60)/24)+DATE(1970,1,1)</f>
        <v>41866.640648148146</v>
      </c>
      <c r="P4061" t="str">
        <f t="shared" si="252"/>
        <v>theater</v>
      </c>
      <c r="Q4061" t="str">
        <f t="shared" si="253"/>
        <v>plays</v>
      </c>
      <c r="R4061">
        <f t="shared" si="254"/>
        <v>2014</v>
      </c>
      <c r="S4061">
        <f t="shared" si="255"/>
        <v>2014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(((J4062/60)/60)/24)+DATE(1970,1,1)</f>
        <v>41779.695092592592</v>
      </c>
      <c r="P4062" t="str">
        <f t="shared" si="252"/>
        <v>theater</v>
      </c>
      <c r="Q4062" t="str">
        <f t="shared" si="253"/>
        <v>plays</v>
      </c>
      <c r="R4062">
        <f t="shared" si="254"/>
        <v>2014</v>
      </c>
      <c r="S4062">
        <f t="shared" si="255"/>
        <v>2014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(((J4063/60)/60)/24)+DATE(1970,1,1)</f>
        <v>42421.141469907408</v>
      </c>
      <c r="P4063" t="str">
        <f t="shared" si="252"/>
        <v>theater</v>
      </c>
      <c r="Q4063" t="str">
        <f t="shared" si="253"/>
        <v>plays</v>
      </c>
      <c r="R4063">
        <f t="shared" si="254"/>
        <v>2016</v>
      </c>
      <c r="S4063">
        <f t="shared" si="255"/>
        <v>2016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(((J4064/60)/60)/24)+DATE(1970,1,1)</f>
        <v>42523.739212962959</v>
      </c>
      <c r="P4064" t="str">
        <f t="shared" si="252"/>
        <v>theater</v>
      </c>
      <c r="Q4064" t="str">
        <f t="shared" si="253"/>
        <v>plays</v>
      </c>
      <c r="R4064">
        <f t="shared" si="254"/>
        <v>2016</v>
      </c>
      <c r="S4064">
        <f t="shared" si="255"/>
        <v>2016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(((J4065/60)/60)/24)+DATE(1970,1,1)</f>
        <v>41787.681527777779</v>
      </c>
      <c r="P4065" t="str">
        <f t="shared" si="252"/>
        <v>theater</v>
      </c>
      <c r="Q4065" t="str">
        <f t="shared" si="253"/>
        <v>plays</v>
      </c>
      <c r="R4065">
        <f t="shared" si="254"/>
        <v>2014</v>
      </c>
      <c r="S4065">
        <f t="shared" si="255"/>
        <v>2014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(((J4066/60)/60)/24)+DATE(1970,1,1)</f>
        <v>42093.588263888887</v>
      </c>
      <c r="P4066" t="str">
        <f t="shared" si="252"/>
        <v>theater</v>
      </c>
      <c r="Q4066" t="str">
        <f t="shared" si="253"/>
        <v>plays</v>
      </c>
      <c r="R4066">
        <f t="shared" si="254"/>
        <v>2015</v>
      </c>
      <c r="S4066">
        <f t="shared" si="255"/>
        <v>2015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(((J4067/60)/60)/24)+DATE(1970,1,1)</f>
        <v>41833.951516203706</v>
      </c>
      <c r="P4067" t="str">
        <f t="shared" si="252"/>
        <v>theater</v>
      </c>
      <c r="Q4067" t="str">
        <f t="shared" si="253"/>
        <v>plays</v>
      </c>
      <c r="R4067">
        <f t="shared" si="254"/>
        <v>2014</v>
      </c>
      <c r="S4067">
        <f t="shared" si="255"/>
        <v>2014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(((J4068/60)/60)/24)+DATE(1970,1,1)</f>
        <v>42479.039212962962</v>
      </c>
      <c r="P4068" t="str">
        <f t="shared" si="252"/>
        <v>theater</v>
      </c>
      <c r="Q4068" t="str">
        <f t="shared" si="253"/>
        <v>plays</v>
      </c>
      <c r="R4068">
        <f t="shared" si="254"/>
        <v>2016</v>
      </c>
      <c r="S4068">
        <f t="shared" si="255"/>
        <v>2016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(((J4069/60)/60)/24)+DATE(1970,1,1)</f>
        <v>42235.117476851854</v>
      </c>
      <c r="P4069" t="str">
        <f t="shared" si="252"/>
        <v>theater</v>
      </c>
      <c r="Q4069" t="str">
        <f t="shared" si="253"/>
        <v>plays</v>
      </c>
      <c r="R4069">
        <f t="shared" si="254"/>
        <v>2015</v>
      </c>
      <c r="S4069">
        <f t="shared" si="255"/>
        <v>2015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(((J4070/60)/60)/24)+DATE(1970,1,1)</f>
        <v>42718.963599537034</v>
      </c>
      <c r="P4070" t="str">
        <f t="shared" si="252"/>
        <v>theater</v>
      </c>
      <c r="Q4070" t="str">
        <f t="shared" si="253"/>
        <v>plays</v>
      </c>
      <c r="R4070">
        <f t="shared" si="254"/>
        <v>2016</v>
      </c>
      <c r="S4070">
        <f t="shared" si="255"/>
        <v>2016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(((J4071/60)/60)/24)+DATE(1970,1,1)</f>
        <v>42022.661527777775</v>
      </c>
      <c r="P4071" t="str">
        <f t="shared" si="252"/>
        <v>theater</v>
      </c>
      <c r="Q4071" t="str">
        <f t="shared" si="253"/>
        <v>plays</v>
      </c>
      <c r="R4071">
        <f t="shared" si="254"/>
        <v>2015</v>
      </c>
      <c r="S4071">
        <f t="shared" si="255"/>
        <v>2015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(((J4072/60)/60)/24)+DATE(1970,1,1)</f>
        <v>42031.666898148149</v>
      </c>
      <c r="P4072" t="str">
        <f t="shared" si="252"/>
        <v>theater</v>
      </c>
      <c r="Q4072" t="str">
        <f t="shared" si="253"/>
        <v>plays</v>
      </c>
      <c r="R4072">
        <f t="shared" si="254"/>
        <v>2015</v>
      </c>
      <c r="S4072">
        <f t="shared" si="255"/>
        <v>2015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(((J4073/60)/60)/24)+DATE(1970,1,1)</f>
        <v>42700.804756944446</v>
      </c>
      <c r="P4073" t="str">
        <f t="shared" si="252"/>
        <v>theater</v>
      </c>
      <c r="Q4073" t="str">
        <f t="shared" si="253"/>
        <v>plays</v>
      </c>
      <c r="R4073">
        <f t="shared" si="254"/>
        <v>2016</v>
      </c>
      <c r="S4073">
        <f t="shared" si="255"/>
        <v>2016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(((J4074/60)/60)/24)+DATE(1970,1,1)</f>
        <v>41812.77443287037</v>
      </c>
      <c r="P4074" t="str">
        <f t="shared" si="252"/>
        <v>theater</v>
      </c>
      <c r="Q4074" t="str">
        <f t="shared" si="253"/>
        <v>plays</v>
      </c>
      <c r="R4074">
        <f t="shared" si="254"/>
        <v>2014</v>
      </c>
      <c r="S4074">
        <f t="shared" si="255"/>
        <v>2014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(((J4075/60)/60)/24)+DATE(1970,1,1)</f>
        <v>42078.34520833334</v>
      </c>
      <c r="P4075" t="str">
        <f t="shared" si="252"/>
        <v>theater</v>
      </c>
      <c r="Q4075" t="str">
        <f t="shared" si="253"/>
        <v>plays</v>
      </c>
      <c r="R4075">
        <f t="shared" si="254"/>
        <v>2015</v>
      </c>
      <c r="S4075">
        <f t="shared" si="255"/>
        <v>2015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(((J4076/60)/60)/24)+DATE(1970,1,1)</f>
        <v>42283.552951388891</v>
      </c>
      <c r="P4076" t="str">
        <f t="shared" si="252"/>
        <v>theater</v>
      </c>
      <c r="Q4076" t="str">
        <f t="shared" si="253"/>
        <v>plays</v>
      </c>
      <c r="R4076">
        <f t="shared" si="254"/>
        <v>2015</v>
      </c>
      <c r="S4076">
        <f t="shared" si="255"/>
        <v>2015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(((J4077/60)/60)/24)+DATE(1970,1,1)</f>
        <v>41779.045937499999</v>
      </c>
      <c r="P4077" t="str">
        <f t="shared" si="252"/>
        <v>theater</v>
      </c>
      <c r="Q4077" t="str">
        <f t="shared" si="253"/>
        <v>plays</v>
      </c>
      <c r="R4077">
        <f t="shared" si="254"/>
        <v>2014</v>
      </c>
      <c r="S4077">
        <f t="shared" si="255"/>
        <v>2014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(((J4078/60)/60)/24)+DATE(1970,1,1)</f>
        <v>41905.795706018522</v>
      </c>
      <c r="P4078" t="str">
        <f t="shared" si="252"/>
        <v>theater</v>
      </c>
      <c r="Q4078" t="str">
        <f t="shared" si="253"/>
        <v>plays</v>
      </c>
      <c r="R4078">
        <f t="shared" si="254"/>
        <v>2014</v>
      </c>
      <c r="S4078">
        <f t="shared" si="255"/>
        <v>2014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(((J4079/60)/60)/24)+DATE(1970,1,1)</f>
        <v>42695.7105787037</v>
      </c>
      <c r="P4079" t="str">
        <f t="shared" si="252"/>
        <v>theater</v>
      </c>
      <c r="Q4079" t="str">
        <f t="shared" si="253"/>
        <v>plays</v>
      </c>
      <c r="R4079">
        <f t="shared" si="254"/>
        <v>2016</v>
      </c>
      <c r="S4079">
        <f t="shared" si="255"/>
        <v>2016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(((J4080/60)/60)/24)+DATE(1970,1,1)</f>
        <v>42732.787523148145</v>
      </c>
      <c r="P4080" t="str">
        <f t="shared" si="252"/>
        <v>theater</v>
      </c>
      <c r="Q4080" t="str">
        <f t="shared" si="253"/>
        <v>plays</v>
      </c>
      <c r="R4080">
        <f t="shared" si="254"/>
        <v>2016</v>
      </c>
      <c r="S4080">
        <f t="shared" si="255"/>
        <v>2016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(((J4081/60)/60)/24)+DATE(1970,1,1)</f>
        <v>42510.938900462963</v>
      </c>
      <c r="P4081" t="str">
        <f t="shared" si="252"/>
        <v>theater</v>
      </c>
      <c r="Q4081" t="str">
        <f t="shared" si="253"/>
        <v>plays</v>
      </c>
      <c r="R4081">
        <f t="shared" si="254"/>
        <v>2016</v>
      </c>
      <c r="S4081">
        <f t="shared" si="255"/>
        <v>2016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(((J4082/60)/60)/24)+DATE(1970,1,1)</f>
        <v>42511.698101851856</v>
      </c>
      <c r="P4082" t="str">
        <f t="shared" si="252"/>
        <v>theater</v>
      </c>
      <c r="Q4082" t="str">
        <f t="shared" si="253"/>
        <v>plays</v>
      </c>
      <c r="R4082">
        <f t="shared" si="254"/>
        <v>2016</v>
      </c>
      <c r="S4082">
        <f t="shared" si="255"/>
        <v>2016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(((J4083/60)/60)/24)+DATE(1970,1,1)</f>
        <v>42041.581307870365</v>
      </c>
      <c r="P4083" t="str">
        <f t="shared" si="252"/>
        <v>theater</v>
      </c>
      <c r="Q4083" t="str">
        <f t="shared" si="253"/>
        <v>plays</v>
      </c>
      <c r="R4083">
        <f t="shared" si="254"/>
        <v>2015</v>
      </c>
      <c r="S4083">
        <f t="shared" si="255"/>
        <v>2015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(((J4084/60)/60)/24)+DATE(1970,1,1)</f>
        <v>42307.189270833333</v>
      </c>
      <c r="P4084" t="str">
        <f t="shared" si="252"/>
        <v>theater</v>
      </c>
      <c r="Q4084" t="str">
        <f t="shared" si="253"/>
        <v>plays</v>
      </c>
      <c r="R4084">
        <f t="shared" si="254"/>
        <v>2015</v>
      </c>
      <c r="S4084">
        <f t="shared" si="255"/>
        <v>2015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(((J4085/60)/60)/24)+DATE(1970,1,1)</f>
        <v>42353.761759259258</v>
      </c>
      <c r="P4085" t="str">
        <f t="shared" si="252"/>
        <v>theater</v>
      </c>
      <c r="Q4085" t="str">
        <f t="shared" si="253"/>
        <v>plays</v>
      </c>
      <c r="R4085">
        <f t="shared" si="254"/>
        <v>2015</v>
      </c>
      <c r="S4085">
        <f t="shared" si="255"/>
        <v>2015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(((J4086/60)/60)/24)+DATE(1970,1,1)</f>
        <v>42622.436412037037</v>
      </c>
      <c r="P4086" t="str">
        <f t="shared" si="252"/>
        <v>theater</v>
      </c>
      <c r="Q4086" t="str">
        <f t="shared" si="253"/>
        <v>plays</v>
      </c>
      <c r="R4086">
        <f t="shared" si="254"/>
        <v>2016</v>
      </c>
      <c r="S4086">
        <f t="shared" si="255"/>
        <v>2016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(((J4087/60)/60)/24)+DATE(1970,1,1)</f>
        <v>42058.603877314818</v>
      </c>
      <c r="P4087" t="str">
        <f t="shared" si="252"/>
        <v>theater</v>
      </c>
      <c r="Q4087" t="str">
        <f t="shared" si="253"/>
        <v>plays</v>
      </c>
      <c r="R4087">
        <f t="shared" si="254"/>
        <v>2015</v>
      </c>
      <c r="S4087">
        <f t="shared" si="255"/>
        <v>2015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(((J4088/60)/60)/24)+DATE(1970,1,1)</f>
        <v>42304.940960648149</v>
      </c>
      <c r="P4088" t="str">
        <f t="shared" si="252"/>
        <v>theater</v>
      </c>
      <c r="Q4088" t="str">
        <f t="shared" si="253"/>
        <v>plays</v>
      </c>
      <c r="R4088">
        <f t="shared" si="254"/>
        <v>2015</v>
      </c>
      <c r="S4088">
        <f t="shared" si="255"/>
        <v>2015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(((J4089/60)/60)/24)+DATE(1970,1,1)</f>
        <v>42538.742893518516</v>
      </c>
      <c r="P4089" t="str">
        <f t="shared" si="252"/>
        <v>theater</v>
      </c>
      <c r="Q4089" t="str">
        <f t="shared" si="253"/>
        <v>plays</v>
      </c>
      <c r="R4089">
        <f t="shared" si="254"/>
        <v>2016</v>
      </c>
      <c r="S4089">
        <f t="shared" si="255"/>
        <v>2016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(((J4090/60)/60)/24)+DATE(1970,1,1)</f>
        <v>41990.612546296295</v>
      </c>
      <c r="P4090" t="str">
        <f t="shared" si="252"/>
        <v>theater</v>
      </c>
      <c r="Q4090" t="str">
        <f t="shared" si="253"/>
        <v>plays</v>
      </c>
      <c r="R4090">
        <f t="shared" si="254"/>
        <v>2014</v>
      </c>
      <c r="S4090">
        <f t="shared" si="255"/>
        <v>2014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(((J4091/60)/60)/24)+DATE(1970,1,1)</f>
        <v>42122.732499999998</v>
      </c>
      <c r="P4091" t="str">
        <f t="shared" si="252"/>
        <v>theater</v>
      </c>
      <c r="Q4091" t="str">
        <f t="shared" si="253"/>
        <v>plays</v>
      </c>
      <c r="R4091">
        <f t="shared" si="254"/>
        <v>2015</v>
      </c>
      <c r="S4091">
        <f t="shared" si="255"/>
        <v>2015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(((J4092/60)/60)/24)+DATE(1970,1,1)</f>
        <v>42209.67288194444</v>
      </c>
      <c r="P4092" t="str">
        <f t="shared" si="252"/>
        <v>theater</v>
      </c>
      <c r="Q4092" t="str">
        <f t="shared" si="253"/>
        <v>plays</v>
      </c>
      <c r="R4092">
        <f t="shared" si="254"/>
        <v>2015</v>
      </c>
      <c r="S4092">
        <f t="shared" si="255"/>
        <v>2015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(((J4093/60)/60)/24)+DATE(1970,1,1)</f>
        <v>41990.506377314814</v>
      </c>
      <c r="P4093" t="str">
        <f t="shared" si="252"/>
        <v>theater</v>
      </c>
      <c r="Q4093" t="str">
        <f t="shared" si="253"/>
        <v>plays</v>
      </c>
      <c r="R4093">
        <f t="shared" si="254"/>
        <v>2014</v>
      </c>
      <c r="S4093">
        <f t="shared" si="255"/>
        <v>2014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(((J4094/60)/60)/24)+DATE(1970,1,1)</f>
        <v>42039.194988425923</v>
      </c>
      <c r="P4094" t="str">
        <f t="shared" si="252"/>
        <v>theater</v>
      </c>
      <c r="Q4094" t="str">
        <f t="shared" si="253"/>
        <v>plays</v>
      </c>
      <c r="R4094">
        <f t="shared" si="254"/>
        <v>2015</v>
      </c>
      <c r="S4094">
        <f t="shared" si="255"/>
        <v>2015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(((J4095/60)/60)/24)+DATE(1970,1,1)</f>
        <v>42178.815891203703</v>
      </c>
      <c r="P4095" t="str">
        <f t="shared" si="252"/>
        <v>theater</v>
      </c>
      <c r="Q4095" t="str">
        <f t="shared" si="253"/>
        <v>plays</v>
      </c>
      <c r="R4095">
        <f t="shared" si="254"/>
        <v>2015</v>
      </c>
      <c r="S4095">
        <f t="shared" si="255"/>
        <v>2015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(((J4096/60)/60)/24)+DATE(1970,1,1)</f>
        <v>41890.086805555555</v>
      </c>
      <c r="P4096" t="str">
        <f t="shared" si="252"/>
        <v>theater</v>
      </c>
      <c r="Q4096" t="str">
        <f t="shared" si="253"/>
        <v>plays</v>
      </c>
      <c r="R4096">
        <f t="shared" si="254"/>
        <v>2014</v>
      </c>
      <c r="S4096">
        <f t="shared" si="255"/>
        <v>2014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(((J4097/60)/60)/24)+DATE(1970,1,1)</f>
        <v>42693.031828703708</v>
      </c>
      <c r="P4097" t="str">
        <f t="shared" si="252"/>
        <v>theater</v>
      </c>
      <c r="Q4097" t="str">
        <f t="shared" si="253"/>
        <v>plays</v>
      </c>
      <c r="R4097">
        <f t="shared" si="254"/>
        <v>2016</v>
      </c>
      <c r="S4097">
        <f t="shared" si="255"/>
        <v>2016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(((J4098/60)/60)/24)+DATE(1970,1,1)</f>
        <v>42750.530312499999</v>
      </c>
      <c r="P4098" t="str">
        <f t="shared" ref="P4098:P4115" si="256">LEFT(N4098,SEARCH("/",N4098)-1)</f>
        <v>theater</v>
      </c>
      <c r="Q4098" t="str">
        <f t="shared" ref="Q4098:Q4115" si="257">RIGHT(N4098,LEN(N4098)-SEARCH("/",N4098))</f>
        <v>plays</v>
      </c>
      <c r="R4098">
        <f t="shared" si="254"/>
        <v>2017</v>
      </c>
      <c r="S4098">
        <f t="shared" si="255"/>
        <v>2017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(((J4099/60)/60)/24)+DATE(1970,1,1)</f>
        <v>42344.824502314819</v>
      </c>
      <c r="P4099" t="str">
        <f t="shared" si="256"/>
        <v>theater</v>
      </c>
      <c r="Q4099" t="str">
        <f t="shared" si="257"/>
        <v>plays</v>
      </c>
      <c r="R4099">
        <f t="shared" ref="R4099:R4115" si="258">YEAR(O4099)</f>
        <v>2015</v>
      </c>
      <c r="S4099">
        <f t="shared" ref="S4099:S4115" si="259">YEAR(O4099)</f>
        <v>2015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(((J4100/60)/60)/24)+DATE(1970,1,1)</f>
        <v>42495.722187499996</v>
      </c>
      <c r="P4100" t="str">
        <f t="shared" si="256"/>
        <v>theater</v>
      </c>
      <c r="Q4100" t="str">
        <f t="shared" si="257"/>
        <v>plays</v>
      </c>
      <c r="R4100">
        <f t="shared" si="258"/>
        <v>2016</v>
      </c>
      <c r="S4100">
        <f t="shared" si="259"/>
        <v>2016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(((J4101/60)/60)/24)+DATE(1970,1,1)</f>
        <v>42570.850381944445</v>
      </c>
      <c r="P4101" t="str">
        <f t="shared" si="256"/>
        <v>theater</v>
      </c>
      <c r="Q4101" t="str">
        <f t="shared" si="257"/>
        <v>plays</v>
      </c>
      <c r="R4101">
        <f t="shared" si="258"/>
        <v>2016</v>
      </c>
      <c r="S4101">
        <f t="shared" si="259"/>
        <v>2016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(((J4102/60)/60)/24)+DATE(1970,1,1)</f>
        <v>41927.124884259261</v>
      </c>
      <c r="P4102" t="str">
        <f t="shared" si="256"/>
        <v>theater</v>
      </c>
      <c r="Q4102" t="str">
        <f t="shared" si="257"/>
        <v>plays</v>
      </c>
      <c r="R4102">
        <f t="shared" si="258"/>
        <v>2014</v>
      </c>
      <c r="S4102">
        <f t="shared" si="259"/>
        <v>2014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(((J4103/60)/60)/24)+DATE(1970,1,1)</f>
        <v>42730.903726851851</v>
      </c>
      <c r="P4103" t="str">
        <f t="shared" si="256"/>
        <v>theater</v>
      </c>
      <c r="Q4103" t="str">
        <f t="shared" si="257"/>
        <v>plays</v>
      </c>
      <c r="R4103">
        <f t="shared" si="258"/>
        <v>2016</v>
      </c>
      <c r="S4103">
        <f t="shared" si="259"/>
        <v>2016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(((J4104/60)/60)/24)+DATE(1970,1,1)</f>
        <v>42475.848067129627</v>
      </c>
      <c r="P4104" t="str">
        <f t="shared" si="256"/>
        <v>theater</v>
      </c>
      <c r="Q4104" t="str">
        <f t="shared" si="257"/>
        <v>plays</v>
      </c>
      <c r="R4104">
        <f t="shared" si="258"/>
        <v>2016</v>
      </c>
      <c r="S4104">
        <f t="shared" si="259"/>
        <v>2016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(((J4105/60)/60)/24)+DATE(1970,1,1)</f>
        <v>42188.83293981482</v>
      </c>
      <c r="P4105" t="str">
        <f t="shared" si="256"/>
        <v>theater</v>
      </c>
      <c r="Q4105" t="str">
        <f t="shared" si="257"/>
        <v>plays</v>
      </c>
      <c r="R4105">
        <f t="shared" si="258"/>
        <v>2015</v>
      </c>
      <c r="S4105">
        <f t="shared" si="259"/>
        <v>2015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(((J4106/60)/60)/24)+DATE(1970,1,1)</f>
        <v>42640.278171296297</v>
      </c>
      <c r="P4106" t="str">
        <f t="shared" si="256"/>
        <v>theater</v>
      </c>
      <c r="Q4106" t="str">
        <f t="shared" si="257"/>
        <v>plays</v>
      </c>
      <c r="R4106">
        <f t="shared" si="258"/>
        <v>2016</v>
      </c>
      <c r="S4106">
        <f t="shared" si="259"/>
        <v>2016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(((J4107/60)/60)/24)+DATE(1970,1,1)</f>
        <v>42697.010520833333</v>
      </c>
      <c r="P4107" t="str">
        <f t="shared" si="256"/>
        <v>theater</v>
      </c>
      <c r="Q4107" t="str">
        <f t="shared" si="257"/>
        <v>plays</v>
      </c>
      <c r="R4107">
        <f t="shared" si="258"/>
        <v>2016</v>
      </c>
      <c r="S4107">
        <f t="shared" si="259"/>
        <v>2016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(((J4108/60)/60)/24)+DATE(1970,1,1)</f>
        <v>42053.049375000002</v>
      </c>
      <c r="P4108" t="str">
        <f t="shared" si="256"/>
        <v>theater</v>
      </c>
      <c r="Q4108" t="str">
        <f t="shared" si="257"/>
        <v>plays</v>
      </c>
      <c r="R4108">
        <f t="shared" si="258"/>
        <v>2015</v>
      </c>
      <c r="S4108">
        <f t="shared" si="259"/>
        <v>2015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(((J4109/60)/60)/24)+DATE(1970,1,1)</f>
        <v>41883.916678240741</v>
      </c>
      <c r="P4109" t="str">
        <f t="shared" si="256"/>
        <v>theater</v>
      </c>
      <c r="Q4109" t="str">
        <f t="shared" si="257"/>
        <v>plays</v>
      </c>
      <c r="R4109">
        <f t="shared" si="258"/>
        <v>2014</v>
      </c>
      <c r="S4109">
        <f t="shared" si="259"/>
        <v>2014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(((J4110/60)/60)/24)+DATE(1970,1,1)</f>
        <v>42767.031678240746</v>
      </c>
      <c r="P4110" t="str">
        <f t="shared" si="256"/>
        <v>theater</v>
      </c>
      <c r="Q4110" t="str">
        <f t="shared" si="257"/>
        <v>plays</v>
      </c>
      <c r="R4110">
        <f t="shared" si="258"/>
        <v>2017</v>
      </c>
      <c r="S4110">
        <f t="shared" si="259"/>
        <v>2017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(((J4111/60)/60)/24)+DATE(1970,1,1)</f>
        <v>42307.539398148147</v>
      </c>
      <c r="P4111" t="str">
        <f t="shared" si="256"/>
        <v>theater</v>
      </c>
      <c r="Q4111" t="str">
        <f t="shared" si="257"/>
        <v>plays</v>
      </c>
      <c r="R4111">
        <f t="shared" si="258"/>
        <v>2015</v>
      </c>
      <c r="S4111">
        <f t="shared" si="259"/>
        <v>2015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(((J4112/60)/60)/24)+DATE(1970,1,1)</f>
        <v>42512.626747685179</v>
      </c>
      <c r="P4112" t="str">
        <f t="shared" si="256"/>
        <v>theater</v>
      </c>
      <c r="Q4112" t="str">
        <f t="shared" si="257"/>
        <v>plays</v>
      </c>
      <c r="R4112">
        <f t="shared" si="258"/>
        <v>2016</v>
      </c>
      <c r="S4112">
        <f t="shared" si="259"/>
        <v>2016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(((J4113/60)/60)/24)+DATE(1970,1,1)</f>
        <v>42029.135879629626</v>
      </c>
      <c r="P4113" t="str">
        <f t="shared" si="256"/>
        <v>theater</v>
      </c>
      <c r="Q4113" t="str">
        <f t="shared" si="257"/>
        <v>plays</v>
      </c>
      <c r="R4113">
        <f t="shared" si="258"/>
        <v>2015</v>
      </c>
      <c r="S4113">
        <f t="shared" si="259"/>
        <v>2015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(((J4114/60)/60)/24)+DATE(1970,1,1)</f>
        <v>42400.946597222224</v>
      </c>
      <c r="P4114" t="str">
        <f t="shared" si="256"/>
        <v>theater</v>
      </c>
      <c r="Q4114" t="str">
        <f t="shared" si="257"/>
        <v>plays</v>
      </c>
      <c r="R4114">
        <f t="shared" si="258"/>
        <v>2016</v>
      </c>
      <c r="S4114">
        <f t="shared" si="259"/>
        <v>2016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(((J4115/60)/60)/24)+DATE(1970,1,1)</f>
        <v>42358.573182870372</v>
      </c>
      <c r="P4115" t="str">
        <f t="shared" si="256"/>
        <v>theater</v>
      </c>
      <c r="Q4115" t="str">
        <f t="shared" si="257"/>
        <v>plays</v>
      </c>
      <c r="R4115">
        <f t="shared" si="258"/>
        <v>2015</v>
      </c>
      <c r="S4115">
        <f t="shared" si="259"/>
        <v>2015</v>
      </c>
    </row>
  </sheetData>
  <autoFilter ref="O1:O4115" xr:uid="{00000000-0001-0000-0000-000000000000}">
    <sortState xmlns:xlrd2="http://schemas.microsoft.com/office/spreadsheetml/2017/richdata2" ref="O2:O4115">
      <sortCondition descending="1" ref="O1:O411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0498B-8FD2-544C-BD8A-AAF80D377E44}">
  <dimension ref="A1:H13"/>
  <sheetViews>
    <sheetView tabSelected="1" workbookViewId="0">
      <selection activeCell="D23" sqref="D23"/>
    </sheetView>
  </sheetViews>
  <sheetFormatPr baseColWidth="10" defaultRowHeight="15" x14ac:dyDescent="0.2"/>
  <cols>
    <col min="1" max="1" width="14.6640625" customWidth="1"/>
    <col min="2" max="2" width="16.6640625" customWidth="1"/>
    <col min="3" max="3" width="12.33203125" customWidth="1"/>
    <col min="4" max="4" width="14.5" bestFit="1" customWidth="1"/>
    <col min="5" max="5" width="12.1640625" customWidth="1"/>
    <col min="6" max="6" width="18.83203125" customWidth="1"/>
    <col min="7" max="7" width="14.33203125" customWidth="1"/>
    <col min="8" max="8" width="16.33203125" customWidth="1"/>
  </cols>
  <sheetData>
    <row r="1" spans="1:8" x14ac:dyDescent="0.2">
      <c r="A1" t="s">
        <v>8328</v>
      </c>
      <c r="B1" t="s">
        <v>8329</v>
      </c>
      <c r="C1" t="s">
        <v>8330</v>
      </c>
      <c r="D1" t="s">
        <v>8331</v>
      </c>
      <c r="E1" t="s">
        <v>8332</v>
      </c>
      <c r="F1" t="s">
        <v>8333</v>
      </c>
      <c r="G1" t="s">
        <v>8334</v>
      </c>
      <c r="H1" t="s">
        <v>8335</v>
      </c>
    </row>
    <row r="2" spans="1:8" x14ac:dyDescent="0.2">
      <c r="A2" t="s">
        <v>8336</v>
      </c>
      <c r="B2">
        <f>COUNTIFS(Kickstarter!$D:$D,"&lt;1000",Kickstarter!$F:$F,"=successful",Kickstarter!$Q:$Q,"plays")</f>
        <v>141</v>
      </c>
      <c r="C2">
        <f>COUNTIFS(Kickstarter!$D:$D,"&lt;1000",Kickstarter!$F:$F,"=failed",Kickstarter!$Q:$Q,"plays")</f>
        <v>45</v>
      </c>
      <c r="D2">
        <f>COUNTIFS(Kickstarter!$D:$D,"&lt;1000",Kickstarter!$F:$F,"=canceled",Kickstarter!$Q:$Q,"plays")</f>
        <v>0</v>
      </c>
      <c r="E2">
        <f>SUM(B2,C2,D2)</f>
        <v>186</v>
      </c>
      <c r="F2">
        <f>B2/E2</f>
        <v>0.75806451612903225</v>
      </c>
      <c r="G2">
        <f>C2/E2</f>
        <v>0.24193548387096775</v>
      </c>
      <c r="H2">
        <f>D2/E2</f>
        <v>0</v>
      </c>
    </row>
    <row r="3" spans="1:8" x14ac:dyDescent="0.2">
      <c r="A3" t="s">
        <v>8337</v>
      </c>
      <c r="B3">
        <f>COUNTIFS(Kickstarter!$D:$D,"&gt;=1000",Kickstarter!$D:$D,"&lt;5000",Kickstarter!$F:$F,"=successful",Kickstarter!$Q:$Q,"plays")</f>
        <v>388</v>
      </c>
      <c r="C3">
        <f>COUNTIFS(Kickstarter!$D:$D,"&gt;=1000",Kickstarter!$D:$D,"&lt;5000",Kickstarter!$F:$F,"=failed",Kickstarter!$Q:$Q,"plays")</f>
        <v>146</v>
      </c>
      <c r="D3">
        <f>COUNTIFS(Kickstarter!$D:$D,"&gt;=1000",Kickstarter!$D:$D,"&lt;5000",Kickstarter!$F:$F,"=canceled",Kickstarter!$Q:$Q,"plays")</f>
        <v>0</v>
      </c>
      <c r="E3">
        <f t="shared" ref="E3:E13" si="0">SUM(B3,C3,D3)</f>
        <v>534</v>
      </c>
      <c r="F3">
        <f>B3/E3</f>
        <v>0.72659176029962547</v>
      </c>
      <c r="G3">
        <f>C3/E3</f>
        <v>0.27340823970037453</v>
      </c>
      <c r="H3">
        <f>D3/E3</f>
        <v>0</v>
      </c>
    </row>
    <row r="4" spans="1:8" x14ac:dyDescent="0.2">
      <c r="A4" t="s">
        <v>8338</v>
      </c>
      <c r="B4">
        <f>COUNTIFS(Kickstarter!$D:$D,"&gt;=5000",Kickstarter!$D:$D,"&lt;10000",Kickstarter!$F:$F,"=successful",Kickstarter!$Q:$Q,"plays")</f>
        <v>93</v>
      </c>
      <c r="C4">
        <f>COUNTIFS(Kickstarter!$D:$D,"&gt;=5000",Kickstarter!$D:$D,"&lt;10000",Kickstarter!$F:$F,"=failed",Kickstarter!$Q:$Q,"plays")</f>
        <v>76</v>
      </c>
      <c r="D4">
        <f>COUNTIFS(Kickstarter!$D:$D,"&gt;=5000",Kickstarter!$D:$D,"&lt;10000",Kickstarter!$F:$F,"=canceled",Kickstarter!$Q:$Q,"plays")</f>
        <v>0</v>
      </c>
      <c r="E4">
        <f t="shared" si="0"/>
        <v>169</v>
      </c>
      <c r="F4">
        <f>B4/E4</f>
        <v>0.55029585798816572</v>
      </c>
      <c r="G4">
        <f>C4/E4</f>
        <v>0.44970414201183434</v>
      </c>
      <c r="H4">
        <f>D4/E4</f>
        <v>0</v>
      </c>
    </row>
    <row r="5" spans="1:8" x14ac:dyDescent="0.2">
      <c r="A5" t="s">
        <v>8339</v>
      </c>
      <c r="B5">
        <f>COUNTIFS(Kickstarter!$D:$D,"&gt;=10000",Kickstarter!$D:$D,"&lt;15000",Kickstarter!$F:$F,"=successful",Kickstarter!$Q:$Q,"plays")</f>
        <v>39</v>
      </c>
      <c r="C5">
        <f>COUNTIFS(Kickstarter!$D:$D,"&gt;=10000",Kickstarter!$D:$D,"&lt;15000",Kickstarter!$F:$F,"=failed",Kickstarter!$Q:$Q,"plays")</f>
        <v>33</v>
      </c>
      <c r="D5">
        <f>COUNTIFS(Kickstarter!$D:$D,"&gt;=10000",Kickstarter!$D:$D,"&lt;15000",Kickstarter!$F:$F,"=canceled",Kickstarter!$Q:$Q,"plays")</f>
        <v>0</v>
      </c>
      <c r="E5">
        <f t="shared" si="0"/>
        <v>72</v>
      </c>
      <c r="F5">
        <f>B5/E5</f>
        <v>0.54166666666666663</v>
      </c>
      <c r="G5">
        <f>C5/E5</f>
        <v>0.45833333333333331</v>
      </c>
      <c r="H5">
        <f>D5/E5</f>
        <v>0</v>
      </c>
    </row>
    <row r="6" spans="1:8" x14ac:dyDescent="0.2">
      <c r="A6" t="s">
        <v>8340</v>
      </c>
      <c r="B6">
        <f>COUNTIFS(Kickstarter!$D:$D,"&gt;=15000",Kickstarter!$D:$D,"&lt;20000",Kickstarter!$F:$F,"=successful",Kickstarter!$Q:$Q,"plays")</f>
        <v>12</v>
      </c>
      <c r="C6">
        <f>COUNTIFS(Kickstarter!$D:$D,"&gt;=15000",Kickstarter!$D:$D,"&lt;20000",Kickstarter!$F:$F,"=failed",Kickstarter!$Q:$Q,"plays")</f>
        <v>12</v>
      </c>
      <c r="D6">
        <f>COUNTIFS(Kickstarter!$D:$D,"&gt;=15000",Kickstarter!$D:$D,"&lt;20000",Kickstarter!$F:$F,"=canceled",Kickstarter!$Q:$Q,"plays")</f>
        <v>0</v>
      </c>
      <c r="E6">
        <f t="shared" si="0"/>
        <v>24</v>
      </c>
      <c r="F6">
        <f>B6/E6</f>
        <v>0.5</v>
      </c>
      <c r="G6">
        <f>C6/E6</f>
        <v>0.5</v>
      </c>
      <c r="H6">
        <f>D6/E6</f>
        <v>0</v>
      </c>
    </row>
    <row r="7" spans="1:8" x14ac:dyDescent="0.2">
      <c r="A7" t="s">
        <v>8341</v>
      </c>
      <c r="B7">
        <f>COUNTIFS(Kickstarter!$D:$D,"&gt;=20000",Kickstarter!$D:$D,"&lt;25000",Kickstarter!$F:$F,"=successful",Kickstarter!$Q:$Q,"plays")</f>
        <v>9</v>
      </c>
      <c r="C7">
        <f>COUNTIFS(Kickstarter!$D:$D,"&gt;=20000",Kickstarter!$D:$D,"&lt;25000",Kickstarter!$F:$F,"=failed",Kickstarter!$Q:$Q,"plays")</f>
        <v>11</v>
      </c>
      <c r="D7">
        <f>COUNTIFS(Kickstarter!$D:$D,"&gt;=20000",Kickstarter!$D:$D,"&lt;25000",Kickstarter!$F:$F,"=canceled",Kickstarter!$Q:$Q,"plays")</f>
        <v>0</v>
      </c>
      <c r="E7">
        <f t="shared" si="0"/>
        <v>20</v>
      </c>
      <c r="F7">
        <f>B7/E7</f>
        <v>0.45</v>
      </c>
      <c r="G7">
        <f>C7/E7</f>
        <v>0.55000000000000004</v>
      </c>
      <c r="H7">
        <f>D7/E7</f>
        <v>0</v>
      </c>
    </row>
    <row r="8" spans="1:8" x14ac:dyDescent="0.2">
      <c r="A8" t="s">
        <v>8347</v>
      </c>
      <c r="B8">
        <f>COUNTIFS(Kickstarter!$D:$D,"&gt;=25000",Kickstarter!$D:$D,"&lt;30000",Kickstarter!$F:$F,"=successful",Kickstarter!$Q:$Q,"plays")</f>
        <v>1</v>
      </c>
      <c r="C8">
        <f>COUNTIFS(Kickstarter!$D:$D,"&gt;=25000",Kickstarter!$D:$D,"&lt;30000",Kickstarter!$F:$F,"=failed",Kickstarter!$Q:$Q,"plays")</f>
        <v>4</v>
      </c>
      <c r="D8">
        <f>COUNTIFS(Kickstarter!$D:$D,"&gt;=25000",Kickstarter!$D:$D,"&lt;30000",Kickstarter!$F:$F,"=canceled",Kickstarter!$Q:$Q,"plays")</f>
        <v>0</v>
      </c>
      <c r="E8">
        <f t="shared" si="0"/>
        <v>5</v>
      </c>
      <c r="F8">
        <f>B8/E8</f>
        <v>0.2</v>
      </c>
      <c r="G8">
        <f>C8/E8</f>
        <v>0.8</v>
      </c>
      <c r="H8">
        <f>D8/E8</f>
        <v>0</v>
      </c>
    </row>
    <row r="9" spans="1:8" x14ac:dyDescent="0.2">
      <c r="A9" t="s">
        <v>8342</v>
      </c>
      <c r="B9">
        <f>COUNTIFS(Kickstarter!$D:$D,"&gt;=30000",Kickstarter!$D:$D,"&lt;35000",Kickstarter!$F:$F,"=successful",Kickstarter!$Q:$Q,"plays")</f>
        <v>3</v>
      </c>
      <c r="C9">
        <f>COUNTIFS(Kickstarter!$D:$D,"&gt;=30000",Kickstarter!$D:$D,"&lt;35000",Kickstarter!$F:$F,"=failed",Kickstarter!$Q:$Q,"plays")</f>
        <v>8</v>
      </c>
      <c r="D9">
        <f>COUNTIFS(Kickstarter!$D:$D,"&gt;=30000",Kickstarter!$D:$D,"&lt;35000",Kickstarter!$F:$F,"=canceled",Kickstarter!$Q:$Q,"plays")</f>
        <v>0</v>
      </c>
      <c r="E9">
        <f t="shared" si="0"/>
        <v>11</v>
      </c>
      <c r="F9">
        <f>B9/E9</f>
        <v>0.27272727272727271</v>
      </c>
      <c r="G9">
        <f>C9/E9</f>
        <v>0.72727272727272729</v>
      </c>
      <c r="H9">
        <f>D9/E9</f>
        <v>0</v>
      </c>
    </row>
    <row r="10" spans="1:8" x14ac:dyDescent="0.2">
      <c r="A10" t="s">
        <v>8343</v>
      </c>
      <c r="B10">
        <f>COUNTIFS(Kickstarter!$D:$D,"&gt;=35000",Kickstarter!$D:$D,"&lt;40000",Kickstarter!$F:$F,"=successful",Kickstarter!$Q:$Q,"plays")</f>
        <v>4</v>
      </c>
      <c r="C10">
        <f>COUNTIFS(Kickstarter!$D:$D,"&gt;=35000",Kickstarter!$D:$D,"&lt;40000",Kickstarter!$F:$F,"=failed",Kickstarter!$Q:$Q,"plays")</f>
        <v>2</v>
      </c>
      <c r="D10">
        <f>COUNTIFS(Kickstarter!$D:$D,"&gt;=35000",Kickstarter!$D:$D,"&lt;40000",Kickstarter!$F:$F,"=canceled",Kickstarter!$Q:$Q,"plays")</f>
        <v>0</v>
      </c>
      <c r="E10">
        <f t="shared" si="0"/>
        <v>6</v>
      </c>
      <c r="F10">
        <f>B10/E10</f>
        <v>0.66666666666666663</v>
      </c>
      <c r="G10">
        <f>C10/E10</f>
        <v>0.33333333333333331</v>
      </c>
      <c r="H10">
        <f>D10/E10</f>
        <v>0</v>
      </c>
    </row>
    <row r="11" spans="1:8" x14ac:dyDescent="0.2">
      <c r="A11" t="s">
        <v>8344</v>
      </c>
      <c r="B11">
        <f>COUNTIFS(Kickstarter!$D:$D,"&gt;=40000",Kickstarter!$D:$D,"&lt;45000",Kickstarter!$F:$F,"=successful",Kickstarter!$Q:$Q,"plays")</f>
        <v>2</v>
      </c>
      <c r="C11">
        <f>COUNTIFS(Kickstarter!$D:$D,"&gt;=40000",Kickstarter!$D:$D,"&lt;45000",Kickstarter!$F:$F,"=failed",Kickstarter!$Q:$Q,"plays")</f>
        <v>1</v>
      </c>
      <c r="D11">
        <f>COUNTIFS(Kickstarter!$D:$D,"&gt;=40000",Kickstarter!$D:$D,"&lt;45000",Kickstarter!$F:$F,"=canceled",Kickstarter!$Q:$Q,"plays")</f>
        <v>0</v>
      </c>
      <c r="E11">
        <f t="shared" si="0"/>
        <v>3</v>
      </c>
      <c r="F11">
        <f>B11/E11</f>
        <v>0.66666666666666663</v>
      </c>
      <c r="G11">
        <f>C11/E11</f>
        <v>0.33333333333333331</v>
      </c>
      <c r="H11">
        <f>D11/E11</f>
        <v>0</v>
      </c>
    </row>
    <row r="12" spans="1:8" x14ac:dyDescent="0.2">
      <c r="A12" t="s">
        <v>8345</v>
      </c>
      <c r="B12">
        <f>COUNTIFS(Kickstarter!$D:$D,"&gt;=45000",Kickstarter!$D:$D,"&lt;50000",Kickstarter!$F:$F,"=successful",Kickstarter!$Q:$Q,"plays")</f>
        <v>0</v>
      </c>
      <c r="C12">
        <f>COUNTIFS(Kickstarter!$D:$D,"&gt;=45000",Kickstarter!$D:$D,"&lt;50000",Kickstarter!$F:$F,"=failed",Kickstarter!$Q:$Q,"plays")</f>
        <v>1</v>
      </c>
      <c r="D12">
        <f>COUNTIFS(Kickstarter!$D:$D,"&gt;=45000",Kickstarter!$D:$D,"&lt;50000",Kickstarter!$F:$F,"=canceled",Kickstarter!$Q:$Q,"plays")</f>
        <v>0</v>
      </c>
      <c r="E12">
        <f t="shared" si="0"/>
        <v>1</v>
      </c>
      <c r="F12">
        <f>B12/E12</f>
        <v>0</v>
      </c>
      <c r="G12">
        <f>C12/E12</f>
        <v>1</v>
      </c>
      <c r="H12">
        <f>D12/E12</f>
        <v>0</v>
      </c>
    </row>
    <row r="13" spans="1:8" x14ac:dyDescent="0.2">
      <c r="A13" t="s">
        <v>8346</v>
      </c>
      <c r="B13">
        <f>COUNTIFS(Kickstarter!$D:$D,"&gt;=50000",Kickstarter!$F:$F,"=successful",Kickstarter!$Q:$Q,"plays")</f>
        <v>2</v>
      </c>
      <c r="C13">
        <f>COUNTIFS(Kickstarter!$D:$D,"&gt;=50000",Kickstarter!$F:$F,"=failed",Kickstarter!$Q:$Q,"plays")</f>
        <v>14</v>
      </c>
      <c r="D13">
        <f>COUNTIFS(Kickstarter!$D:$D,"&gt;=50000",Kickstarter!$F:$F,"=canceled",Kickstarter!$Q:$Q,"plays")</f>
        <v>0</v>
      </c>
      <c r="E13">
        <f t="shared" si="0"/>
        <v>16</v>
      </c>
      <c r="F13">
        <f>B13/E13</f>
        <v>0.125</v>
      </c>
      <c r="G13">
        <f>C13/E13</f>
        <v>0.875</v>
      </c>
      <c r="H13">
        <f>D13/E13</f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LeAndra Hargrave</cp:lastModifiedBy>
  <dcterms:created xsi:type="dcterms:W3CDTF">2017-04-20T15:17:24Z</dcterms:created>
  <dcterms:modified xsi:type="dcterms:W3CDTF">2023-01-02T16:41:50Z</dcterms:modified>
</cp:coreProperties>
</file>