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Temas\robot_dispatching_system\data\"/>
    </mc:Choice>
  </mc:AlternateContent>
  <xr:revisionPtr revIDLastSave="0" documentId="13_ncr:1_{E417536B-31AB-483D-ACB3-84E76B38D6FC}" xr6:coauthVersionLast="47" xr6:coauthVersionMax="47" xr10:uidLastSave="{00000000-0000-0000-0000-000000000000}"/>
  <bookViews>
    <workbookView xWindow="-108" yWindow="-108" windowWidth="23256" windowHeight="12456" xr2:uid="{4A1AAFE7-136A-4FA7-BC1A-2E954B677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O35" i="1"/>
  <c r="O36" i="1"/>
  <c r="O37" i="1"/>
  <c r="O38" i="1"/>
  <c r="O39" i="1"/>
  <c r="O40" i="1"/>
  <c r="O32" i="1"/>
  <c r="O33" i="1"/>
  <c r="O34" i="1"/>
  <c r="O30" i="1"/>
  <c r="O31" i="1"/>
  <c r="O29" i="1"/>
  <c r="J15" i="1"/>
  <c r="O26" i="1"/>
  <c r="F27" i="1" s="1"/>
  <c r="O24" i="1"/>
  <c r="I25" i="1" s="1"/>
  <c r="O22" i="1"/>
  <c r="E23" i="1" s="1"/>
  <c r="O20" i="1"/>
  <c r="Q20" i="1" s="1"/>
  <c r="O18" i="1"/>
  <c r="M19" i="1" s="1"/>
  <c r="O16" i="1"/>
  <c r="Q16" i="1" s="1"/>
  <c r="O13" i="1"/>
  <c r="G14" i="1" s="1"/>
  <c r="O7" i="1"/>
  <c r="M8" i="1" s="1"/>
  <c r="O11" i="1"/>
  <c r="F12" i="1" s="1"/>
  <c r="O9" i="1"/>
  <c r="E10" i="1" s="1"/>
  <c r="F2" i="1"/>
  <c r="G2" i="1" s="1"/>
  <c r="H2" i="1" s="1"/>
  <c r="I2" i="1" s="1"/>
  <c r="J2" i="1" s="1"/>
  <c r="O5" i="1"/>
  <c r="E6" i="1" s="1"/>
  <c r="O3" i="1"/>
  <c r="M4" i="1" s="1"/>
  <c r="L15" i="1" l="1"/>
  <c r="M15" i="1" s="1"/>
  <c r="N15" i="1" s="1"/>
  <c r="L19" i="1"/>
  <c r="J19" i="1"/>
  <c r="F21" i="1"/>
  <c r="H25" i="1"/>
  <c r="F25" i="1"/>
  <c r="N23" i="1"/>
  <c r="K19" i="1"/>
  <c r="M23" i="1"/>
  <c r="G25" i="1"/>
  <c r="E17" i="1"/>
  <c r="I19" i="1"/>
  <c r="K23" i="1"/>
  <c r="E27" i="1"/>
  <c r="N17" i="1"/>
  <c r="H19" i="1"/>
  <c r="J23" i="1"/>
  <c r="N27" i="1"/>
  <c r="M17" i="1"/>
  <c r="G19" i="1"/>
  <c r="I23" i="1"/>
  <c r="M27" i="1"/>
  <c r="L17" i="1"/>
  <c r="H23" i="1"/>
  <c r="L27" i="1"/>
  <c r="L23" i="1"/>
  <c r="K17" i="1"/>
  <c r="E21" i="1"/>
  <c r="G23" i="1"/>
  <c r="K27" i="1"/>
  <c r="J17" i="1"/>
  <c r="N21" i="1"/>
  <c r="F23" i="1"/>
  <c r="J27" i="1"/>
  <c r="I17" i="1"/>
  <c r="M21" i="1"/>
  <c r="E25" i="1"/>
  <c r="I27" i="1"/>
  <c r="H17" i="1"/>
  <c r="L21" i="1"/>
  <c r="N25" i="1"/>
  <c r="H27" i="1"/>
  <c r="G17" i="1"/>
  <c r="K21" i="1"/>
  <c r="M25" i="1"/>
  <c r="G27" i="1"/>
  <c r="F17" i="1"/>
  <c r="J21" i="1"/>
  <c r="L25" i="1"/>
  <c r="E19" i="1"/>
  <c r="I21" i="1"/>
  <c r="K25" i="1"/>
  <c r="N19" i="1"/>
  <c r="H21" i="1"/>
  <c r="J25" i="1"/>
  <c r="Q18" i="1"/>
  <c r="G21" i="1"/>
  <c r="I14" i="1"/>
  <c r="F14" i="1"/>
  <c r="Q7" i="1"/>
  <c r="E14" i="1"/>
  <c r="N14" i="1"/>
  <c r="M14" i="1"/>
  <c r="L14" i="1"/>
  <c r="K14" i="1"/>
  <c r="J14" i="1"/>
  <c r="H14" i="1"/>
  <c r="E8" i="1"/>
  <c r="K8" i="1"/>
  <c r="L8" i="1"/>
  <c r="I8" i="1"/>
  <c r="J8" i="1"/>
  <c r="H8" i="1"/>
  <c r="G8" i="1"/>
  <c r="F8" i="1"/>
  <c r="N8" i="1"/>
  <c r="L2" i="1"/>
  <c r="M2" i="1" s="1"/>
  <c r="N2" i="1" s="1"/>
  <c r="G10" i="1"/>
  <c r="J10" i="1"/>
  <c r="M10" i="1"/>
  <c r="K10" i="1"/>
  <c r="H10" i="1"/>
  <c r="F10" i="1"/>
  <c r="N10" i="1"/>
  <c r="L10" i="1"/>
  <c r="I10" i="1"/>
  <c r="E12" i="1"/>
  <c r="N12" i="1"/>
  <c r="M12" i="1"/>
  <c r="L12" i="1"/>
  <c r="K12" i="1"/>
  <c r="J12" i="1"/>
  <c r="I12" i="1"/>
  <c r="H12" i="1"/>
  <c r="G12" i="1"/>
  <c r="I4" i="1"/>
  <c r="H4" i="1"/>
  <c r="K4" i="1"/>
  <c r="J4" i="1"/>
  <c r="F4" i="1"/>
  <c r="L4" i="1"/>
  <c r="G4" i="1"/>
  <c r="Q3" i="1"/>
  <c r="Q5" i="1"/>
  <c r="N4" i="1"/>
  <c r="E4" i="1"/>
  <c r="N6" i="1"/>
  <c r="M6" i="1"/>
  <c r="L6" i="1"/>
  <c r="K6" i="1"/>
  <c r="J6" i="1"/>
  <c r="I6" i="1"/>
  <c r="H6" i="1"/>
  <c r="G6" i="1"/>
  <c r="F6" i="1"/>
  <c r="O27" i="1" l="1"/>
  <c r="P26" i="1" s="1"/>
  <c r="O17" i="1"/>
  <c r="P16" i="1" s="1"/>
  <c r="O19" i="1"/>
  <c r="P18" i="1" s="1"/>
  <c r="O21" i="1"/>
  <c r="P20" i="1" s="1"/>
  <c r="O25" i="1"/>
  <c r="P24" i="1" s="1"/>
  <c r="O23" i="1"/>
  <c r="P22" i="1" s="1"/>
  <c r="O8" i="1"/>
  <c r="P7" i="1" s="1"/>
  <c r="O14" i="1"/>
  <c r="P13" i="1" s="1"/>
  <c r="O10" i="1"/>
  <c r="P9" i="1" s="1"/>
  <c r="O12" i="1"/>
  <c r="P11" i="1" s="1"/>
  <c r="O4" i="1"/>
  <c r="P3" i="1" s="1"/>
  <c r="O6" i="1"/>
  <c r="P5" i="1" s="1"/>
</calcChain>
</file>

<file path=xl/sharedStrings.xml><?xml version="1.0" encoding="utf-8"?>
<sst xmlns="http://schemas.openxmlformats.org/spreadsheetml/2006/main" count="52" uniqueCount="15">
  <si>
    <t>Learning</t>
  </si>
  <si>
    <t>Mean</t>
  </si>
  <si>
    <t>Std</t>
  </si>
  <si>
    <t>Seed value</t>
  </si>
  <si>
    <t>Time</t>
  </si>
  <si>
    <t>Square difference</t>
  </si>
  <si>
    <t>Value</t>
  </si>
  <si>
    <t>Performance</t>
  </si>
  <si>
    <t xml:space="preserve">60x30 </t>
  </si>
  <si>
    <t>TTD</t>
  </si>
  <si>
    <t>A* Nearest</t>
  </si>
  <si>
    <t>Manhattan Nearest</t>
  </si>
  <si>
    <t>100 tasks and 60 robots</t>
  </si>
  <si>
    <t>500 tasks and 60 robots</t>
  </si>
  <si>
    <t>32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</si>
</sst>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textRotation="180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1BAB-48C5-4C68-84A2-774275E19498}">
  <dimension ref="A1:Q40"/>
  <sheetViews>
    <sheetView tabSelected="1" topLeftCell="A21" workbookViewId="0">
      <selection activeCell="E40" sqref="E40"/>
    </sheetView>
  </sheetViews>
  <sheetFormatPr defaultRowHeight="15.6" x14ac:dyDescent="0.3"/>
  <cols>
    <col min="1" max="1" width="4.21875" style="2" customWidth="1"/>
    <col min="2" max="2" width="6.5546875" style="2" customWidth="1"/>
    <col min="3" max="3" width="13.33203125" style="2" customWidth="1"/>
    <col min="4" max="4" width="18.6640625" style="2" customWidth="1"/>
    <col min="5" max="5" width="12.33203125" style="2" customWidth="1"/>
    <col min="6" max="16" width="12.33203125" style="1" customWidth="1"/>
    <col min="17" max="17" width="13.5546875" style="1" customWidth="1"/>
    <col min="18" max="18" width="13.44140625" style="1" customWidth="1"/>
    <col min="19" max="16384" width="8.88671875" style="1"/>
  </cols>
  <sheetData>
    <row r="1" spans="1:17" ht="30" customHeight="1" x14ac:dyDescent="0.3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5.6" customHeight="1" x14ac:dyDescent="0.3">
      <c r="A2" s="7" t="s">
        <v>12</v>
      </c>
      <c r="B2" s="8" t="s">
        <v>3</v>
      </c>
      <c r="C2" s="8"/>
      <c r="D2" s="8"/>
      <c r="E2" s="4">
        <v>10</v>
      </c>
      <c r="F2" s="4">
        <f>E2+10</f>
        <v>20</v>
      </c>
      <c r="G2" s="4">
        <f t="shared" ref="G2:N2" si="0">F2+10</f>
        <v>30</v>
      </c>
      <c r="H2" s="4">
        <f t="shared" si="0"/>
        <v>40</v>
      </c>
      <c r="I2" s="4">
        <f t="shared" si="0"/>
        <v>50</v>
      </c>
      <c r="J2" s="4">
        <f t="shared" si="0"/>
        <v>60</v>
      </c>
      <c r="K2" s="4">
        <v>80</v>
      </c>
      <c r="L2" s="4">
        <f t="shared" si="0"/>
        <v>90</v>
      </c>
      <c r="M2" s="4">
        <f t="shared" si="0"/>
        <v>100</v>
      </c>
      <c r="N2" s="4">
        <f t="shared" si="0"/>
        <v>110</v>
      </c>
      <c r="O2" s="3" t="s">
        <v>1</v>
      </c>
      <c r="P2" s="3" t="s">
        <v>2</v>
      </c>
      <c r="Q2" s="3" t="s">
        <v>7</v>
      </c>
    </row>
    <row r="3" spans="1:17" ht="15.6" customHeight="1" x14ac:dyDescent="0.3">
      <c r="A3" s="7"/>
      <c r="B3" s="7" t="s">
        <v>4</v>
      </c>
      <c r="C3" s="9" t="s">
        <v>0</v>
      </c>
      <c r="D3" s="3" t="s">
        <v>6</v>
      </c>
      <c r="E3" s="5">
        <v>219.1</v>
      </c>
      <c r="F3" s="5">
        <v>223.2</v>
      </c>
      <c r="G3" s="5">
        <v>224</v>
      </c>
      <c r="H3" s="5">
        <v>228.5</v>
      </c>
      <c r="I3" s="5">
        <v>235.6</v>
      </c>
      <c r="J3" s="5">
        <v>241.3</v>
      </c>
      <c r="K3" s="5">
        <v>245.9</v>
      </c>
      <c r="L3" s="5">
        <v>246.5</v>
      </c>
      <c r="M3" s="5">
        <v>247</v>
      </c>
      <c r="N3" s="5">
        <v>259.7</v>
      </c>
      <c r="O3" s="6">
        <f>AVERAGE(E3:N3)</f>
        <v>237.07999999999998</v>
      </c>
      <c r="P3" s="6">
        <f>SQRT(O4)</f>
        <v>12.478926235858598</v>
      </c>
      <c r="Q3" s="6">
        <f>O3/100</f>
        <v>2.3708</v>
      </c>
    </row>
    <row r="4" spans="1:17" x14ac:dyDescent="0.3">
      <c r="A4" s="7"/>
      <c r="B4" s="7"/>
      <c r="C4" s="10"/>
      <c r="D4" s="3" t="s">
        <v>5</v>
      </c>
      <c r="E4" s="5">
        <f>(E3-$O$3)^2</f>
        <v>323.28039999999964</v>
      </c>
      <c r="F4" s="5">
        <f t="shared" ref="F4:N4" si="1">(F3-$O$3)^2</f>
        <v>192.65439999999987</v>
      </c>
      <c r="G4" s="5">
        <f t="shared" si="1"/>
        <v>171.08639999999957</v>
      </c>
      <c r="H4" s="5">
        <f t="shared" si="1"/>
        <v>73.616399999999729</v>
      </c>
      <c r="I4" s="5">
        <f t="shared" si="1"/>
        <v>2.1903999999999697</v>
      </c>
      <c r="J4" s="5">
        <f t="shared" si="1"/>
        <v>17.80840000000023</v>
      </c>
      <c r="K4" s="5">
        <f t="shared" si="1"/>
        <v>77.792400000000384</v>
      </c>
      <c r="L4" s="5">
        <f t="shared" si="1"/>
        <v>88.736400000000302</v>
      </c>
      <c r="M4" s="5">
        <f t="shared" si="1"/>
        <v>98.406400000000318</v>
      </c>
      <c r="N4" s="5">
        <f t="shared" si="1"/>
        <v>511.66440000000023</v>
      </c>
      <c r="O4" s="5">
        <f>AVERAGE(E4:N4)</f>
        <v>155.72360000000003</v>
      </c>
      <c r="P4" s="5"/>
      <c r="Q4" s="3"/>
    </row>
    <row r="5" spans="1:17" x14ac:dyDescent="0.3">
      <c r="A5" s="7"/>
      <c r="B5" s="7"/>
      <c r="C5" s="8" t="s">
        <v>10</v>
      </c>
      <c r="D5" s="3" t="s">
        <v>6</v>
      </c>
      <c r="E5" s="5">
        <v>228.3</v>
      </c>
      <c r="F5" s="5">
        <v>243.2</v>
      </c>
      <c r="G5" s="5">
        <v>246.8</v>
      </c>
      <c r="H5" s="5">
        <v>251.2</v>
      </c>
      <c r="I5" s="5">
        <v>221.1</v>
      </c>
      <c r="J5" s="5">
        <v>248.4</v>
      </c>
      <c r="K5" s="5">
        <v>232.2</v>
      </c>
      <c r="L5" s="5">
        <v>272.8</v>
      </c>
      <c r="M5" s="5">
        <v>226.8</v>
      </c>
      <c r="N5" s="5">
        <v>241.8</v>
      </c>
      <c r="O5" s="6">
        <f>AVERAGE(E5:N5)</f>
        <v>241.26000000000005</v>
      </c>
      <c r="P5" s="6">
        <f>SQRT(O6)</f>
        <v>14.299874125320127</v>
      </c>
      <c r="Q5" s="6">
        <f>O5/100</f>
        <v>2.4126000000000003</v>
      </c>
    </row>
    <row r="6" spans="1:17" x14ac:dyDescent="0.3">
      <c r="A6" s="7"/>
      <c r="B6" s="7"/>
      <c r="C6" s="8"/>
      <c r="D6" s="3" t="s">
        <v>5</v>
      </c>
      <c r="E6" s="5">
        <f t="shared" ref="E6:J6" si="2">(E5-$O$5)^2</f>
        <v>167.96160000000094</v>
      </c>
      <c r="F6" s="5">
        <f t="shared" si="2"/>
        <v>3.7635999999997707</v>
      </c>
      <c r="G6" s="5">
        <f t="shared" si="2"/>
        <v>30.691599999999596</v>
      </c>
      <c r="H6" s="5">
        <f t="shared" si="2"/>
        <v>98.803599999998823</v>
      </c>
      <c r="I6" s="5">
        <f t="shared" si="2"/>
        <v>406.42560000000213</v>
      </c>
      <c r="J6" s="5">
        <f t="shared" si="2"/>
        <v>50.979599999999401</v>
      </c>
      <c r="K6" s="5">
        <f>(K5-$O$5)^2</f>
        <v>82.08360000000107</v>
      </c>
      <c r="L6" s="5">
        <f>(L5-$O$5)^2</f>
        <v>994.77159999999776</v>
      </c>
      <c r="M6" s="5">
        <f>(M5-$O$5)^2</f>
        <v>209.09160000000105</v>
      </c>
      <c r="N6" s="5">
        <f>(N5-$O$5)^2</f>
        <v>0.29159999999996072</v>
      </c>
      <c r="O6" s="5">
        <f t="shared" ref="O6" si="3">AVERAGE(E6:N6)</f>
        <v>204.48640000000006</v>
      </c>
      <c r="P6" s="6"/>
      <c r="Q6" s="3"/>
    </row>
    <row r="7" spans="1:17" x14ac:dyDescent="0.3">
      <c r="A7" s="7"/>
      <c r="B7" s="7"/>
      <c r="C7" s="8" t="s">
        <v>11</v>
      </c>
      <c r="D7" s="3" t="s">
        <v>6</v>
      </c>
      <c r="E7" s="5">
        <v>260.7</v>
      </c>
      <c r="F7" s="5">
        <v>247.8</v>
      </c>
      <c r="G7" s="5">
        <v>242.5</v>
      </c>
      <c r="H7" s="5">
        <v>251.7</v>
      </c>
      <c r="I7" s="5">
        <v>258.8</v>
      </c>
      <c r="J7" s="5">
        <v>249.2</v>
      </c>
      <c r="K7" s="5">
        <v>236.6</v>
      </c>
      <c r="L7" s="5">
        <v>266.39999999999998</v>
      </c>
      <c r="M7" s="5">
        <v>270.39999999999998</v>
      </c>
      <c r="N7" s="5">
        <v>243.3</v>
      </c>
      <c r="O7" s="6">
        <f>AVERAGE(E7:N7)</f>
        <v>252.74</v>
      </c>
      <c r="P7" s="6">
        <f t="shared" ref="P7" si="4">SQRT(O8)</f>
        <v>10.445305165479841</v>
      </c>
      <c r="Q7" s="6">
        <f>O7/100</f>
        <v>2.5274000000000001</v>
      </c>
    </row>
    <row r="8" spans="1:17" x14ac:dyDescent="0.3">
      <c r="A8" s="7"/>
      <c r="B8" s="7"/>
      <c r="C8" s="8"/>
      <c r="D8" s="3" t="s">
        <v>5</v>
      </c>
      <c r="E8" s="5">
        <f>(E7-$O$7)^2</f>
        <v>63.361599999999676</v>
      </c>
      <c r="F8" s="5">
        <f t="shared" ref="F8:N8" si="5">(F7-$O$7)^2</f>
        <v>24.403599999999976</v>
      </c>
      <c r="G8" s="5">
        <f t="shared" si="5"/>
        <v>104.85760000000019</v>
      </c>
      <c r="H8" s="5">
        <f t="shared" si="5"/>
        <v>1.0816000000000425</v>
      </c>
      <c r="I8" s="5">
        <f t="shared" si="5"/>
        <v>36.723600000000026</v>
      </c>
      <c r="J8" s="5">
        <f t="shared" si="5"/>
        <v>12.531600000000145</v>
      </c>
      <c r="K8" s="5">
        <f t="shared" si="5"/>
        <v>260.4996000000005</v>
      </c>
      <c r="L8" s="5">
        <f t="shared" si="5"/>
        <v>186.59559999999914</v>
      </c>
      <c r="M8" s="5">
        <f t="shared" si="5"/>
        <v>311.87559999999888</v>
      </c>
      <c r="N8" s="5">
        <f t="shared" si="5"/>
        <v>89.113599999999963</v>
      </c>
      <c r="O8" s="5">
        <f t="shared" ref="O8" si="6">AVERAGE(E8:N8)</f>
        <v>109.10439999999986</v>
      </c>
      <c r="P8" s="5"/>
      <c r="Q8" s="3"/>
    </row>
    <row r="9" spans="1:17" ht="15.6" customHeight="1" x14ac:dyDescent="0.3">
      <c r="A9" s="7"/>
      <c r="B9" s="7" t="s">
        <v>9</v>
      </c>
      <c r="C9" s="9" t="s">
        <v>0</v>
      </c>
      <c r="D9" s="3" t="s">
        <v>6</v>
      </c>
      <c r="E9" s="5">
        <v>-4047.7</v>
      </c>
      <c r="F9" s="5">
        <v>-4121.8</v>
      </c>
      <c r="G9" s="5">
        <v>-3741.1</v>
      </c>
      <c r="H9" s="5">
        <v>-4193.8</v>
      </c>
      <c r="I9" s="5">
        <v>-4495.6000000000004</v>
      </c>
      <c r="J9" s="5">
        <v>-3672.3</v>
      </c>
      <c r="K9" s="5">
        <v>-4202.8999999999996</v>
      </c>
      <c r="L9" s="5">
        <v>-4097.2</v>
      </c>
      <c r="M9" s="5">
        <v>-4026.7</v>
      </c>
      <c r="N9" s="5">
        <v>-4182.6000000000004</v>
      </c>
      <c r="O9" s="6">
        <f>AVERAGE(E9:N9)</f>
        <v>-4078.1699999999996</v>
      </c>
      <c r="P9" s="6">
        <f>SQRT(O10)</f>
        <v>223.21990077051828</v>
      </c>
      <c r="Q9" s="5"/>
    </row>
    <row r="10" spans="1:17" x14ac:dyDescent="0.3">
      <c r="A10" s="7"/>
      <c r="B10" s="7"/>
      <c r="C10" s="10"/>
      <c r="D10" s="3" t="s">
        <v>5</v>
      </c>
      <c r="E10" s="5">
        <f>(E9-$O$9)^2</f>
        <v>928.4208999999878</v>
      </c>
      <c r="F10" s="5">
        <f t="shared" ref="F10:N10" si="7">(F9-$O$9)^2</f>
        <v>1903.5769000000491</v>
      </c>
      <c r="G10" s="5">
        <f t="shared" si="7"/>
        <v>113616.1848999998</v>
      </c>
      <c r="H10" s="5">
        <f t="shared" si="7"/>
        <v>13370.29690000013</v>
      </c>
      <c r="I10" s="5">
        <f t="shared" si="7"/>
        <v>174247.80490000063</v>
      </c>
      <c r="J10" s="5">
        <f t="shared" si="7"/>
        <v>164730.45689999955</v>
      </c>
      <c r="K10" s="5">
        <f t="shared" si="7"/>
        <v>15557.572900000005</v>
      </c>
      <c r="L10" s="5">
        <f t="shared" si="7"/>
        <v>362.1409000000076</v>
      </c>
      <c r="M10" s="5">
        <f t="shared" si="7"/>
        <v>2649.1608999999794</v>
      </c>
      <c r="N10" s="5">
        <f t="shared" si="7"/>
        <v>10905.624900000155</v>
      </c>
      <c r="O10" s="5">
        <f>AVERAGE(E10:N10)</f>
        <v>49827.12410000003</v>
      </c>
      <c r="P10" s="5"/>
      <c r="Q10" s="5"/>
    </row>
    <row r="11" spans="1:17" x14ac:dyDescent="0.3">
      <c r="A11" s="7"/>
      <c r="B11" s="7"/>
      <c r="C11" s="8" t="s">
        <v>10</v>
      </c>
      <c r="D11" s="3" t="s">
        <v>6</v>
      </c>
      <c r="E11" s="5">
        <v>-4103.1000000000004</v>
      </c>
      <c r="F11" s="5">
        <v>-3919.5</v>
      </c>
      <c r="G11" s="5">
        <v>-3936.4</v>
      </c>
      <c r="H11" s="5">
        <v>-4321.5</v>
      </c>
      <c r="I11" s="5">
        <v>-3914.6</v>
      </c>
      <c r="J11" s="5">
        <v>-4249.8999999999996</v>
      </c>
      <c r="K11" s="5">
        <v>-3773.2</v>
      </c>
      <c r="L11" s="5">
        <v>-4045.1</v>
      </c>
      <c r="M11" s="5">
        <v>-4071.4</v>
      </c>
      <c r="N11" s="5">
        <v>-4024.9</v>
      </c>
      <c r="O11" s="6">
        <f>AVERAGE(E11:N11)</f>
        <v>-4035.96</v>
      </c>
      <c r="P11" s="6">
        <f>SQRT(O12)</f>
        <v>155.08682858321657</v>
      </c>
      <c r="Q11" s="5"/>
    </row>
    <row r="12" spans="1:17" x14ac:dyDescent="0.3">
      <c r="A12" s="7"/>
      <c r="B12" s="7"/>
      <c r="C12" s="8"/>
      <c r="D12" s="3" t="s">
        <v>5</v>
      </c>
      <c r="E12" s="5">
        <f>(E11-$O$11)^2</f>
        <v>4507.7796000000444</v>
      </c>
      <c r="F12" s="5">
        <f t="shared" ref="F12:N12" si="8">(F11-$O$11)^2</f>
        <v>13562.931600000009</v>
      </c>
      <c r="G12" s="5">
        <f t="shared" si="8"/>
        <v>9912.1935999999896</v>
      </c>
      <c r="H12" s="5">
        <f t="shared" si="8"/>
        <v>81533.091599999985</v>
      </c>
      <c r="I12" s="5">
        <f t="shared" si="8"/>
        <v>14728.24960000003</v>
      </c>
      <c r="J12" s="5">
        <f t="shared" si="8"/>
        <v>45770.323599999829</v>
      </c>
      <c r="K12" s="5">
        <f t="shared" si="8"/>
        <v>69042.817600000111</v>
      </c>
      <c r="L12" s="5">
        <f t="shared" si="8"/>
        <v>83.539599999997677</v>
      </c>
      <c r="M12" s="5">
        <f t="shared" si="8"/>
        <v>1255.9936000000039</v>
      </c>
      <c r="N12" s="5">
        <f t="shared" si="8"/>
        <v>122.32359999999879</v>
      </c>
      <c r="O12" s="5">
        <f t="shared" ref="O12" si="9">AVERAGE(E12:N12)</f>
        <v>24051.9244</v>
      </c>
      <c r="P12" s="5"/>
      <c r="Q12" s="5"/>
    </row>
    <row r="13" spans="1:17" x14ac:dyDescent="0.3">
      <c r="A13" s="7"/>
      <c r="B13" s="7"/>
      <c r="C13" s="8" t="s">
        <v>11</v>
      </c>
      <c r="D13" s="3" t="s">
        <v>6</v>
      </c>
      <c r="E13" s="5">
        <v>-4783.8</v>
      </c>
      <c r="F13" s="5">
        <v>-4491.3</v>
      </c>
      <c r="G13" s="5">
        <v>-4504.2</v>
      </c>
      <c r="H13" s="5">
        <v>-4600.3999999999996</v>
      </c>
      <c r="I13" s="5">
        <v>-4909.8999999999996</v>
      </c>
      <c r="J13" s="5">
        <v>-4561.8</v>
      </c>
      <c r="K13" s="5">
        <v>-4449.2</v>
      </c>
      <c r="L13" s="5">
        <v>-4601</v>
      </c>
      <c r="M13" s="5">
        <v>-4562.3</v>
      </c>
      <c r="N13" s="5">
        <v>-4328.8999999999996</v>
      </c>
      <c r="O13" s="6">
        <f>AVERAGE(E13:N13)</f>
        <v>-4579.2800000000007</v>
      </c>
      <c r="P13" s="6">
        <f>SQRT(O14)</f>
        <v>156.72847092982181</v>
      </c>
      <c r="Q13" s="5"/>
    </row>
    <row r="14" spans="1:17" x14ac:dyDescent="0.3">
      <c r="A14" s="7"/>
      <c r="B14" s="7"/>
      <c r="C14" s="8"/>
      <c r="D14" s="3" t="s">
        <v>5</v>
      </c>
      <c r="E14" s="5">
        <f>(E13-$O$13)^2</f>
        <v>41828.430399999808</v>
      </c>
      <c r="F14" s="5">
        <f t="shared" ref="F14:N14" si="10">(F13-$O$13)^2</f>
        <v>7740.4804000000831</v>
      </c>
      <c r="G14" s="5">
        <f t="shared" si="10"/>
        <v>5637.0064000001257</v>
      </c>
      <c r="H14" s="5">
        <f t="shared" si="10"/>
        <v>446.05439999995696</v>
      </c>
      <c r="I14" s="5">
        <f t="shared" si="10"/>
        <v>109309.58439999932</v>
      </c>
      <c r="J14" s="5">
        <f t="shared" si="10"/>
        <v>305.55040000001651</v>
      </c>
      <c r="K14" s="5">
        <f t="shared" si="10"/>
        <v>16920.806400000216</v>
      </c>
      <c r="L14" s="5">
        <f t="shared" si="10"/>
        <v>471.75839999997157</v>
      </c>
      <c r="M14" s="5">
        <f t="shared" si="10"/>
        <v>288.32040000001604</v>
      </c>
      <c r="N14" s="5">
        <f t="shared" si="10"/>
        <v>62690.144400000507</v>
      </c>
      <c r="O14" s="5">
        <f t="shared" ref="O14" si="11">AVERAGE(E14:N14)</f>
        <v>24563.813600000001</v>
      </c>
      <c r="P14" s="5"/>
      <c r="Q14" s="5"/>
    </row>
    <row r="15" spans="1:17" ht="15.6" customHeight="1" x14ac:dyDescent="0.3">
      <c r="A15" s="7" t="s">
        <v>13</v>
      </c>
      <c r="B15" s="8" t="s">
        <v>3</v>
      </c>
      <c r="C15" s="8"/>
      <c r="D15" s="8"/>
      <c r="E15" s="5">
        <v>0</v>
      </c>
      <c r="F15" s="5">
        <v>5</v>
      </c>
      <c r="G15" s="5">
        <v>10</v>
      </c>
      <c r="H15" s="5">
        <v>20</v>
      </c>
      <c r="I15" s="5">
        <v>30</v>
      </c>
      <c r="J15" s="5">
        <f t="shared" ref="J15" si="12">I15+10</f>
        <v>40</v>
      </c>
      <c r="K15" s="5">
        <v>80</v>
      </c>
      <c r="L15" s="5">
        <f t="shared" ref="L15" si="13">K15+10</f>
        <v>90</v>
      </c>
      <c r="M15" s="5">
        <f t="shared" ref="M15" si="14">L15+10</f>
        <v>100</v>
      </c>
      <c r="N15" s="5">
        <f t="shared" ref="N15" si="15">M15+10</f>
        <v>110</v>
      </c>
      <c r="O15" s="3" t="s">
        <v>1</v>
      </c>
      <c r="P15" s="3" t="s">
        <v>2</v>
      </c>
      <c r="Q15" s="3" t="s">
        <v>7</v>
      </c>
    </row>
    <row r="16" spans="1:17" ht="15.6" customHeight="1" x14ac:dyDescent="0.3">
      <c r="A16" s="7"/>
      <c r="B16" s="7" t="s">
        <v>4</v>
      </c>
      <c r="C16" s="9" t="s">
        <v>0</v>
      </c>
      <c r="D16" s="3" t="s">
        <v>6</v>
      </c>
      <c r="E16" s="5">
        <v>781.8</v>
      </c>
      <c r="F16" s="5">
        <v>787.9</v>
      </c>
      <c r="G16" s="5">
        <v>789.7</v>
      </c>
      <c r="H16" s="5">
        <v>791.3</v>
      </c>
      <c r="I16" s="5">
        <v>792.1</v>
      </c>
      <c r="J16" s="5">
        <v>792.8</v>
      </c>
      <c r="K16" s="5">
        <v>793.5</v>
      </c>
      <c r="L16" s="5">
        <v>799.3</v>
      </c>
      <c r="M16" s="5">
        <v>805.9</v>
      </c>
      <c r="N16" s="5">
        <v>809.5</v>
      </c>
      <c r="O16" s="6">
        <f>AVERAGE(E16:N16)</f>
        <v>794.37999999999988</v>
      </c>
      <c r="P16" s="6">
        <f>SQRT(O17)</f>
        <v>7.9097155448220793</v>
      </c>
      <c r="Q16" s="6">
        <f>O16/500</f>
        <v>1.5887599999999997</v>
      </c>
    </row>
    <row r="17" spans="1:17" x14ac:dyDescent="0.3">
      <c r="A17" s="7"/>
      <c r="B17" s="7"/>
      <c r="C17" s="10"/>
      <c r="D17" s="3" t="s">
        <v>5</v>
      </c>
      <c r="E17" s="5">
        <f>(E16-$O$16)^2</f>
        <v>158.25639999999817</v>
      </c>
      <c r="F17" s="5">
        <f t="shared" ref="F17:N17" si="16">(F16-$O$16)^2</f>
        <v>41.990399999998765</v>
      </c>
      <c r="G17" s="5">
        <f t="shared" si="16"/>
        <v>21.902399999998469</v>
      </c>
      <c r="H17" s="5">
        <f t="shared" si="16"/>
        <v>9.4863999999995521</v>
      </c>
      <c r="I17" s="5">
        <f t="shared" si="16"/>
        <v>5.1983999999993573</v>
      </c>
      <c r="J17" s="5">
        <f t="shared" si="16"/>
        <v>2.4963999999997699</v>
      </c>
      <c r="K17" s="5">
        <f t="shared" si="16"/>
        <v>0.77439999999979192</v>
      </c>
      <c r="L17" s="5">
        <f t="shared" si="16"/>
        <v>24.206400000000716</v>
      </c>
      <c r="M17" s="5">
        <f t="shared" si="16"/>
        <v>132.71040000000221</v>
      </c>
      <c r="N17" s="5">
        <f t="shared" si="16"/>
        <v>228.61440000000357</v>
      </c>
      <c r="O17" s="5">
        <f>AVERAGE(E17:N17)</f>
        <v>62.563600000000044</v>
      </c>
      <c r="P17" s="5"/>
      <c r="Q17" s="3"/>
    </row>
    <row r="18" spans="1:17" x14ac:dyDescent="0.3">
      <c r="A18" s="7"/>
      <c r="B18" s="7"/>
      <c r="C18" s="8" t="s">
        <v>10</v>
      </c>
      <c r="D18" s="3" t="s">
        <v>6</v>
      </c>
      <c r="E18" s="5">
        <v>801.6</v>
      </c>
      <c r="F18" s="5">
        <v>770.8</v>
      </c>
      <c r="G18" s="5">
        <v>809.1</v>
      </c>
      <c r="H18" s="5">
        <v>807.7</v>
      </c>
      <c r="I18" s="5">
        <v>802.1</v>
      </c>
      <c r="J18" s="5">
        <v>806.5</v>
      </c>
      <c r="K18" s="5">
        <v>763.5</v>
      </c>
      <c r="L18" s="5">
        <v>785.4</v>
      </c>
      <c r="M18" s="5">
        <v>759.2</v>
      </c>
      <c r="N18" s="5">
        <v>804.7</v>
      </c>
      <c r="O18" s="6">
        <f>AVERAGE(E18:N18)</f>
        <v>791.05999999999983</v>
      </c>
      <c r="P18" s="6">
        <f>SQRT(O19)</f>
        <v>18.646350849428966</v>
      </c>
      <c r="Q18" s="6">
        <f>O18/500</f>
        <v>1.5821199999999997</v>
      </c>
    </row>
    <row r="19" spans="1:17" x14ac:dyDescent="0.3">
      <c r="A19" s="7"/>
      <c r="B19" s="7"/>
      <c r="C19" s="8"/>
      <c r="D19" s="3" t="s">
        <v>5</v>
      </c>
      <c r="E19" s="5">
        <f>(E18-$O$18)^2</f>
        <v>111.09160000000402</v>
      </c>
      <c r="F19" s="5">
        <f>(F18-$O$18)^2</f>
        <v>410.467599999995</v>
      </c>
      <c r="G19" s="5">
        <f>(G18-$O$18)^2</f>
        <v>325.44160000000687</v>
      </c>
      <c r="H19" s="5">
        <f>(H18-$O$18)^2</f>
        <v>276.88960000000714</v>
      </c>
      <c r="I19" s="5">
        <f>(I18-$O$18)^2</f>
        <v>121.88160000000421</v>
      </c>
      <c r="J19" s="5">
        <f t="shared" ref="J19:N19" si="17">(J18-$O$18)^2</f>
        <v>238.39360000000519</v>
      </c>
      <c r="K19" s="5">
        <f t="shared" si="17"/>
        <v>759.55359999999075</v>
      </c>
      <c r="L19" s="5">
        <f t="shared" si="17"/>
        <v>32.035599999998354</v>
      </c>
      <c r="M19" s="5">
        <f t="shared" si="17"/>
        <v>1015.0595999999864</v>
      </c>
      <c r="N19" s="5">
        <f t="shared" si="17"/>
        <v>186.04960000000582</v>
      </c>
      <c r="O19" s="5">
        <f t="shared" ref="O19" si="18">AVERAGE(E19:N19)</f>
        <v>347.68640000000039</v>
      </c>
      <c r="P19" s="6"/>
      <c r="Q19" s="3"/>
    </row>
    <row r="20" spans="1:17" ht="15.6" customHeight="1" x14ac:dyDescent="0.3">
      <c r="A20" s="7"/>
      <c r="B20" s="7"/>
      <c r="C20" s="8" t="s">
        <v>11</v>
      </c>
      <c r="D20" s="3" t="s">
        <v>6</v>
      </c>
      <c r="E20" s="5">
        <v>933.6</v>
      </c>
      <c r="F20" s="5">
        <v>867.8</v>
      </c>
      <c r="G20" s="5">
        <v>870.3</v>
      </c>
      <c r="H20" s="5">
        <v>846.3</v>
      </c>
      <c r="I20" s="5">
        <v>863.9</v>
      </c>
      <c r="J20" s="5">
        <v>871.1</v>
      </c>
      <c r="K20" s="5">
        <v>880.6</v>
      </c>
      <c r="L20" s="5">
        <v>876.3</v>
      </c>
      <c r="M20" s="5">
        <v>831.3</v>
      </c>
      <c r="N20" s="5">
        <v>850.2</v>
      </c>
      <c r="O20" s="6">
        <f>AVERAGE(E20:N20)</f>
        <v>869.1400000000001</v>
      </c>
      <c r="P20" s="6">
        <f t="shared" ref="P20" si="19">SQRT(O21)</f>
        <v>25.854175678214936</v>
      </c>
      <c r="Q20" s="6">
        <f>O20/500</f>
        <v>1.7382800000000003</v>
      </c>
    </row>
    <row r="21" spans="1:17" x14ac:dyDescent="0.3">
      <c r="A21" s="7"/>
      <c r="B21" s="7"/>
      <c r="C21" s="8"/>
      <c r="D21" s="3" t="s">
        <v>5</v>
      </c>
      <c r="E21" s="5">
        <f>(E20-$O$20)^2</f>
        <v>4155.0915999999897</v>
      </c>
      <c r="F21" s="5">
        <f>(F20-$O$20)^2</f>
        <v>1.79560000000039</v>
      </c>
      <c r="G21" s="5">
        <f t="shared" ref="G21:N21" si="20">(G20-$O$20)^2</f>
        <v>1.3455999999996624</v>
      </c>
      <c r="H21" s="5">
        <f t="shared" si="20"/>
        <v>521.66560000000663</v>
      </c>
      <c r="I21" s="5">
        <f t="shared" si="20"/>
        <v>27.457600000001285</v>
      </c>
      <c r="J21" s="5">
        <f t="shared" si="20"/>
        <v>3.8415999999996968</v>
      </c>
      <c r="K21" s="5">
        <f t="shared" si="20"/>
        <v>131.33159999999822</v>
      </c>
      <c r="L21" s="5">
        <f t="shared" si="20"/>
        <v>51.265599999997917</v>
      </c>
      <c r="M21" s="5">
        <f t="shared" si="20"/>
        <v>1431.865600000011</v>
      </c>
      <c r="N21" s="5">
        <f t="shared" si="20"/>
        <v>358.72360000000208</v>
      </c>
      <c r="O21" s="5">
        <f t="shared" ref="O21" si="21">AVERAGE(E21:N21)</f>
        <v>668.43840000000068</v>
      </c>
      <c r="P21" s="5"/>
      <c r="Q21" s="3"/>
    </row>
    <row r="22" spans="1:17" x14ac:dyDescent="0.3">
      <c r="A22" s="7"/>
      <c r="B22" s="7" t="s">
        <v>9</v>
      </c>
      <c r="C22" s="9" t="s">
        <v>0</v>
      </c>
      <c r="D22" s="3" t="s">
        <v>6</v>
      </c>
      <c r="E22" s="5">
        <v>-13844.8</v>
      </c>
      <c r="F22" s="5">
        <v>-13729.5</v>
      </c>
      <c r="G22" s="5">
        <v>-13449.2</v>
      </c>
      <c r="H22" s="5">
        <v>-13371</v>
      </c>
      <c r="I22" s="5">
        <v>-13366.2</v>
      </c>
      <c r="J22" s="5">
        <v>-13349.3</v>
      </c>
      <c r="K22" s="5">
        <v>-13296.7</v>
      </c>
      <c r="L22" s="5">
        <v>-13184.9</v>
      </c>
      <c r="M22" s="5">
        <v>-13105.7</v>
      </c>
      <c r="N22" s="5">
        <v>-13072.5</v>
      </c>
      <c r="O22" s="6">
        <f>AVERAGE(E22:N22)</f>
        <v>-13376.98</v>
      </c>
      <c r="P22" s="6">
        <f>SQRT(O23)</f>
        <v>236.41072226106817</v>
      </c>
      <c r="Q22" s="5"/>
    </row>
    <row r="23" spans="1:17" x14ac:dyDescent="0.3">
      <c r="A23" s="7"/>
      <c r="B23" s="7"/>
      <c r="C23" s="10"/>
      <c r="D23" s="3" t="s">
        <v>5</v>
      </c>
      <c r="E23" s="5">
        <f>(E22-$O$22)^2</f>
        <v>218855.55239999972</v>
      </c>
      <c r="F23" s="5">
        <f t="shared" ref="F23:N23" si="22">(F22-$O$22)^2</f>
        <v>124270.3504000003</v>
      </c>
      <c r="G23" s="5">
        <f t="shared" si="22"/>
        <v>5215.7284000001682</v>
      </c>
      <c r="H23" s="5">
        <f t="shared" si="22"/>
        <v>35.760399999994782</v>
      </c>
      <c r="I23" s="5">
        <f t="shared" si="22"/>
        <v>116.2083999999749</v>
      </c>
      <c r="J23" s="5">
        <f t="shared" si="22"/>
        <v>766.18240000001606</v>
      </c>
      <c r="K23" s="5">
        <f t="shared" si="22"/>
        <v>6444.8783999998132</v>
      </c>
      <c r="L23" s="5">
        <f t="shared" si="22"/>
        <v>36894.72639999997</v>
      </c>
      <c r="M23" s="5">
        <f t="shared" si="22"/>
        <v>73592.838399999368</v>
      </c>
      <c r="N23" s="5">
        <f t="shared" si="22"/>
        <v>92708.070399999735</v>
      </c>
      <c r="O23" s="5">
        <f>AVERAGE(E23:N23)</f>
        <v>55890.029599999914</v>
      </c>
      <c r="P23" s="5"/>
      <c r="Q23" s="5"/>
    </row>
    <row r="24" spans="1:17" x14ac:dyDescent="0.3">
      <c r="A24" s="7"/>
      <c r="B24" s="7"/>
      <c r="C24" s="8" t="s">
        <v>10</v>
      </c>
      <c r="D24" s="3" t="s">
        <v>6</v>
      </c>
      <c r="E24" s="5">
        <v>-13628.1</v>
      </c>
      <c r="F24" s="5">
        <v>-12382.1</v>
      </c>
      <c r="G24" s="5">
        <v>-13193.9</v>
      </c>
      <c r="H24" s="5">
        <v>-12760.3</v>
      </c>
      <c r="I24" s="5">
        <v>-13008.3</v>
      </c>
      <c r="J24" s="5">
        <v>-12951.9</v>
      </c>
      <c r="K24" s="5">
        <v>-11716.3</v>
      </c>
      <c r="L24" s="5">
        <v>-13138.9</v>
      </c>
      <c r="M24" s="5">
        <v>-12218.5</v>
      </c>
      <c r="N24" s="5">
        <v>-13304.3</v>
      </c>
      <c r="O24" s="6">
        <f>AVERAGE(E24:N24)</f>
        <v>-12830.259999999998</v>
      </c>
      <c r="P24" s="6">
        <f>SQRT(O25)</f>
        <v>543.70477136034037</v>
      </c>
      <c r="Q24" s="5"/>
    </row>
    <row r="25" spans="1:17" x14ac:dyDescent="0.3">
      <c r="A25" s="7"/>
      <c r="B25" s="7"/>
      <c r="C25" s="8"/>
      <c r="D25" s="3" t="s">
        <v>5</v>
      </c>
      <c r="E25" s="5">
        <f>(E24-$O$24)^2</f>
        <v>636548.66560000309</v>
      </c>
      <c r="F25" s="5">
        <f t="shared" ref="F25:N25" si="23">(F24-$O$24)^2</f>
        <v>200847.38559999823</v>
      </c>
      <c r="G25" s="5">
        <f t="shared" si="23"/>
        <v>132234.0496000009</v>
      </c>
      <c r="H25" s="5">
        <f t="shared" si="23"/>
        <v>4894.4015999998783</v>
      </c>
      <c r="I25" s="5">
        <f t="shared" si="23"/>
        <v>31698.24160000031</v>
      </c>
      <c r="J25" s="5">
        <f t="shared" si="23"/>
        <v>14796.2896000003</v>
      </c>
      <c r="K25" s="5">
        <f t="shared" si="23"/>
        <v>1240906.8815999981</v>
      </c>
      <c r="L25" s="5">
        <f t="shared" si="23"/>
        <v>95258.649600000761</v>
      </c>
      <c r="M25" s="5">
        <f t="shared" si="23"/>
        <v>374250.29759999807</v>
      </c>
      <c r="N25" s="5">
        <f t="shared" si="23"/>
        <v>224713.92160000082</v>
      </c>
      <c r="O25" s="5">
        <f t="shared" ref="O25" si="24">AVERAGE(E25:N25)</f>
        <v>295614.87839999999</v>
      </c>
      <c r="P25" s="5"/>
      <c r="Q25" s="5"/>
    </row>
    <row r="26" spans="1:17" x14ac:dyDescent="0.3">
      <c r="A26" s="7"/>
      <c r="B26" s="7"/>
      <c r="C26" s="8" t="s">
        <v>11</v>
      </c>
      <c r="D26" s="3" t="s">
        <v>6</v>
      </c>
      <c r="E26" s="5">
        <v>-18334.2</v>
      </c>
      <c r="F26" s="5">
        <v>-16793.099999999999</v>
      </c>
      <c r="G26" s="5">
        <v>-17848.7</v>
      </c>
      <c r="H26" s="5">
        <v>-17260.599999999999</v>
      </c>
      <c r="I26" s="5">
        <v>-17308.900000000001</v>
      </c>
      <c r="J26" s="5">
        <v>-17662.3</v>
      </c>
      <c r="K26" s="5">
        <v>-17131.400000000001</v>
      </c>
      <c r="L26" s="5">
        <v>-16432</v>
      </c>
      <c r="M26" s="5">
        <v>-16301.4</v>
      </c>
      <c r="N26" s="5">
        <v>-17160.099999999999</v>
      </c>
      <c r="O26" s="6">
        <f>AVERAGE(E26:N26)</f>
        <v>-17223.27</v>
      </c>
      <c r="P26" s="6">
        <f>SQRT(O27)</f>
        <v>591.62748423311132</v>
      </c>
      <c r="Q26" s="5"/>
    </row>
    <row r="27" spans="1:17" x14ac:dyDescent="0.3">
      <c r="A27" s="7"/>
      <c r="B27" s="7"/>
      <c r="C27" s="8"/>
      <c r="D27" s="3" t="s">
        <v>5</v>
      </c>
      <c r="E27" s="5">
        <f>(E26-$O$26)^2</f>
        <v>1234165.4649000007</v>
      </c>
      <c r="F27" s="5">
        <f t="shared" ref="F27:N27" si="25">(F26-$O$26)^2</f>
        <v>185046.22890000162</v>
      </c>
      <c r="G27" s="5">
        <f t="shared" si="25"/>
        <v>391162.68490000034</v>
      </c>
      <c r="H27" s="5">
        <f t="shared" si="25"/>
        <v>1393.5288999998588</v>
      </c>
      <c r="I27" s="5">
        <f t="shared" si="25"/>
        <v>7332.4969000001747</v>
      </c>
      <c r="J27" s="5">
        <f t="shared" si="25"/>
        <v>192747.34089999899</v>
      </c>
      <c r="K27" s="5">
        <f t="shared" si="25"/>
        <v>8440.0968999998131</v>
      </c>
      <c r="L27" s="5">
        <f t="shared" si="25"/>
        <v>626108.21290000074</v>
      </c>
      <c r="M27" s="5">
        <f t="shared" si="25"/>
        <v>849844.29690000147</v>
      </c>
      <c r="N27" s="5">
        <f t="shared" si="25"/>
        <v>3990.4489000002391</v>
      </c>
      <c r="O27" s="5">
        <f t="shared" ref="O27" si="26">AVERAGE(E27:N27)</f>
        <v>350023.08010000037</v>
      </c>
      <c r="P27" s="5"/>
      <c r="Q27" s="5"/>
    </row>
    <row r="29" spans="1:17" x14ac:dyDescent="0.3">
      <c r="D29" s="2" t="s">
        <v>14</v>
      </c>
      <c r="E29" s="2">
        <v>372.1</v>
      </c>
      <c r="F29" s="1">
        <v>340.9</v>
      </c>
      <c r="G29" s="1">
        <v>361.4</v>
      </c>
      <c r="H29" s="1">
        <v>347.4</v>
      </c>
      <c r="I29" s="1">
        <v>353</v>
      </c>
      <c r="J29" s="1">
        <v>361.5</v>
      </c>
      <c r="K29" s="1">
        <v>352</v>
      </c>
      <c r="L29" s="1">
        <v>365.8</v>
      </c>
      <c r="M29" s="1">
        <v>323.10000000000002</v>
      </c>
      <c r="N29" s="1">
        <v>370.4</v>
      </c>
      <c r="O29" s="1">
        <f>AVERAGE(E29:N29)</f>
        <v>354.76000000000005</v>
      </c>
    </row>
    <row r="30" spans="1:17" x14ac:dyDescent="0.3">
      <c r="E30" s="2">
        <v>3026.9</v>
      </c>
      <c r="F30" s="1">
        <v>3125.4</v>
      </c>
      <c r="G30" s="1">
        <v>3197.7</v>
      </c>
      <c r="H30" s="1">
        <v>3131</v>
      </c>
      <c r="I30" s="1">
        <v>3408.1</v>
      </c>
      <c r="J30" s="1">
        <v>3073.2</v>
      </c>
      <c r="K30" s="1">
        <v>3078.2</v>
      </c>
      <c r="L30" s="1">
        <v>3483.3</v>
      </c>
      <c r="M30" s="1">
        <v>3109.3</v>
      </c>
      <c r="N30" s="1">
        <v>2886.6</v>
      </c>
      <c r="O30" s="1">
        <f t="shared" ref="O30:O40" si="27">AVERAGE(E30:N30)</f>
        <v>3151.97</v>
      </c>
    </row>
    <row r="31" spans="1:17" x14ac:dyDescent="0.3">
      <c r="E31" s="2">
        <v>345.9</v>
      </c>
      <c r="F31" s="1">
        <v>363.6</v>
      </c>
      <c r="G31" s="1">
        <v>347</v>
      </c>
      <c r="H31" s="1">
        <v>333.3</v>
      </c>
      <c r="I31" s="1">
        <v>373.7</v>
      </c>
      <c r="J31" s="1">
        <v>332.9</v>
      </c>
      <c r="K31" s="1">
        <v>377.2</v>
      </c>
      <c r="L31" s="1">
        <v>345.7</v>
      </c>
      <c r="M31" s="1">
        <v>359.3</v>
      </c>
      <c r="N31" s="1">
        <v>383</v>
      </c>
      <c r="O31" s="1">
        <f t="shared" si="27"/>
        <v>356.15999999999997</v>
      </c>
    </row>
    <row r="32" spans="1:17" x14ac:dyDescent="0.3">
      <c r="E32" s="2">
        <v>3270.9</v>
      </c>
      <c r="F32" s="1">
        <v>3317.1</v>
      </c>
      <c r="G32" s="1">
        <v>2824.1</v>
      </c>
      <c r="H32" s="1">
        <v>3298.4</v>
      </c>
      <c r="I32" s="1">
        <v>3229.1</v>
      </c>
      <c r="J32" s="1">
        <v>2938.7</v>
      </c>
      <c r="K32" s="1">
        <v>3196.5</v>
      </c>
      <c r="L32" s="1">
        <v>3261.2</v>
      </c>
      <c r="M32" s="1">
        <v>2861</v>
      </c>
      <c r="N32" s="1">
        <v>3458.2</v>
      </c>
      <c r="O32" s="1">
        <f t="shared" si="27"/>
        <v>3165.52</v>
      </c>
    </row>
    <row r="33" spans="5:15" x14ac:dyDescent="0.3">
      <c r="E33" s="2">
        <v>407.8</v>
      </c>
      <c r="F33" s="1">
        <v>390.5</v>
      </c>
      <c r="G33" s="1">
        <v>383.8</v>
      </c>
      <c r="H33" s="1">
        <v>385.7</v>
      </c>
      <c r="I33" s="1">
        <v>391</v>
      </c>
      <c r="J33" s="1">
        <v>348.4</v>
      </c>
      <c r="K33" s="1">
        <v>388.5</v>
      </c>
      <c r="L33" s="1">
        <v>370.1</v>
      </c>
      <c r="M33" s="1">
        <v>387.3</v>
      </c>
      <c r="N33" s="1">
        <v>367.4</v>
      </c>
      <c r="O33" s="1">
        <f t="shared" si="27"/>
        <v>382.05</v>
      </c>
    </row>
    <row r="34" spans="5:15" x14ac:dyDescent="0.3">
      <c r="E34" s="2">
        <v>4479</v>
      </c>
      <c r="F34" s="1">
        <v>3915.6</v>
      </c>
      <c r="G34" s="1">
        <v>3916.2</v>
      </c>
      <c r="H34" s="1">
        <v>3921.7</v>
      </c>
      <c r="I34" s="1">
        <v>4218.1000000000004</v>
      </c>
      <c r="J34" s="1">
        <v>3963.3</v>
      </c>
      <c r="K34" s="1">
        <v>3930</v>
      </c>
      <c r="L34" s="1">
        <v>3624</v>
      </c>
      <c r="M34" s="1">
        <v>3775.4</v>
      </c>
      <c r="N34" s="1">
        <v>3736.4</v>
      </c>
      <c r="O34" s="1">
        <f t="shared" si="27"/>
        <v>3947.97</v>
      </c>
    </row>
    <row r="35" spans="5:15" x14ac:dyDescent="0.3">
      <c r="E35" s="2">
        <v>1378.8</v>
      </c>
      <c r="F35" s="1">
        <v>1374.1</v>
      </c>
      <c r="G35" s="1">
        <v>1381.7</v>
      </c>
      <c r="H35" s="1">
        <v>1413.4</v>
      </c>
      <c r="I35" s="1">
        <v>1395.1</v>
      </c>
      <c r="J35" s="1">
        <v>1403.7</v>
      </c>
      <c r="K35" s="1">
        <v>1378.5</v>
      </c>
      <c r="L35" s="1">
        <v>1430.6</v>
      </c>
      <c r="M35" s="1">
        <v>1370.3</v>
      </c>
      <c r="N35" s="1">
        <v>1433</v>
      </c>
      <c r="O35" s="1">
        <f t="shared" si="27"/>
        <v>1395.92</v>
      </c>
    </row>
    <row r="36" spans="5:15" x14ac:dyDescent="0.3">
      <c r="E36" s="2">
        <v>12653.5</v>
      </c>
      <c r="F36" s="1">
        <v>12253.7</v>
      </c>
      <c r="G36" s="1">
        <v>12510.9</v>
      </c>
      <c r="H36" s="1">
        <v>12541.3</v>
      </c>
      <c r="I36" s="1">
        <v>12762.2</v>
      </c>
      <c r="J36" s="1">
        <v>12996</v>
      </c>
      <c r="K36" s="1">
        <v>12475.6</v>
      </c>
      <c r="L36" s="1">
        <v>12651.2</v>
      </c>
      <c r="M36" s="1">
        <v>13494.3</v>
      </c>
      <c r="N36" s="1">
        <v>13212.6</v>
      </c>
      <c r="O36" s="1">
        <f t="shared" si="27"/>
        <v>12755.130000000001</v>
      </c>
    </row>
    <row r="37" spans="5:15" x14ac:dyDescent="0.3">
      <c r="E37" s="2">
        <v>1382.3</v>
      </c>
      <c r="F37" s="1">
        <v>1393.9</v>
      </c>
      <c r="G37" s="1">
        <v>1387.7</v>
      </c>
      <c r="H37" s="1">
        <v>1436.4</v>
      </c>
      <c r="I37" s="1">
        <v>1400.9</v>
      </c>
      <c r="J37" s="1">
        <v>1364.3</v>
      </c>
      <c r="K37" s="1">
        <v>1432.2</v>
      </c>
      <c r="L37" s="1">
        <v>1374.3</v>
      </c>
      <c r="M37" s="1">
        <v>1373.7</v>
      </c>
      <c r="N37" s="1">
        <v>1417.1</v>
      </c>
      <c r="O37" s="1">
        <f t="shared" si="27"/>
        <v>1396.28</v>
      </c>
    </row>
    <row r="38" spans="5:15" x14ac:dyDescent="0.3">
      <c r="E38" s="2">
        <v>12326.9</v>
      </c>
      <c r="F38" s="1">
        <v>12121.8</v>
      </c>
      <c r="G38" s="1">
        <v>12765.1</v>
      </c>
      <c r="H38" s="1">
        <v>13826.1</v>
      </c>
      <c r="I38" s="1">
        <v>12941</v>
      </c>
      <c r="J38" s="1">
        <v>12324.6</v>
      </c>
      <c r="K38" s="1">
        <v>13861.7</v>
      </c>
      <c r="L38" s="1">
        <v>12406.6</v>
      </c>
      <c r="M38" s="1">
        <v>11986.8</v>
      </c>
      <c r="N38" s="1">
        <v>14053.3</v>
      </c>
      <c r="O38" s="1">
        <f t="shared" si="27"/>
        <v>12861.390000000001</v>
      </c>
    </row>
    <row r="39" spans="5:15" x14ac:dyDescent="0.3">
      <c r="E39" s="2">
        <v>1556.7</v>
      </c>
      <c r="F39" s="1">
        <v>1511.5</v>
      </c>
      <c r="G39" s="1">
        <v>1590</v>
      </c>
      <c r="H39" s="1">
        <v>1541.4</v>
      </c>
      <c r="I39" s="1">
        <v>1540.9</v>
      </c>
      <c r="J39" s="1">
        <v>1566.9</v>
      </c>
      <c r="K39" s="1">
        <v>1570.6</v>
      </c>
      <c r="L39" s="1">
        <v>1560.3</v>
      </c>
      <c r="M39" s="1">
        <v>1521.5</v>
      </c>
      <c r="N39" s="1">
        <v>1544.8</v>
      </c>
      <c r="O39" s="1">
        <f t="shared" si="27"/>
        <v>1550.4599999999998</v>
      </c>
    </row>
    <row r="40" spans="5:15" x14ac:dyDescent="0.3">
      <c r="E40" s="2">
        <v>17618</v>
      </c>
      <c r="F40" s="1">
        <v>16056</v>
      </c>
      <c r="G40" s="1">
        <v>17698.099999999999</v>
      </c>
      <c r="H40" s="1">
        <v>17523.5</v>
      </c>
      <c r="I40" s="1">
        <v>17079.7</v>
      </c>
      <c r="J40" s="1">
        <v>17669.400000000001</v>
      </c>
      <c r="K40" s="1">
        <v>17808.599999999999</v>
      </c>
      <c r="L40" s="1">
        <v>17402</v>
      </c>
      <c r="M40" s="1">
        <v>18015.8</v>
      </c>
      <c r="N40" s="1">
        <v>17425.099999999999</v>
      </c>
      <c r="O40" s="1">
        <f t="shared" si="27"/>
        <v>17429.620000000003</v>
      </c>
    </row>
  </sheetData>
  <mergeCells count="21">
    <mergeCell ref="A1:Q1"/>
    <mergeCell ref="C11:C12"/>
    <mergeCell ref="B2:D2"/>
    <mergeCell ref="A2:A14"/>
    <mergeCell ref="B9:B14"/>
    <mergeCell ref="B3:B8"/>
    <mergeCell ref="C7:C8"/>
    <mergeCell ref="C13:C14"/>
    <mergeCell ref="C5:C6"/>
    <mergeCell ref="C3:C4"/>
    <mergeCell ref="C9:C10"/>
    <mergeCell ref="B22:B27"/>
    <mergeCell ref="C24:C25"/>
    <mergeCell ref="C26:C27"/>
    <mergeCell ref="A15:A27"/>
    <mergeCell ref="C18:C19"/>
    <mergeCell ref="C20:C21"/>
    <mergeCell ref="B15:D15"/>
    <mergeCell ref="B16:B21"/>
    <mergeCell ref="C16:C17"/>
    <mergeCell ref="C22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Anh Chiến</dc:creator>
  <cp:lastModifiedBy>Lê Anh Chiến</cp:lastModifiedBy>
  <dcterms:created xsi:type="dcterms:W3CDTF">2024-06-03T06:18:28Z</dcterms:created>
  <dcterms:modified xsi:type="dcterms:W3CDTF">2024-06-11T09:33:28Z</dcterms:modified>
</cp:coreProperties>
</file>