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i\CCU\1. 2022\1. Chợ sắt Hải Phòng\Tower 25.9.2022\"/>
    </mc:Choice>
  </mc:AlternateContent>
  <bookViews>
    <workbookView xWindow="-120" yWindow="-120" windowWidth="29040" windowHeight="15840" tabRatio="780" activeTab="4"/>
  </bookViews>
  <sheets>
    <sheet name="room matrix hotel 4.2m" sheetId="10" r:id="rId1"/>
    <sheet name="NT TK T6" sheetId="25" r:id="rId2"/>
    <sheet name="NT TK T 7-8" sheetId="15" r:id="rId3"/>
    <sheet name="NT TK T 9-11" sheetId="26" r:id="rId4"/>
    <sheet name="NT TK T 12-19" sheetId="27" r:id="rId5"/>
    <sheet name="NT TK T 21-32 " sheetId="16" r:id="rId6"/>
    <sheet name="NT TK T 33-35" sheetId="24" r:id="rId7"/>
    <sheet name="NT TK T 36" sheetId="17" r:id="rId8"/>
    <sheet name="NT TK T 37" sheetId="18" r:id="rId9"/>
    <sheet name="ST TK T 7" sheetId="19" r:id="rId10"/>
    <sheet name="ST TK T 8-20" sheetId="28" r:id="rId11"/>
    <sheet name="ST TK T 22-36" sheetId="29" r:id="rId12"/>
    <sheet name="ST TK T37" sheetId="20" r:id="rId13"/>
    <sheet name="ST TK T38" sheetId="21" r:id="rId14"/>
  </sheets>
  <definedNames>
    <definedName name="_xlnm.Print_Area" localSheetId="0">'room matrix hotel 4.2m'!$B$1:$N$65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7" l="1"/>
  <c r="H16" i="17"/>
  <c r="H29" i="17"/>
  <c r="H28" i="17"/>
  <c r="H27" i="17"/>
  <c r="D19" i="18"/>
  <c r="E11" i="21" l="1"/>
  <c r="E22" i="20" l="1"/>
  <c r="E17" i="18"/>
  <c r="H15" i="18"/>
  <c r="H14" i="18"/>
  <c r="H13" i="18"/>
  <c r="H12" i="18"/>
  <c r="D13" i="21"/>
  <c r="D18" i="20" l="1"/>
  <c r="E24" i="20" s="1"/>
  <c r="H7" i="18"/>
  <c r="H8" i="18"/>
  <c r="H9" i="18"/>
  <c r="H11" i="18"/>
  <c r="H16" i="18"/>
  <c r="H6" i="18"/>
  <c r="H7" i="29"/>
  <c r="H33" i="29" s="1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6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6" i="28"/>
  <c r="I33" i="28" s="1"/>
  <c r="I7" i="19"/>
  <c r="I33" i="19" s="1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6" i="19"/>
  <c r="H5" i="25"/>
  <c r="H6" i="25"/>
  <c r="H19" i="25" s="1"/>
  <c r="H7" i="25"/>
  <c r="H8" i="25"/>
  <c r="H9" i="25"/>
  <c r="H10" i="25"/>
  <c r="H11" i="25"/>
  <c r="H12" i="25"/>
  <c r="H13" i="25"/>
  <c r="H14" i="25"/>
  <c r="H15" i="25"/>
  <c r="H16" i="25"/>
  <c r="H17" i="25"/>
  <c r="H18" i="25"/>
  <c r="H4" i="25"/>
  <c r="H6" i="15"/>
  <c r="H7" i="15"/>
  <c r="H32" i="15" s="1"/>
  <c r="H8" i="15"/>
  <c r="H9" i="15"/>
  <c r="H10" i="15"/>
  <c r="H11" i="15"/>
  <c r="H12" i="15"/>
  <c r="H13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5" i="15"/>
  <c r="H6" i="26"/>
  <c r="H7" i="26"/>
  <c r="H8" i="26"/>
  <c r="H9" i="26"/>
  <c r="H10" i="26"/>
  <c r="H11" i="26"/>
  <c r="H12" i="26"/>
  <c r="H13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5" i="26"/>
  <c r="H32" i="26" s="1"/>
  <c r="H6" i="27"/>
  <c r="H31" i="27" s="1"/>
  <c r="H7" i="27"/>
  <c r="H8" i="27"/>
  <c r="H9" i="27"/>
  <c r="H10" i="27"/>
  <c r="H11" i="27"/>
  <c r="H12" i="27"/>
  <c r="H13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5" i="27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6" i="16"/>
  <c r="H32" i="16" s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24" i="17"/>
  <c r="H7" i="17"/>
  <c r="H8" i="17"/>
  <c r="H9" i="17"/>
  <c r="H10" i="17"/>
  <c r="H11" i="17"/>
  <c r="H12" i="17"/>
  <c r="H13" i="17"/>
  <c r="H14" i="17"/>
  <c r="H15" i="17"/>
  <c r="H17" i="17"/>
  <c r="H18" i="17"/>
  <c r="H19" i="17"/>
  <c r="H20" i="17"/>
  <c r="H21" i="17"/>
  <c r="H22" i="17"/>
  <c r="H23" i="17"/>
  <c r="H25" i="17"/>
  <c r="H26" i="17"/>
  <c r="H30" i="17"/>
  <c r="H31" i="17"/>
  <c r="H6" i="17"/>
  <c r="H32" i="17" l="1"/>
  <c r="H33" i="24"/>
  <c r="E33" i="29"/>
  <c r="E33" i="28"/>
  <c r="E31" i="27" l="1"/>
  <c r="E14" i="27"/>
  <c r="E32" i="26" l="1"/>
  <c r="E14" i="26"/>
  <c r="E19" i="25" l="1"/>
  <c r="E32" i="15" l="1"/>
  <c r="E14" i="15"/>
  <c r="E10" i="18" l="1"/>
  <c r="H10" i="18" s="1"/>
  <c r="H17" i="18" s="1"/>
  <c r="E33" i="24" l="1"/>
  <c r="E32" i="16" l="1"/>
  <c r="E16" i="20" l="1"/>
  <c r="E33" i="19"/>
  <c r="X58" i="10" l="1"/>
  <c r="X50" i="10"/>
  <c r="W58" i="10"/>
  <c r="V58" i="10"/>
  <c r="U58" i="10"/>
  <c r="W50" i="10"/>
  <c r="V50" i="10"/>
  <c r="U50" i="10"/>
  <c r="AG50" i="10"/>
  <c r="AE50" i="10"/>
  <c r="T58" i="10"/>
  <c r="S58" i="10"/>
  <c r="R58" i="10"/>
  <c r="Q58" i="10"/>
  <c r="P58" i="10"/>
  <c r="AF50" i="10"/>
  <c r="AD50" i="10"/>
  <c r="AC50" i="10"/>
  <c r="AB50" i="10"/>
  <c r="AA50" i="10"/>
  <c r="Z50" i="10"/>
  <c r="T50" i="10"/>
  <c r="S50" i="10"/>
  <c r="R50" i="10"/>
  <c r="Q50" i="10"/>
  <c r="P50" i="10"/>
  <c r="L50" i="10"/>
  <c r="K50" i="10"/>
  <c r="J50" i="10"/>
  <c r="F50" i="10"/>
  <c r="E50" i="10"/>
  <c r="D50" i="10"/>
  <c r="R61" i="10" l="1"/>
  <c r="S59" i="10" s="1"/>
  <c r="AD53" i="10"/>
  <c r="AG51" i="10" s="1"/>
  <c r="F54" i="10"/>
  <c r="T53" i="10"/>
  <c r="W51" i="10" s="1"/>
  <c r="L54" i="10"/>
  <c r="J51" i="10" s="1"/>
  <c r="F55" i="10"/>
  <c r="R59" i="10" l="1"/>
  <c r="P59" i="10"/>
  <c r="W59" i="10"/>
  <c r="T59" i="10"/>
  <c r="Q59" i="10"/>
  <c r="U59" i="10"/>
  <c r="X59" i="10"/>
  <c r="V59" i="10"/>
  <c r="D51" i="10"/>
  <c r="G51" i="10"/>
  <c r="R51" i="10"/>
  <c r="U51" i="10"/>
  <c r="V51" i="10"/>
  <c r="AB51" i="10"/>
  <c r="AE51" i="10"/>
  <c r="Q51" i="10"/>
  <c r="P51" i="10"/>
  <c r="T51" i="10"/>
  <c r="S51" i="10"/>
  <c r="L51" i="10"/>
  <c r="K51" i="10"/>
  <c r="AD51" i="10"/>
  <c r="Z51" i="10"/>
  <c r="AA51" i="10"/>
  <c r="AC51" i="10"/>
  <c r="F51" i="10"/>
  <c r="AF51" i="10"/>
  <c r="E51" i="10"/>
</calcChain>
</file>

<file path=xl/sharedStrings.xml><?xml version="1.0" encoding="utf-8"?>
<sst xmlns="http://schemas.openxmlformats.org/spreadsheetml/2006/main" count="743" uniqueCount="206">
  <si>
    <t>floor level</t>
  </si>
  <si>
    <t>1 / GF</t>
  </si>
  <si>
    <t>B1</t>
  </si>
  <si>
    <t>B2</t>
  </si>
  <si>
    <t>SUBTOTAL</t>
  </si>
  <si>
    <t>TOTAL ROOM KEYS:</t>
  </si>
  <si>
    <t>TOTAL ROOM BAYS:</t>
  </si>
  <si>
    <t>STUDIO</t>
  </si>
  <si>
    <t>ROOM / UNIT MATRIX</t>
  </si>
  <si>
    <t>KEYS</t>
  </si>
  <si>
    <t>BAYS</t>
  </si>
  <si>
    <t>UNITS</t>
  </si>
  <si>
    <t>2BR</t>
  </si>
  <si>
    <t>3BR</t>
  </si>
  <si>
    <t>1-BR</t>
  </si>
  <si>
    <t>Sky Villa</t>
  </si>
  <si>
    <t>Penthouse</t>
  </si>
  <si>
    <t>TOTAL UNITS:</t>
  </si>
  <si>
    <t>per client  brief:</t>
  </si>
  <si>
    <t>units</t>
  </si>
  <si>
    <t xml:space="preserve"> </t>
  </si>
  <si>
    <t>CONDOTEL UNITS (NORTH TOWER 1)</t>
  </si>
  <si>
    <t>HOTEL ROOMS (NORTH TOWER 1)</t>
  </si>
  <si>
    <t>APARTMENT UNIT (NORTH TOWER 2)</t>
  </si>
  <si>
    <t>TOTAL APT UNITS AT NORTH TOWER 2:</t>
  </si>
  <si>
    <t>TOTAL APT UNITS AT SOUTH TOWER :</t>
  </si>
  <si>
    <t>TOTAL UNITS PER TYPE:</t>
  </si>
  <si>
    <t>APARTMENT UNIT MATRIX</t>
  </si>
  <si>
    <t>NORTH TOWER 2 UNIT DISTRIBUTION</t>
  </si>
  <si>
    <t>1-BR+</t>
  </si>
  <si>
    <t>HOTEL GRID 4.2m wide</t>
  </si>
  <si>
    <t xml:space="preserve">STANDARD (1 bay)    </t>
  </si>
  <si>
    <t xml:space="preserve">2-BAY SUITE </t>
  </si>
  <si>
    <t xml:space="preserve">STUDIO    </t>
  </si>
  <si>
    <t xml:space="preserve">1-BR         </t>
  </si>
  <si>
    <t xml:space="preserve">2-BR        </t>
  </si>
  <si>
    <t>roof pool</t>
  </si>
  <si>
    <t xml:space="preserve">F&amp;B </t>
  </si>
  <si>
    <t>NORTH TOWER 1 (HOTEL/ CONDOTEL) UNIT DISTRIBUTION</t>
  </si>
  <si>
    <t>SOUTH TOWER UNIT DISTRIBUTION</t>
  </si>
  <si>
    <t xml:space="preserve">1.5-BAY SUITE          </t>
  </si>
  <si>
    <t xml:space="preserve">2-BAY SUITE              </t>
  </si>
  <si>
    <t>VITALITY ROOM</t>
  </si>
  <si>
    <t>PRESIDENTIAL SUITE</t>
  </si>
  <si>
    <t>Duplex</t>
  </si>
  <si>
    <t>Ex lounge</t>
  </si>
  <si>
    <t>Dualkey</t>
  </si>
  <si>
    <t>APARTMENT UNIT (SOUTH TOWER)- THÁP NAM</t>
  </si>
  <si>
    <t>LOẠI CĂN HỘ</t>
  </si>
  <si>
    <t>DIỆN TÍCH SỬ DỤNG CĂN HỘ (M2)</t>
  </si>
  <si>
    <t>SỐ LƯỢNG/TẦNG</t>
  </si>
  <si>
    <t>LOẠI KHÁCH SẠN</t>
  </si>
  <si>
    <t>Ghi chú (Hide cột này đi)</t>
  </si>
  <si>
    <t>Note</t>
  </si>
  <si>
    <t>Standard</t>
  </si>
  <si>
    <t>Standard- Check trùng căn SH1 thì bỏ đi</t>
  </si>
  <si>
    <t>Suite</t>
  </si>
  <si>
    <t>Junio suite</t>
  </si>
  <si>
    <t>Studio</t>
  </si>
  <si>
    <t>1BR+</t>
  </si>
  <si>
    <t>Studio- Căn nào trùng thì bỏ đi</t>
  </si>
  <si>
    <t>Dual-key</t>
  </si>
  <si>
    <t>Studio- Tháp Bắc 2</t>
  </si>
  <si>
    <t>Studio- Tháp Bắc 1</t>
  </si>
  <si>
    <t>DH1</t>
  </si>
  <si>
    <t>DH2</t>
  </si>
  <si>
    <t>THỐNG KÊ DIỆN TÍCH CĂN HỘ DU LỊCH TẦNG 21-32</t>
  </si>
  <si>
    <t>TỔNG CĂN/ TẦNG</t>
  </si>
  <si>
    <t>THỐNG KÊ DIỆN TÍCH CĂN HỘ DU LỊCH TẦNG 36</t>
  </si>
  <si>
    <t>Skyvilla - Tháp Bắc 2</t>
  </si>
  <si>
    <t>Roof</t>
  </si>
  <si>
    <t>roof</t>
  </si>
  <si>
    <t>Pool</t>
  </si>
  <si>
    <t>THỐNG KÊ DIỆN TÍCH CĂN HỘ DU LỊCH TẦNG 37</t>
  </si>
  <si>
    <t>Penthouse - Tháp Bắc 2</t>
  </si>
  <si>
    <t>THỐNG KÊ DIỆN TÍCH KHÁCH SẠN TẦNG 37</t>
  </si>
  <si>
    <t>1BR- Tháp Bắc 1</t>
  </si>
  <si>
    <t>2BR- Tháp Bắc 1</t>
  </si>
  <si>
    <t>1BR- Tháp Bắc1</t>
  </si>
  <si>
    <t>Presidental Tháp Bắc 1</t>
  </si>
  <si>
    <t>Studio- Tháp Nam</t>
  </si>
  <si>
    <t>1BR - Tháp Nam</t>
  </si>
  <si>
    <t>1BR+ - Tháp Nam</t>
  </si>
  <si>
    <t>2BR - Tháp Nam</t>
  </si>
  <si>
    <t>3BR - Tháp Nam</t>
  </si>
  <si>
    <t>THỐNG KÊ DIỆN TÍCH CĂN HỘ DU LỊCH TẦNG 7- THÁP NAM</t>
  </si>
  <si>
    <t>THỐNG KÊ DIỆN TÍCH CĂN HỘ DU LỊCH TẦNG 37- THÁP NAM</t>
  </si>
  <si>
    <t>Skyvilla- Tháp Nam</t>
  </si>
  <si>
    <t>Penhouse- Tháp Nam ( lấy cùng số hiệu tầng 38)</t>
  </si>
  <si>
    <t>penhouse- Tháp Nam</t>
  </si>
  <si>
    <t>THỐNG KÊ DIỆN TÍCH CĂN HỘ DU LỊCH TẦNG 38- THÁP NAM</t>
  </si>
  <si>
    <t>THỐNG KÊ DIỆN TÍCH CĂN HỘ DU LỊCH TẦNG 33-35</t>
  </si>
  <si>
    <t>THỐNG KÊ DIỆN TÍCH CĂN HỘ DU LỊCH TẦNG 7-8- THÁP BẮC</t>
  </si>
  <si>
    <t>THỐNG KÊ DIỆN TÍCH KHÁCH SẠN TẦNG 7-8</t>
  </si>
  <si>
    <t>DIỆN TÍCH SỬ DỤNG  (M2)</t>
  </si>
  <si>
    <t>THỐNG KÊ DIỆN TÍCH KHÁCH SẠN TẦNG 6</t>
  </si>
  <si>
    <t>THỐNG KÊ DIỆN TÍCH CĂN HỘ DU LỊCH TẦNG 9-11- THÁP BẮC</t>
  </si>
  <si>
    <t>THỐNG KÊ DIỆN TÍCH KHÁCH SẠN TẦNG 9-11</t>
  </si>
  <si>
    <t>THỐNG KÊ DIỆN TÍCH CĂN HỘ DU LỊCH TẦNG 8-20- THÁP NAM</t>
  </si>
  <si>
    <t>THỐNG KÊ DIỆN TÍCH CĂN HỘ DU LỊCH TẦNG 22-36 - THÁP NAM</t>
  </si>
  <si>
    <t>PENTHOUSE</t>
  </si>
  <si>
    <t>S.PH.1</t>
  </si>
  <si>
    <t>S.PH.2</t>
  </si>
  <si>
    <t>S.PH.3</t>
  </si>
  <si>
    <t>S.PH.4</t>
  </si>
  <si>
    <t>S.PH.5</t>
  </si>
  <si>
    <t>S.DL.1</t>
  </si>
  <si>
    <t>S.DL.2</t>
  </si>
  <si>
    <t>S.DL.3</t>
  </si>
  <si>
    <t>N.PH.1</t>
  </si>
  <si>
    <t>N.PH.2</t>
  </si>
  <si>
    <t>N.PH.3</t>
  </si>
  <si>
    <t>N.PH.4</t>
  </si>
  <si>
    <t>H.PR1</t>
  </si>
  <si>
    <t>H.SU4</t>
  </si>
  <si>
    <t>H.SU5</t>
  </si>
  <si>
    <t>H.SU3</t>
  </si>
  <si>
    <t>H.S3</t>
  </si>
  <si>
    <t>N.SK.1</t>
  </si>
  <si>
    <t>N.SK.2</t>
  </si>
  <si>
    <t>N.SK.3</t>
  </si>
  <si>
    <t>N.SK.4</t>
  </si>
  <si>
    <t>N.SK.5</t>
  </si>
  <si>
    <t>N.SK.6</t>
  </si>
  <si>
    <t>SW.ST.1</t>
  </si>
  <si>
    <t>SW.ST.2</t>
  </si>
  <si>
    <t>SW.ST.3</t>
  </si>
  <si>
    <t>SW.ST.4</t>
  </si>
  <si>
    <t>SW.ST.5</t>
  </si>
  <si>
    <t>SW.ST.6</t>
  </si>
  <si>
    <t>SW.ST.7</t>
  </si>
  <si>
    <t>SW.ST.8</t>
  </si>
  <si>
    <t>SW.ST.9</t>
  </si>
  <si>
    <t>SW.ST.10</t>
  </si>
  <si>
    <t>SW.B1.1</t>
  </si>
  <si>
    <t>SW.B1.2</t>
  </si>
  <si>
    <t>SW.B1.3</t>
  </si>
  <si>
    <t>SW.B1.4</t>
  </si>
  <si>
    <t>SW.B1.5</t>
  </si>
  <si>
    <t>SW.B1.6</t>
  </si>
  <si>
    <t>SW.B2.1</t>
  </si>
  <si>
    <t>SW.B2.2</t>
  </si>
  <si>
    <t>N.ST.1</t>
  </si>
  <si>
    <t>N.ST.2</t>
  </si>
  <si>
    <t>N.B1P.1</t>
  </si>
  <si>
    <t>N.B2.1</t>
  </si>
  <si>
    <t>N.B2.2</t>
  </si>
  <si>
    <t>N.B2.3</t>
  </si>
  <si>
    <t>N.B2.4</t>
  </si>
  <si>
    <t>N.B3.1</t>
  </si>
  <si>
    <t>N.DK.1</t>
  </si>
  <si>
    <t>H.S1</t>
  </si>
  <si>
    <t>H.S2</t>
  </si>
  <si>
    <t>H.S4</t>
  </si>
  <si>
    <t>H.S5</t>
  </si>
  <si>
    <t>H.S6</t>
  </si>
  <si>
    <t>H.S7</t>
  </si>
  <si>
    <t>H.S8</t>
  </si>
  <si>
    <t>H.S9</t>
  </si>
  <si>
    <t>H.S10</t>
  </si>
  <si>
    <t>H.S11</t>
  </si>
  <si>
    <t>H.SU1</t>
  </si>
  <si>
    <t>H.SU2</t>
  </si>
  <si>
    <t>H.JS1</t>
  </si>
  <si>
    <t>H.S3B</t>
  </si>
  <si>
    <t>H.S3A</t>
  </si>
  <si>
    <t>SW.ST.4A</t>
  </si>
  <si>
    <t>SW.B1.4A</t>
  </si>
  <si>
    <t>S.ST.1</t>
  </si>
  <si>
    <t>S.ST.2</t>
  </si>
  <si>
    <t>S.ST.3</t>
  </si>
  <si>
    <t>S.ST.4</t>
  </si>
  <si>
    <t>S.ST.5</t>
  </si>
  <si>
    <t>S.ST.6</t>
  </si>
  <si>
    <t>S.B1.1</t>
  </si>
  <si>
    <t>S.B1.2</t>
  </si>
  <si>
    <t>S.B1.3</t>
  </si>
  <si>
    <t>S.B1.4</t>
  </si>
  <si>
    <t>S.B1.5</t>
  </si>
  <si>
    <t>S.B1.6</t>
  </si>
  <si>
    <t>S.B1.7</t>
  </si>
  <si>
    <t>S.B1P.1</t>
  </si>
  <si>
    <t>S.B1P.2</t>
  </si>
  <si>
    <t>S.B1P.3</t>
  </si>
  <si>
    <t>S.B1P.4</t>
  </si>
  <si>
    <t>S.B1P.5</t>
  </si>
  <si>
    <t>S.B1P.6</t>
  </si>
  <si>
    <t>S.B1P.7</t>
  </si>
  <si>
    <t>S.B2.1</t>
  </si>
  <si>
    <t>S.B2.2</t>
  </si>
  <si>
    <t>S.B2.3</t>
  </si>
  <si>
    <t>S.B2.4</t>
  </si>
  <si>
    <t>S.B2.5</t>
  </si>
  <si>
    <t>S.B3.1</t>
  </si>
  <si>
    <t>S.B3.2</t>
  </si>
  <si>
    <t>S.SK.1</t>
  </si>
  <si>
    <t>S.SK.2</t>
  </si>
  <si>
    <t>S.SK.3</t>
  </si>
  <si>
    <t>S.SK.4</t>
  </si>
  <si>
    <t>S.SK.5</t>
  </si>
  <si>
    <t>S.SK.6</t>
  </si>
  <si>
    <t>S.DP.1</t>
  </si>
  <si>
    <t>S.DP.2</t>
  </si>
  <si>
    <t>S.DP.3</t>
  </si>
  <si>
    <t>THỐNG KÊ DIỆN TÍCH KHÁCH SẠN TẦNG 12-19</t>
  </si>
  <si>
    <t>THỐNG KÊ DIỆN TÍCH CĂN HỘ DU LỊCH TẦNG 12-19- THÁP BẮC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</si>
</sst>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%"/>
  </numFmts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name val="Century Gothic"/>
      <family val="2"/>
    </font>
    <font>
      <sz val="12"/>
      <color theme="1"/>
      <name val="Century Gothic"/>
      <family val="2"/>
    </font>
    <font>
      <b/>
      <sz val="16"/>
      <color theme="1"/>
      <name val="Century Gothic"/>
      <family val="2"/>
    </font>
    <font>
      <b/>
      <sz val="18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2"/>
      <color rgb="FFFF0000"/>
      <name val="Century Gothic"/>
      <family val="2"/>
    </font>
    <font>
      <sz val="11"/>
      <color rgb="FFFF0000"/>
      <name val="Century Gothic"/>
      <family val="2"/>
    </font>
    <font>
      <sz val="12"/>
      <color rgb="FFFF0000"/>
      <name val="Century Gothic"/>
      <family val="2"/>
    </font>
    <font>
      <sz val="11"/>
      <name val="Arial"/>
      <family val="2"/>
    </font>
    <font>
      <sz val="8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D0C3AC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6" borderId="0" applyNumberFormat="0" applyBorder="0" applyAlignment="0" applyProtection="0"/>
    <xf numFmtId="0" fontId="3" fillId="7" borderId="7" applyNumberFormat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9" fillId="0" borderId="8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4" fillId="0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165" fontId="5" fillId="0" borderId="1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4" fillId="9" borderId="5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4" fillId="8" borderId="9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0" borderId="3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0" borderId="0" xfId="0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2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6" xfId="1" applyFont="1" applyFill="1" applyBorder="1" applyAlignment="1">
      <alignment horizontal="center" vertical="center" wrapText="1"/>
    </xf>
  </cellXfs>
  <cellStyles count="4">
    <cellStyle name="Comma 2" xfId="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D0C3AC"/>
      <color rgb="FFEFCDCD"/>
      <color rgb="FFFF9933"/>
      <color rgb="FFFF6600"/>
      <color rgb="FFFFFF99"/>
      <color rgb="FFEAC0C0"/>
      <color rgb="FFFF99FF"/>
      <color rgb="FFD1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69"/>
  <sheetViews>
    <sheetView topLeftCell="M7" zoomScale="85" zoomScaleNormal="85" zoomScaleSheetLayoutView="55" workbookViewId="0">
      <selection activeCell="AB52" sqref="AB52"/>
    </sheetView>
  </sheetViews>
  <sheetFormatPr defaultColWidth="9.140625" defaultRowHeight="17.25"/>
  <cols>
    <col min="1" max="1" width="9.140625" style="1"/>
    <col min="2" max="2" width="11.7109375" style="1" customWidth="1"/>
    <col min="3" max="3" width="6.5703125" style="1" customWidth="1"/>
    <col min="4" max="6" width="11.7109375" style="1" customWidth="1"/>
    <col min="7" max="7" width="12.28515625" style="1" customWidth="1"/>
    <col min="8" max="9" width="6.7109375" style="1" customWidth="1"/>
    <col min="10" max="12" width="11.7109375" style="1" customWidth="1"/>
    <col min="13" max="13" width="6.7109375" style="1" customWidth="1"/>
    <col min="14" max="14" width="11.7109375" style="51" customWidth="1"/>
    <col min="15" max="15" width="13.140625" style="1" customWidth="1"/>
    <col min="16" max="23" width="11.7109375" style="1" customWidth="1"/>
    <col min="24" max="24" width="11.7109375" style="51" customWidth="1"/>
    <col min="25" max="27" width="11.7109375" style="1" customWidth="1"/>
    <col min="28" max="29" width="11.5703125" style="1" customWidth="1"/>
    <col min="30" max="35" width="11.7109375" style="1" customWidth="1"/>
    <col min="36" max="16384" width="9.140625" style="1"/>
  </cols>
  <sheetData>
    <row r="1" spans="2:33" ht="34.5" customHeight="1">
      <c r="C1" s="2"/>
      <c r="D1" s="9" t="s">
        <v>8</v>
      </c>
      <c r="E1" s="9"/>
      <c r="F1" s="9"/>
      <c r="G1" s="9"/>
      <c r="H1" s="8"/>
      <c r="O1" s="9" t="s">
        <v>27</v>
      </c>
    </row>
    <row r="2" spans="2:33">
      <c r="D2" s="16"/>
      <c r="E2" s="17"/>
      <c r="F2" s="17"/>
      <c r="G2" s="17"/>
      <c r="H2" s="17"/>
    </row>
    <row r="3" spans="2:33" ht="27.75" customHeight="1">
      <c r="D3" s="100" t="s">
        <v>22</v>
      </c>
      <c r="E3" s="100"/>
      <c r="F3" s="100"/>
      <c r="G3" s="42"/>
      <c r="H3" s="5"/>
      <c r="I3" s="5"/>
      <c r="J3" s="34" t="s">
        <v>21</v>
      </c>
      <c r="K3" s="34"/>
      <c r="L3" s="34"/>
      <c r="M3" s="5"/>
      <c r="O3" s="5"/>
      <c r="P3" s="100" t="s">
        <v>23</v>
      </c>
      <c r="Q3" s="100"/>
      <c r="R3" s="100"/>
      <c r="S3" s="100"/>
      <c r="T3" s="100"/>
      <c r="U3" s="42"/>
      <c r="V3" s="42"/>
      <c r="W3" s="42"/>
      <c r="X3" s="52"/>
      <c r="Z3" s="100" t="s">
        <v>47</v>
      </c>
      <c r="AA3" s="100"/>
      <c r="AB3" s="100"/>
      <c r="AC3" s="100"/>
      <c r="AD3" s="100"/>
      <c r="AE3" s="100"/>
      <c r="AF3" s="100"/>
      <c r="AG3" s="42"/>
    </row>
    <row r="4" spans="2:33" ht="63" customHeight="1">
      <c r="B4" s="51" t="s">
        <v>0</v>
      </c>
      <c r="C4" s="51"/>
      <c r="D4" s="63" t="s">
        <v>31</v>
      </c>
      <c r="E4" s="63" t="s">
        <v>32</v>
      </c>
      <c r="F4" s="63" t="s">
        <v>42</v>
      </c>
      <c r="G4" s="63" t="s">
        <v>43</v>
      </c>
      <c r="H4" s="64"/>
      <c r="I4" s="65"/>
      <c r="J4" s="66" t="s">
        <v>33</v>
      </c>
      <c r="K4" s="66" t="s">
        <v>34</v>
      </c>
      <c r="L4" s="66" t="s">
        <v>35</v>
      </c>
      <c r="M4" s="5"/>
      <c r="O4" s="51" t="s">
        <v>0</v>
      </c>
      <c r="P4" s="6" t="s">
        <v>7</v>
      </c>
      <c r="Q4" s="6" t="s">
        <v>14</v>
      </c>
      <c r="R4" s="6" t="s">
        <v>29</v>
      </c>
      <c r="S4" s="6" t="s">
        <v>12</v>
      </c>
      <c r="T4" s="6" t="s">
        <v>13</v>
      </c>
      <c r="U4" s="6" t="s">
        <v>46</v>
      </c>
      <c r="V4" s="6" t="s">
        <v>15</v>
      </c>
      <c r="W4" s="6" t="s">
        <v>16</v>
      </c>
      <c r="X4" s="50"/>
      <c r="Y4" s="1" t="s">
        <v>0</v>
      </c>
      <c r="Z4" s="6" t="s">
        <v>7</v>
      </c>
      <c r="AA4" s="6" t="s">
        <v>14</v>
      </c>
      <c r="AB4" s="6" t="s">
        <v>29</v>
      </c>
      <c r="AC4" s="6" t="s">
        <v>12</v>
      </c>
      <c r="AD4" s="6" t="s">
        <v>13</v>
      </c>
      <c r="AE4" s="6" t="s">
        <v>15</v>
      </c>
      <c r="AF4" s="6" t="s">
        <v>16</v>
      </c>
      <c r="AG4" s="6" t="s">
        <v>44</v>
      </c>
    </row>
    <row r="5" spans="2:33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O5" s="51"/>
    </row>
    <row r="6" spans="2:33">
      <c r="B6" s="51">
        <v>39</v>
      </c>
      <c r="C6" s="51"/>
      <c r="D6" s="67" t="s">
        <v>70</v>
      </c>
      <c r="E6" s="47"/>
      <c r="F6" s="46"/>
      <c r="G6" s="46"/>
      <c r="H6" s="51"/>
      <c r="I6" s="51"/>
      <c r="J6" s="40"/>
      <c r="K6" s="12"/>
      <c r="L6" s="12"/>
      <c r="O6" s="51"/>
      <c r="P6" s="35" t="s">
        <v>71</v>
      </c>
      <c r="Q6" s="13"/>
      <c r="R6" s="13"/>
      <c r="S6" s="13"/>
      <c r="T6" s="13"/>
      <c r="U6" s="13"/>
      <c r="V6" s="14"/>
      <c r="W6" s="14"/>
      <c r="X6" s="27"/>
      <c r="Y6" s="51"/>
      <c r="Z6" s="35" t="s">
        <v>36</v>
      </c>
      <c r="AA6" s="36"/>
      <c r="AB6" s="36"/>
      <c r="AC6" s="36"/>
      <c r="AD6" s="36"/>
      <c r="AE6" s="36"/>
      <c r="AF6" s="36"/>
      <c r="AG6" s="36"/>
    </row>
    <row r="7" spans="2:33">
      <c r="B7" s="51">
        <v>38</v>
      </c>
      <c r="C7" s="51"/>
      <c r="D7" s="68" t="s">
        <v>37</v>
      </c>
      <c r="E7" s="14"/>
      <c r="F7" s="40"/>
      <c r="G7" s="46"/>
      <c r="H7" s="51"/>
      <c r="I7" s="51"/>
      <c r="J7" s="40"/>
      <c r="K7" s="12"/>
      <c r="L7" s="12"/>
      <c r="O7" s="51">
        <v>38</v>
      </c>
      <c r="P7" s="60" t="s">
        <v>72</v>
      </c>
      <c r="Q7" s="60"/>
      <c r="R7" s="60"/>
      <c r="S7" s="60"/>
      <c r="T7" s="60"/>
      <c r="U7" s="60"/>
      <c r="V7" s="60"/>
      <c r="W7" s="60"/>
      <c r="X7" s="53"/>
      <c r="Y7" s="51">
        <v>38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5</v>
      </c>
      <c r="AG7" s="99">
        <v>3</v>
      </c>
    </row>
    <row r="8" spans="2:33">
      <c r="B8" s="51">
        <v>37</v>
      </c>
      <c r="C8" s="51"/>
      <c r="D8" s="68" t="s">
        <v>45</v>
      </c>
      <c r="E8" s="14"/>
      <c r="F8" s="40"/>
      <c r="G8" s="82">
        <v>1</v>
      </c>
      <c r="H8" s="51"/>
      <c r="I8" s="51"/>
      <c r="J8" s="80">
        <v>2</v>
      </c>
      <c r="K8" s="81">
        <v>2</v>
      </c>
      <c r="L8" s="81"/>
      <c r="O8" s="51">
        <v>37</v>
      </c>
      <c r="P8" s="62"/>
      <c r="Q8" s="62"/>
      <c r="R8" s="62"/>
      <c r="S8" s="62"/>
      <c r="T8" s="62"/>
      <c r="U8" s="62"/>
      <c r="V8" s="62"/>
      <c r="W8" s="62">
        <v>4</v>
      </c>
      <c r="X8" s="53"/>
      <c r="Y8" s="51">
        <v>37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6</v>
      </c>
      <c r="AF8" s="60">
        <v>1</v>
      </c>
      <c r="AG8" s="99"/>
    </row>
    <row r="9" spans="2:33">
      <c r="B9" s="51">
        <v>36</v>
      </c>
      <c r="C9" s="51"/>
      <c r="D9" s="10"/>
      <c r="E9" s="10"/>
      <c r="F9" s="10"/>
      <c r="G9" s="10"/>
      <c r="H9" s="51"/>
      <c r="I9" s="51"/>
      <c r="J9" s="80">
        <v>14</v>
      </c>
      <c r="K9" s="81">
        <v>7</v>
      </c>
      <c r="L9" s="81">
        <v>2</v>
      </c>
      <c r="O9" s="51">
        <v>36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/>
      <c r="V9" s="62">
        <v>6</v>
      </c>
      <c r="W9" s="60"/>
      <c r="X9" s="53"/>
      <c r="Y9" s="51">
        <v>36</v>
      </c>
      <c r="Z9" s="60">
        <v>9</v>
      </c>
      <c r="AA9" s="60">
        <v>7</v>
      </c>
      <c r="AB9" s="60">
        <v>8</v>
      </c>
      <c r="AC9" s="60">
        <v>6</v>
      </c>
      <c r="AD9" s="60">
        <v>2</v>
      </c>
      <c r="AE9" s="60"/>
      <c r="AF9" s="60"/>
      <c r="AG9" s="60"/>
    </row>
    <row r="10" spans="2:33">
      <c r="B10" s="51">
        <v>35</v>
      </c>
      <c r="C10" s="51"/>
      <c r="D10" s="10"/>
      <c r="E10" s="10"/>
      <c r="F10" s="10"/>
      <c r="G10" s="10"/>
      <c r="H10" s="51"/>
      <c r="I10" s="51"/>
      <c r="J10" s="80">
        <v>14</v>
      </c>
      <c r="K10" s="81">
        <v>7</v>
      </c>
      <c r="L10" s="81">
        <v>2</v>
      </c>
      <c r="O10" s="51">
        <v>35</v>
      </c>
      <c r="P10" s="60">
        <v>6</v>
      </c>
      <c r="Q10" s="60">
        <v>0</v>
      </c>
      <c r="R10" s="60">
        <v>3</v>
      </c>
      <c r="S10" s="60">
        <v>6</v>
      </c>
      <c r="T10" s="60">
        <v>1</v>
      </c>
      <c r="U10" s="60">
        <v>1</v>
      </c>
      <c r="V10" s="60"/>
      <c r="W10" s="60"/>
      <c r="X10" s="53"/>
      <c r="Y10" s="51">
        <v>35</v>
      </c>
      <c r="Z10" s="60">
        <v>9</v>
      </c>
      <c r="AA10" s="60">
        <v>7</v>
      </c>
      <c r="AB10" s="60">
        <v>8</v>
      </c>
      <c r="AC10" s="60">
        <v>6</v>
      </c>
      <c r="AD10" s="60">
        <v>2</v>
      </c>
      <c r="AE10" s="60"/>
      <c r="AF10" s="60"/>
      <c r="AG10" s="60"/>
    </row>
    <row r="11" spans="2:33">
      <c r="B11" s="51">
        <v>34</v>
      </c>
      <c r="C11" s="51"/>
      <c r="D11" s="10"/>
      <c r="E11" s="10"/>
      <c r="F11" s="10"/>
      <c r="G11" s="10"/>
      <c r="H11" s="51"/>
      <c r="I11" s="51"/>
      <c r="J11" s="80">
        <v>14</v>
      </c>
      <c r="K11" s="81">
        <v>7</v>
      </c>
      <c r="L11" s="81">
        <v>2</v>
      </c>
      <c r="O11" s="51">
        <v>34</v>
      </c>
      <c r="P11" s="60">
        <v>6</v>
      </c>
      <c r="Q11" s="60">
        <v>0</v>
      </c>
      <c r="R11" s="60">
        <v>3</v>
      </c>
      <c r="S11" s="60">
        <v>6</v>
      </c>
      <c r="T11" s="60">
        <v>1</v>
      </c>
      <c r="U11" s="60">
        <v>1</v>
      </c>
      <c r="V11" s="60"/>
      <c r="W11" s="60"/>
      <c r="X11" s="53"/>
      <c r="Y11" s="51">
        <v>34</v>
      </c>
      <c r="Z11" s="60">
        <v>9</v>
      </c>
      <c r="AA11" s="60">
        <v>7</v>
      </c>
      <c r="AB11" s="60">
        <v>8</v>
      </c>
      <c r="AC11" s="60">
        <v>6</v>
      </c>
      <c r="AD11" s="60">
        <v>2</v>
      </c>
      <c r="AE11" s="60"/>
      <c r="AF11" s="60"/>
      <c r="AG11" s="60"/>
    </row>
    <row r="12" spans="2:33">
      <c r="B12" s="51">
        <v>33</v>
      </c>
      <c r="C12" s="51"/>
      <c r="D12" s="10"/>
      <c r="E12" s="10"/>
      <c r="F12" s="10"/>
      <c r="G12" s="10"/>
      <c r="H12" s="51"/>
      <c r="I12" s="51"/>
      <c r="J12" s="80">
        <v>14</v>
      </c>
      <c r="K12" s="81">
        <v>7</v>
      </c>
      <c r="L12" s="81">
        <v>2</v>
      </c>
      <c r="O12" s="51">
        <v>33</v>
      </c>
      <c r="P12" s="60">
        <v>6</v>
      </c>
      <c r="Q12" s="60">
        <v>0</v>
      </c>
      <c r="R12" s="60">
        <v>3</v>
      </c>
      <c r="S12" s="60">
        <v>6</v>
      </c>
      <c r="T12" s="60">
        <v>1</v>
      </c>
      <c r="U12" s="60">
        <v>1</v>
      </c>
      <c r="V12" s="60"/>
      <c r="W12" s="60"/>
      <c r="X12" s="53"/>
      <c r="Y12" s="51">
        <v>33</v>
      </c>
      <c r="Z12" s="60">
        <v>9</v>
      </c>
      <c r="AA12" s="60">
        <v>7</v>
      </c>
      <c r="AB12" s="60">
        <v>8</v>
      </c>
      <c r="AC12" s="60">
        <v>6</v>
      </c>
      <c r="AD12" s="60">
        <v>2</v>
      </c>
      <c r="AE12" s="60"/>
      <c r="AF12" s="60"/>
      <c r="AG12" s="60"/>
    </row>
    <row r="13" spans="2:33">
      <c r="B13" s="51">
        <v>32</v>
      </c>
      <c r="C13" s="51"/>
      <c r="D13" s="10"/>
      <c r="E13" s="10"/>
      <c r="F13" s="10"/>
      <c r="G13" s="10"/>
      <c r="H13" s="51"/>
      <c r="I13" s="51"/>
      <c r="J13" s="80">
        <v>14</v>
      </c>
      <c r="K13" s="81">
        <v>7</v>
      </c>
      <c r="L13" s="81">
        <v>2</v>
      </c>
      <c r="O13" s="51">
        <v>32</v>
      </c>
      <c r="P13" s="60">
        <v>6</v>
      </c>
      <c r="Q13" s="60">
        <v>0</v>
      </c>
      <c r="R13" s="60">
        <v>3</v>
      </c>
      <c r="S13" s="60">
        <v>6</v>
      </c>
      <c r="T13" s="60">
        <v>1</v>
      </c>
      <c r="U13" s="60">
        <v>1</v>
      </c>
      <c r="V13" s="60"/>
      <c r="W13" s="60"/>
      <c r="X13" s="53"/>
      <c r="Y13" s="51">
        <v>32</v>
      </c>
      <c r="Z13" s="60">
        <v>9</v>
      </c>
      <c r="AA13" s="60">
        <v>7</v>
      </c>
      <c r="AB13" s="60">
        <v>8</v>
      </c>
      <c r="AC13" s="60">
        <v>6</v>
      </c>
      <c r="AD13" s="60">
        <v>2</v>
      </c>
      <c r="AE13" s="60" t="s">
        <v>20</v>
      </c>
      <c r="AF13" s="60"/>
      <c r="AG13" s="60"/>
    </row>
    <row r="14" spans="2:33">
      <c r="B14" s="51">
        <v>31</v>
      </c>
      <c r="C14" s="51"/>
      <c r="D14" s="10"/>
      <c r="E14" s="10"/>
      <c r="F14" s="10"/>
      <c r="G14" s="10"/>
      <c r="H14" s="51"/>
      <c r="I14" s="51"/>
      <c r="J14" s="80">
        <v>14</v>
      </c>
      <c r="K14" s="81">
        <v>7</v>
      </c>
      <c r="L14" s="81">
        <v>2</v>
      </c>
      <c r="O14" s="51">
        <v>31</v>
      </c>
      <c r="P14" s="60">
        <v>6</v>
      </c>
      <c r="Q14" s="60">
        <v>0</v>
      </c>
      <c r="R14" s="60">
        <v>3</v>
      </c>
      <c r="S14" s="60">
        <v>6</v>
      </c>
      <c r="T14" s="60">
        <v>1</v>
      </c>
      <c r="U14" s="60">
        <v>1</v>
      </c>
      <c r="V14" s="60"/>
      <c r="W14" s="60"/>
      <c r="X14" s="53"/>
      <c r="Y14" s="51">
        <v>31</v>
      </c>
      <c r="Z14" s="60">
        <v>9</v>
      </c>
      <c r="AA14" s="60">
        <v>7</v>
      </c>
      <c r="AB14" s="60">
        <v>8</v>
      </c>
      <c r="AC14" s="60">
        <v>6</v>
      </c>
      <c r="AD14" s="60">
        <v>2</v>
      </c>
      <c r="AE14" s="60"/>
      <c r="AF14" s="60"/>
      <c r="AG14" s="60"/>
    </row>
    <row r="15" spans="2:33">
      <c r="B15" s="51">
        <v>30</v>
      </c>
      <c r="C15" s="51"/>
      <c r="D15" s="10"/>
      <c r="E15" s="10"/>
      <c r="F15" s="10"/>
      <c r="G15" s="10"/>
      <c r="H15" s="51"/>
      <c r="I15" s="51"/>
      <c r="J15" s="80">
        <v>14</v>
      </c>
      <c r="K15" s="81">
        <v>7</v>
      </c>
      <c r="L15" s="81">
        <v>2</v>
      </c>
      <c r="O15" s="51">
        <v>30</v>
      </c>
      <c r="P15" s="60">
        <v>6</v>
      </c>
      <c r="Q15" s="60">
        <v>0</v>
      </c>
      <c r="R15" s="60">
        <v>3</v>
      </c>
      <c r="S15" s="60">
        <v>6</v>
      </c>
      <c r="T15" s="60">
        <v>1</v>
      </c>
      <c r="U15" s="60">
        <v>1</v>
      </c>
      <c r="V15" s="60"/>
      <c r="W15" s="60"/>
      <c r="X15" s="53"/>
      <c r="Y15" s="51">
        <v>30</v>
      </c>
      <c r="Z15" s="60">
        <v>9</v>
      </c>
      <c r="AA15" s="60">
        <v>7</v>
      </c>
      <c r="AB15" s="60">
        <v>8</v>
      </c>
      <c r="AC15" s="60">
        <v>6</v>
      </c>
      <c r="AD15" s="60">
        <v>2</v>
      </c>
      <c r="AE15" s="60"/>
      <c r="AF15" s="60"/>
      <c r="AG15" s="60"/>
    </row>
    <row r="16" spans="2:33">
      <c r="B16" s="51">
        <v>29</v>
      </c>
      <c r="C16" s="51"/>
      <c r="D16" s="10"/>
      <c r="E16" s="10"/>
      <c r="F16" s="10"/>
      <c r="G16" s="10"/>
      <c r="H16" s="51"/>
      <c r="I16" s="51"/>
      <c r="J16" s="80">
        <v>14</v>
      </c>
      <c r="K16" s="81">
        <v>7</v>
      </c>
      <c r="L16" s="81">
        <v>2</v>
      </c>
      <c r="O16" s="51">
        <v>29</v>
      </c>
      <c r="P16" s="60">
        <v>6</v>
      </c>
      <c r="Q16" s="60">
        <v>0</v>
      </c>
      <c r="R16" s="60">
        <v>3</v>
      </c>
      <c r="S16" s="60">
        <v>6</v>
      </c>
      <c r="T16" s="60">
        <v>1</v>
      </c>
      <c r="U16" s="60">
        <v>1</v>
      </c>
      <c r="V16" s="60"/>
      <c r="W16" s="60"/>
      <c r="X16" s="53"/>
      <c r="Y16" s="51">
        <v>29</v>
      </c>
      <c r="Z16" s="60">
        <v>9</v>
      </c>
      <c r="AA16" s="60">
        <v>7</v>
      </c>
      <c r="AB16" s="60">
        <v>8</v>
      </c>
      <c r="AC16" s="60">
        <v>6</v>
      </c>
      <c r="AD16" s="60">
        <v>2</v>
      </c>
      <c r="AE16" s="60"/>
      <c r="AF16" s="60"/>
      <c r="AG16" s="60"/>
    </row>
    <row r="17" spans="2:33">
      <c r="B17" s="51">
        <v>28</v>
      </c>
      <c r="C17" s="51"/>
      <c r="D17" s="10"/>
      <c r="E17" s="10"/>
      <c r="F17" s="10"/>
      <c r="G17" s="10"/>
      <c r="H17" s="51"/>
      <c r="I17" s="51"/>
      <c r="J17" s="80">
        <v>14</v>
      </c>
      <c r="K17" s="81">
        <v>7</v>
      </c>
      <c r="L17" s="81">
        <v>2</v>
      </c>
      <c r="O17" s="51">
        <v>28</v>
      </c>
      <c r="P17" s="60">
        <v>6</v>
      </c>
      <c r="Q17" s="60">
        <v>0</v>
      </c>
      <c r="R17" s="60">
        <v>3</v>
      </c>
      <c r="S17" s="60">
        <v>6</v>
      </c>
      <c r="T17" s="60">
        <v>1</v>
      </c>
      <c r="U17" s="60">
        <v>1</v>
      </c>
      <c r="V17" s="60"/>
      <c r="W17" s="60"/>
      <c r="X17" s="53"/>
      <c r="Y17" s="51">
        <v>28</v>
      </c>
      <c r="Z17" s="60">
        <v>9</v>
      </c>
      <c r="AA17" s="60">
        <v>7</v>
      </c>
      <c r="AB17" s="60">
        <v>8</v>
      </c>
      <c r="AC17" s="60">
        <v>6</v>
      </c>
      <c r="AD17" s="60">
        <v>2</v>
      </c>
      <c r="AE17" s="60"/>
      <c r="AF17" s="60"/>
      <c r="AG17" s="60"/>
    </row>
    <row r="18" spans="2:33">
      <c r="B18" s="51">
        <v>27</v>
      </c>
      <c r="C18" s="51"/>
      <c r="D18" s="10"/>
      <c r="E18" s="10"/>
      <c r="F18" s="10"/>
      <c r="G18" s="10"/>
      <c r="H18" s="51"/>
      <c r="I18" s="51"/>
      <c r="J18" s="80">
        <v>14</v>
      </c>
      <c r="K18" s="81">
        <v>7</v>
      </c>
      <c r="L18" s="81">
        <v>2</v>
      </c>
      <c r="O18" s="51">
        <v>27</v>
      </c>
      <c r="P18" s="60">
        <v>6</v>
      </c>
      <c r="Q18" s="60">
        <v>0</v>
      </c>
      <c r="R18" s="60">
        <v>3</v>
      </c>
      <c r="S18" s="60">
        <v>6</v>
      </c>
      <c r="T18" s="60">
        <v>1</v>
      </c>
      <c r="U18" s="60">
        <v>1</v>
      </c>
      <c r="V18" s="60"/>
      <c r="W18" s="60"/>
      <c r="X18" s="53"/>
      <c r="Y18" s="51">
        <v>27</v>
      </c>
      <c r="Z18" s="60">
        <v>9</v>
      </c>
      <c r="AA18" s="60">
        <v>7</v>
      </c>
      <c r="AB18" s="60">
        <v>8</v>
      </c>
      <c r="AC18" s="60">
        <v>6</v>
      </c>
      <c r="AD18" s="60">
        <v>2</v>
      </c>
      <c r="AE18" s="60"/>
      <c r="AF18" s="60"/>
      <c r="AG18" s="60"/>
    </row>
    <row r="19" spans="2:33">
      <c r="B19" s="51">
        <v>26</v>
      </c>
      <c r="C19" s="51"/>
      <c r="D19" s="10"/>
      <c r="E19" s="10"/>
      <c r="F19" s="10"/>
      <c r="G19" s="10"/>
      <c r="H19" s="51"/>
      <c r="I19" s="51"/>
      <c r="J19" s="80">
        <v>14</v>
      </c>
      <c r="K19" s="81">
        <v>7</v>
      </c>
      <c r="L19" s="81">
        <v>2</v>
      </c>
      <c r="O19" s="51">
        <v>26</v>
      </c>
      <c r="P19" s="60">
        <v>6</v>
      </c>
      <c r="Q19" s="60">
        <v>0</v>
      </c>
      <c r="R19" s="60">
        <v>3</v>
      </c>
      <c r="S19" s="60">
        <v>6</v>
      </c>
      <c r="T19" s="60">
        <v>1</v>
      </c>
      <c r="U19" s="60">
        <v>1</v>
      </c>
      <c r="V19" s="60"/>
      <c r="W19" s="60"/>
      <c r="X19" s="53"/>
      <c r="Y19" s="51">
        <v>26</v>
      </c>
      <c r="Z19" s="60">
        <v>9</v>
      </c>
      <c r="AA19" s="60">
        <v>7</v>
      </c>
      <c r="AB19" s="60">
        <v>8</v>
      </c>
      <c r="AC19" s="60">
        <v>6</v>
      </c>
      <c r="AD19" s="60">
        <v>2</v>
      </c>
      <c r="AE19" s="60"/>
      <c r="AF19" s="60"/>
      <c r="AG19" s="60"/>
    </row>
    <row r="20" spans="2:33">
      <c r="B20" s="51">
        <v>25</v>
      </c>
      <c r="C20" s="51"/>
      <c r="D20" s="10"/>
      <c r="E20" s="10"/>
      <c r="F20" s="10"/>
      <c r="G20" s="10"/>
      <c r="H20" s="51"/>
      <c r="I20" s="51"/>
      <c r="J20" s="80">
        <v>14</v>
      </c>
      <c r="K20" s="81">
        <v>7</v>
      </c>
      <c r="L20" s="81">
        <v>2</v>
      </c>
      <c r="O20" s="51">
        <v>25</v>
      </c>
      <c r="P20" s="60">
        <v>6</v>
      </c>
      <c r="Q20" s="60">
        <v>0</v>
      </c>
      <c r="R20" s="60">
        <v>3</v>
      </c>
      <c r="S20" s="60">
        <v>6</v>
      </c>
      <c r="T20" s="60">
        <v>1</v>
      </c>
      <c r="U20" s="60">
        <v>1</v>
      </c>
      <c r="V20" s="60"/>
      <c r="W20" s="60"/>
      <c r="X20" s="53"/>
      <c r="Y20" s="51">
        <v>25</v>
      </c>
      <c r="Z20" s="60">
        <v>9</v>
      </c>
      <c r="AA20" s="60">
        <v>7</v>
      </c>
      <c r="AB20" s="60">
        <v>8</v>
      </c>
      <c r="AC20" s="60">
        <v>6</v>
      </c>
      <c r="AD20" s="60">
        <v>2</v>
      </c>
      <c r="AE20" s="60"/>
      <c r="AF20" s="60"/>
      <c r="AG20" s="60"/>
    </row>
    <row r="21" spans="2:33">
      <c r="B21" s="51">
        <v>24</v>
      </c>
      <c r="C21" s="51"/>
      <c r="D21" s="10"/>
      <c r="E21" s="10"/>
      <c r="F21" s="10"/>
      <c r="G21" s="10"/>
      <c r="H21" s="51"/>
      <c r="I21" s="51"/>
      <c r="J21" s="80">
        <v>14</v>
      </c>
      <c r="K21" s="81">
        <v>7</v>
      </c>
      <c r="L21" s="81">
        <v>2</v>
      </c>
      <c r="O21" s="51">
        <v>24</v>
      </c>
      <c r="P21" s="60">
        <v>6</v>
      </c>
      <c r="Q21" s="60">
        <v>0</v>
      </c>
      <c r="R21" s="60">
        <v>3</v>
      </c>
      <c r="S21" s="60">
        <v>6</v>
      </c>
      <c r="T21" s="60">
        <v>1</v>
      </c>
      <c r="U21" s="60">
        <v>1</v>
      </c>
      <c r="V21" s="60"/>
      <c r="W21" s="60"/>
      <c r="X21" s="53"/>
      <c r="Y21" s="51">
        <v>24</v>
      </c>
      <c r="Z21" s="60">
        <v>9</v>
      </c>
      <c r="AA21" s="60">
        <v>7</v>
      </c>
      <c r="AB21" s="60">
        <v>8</v>
      </c>
      <c r="AC21" s="60">
        <v>6</v>
      </c>
      <c r="AD21" s="60">
        <v>2</v>
      </c>
      <c r="AE21" s="60"/>
      <c r="AF21" s="60"/>
      <c r="AG21" s="60"/>
    </row>
    <row r="22" spans="2:33">
      <c r="B22" s="51">
        <v>23</v>
      </c>
      <c r="C22" s="51"/>
      <c r="D22" s="10"/>
      <c r="E22" s="10"/>
      <c r="F22" s="10"/>
      <c r="G22" s="10"/>
      <c r="H22" s="51"/>
      <c r="I22" s="51"/>
      <c r="J22" s="80">
        <v>14</v>
      </c>
      <c r="K22" s="81">
        <v>7</v>
      </c>
      <c r="L22" s="81">
        <v>2</v>
      </c>
      <c r="O22" s="51">
        <v>23</v>
      </c>
      <c r="P22" s="60">
        <v>6</v>
      </c>
      <c r="Q22" s="60">
        <v>0</v>
      </c>
      <c r="R22" s="60">
        <v>3</v>
      </c>
      <c r="S22" s="60">
        <v>6</v>
      </c>
      <c r="T22" s="60">
        <v>1</v>
      </c>
      <c r="U22" s="60">
        <v>1</v>
      </c>
      <c r="V22" s="60"/>
      <c r="W22" s="60"/>
      <c r="X22" s="53"/>
      <c r="Y22" s="51">
        <v>23</v>
      </c>
      <c r="Z22" s="60">
        <v>9</v>
      </c>
      <c r="AA22" s="60">
        <v>7</v>
      </c>
      <c r="AB22" s="60">
        <v>8</v>
      </c>
      <c r="AC22" s="60">
        <v>6</v>
      </c>
      <c r="AD22" s="60">
        <v>2</v>
      </c>
      <c r="AE22" s="60"/>
      <c r="AF22" s="60"/>
      <c r="AG22" s="60"/>
    </row>
    <row r="23" spans="2:33">
      <c r="B23" s="51">
        <v>22</v>
      </c>
      <c r="C23" s="51"/>
      <c r="D23" s="10"/>
      <c r="E23" s="10"/>
      <c r="F23" s="10"/>
      <c r="G23" s="10"/>
      <c r="H23" s="51"/>
      <c r="I23" s="51"/>
      <c r="J23" s="80">
        <v>14</v>
      </c>
      <c r="K23" s="81">
        <v>7</v>
      </c>
      <c r="L23" s="81">
        <v>2</v>
      </c>
      <c r="O23" s="51">
        <v>22</v>
      </c>
      <c r="P23" s="60">
        <v>6</v>
      </c>
      <c r="Q23" s="60">
        <v>0</v>
      </c>
      <c r="R23" s="60">
        <v>3</v>
      </c>
      <c r="S23" s="60">
        <v>6</v>
      </c>
      <c r="T23" s="60">
        <v>1</v>
      </c>
      <c r="U23" s="60">
        <v>1</v>
      </c>
      <c r="V23" s="60"/>
      <c r="W23" s="60"/>
      <c r="X23" s="53"/>
      <c r="Y23" s="51">
        <v>22</v>
      </c>
      <c r="Z23" s="60">
        <v>9</v>
      </c>
      <c r="AA23" s="60">
        <v>7</v>
      </c>
      <c r="AB23" s="60">
        <v>8</v>
      </c>
      <c r="AC23" s="60">
        <v>6</v>
      </c>
      <c r="AD23" s="60">
        <v>2</v>
      </c>
      <c r="AE23" s="60"/>
      <c r="AF23" s="60"/>
      <c r="AG23" s="60"/>
    </row>
    <row r="24" spans="2:33">
      <c r="B24" s="51">
        <v>21</v>
      </c>
      <c r="C24" s="51"/>
      <c r="D24" s="10"/>
      <c r="E24" s="10"/>
      <c r="F24" s="10"/>
      <c r="G24" s="10"/>
      <c r="H24" s="51"/>
      <c r="I24" s="51"/>
      <c r="J24" s="80">
        <v>14</v>
      </c>
      <c r="K24" s="81">
        <v>7</v>
      </c>
      <c r="L24" s="81">
        <v>2</v>
      </c>
      <c r="O24" s="51">
        <v>21</v>
      </c>
      <c r="P24" s="62">
        <v>6</v>
      </c>
      <c r="Q24" s="62">
        <v>0</v>
      </c>
      <c r="R24" s="62">
        <v>3</v>
      </c>
      <c r="S24" s="62">
        <v>6</v>
      </c>
      <c r="T24" s="62">
        <v>1</v>
      </c>
      <c r="U24" s="62">
        <v>1</v>
      </c>
      <c r="V24" s="62"/>
      <c r="W24" s="62"/>
      <c r="X24" s="53"/>
      <c r="Y24" s="51">
        <v>21</v>
      </c>
      <c r="Z24" s="61"/>
      <c r="AA24" s="61"/>
      <c r="AB24" s="61"/>
      <c r="AC24" s="61"/>
      <c r="AD24" s="61"/>
      <c r="AE24" s="61"/>
      <c r="AF24" s="61"/>
      <c r="AG24" s="61"/>
    </row>
    <row r="25" spans="2:33">
      <c r="B25" s="51">
        <v>20</v>
      </c>
      <c r="C25" s="51"/>
      <c r="D25" s="83"/>
      <c r="E25" s="83"/>
      <c r="F25" s="83"/>
      <c r="G25" s="84"/>
      <c r="H25" s="85"/>
      <c r="I25" s="85"/>
      <c r="J25" s="86"/>
      <c r="K25" s="86"/>
      <c r="L25" s="86"/>
      <c r="O25" s="51">
        <v>20</v>
      </c>
      <c r="P25" s="83"/>
      <c r="Q25" s="83"/>
      <c r="R25" s="83"/>
      <c r="S25" s="84"/>
      <c r="T25" s="83"/>
      <c r="U25" s="83"/>
      <c r="V25" s="83"/>
      <c r="W25" s="84"/>
      <c r="X25" s="53"/>
      <c r="Y25" s="51">
        <v>20</v>
      </c>
      <c r="Z25" s="60">
        <v>9</v>
      </c>
      <c r="AA25" s="60">
        <v>7</v>
      </c>
      <c r="AB25" s="60">
        <v>8</v>
      </c>
      <c r="AC25" s="60">
        <v>6</v>
      </c>
      <c r="AD25" s="60">
        <v>2</v>
      </c>
      <c r="AE25" s="60"/>
      <c r="AF25" s="60"/>
      <c r="AG25" s="60"/>
    </row>
    <row r="26" spans="2:33" ht="15" customHeight="1">
      <c r="B26" s="51">
        <v>19</v>
      </c>
      <c r="C26" s="51"/>
      <c r="D26" s="82">
        <v>23</v>
      </c>
      <c r="E26" s="82">
        <v>2</v>
      </c>
      <c r="F26" s="82">
        <v>1</v>
      </c>
      <c r="G26" s="82"/>
      <c r="H26" s="51"/>
      <c r="I26" s="51"/>
      <c r="J26" s="10"/>
      <c r="K26" s="10"/>
      <c r="L26" s="10"/>
      <c r="O26" s="51">
        <v>19</v>
      </c>
      <c r="P26" s="60">
        <v>6</v>
      </c>
      <c r="Q26" s="60">
        <v>0</v>
      </c>
      <c r="R26" s="60">
        <v>3</v>
      </c>
      <c r="S26" s="60">
        <v>6</v>
      </c>
      <c r="T26" s="60">
        <v>1</v>
      </c>
      <c r="U26" s="60">
        <v>1</v>
      </c>
      <c r="V26" s="60"/>
      <c r="W26" s="60"/>
      <c r="X26" s="53"/>
      <c r="Y26" s="51">
        <v>19</v>
      </c>
      <c r="Z26" s="60">
        <v>9</v>
      </c>
      <c r="AA26" s="60">
        <v>7</v>
      </c>
      <c r="AB26" s="60">
        <v>8</v>
      </c>
      <c r="AC26" s="60">
        <v>6</v>
      </c>
      <c r="AD26" s="60">
        <v>2</v>
      </c>
      <c r="AE26" s="60"/>
      <c r="AF26" s="60"/>
      <c r="AG26" s="60"/>
    </row>
    <row r="27" spans="2:33">
      <c r="B27" s="51">
        <v>18</v>
      </c>
      <c r="C27" s="51"/>
      <c r="D27" s="82">
        <v>23</v>
      </c>
      <c r="E27" s="82">
        <v>2</v>
      </c>
      <c r="F27" s="82">
        <v>1</v>
      </c>
      <c r="G27" s="82"/>
      <c r="H27" s="51"/>
      <c r="I27" s="51"/>
      <c r="J27" s="10"/>
      <c r="K27" s="10"/>
      <c r="L27" s="10"/>
      <c r="O27" s="51">
        <v>18</v>
      </c>
      <c r="P27" s="60">
        <v>6</v>
      </c>
      <c r="Q27" s="60">
        <v>0</v>
      </c>
      <c r="R27" s="60">
        <v>3</v>
      </c>
      <c r="S27" s="60">
        <v>6</v>
      </c>
      <c r="T27" s="60">
        <v>1</v>
      </c>
      <c r="U27" s="60">
        <v>1</v>
      </c>
      <c r="V27" s="60"/>
      <c r="W27" s="60"/>
      <c r="X27" s="53"/>
      <c r="Y27" s="51">
        <v>18</v>
      </c>
      <c r="Z27" s="60">
        <v>9</v>
      </c>
      <c r="AA27" s="60">
        <v>7</v>
      </c>
      <c r="AB27" s="60">
        <v>8</v>
      </c>
      <c r="AC27" s="60">
        <v>6</v>
      </c>
      <c r="AD27" s="60">
        <v>2</v>
      </c>
      <c r="AE27" s="60"/>
      <c r="AF27" s="60"/>
      <c r="AG27" s="60"/>
    </row>
    <row r="28" spans="2:33">
      <c r="B28" s="51">
        <v>17</v>
      </c>
      <c r="C28" s="51"/>
      <c r="D28" s="82">
        <v>23</v>
      </c>
      <c r="E28" s="82">
        <v>2</v>
      </c>
      <c r="F28" s="82">
        <v>1</v>
      </c>
      <c r="G28" s="82"/>
      <c r="H28" s="51"/>
      <c r="I28" s="51"/>
      <c r="J28" s="10"/>
      <c r="K28" s="10"/>
      <c r="L28" s="10"/>
      <c r="O28" s="51">
        <v>17</v>
      </c>
      <c r="P28" s="60">
        <v>6</v>
      </c>
      <c r="Q28" s="60">
        <v>0</v>
      </c>
      <c r="R28" s="60">
        <v>3</v>
      </c>
      <c r="S28" s="60">
        <v>6</v>
      </c>
      <c r="T28" s="60">
        <v>1</v>
      </c>
      <c r="U28" s="60">
        <v>1</v>
      </c>
      <c r="V28" s="60"/>
      <c r="W28" s="60"/>
      <c r="X28" s="53"/>
      <c r="Y28" s="51">
        <v>17</v>
      </c>
      <c r="Z28" s="60">
        <v>9</v>
      </c>
      <c r="AA28" s="60">
        <v>7</v>
      </c>
      <c r="AB28" s="60">
        <v>8</v>
      </c>
      <c r="AC28" s="60">
        <v>6</v>
      </c>
      <c r="AD28" s="60">
        <v>2</v>
      </c>
      <c r="AE28" s="60"/>
      <c r="AF28" s="60"/>
      <c r="AG28" s="60"/>
    </row>
    <row r="29" spans="2:33">
      <c r="B29" s="51">
        <v>16</v>
      </c>
      <c r="C29" s="51"/>
      <c r="D29" s="82">
        <v>23</v>
      </c>
      <c r="E29" s="82">
        <v>2</v>
      </c>
      <c r="F29" s="82">
        <v>1</v>
      </c>
      <c r="G29" s="82"/>
      <c r="H29" s="51"/>
      <c r="I29" s="51"/>
      <c r="J29" s="10"/>
      <c r="K29" s="10"/>
      <c r="L29" s="10"/>
      <c r="O29" s="51">
        <v>16</v>
      </c>
      <c r="P29" s="60">
        <v>6</v>
      </c>
      <c r="Q29" s="60">
        <v>0</v>
      </c>
      <c r="R29" s="60">
        <v>3</v>
      </c>
      <c r="S29" s="60">
        <v>6</v>
      </c>
      <c r="T29" s="60">
        <v>1</v>
      </c>
      <c r="U29" s="60">
        <v>1</v>
      </c>
      <c r="V29" s="60"/>
      <c r="W29" s="60"/>
      <c r="X29" s="53"/>
      <c r="Y29" s="51">
        <v>16</v>
      </c>
      <c r="Z29" s="60">
        <v>9</v>
      </c>
      <c r="AA29" s="60">
        <v>7</v>
      </c>
      <c r="AB29" s="60">
        <v>8</v>
      </c>
      <c r="AC29" s="60">
        <v>6</v>
      </c>
      <c r="AD29" s="60">
        <v>2</v>
      </c>
      <c r="AE29" s="60"/>
      <c r="AF29" s="60"/>
      <c r="AG29" s="60"/>
    </row>
    <row r="30" spans="2:33">
      <c r="B30" s="51">
        <v>15</v>
      </c>
      <c r="C30" s="51"/>
      <c r="D30" s="82">
        <v>23</v>
      </c>
      <c r="E30" s="82">
        <v>2</v>
      </c>
      <c r="F30" s="82">
        <v>1</v>
      </c>
      <c r="G30" s="82"/>
      <c r="H30" s="51"/>
      <c r="I30" s="51"/>
      <c r="J30" s="10"/>
      <c r="K30" s="10"/>
      <c r="L30" s="10"/>
      <c r="O30" s="51">
        <v>15</v>
      </c>
      <c r="P30" s="60">
        <v>6</v>
      </c>
      <c r="Q30" s="60">
        <v>0</v>
      </c>
      <c r="R30" s="60">
        <v>3</v>
      </c>
      <c r="S30" s="60">
        <v>6</v>
      </c>
      <c r="T30" s="60">
        <v>1</v>
      </c>
      <c r="U30" s="60">
        <v>1</v>
      </c>
      <c r="V30" s="60"/>
      <c r="W30" s="60"/>
      <c r="X30" s="53"/>
      <c r="Y30" s="51">
        <v>15</v>
      </c>
      <c r="Z30" s="60">
        <v>9</v>
      </c>
      <c r="AA30" s="60">
        <v>7</v>
      </c>
      <c r="AB30" s="60">
        <v>8</v>
      </c>
      <c r="AC30" s="60">
        <v>6</v>
      </c>
      <c r="AD30" s="60">
        <v>2</v>
      </c>
      <c r="AE30" s="60"/>
      <c r="AF30" s="60"/>
      <c r="AG30" s="60"/>
    </row>
    <row r="31" spans="2:33">
      <c r="B31" s="51">
        <v>14</v>
      </c>
      <c r="C31" s="51"/>
      <c r="D31" s="82">
        <v>23</v>
      </c>
      <c r="E31" s="82">
        <v>2</v>
      </c>
      <c r="F31" s="82">
        <v>1</v>
      </c>
      <c r="G31" s="82"/>
      <c r="H31" s="51"/>
      <c r="I31" s="51"/>
      <c r="J31" s="10"/>
      <c r="K31" s="10"/>
      <c r="L31" s="10"/>
      <c r="O31" s="51">
        <v>14</v>
      </c>
      <c r="P31" s="60">
        <v>6</v>
      </c>
      <c r="Q31" s="60">
        <v>0</v>
      </c>
      <c r="R31" s="60">
        <v>3</v>
      </c>
      <c r="S31" s="60">
        <v>6</v>
      </c>
      <c r="T31" s="60">
        <v>1</v>
      </c>
      <c r="U31" s="60">
        <v>1</v>
      </c>
      <c r="V31" s="60"/>
      <c r="W31" s="60"/>
      <c r="X31" s="53"/>
      <c r="Y31" s="51">
        <v>14</v>
      </c>
      <c r="Z31" s="60">
        <v>9</v>
      </c>
      <c r="AA31" s="60">
        <v>7</v>
      </c>
      <c r="AB31" s="60">
        <v>8</v>
      </c>
      <c r="AC31" s="60">
        <v>6</v>
      </c>
      <c r="AD31" s="60">
        <v>2</v>
      </c>
      <c r="AE31" s="60"/>
      <c r="AF31" s="60"/>
      <c r="AG31" s="60"/>
    </row>
    <row r="32" spans="2:33">
      <c r="B32" s="51">
        <v>13</v>
      </c>
      <c r="C32" s="51"/>
      <c r="D32" s="82">
        <v>23</v>
      </c>
      <c r="E32" s="82">
        <v>2</v>
      </c>
      <c r="F32" s="82">
        <v>1</v>
      </c>
      <c r="G32" s="82"/>
      <c r="H32" s="51"/>
      <c r="I32" s="51"/>
      <c r="J32" s="10"/>
      <c r="K32" s="10"/>
      <c r="L32" s="10"/>
      <c r="O32" s="51">
        <v>13</v>
      </c>
      <c r="P32" s="60">
        <v>6</v>
      </c>
      <c r="Q32" s="60">
        <v>0</v>
      </c>
      <c r="R32" s="60">
        <v>3</v>
      </c>
      <c r="S32" s="60">
        <v>6</v>
      </c>
      <c r="T32" s="60">
        <v>1</v>
      </c>
      <c r="U32" s="60">
        <v>1</v>
      </c>
      <c r="V32" s="60"/>
      <c r="W32" s="60"/>
      <c r="X32" s="53"/>
      <c r="Y32" s="51">
        <v>13</v>
      </c>
      <c r="Z32" s="60">
        <v>9</v>
      </c>
      <c r="AA32" s="60">
        <v>7</v>
      </c>
      <c r="AB32" s="60">
        <v>8</v>
      </c>
      <c r="AC32" s="60">
        <v>6</v>
      </c>
      <c r="AD32" s="60">
        <v>2</v>
      </c>
      <c r="AE32" s="60"/>
      <c r="AF32" s="60"/>
      <c r="AG32" s="60"/>
    </row>
    <row r="33" spans="2:33">
      <c r="B33" s="51">
        <v>12</v>
      </c>
      <c r="C33" s="51"/>
      <c r="D33" s="82">
        <v>23</v>
      </c>
      <c r="E33" s="82">
        <v>2</v>
      </c>
      <c r="F33" s="82">
        <v>1</v>
      </c>
      <c r="G33" s="82"/>
      <c r="H33" s="51"/>
      <c r="I33" s="51"/>
      <c r="J33" s="10"/>
      <c r="K33" s="10"/>
      <c r="L33" s="10"/>
      <c r="O33" s="51">
        <v>12</v>
      </c>
      <c r="P33" s="60">
        <v>6</v>
      </c>
      <c r="Q33" s="60">
        <v>0</v>
      </c>
      <c r="R33" s="60">
        <v>3</v>
      </c>
      <c r="S33" s="60">
        <v>6</v>
      </c>
      <c r="T33" s="60">
        <v>1</v>
      </c>
      <c r="U33" s="60">
        <v>1</v>
      </c>
      <c r="V33" s="60"/>
      <c r="W33" s="60"/>
      <c r="X33" s="53"/>
      <c r="Y33" s="51">
        <v>12</v>
      </c>
      <c r="Z33" s="60">
        <v>9</v>
      </c>
      <c r="AA33" s="60">
        <v>7</v>
      </c>
      <c r="AB33" s="60">
        <v>8</v>
      </c>
      <c r="AC33" s="60">
        <v>6</v>
      </c>
      <c r="AD33" s="60">
        <v>2</v>
      </c>
      <c r="AE33" s="60"/>
      <c r="AF33" s="60"/>
      <c r="AG33" s="60"/>
    </row>
    <row r="34" spans="2:33">
      <c r="B34" s="51">
        <v>11</v>
      </c>
      <c r="C34" s="51"/>
      <c r="D34" s="82">
        <v>23</v>
      </c>
      <c r="E34" s="82">
        <v>2</v>
      </c>
      <c r="F34" s="82">
        <v>1</v>
      </c>
      <c r="G34" s="82"/>
      <c r="H34" s="51"/>
      <c r="I34" s="51"/>
      <c r="J34" s="10"/>
      <c r="K34" s="10"/>
      <c r="L34" s="10"/>
      <c r="O34" s="51">
        <v>11</v>
      </c>
      <c r="P34" s="60">
        <v>6</v>
      </c>
      <c r="Q34" s="60">
        <v>0</v>
      </c>
      <c r="R34" s="60">
        <v>3</v>
      </c>
      <c r="S34" s="60">
        <v>6</v>
      </c>
      <c r="T34" s="60">
        <v>1</v>
      </c>
      <c r="U34" s="60">
        <v>1</v>
      </c>
      <c r="V34" s="60"/>
      <c r="W34" s="60"/>
      <c r="X34" s="53"/>
      <c r="Y34" s="51">
        <v>11</v>
      </c>
      <c r="Z34" s="60">
        <v>9</v>
      </c>
      <c r="AA34" s="60">
        <v>7</v>
      </c>
      <c r="AB34" s="60">
        <v>8</v>
      </c>
      <c r="AC34" s="60">
        <v>6</v>
      </c>
      <c r="AD34" s="60">
        <v>2</v>
      </c>
      <c r="AE34" s="60"/>
      <c r="AF34" s="60"/>
      <c r="AG34" s="60"/>
    </row>
    <row r="35" spans="2:33">
      <c r="B35" s="51">
        <v>10</v>
      </c>
      <c r="C35" s="51"/>
      <c r="D35" s="82">
        <v>23</v>
      </c>
      <c r="E35" s="82">
        <v>2</v>
      </c>
      <c r="F35" s="82">
        <v>1</v>
      </c>
      <c r="G35" s="82"/>
      <c r="H35" s="51"/>
      <c r="I35" s="51"/>
      <c r="J35" s="10"/>
      <c r="K35" s="10"/>
      <c r="L35" s="10"/>
      <c r="O35" s="51">
        <v>10</v>
      </c>
      <c r="P35" s="60">
        <v>6</v>
      </c>
      <c r="Q35" s="60">
        <v>0</v>
      </c>
      <c r="R35" s="60">
        <v>3</v>
      </c>
      <c r="S35" s="60">
        <v>6</v>
      </c>
      <c r="T35" s="60">
        <v>1</v>
      </c>
      <c r="U35" s="60">
        <v>1</v>
      </c>
      <c r="V35" s="60"/>
      <c r="W35" s="60"/>
      <c r="X35" s="53"/>
      <c r="Y35" s="51">
        <v>10</v>
      </c>
      <c r="Z35" s="60">
        <v>9</v>
      </c>
      <c r="AA35" s="60">
        <v>7</v>
      </c>
      <c r="AB35" s="60">
        <v>8</v>
      </c>
      <c r="AC35" s="60">
        <v>6</v>
      </c>
      <c r="AD35" s="60">
        <v>2</v>
      </c>
      <c r="AE35" s="60"/>
      <c r="AF35" s="60"/>
      <c r="AG35" s="60"/>
    </row>
    <row r="36" spans="2:33">
      <c r="B36" s="51">
        <v>9</v>
      </c>
      <c r="C36" s="51"/>
      <c r="D36" s="82">
        <v>23</v>
      </c>
      <c r="E36" s="82">
        <v>2</v>
      </c>
      <c r="F36" s="82">
        <v>1</v>
      </c>
      <c r="G36" s="82"/>
      <c r="H36" s="51"/>
      <c r="I36" s="51"/>
      <c r="J36" s="10"/>
      <c r="K36" s="10"/>
      <c r="L36" s="10"/>
      <c r="O36" s="51">
        <v>9</v>
      </c>
      <c r="P36" s="60">
        <v>6</v>
      </c>
      <c r="Q36" s="60">
        <v>0</v>
      </c>
      <c r="R36" s="60">
        <v>3</v>
      </c>
      <c r="S36" s="60">
        <v>6</v>
      </c>
      <c r="T36" s="60">
        <v>1</v>
      </c>
      <c r="U36" s="60">
        <v>1</v>
      </c>
      <c r="V36" s="60"/>
      <c r="W36" s="60"/>
      <c r="X36" s="53"/>
      <c r="Y36" s="51">
        <v>9</v>
      </c>
      <c r="Z36" s="60">
        <v>9</v>
      </c>
      <c r="AA36" s="60">
        <v>7</v>
      </c>
      <c r="AB36" s="60">
        <v>8</v>
      </c>
      <c r="AC36" s="60">
        <v>6</v>
      </c>
      <c r="AD36" s="60">
        <v>2</v>
      </c>
      <c r="AE36" s="60"/>
      <c r="AF36" s="60"/>
      <c r="AG36" s="60"/>
    </row>
    <row r="37" spans="2:33">
      <c r="B37" s="51">
        <v>8</v>
      </c>
      <c r="C37" s="51"/>
      <c r="D37" s="82">
        <v>23</v>
      </c>
      <c r="E37" s="82">
        <v>2</v>
      </c>
      <c r="F37" s="82">
        <v>1</v>
      </c>
      <c r="G37" s="82"/>
      <c r="H37" s="51"/>
      <c r="I37" s="51"/>
      <c r="J37" s="10"/>
      <c r="K37" s="10"/>
      <c r="L37" s="10"/>
      <c r="O37" s="51">
        <v>8</v>
      </c>
      <c r="P37" s="60">
        <v>6</v>
      </c>
      <c r="Q37" s="60">
        <v>0</v>
      </c>
      <c r="R37" s="60">
        <v>3</v>
      </c>
      <c r="S37" s="60">
        <v>6</v>
      </c>
      <c r="T37" s="60">
        <v>1</v>
      </c>
      <c r="U37" s="60">
        <v>1</v>
      </c>
      <c r="V37" s="60"/>
      <c r="W37" s="60"/>
      <c r="X37" s="53"/>
      <c r="Y37" s="51">
        <v>8</v>
      </c>
      <c r="Z37" s="60">
        <v>9</v>
      </c>
      <c r="AA37" s="60">
        <v>7</v>
      </c>
      <c r="AB37" s="60">
        <v>8</v>
      </c>
      <c r="AC37" s="60">
        <v>6</v>
      </c>
      <c r="AD37" s="60">
        <v>2</v>
      </c>
      <c r="AE37" s="60"/>
      <c r="AF37" s="60"/>
      <c r="AG37" s="60"/>
    </row>
    <row r="38" spans="2:33" ht="15" customHeight="1">
      <c r="B38" s="51">
        <v>7</v>
      </c>
      <c r="C38" s="51"/>
      <c r="D38" s="82">
        <v>23</v>
      </c>
      <c r="E38" s="82">
        <v>2</v>
      </c>
      <c r="F38" s="82">
        <v>1</v>
      </c>
      <c r="G38" s="82"/>
      <c r="H38" s="51"/>
      <c r="I38" s="51"/>
      <c r="J38" s="14"/>
      <c r="K38" s="14"/>
      <c r="L38" s="14"/>
      <c r="O38" s="51">
        <v>7</v>
      </c>
      <c r="P38" s="60">
        <v>6</v>
      </c>
      <c r="Q38" s="60">
        <v>0</v>
      </c>
      <c r="R38" s="60">
        <v>3</v>
      </c>
      <c r="S38" s="60">
        <v>6</v>
      </c>
      <c r="T38" s="60">
        <v>1</v>
      </c>
      <c r="U38" s="60">
        <v>1</v>
      </c>
      <c r="V38" s="60"/>
      <c r="W38" s="60"/>
      <c r="X38" s="53"/>
      <c r="Y38" s="51">
        <v>7</v>
      </c>
      <c r="Z38" s="60">
        <v>9</v>
      </c>
      <c r="AA38" s="60">
        <v>7</v>
      </c>
      <c r="AB38" s="60">
        <v>8</v>
      </c>
      <c r="AC38" s="60">
        <v>6</v>
      </c>
      <c r="AD38" s="60">
        <v>2</v>
      </c>
      <c r="AE38" s="60"/>
      <c r="AF38" s="60"/>
      <c r="AG38" s="60"/>
    </row>
    <row r="39" spans="2:33" ht="21" customHeight="1">
      <c r="B39" s="51">
        <v>6</v>
      </c>
      <c r="C39" s="51"/>
      <c r="D39" s="82">
        <v>23</v>
      </c>
      <c r="E39" s="82">
        <v>2</v>
      </c>
      <c r="F39" s="82">
        <v>1</v>
      </c>
      <c r="G39" s="82"/>
      <c r="H39" s="51"/>
      <c r="I39" s="51"/>
      <c r="J39" s="13"/>
      <c r="K39" s="13"/>
      <c r="L39" s="13"/>
      <c r="O39" s="51">
        <v>6</v>
      </c>
      <c r="P39" s="3"/>
      <c r="Q39" s="3"/>
      <c r="R39" s="3"/>
      <c r="S39" s="3"/>
      <c r="T39" s="3"/>
      <c r="U39" s="3"/>
      <c r="V39" s="3"/>
      <c r="W39" s="48"/>
      <c r="X39" s="53"/>
      <c r="Y39" s="51">
        <v>6</v>
      </c>
      <c r="Z39" s="61"/>
      <c r="AA39" s="61"/>
      <c r="AB39" s="61"/>
      <c r="AC39" s="61"/>
      <c r="AD39" s="61"/>
      <c r="AE39" s="61"/>
      <c r="AF39" s="61"/>
      <c r="AG39" s="61"/>
    </row>
    <row r="40" spans="2:33" ht="42" customHeight="1">
      <c r="B40" s="51">
        <v>5</v>
      </c>
      <c r="C40" s="51"/>
      <c r="D40" s="10"/>
      <c r="E40" s="10"/>
      <c r="F40" s="10"/>
      <c r="G40" s="10"/>
      <c r="H40" s="51"/>
      <c r="I40" s="51"/>
      <c r="J40" s="13"/>
      <c r="K40" s="13"/>
      <c r="L40" s="13"/>
      <c r="O40" s="51">
        <v>5</v>
      </c>
      <c r="P40" s="31"/>
      <c r="Q40" s="31"/>
      <c r="R40" s="31"/>
      <c r="S40" s="31"/>
      <c r="T40" s="31"/>
      <c r="U40" s="31"/>
      <c r="V40" s="31"/>
      <c r="W40" s="43"/>
      <c r="X40" s="53"/>
      <c r="Y40" s="51">
        <v>5</v>
      </c>
      <c r="Z40" s="31"/>
      <c r="AA40" s="31"/>
      <c r="AB40" s="31"/>
      <c r="AC40" s="31"/>
      <c r="AD40" s="31"/>
      <c r="AE40" s="31"/>
      <c r="AF40" s="31"/>
      <c r="AG40" s="31"/>
    </row>
    <row r="41" spans="2:33" hidden="1">
      <c r="B41" s="51">
        <v>4</v>
      </c>
      <c r="C41" s="51"/>
      <c r="D41" s="10"/>
      <c r="E41" s="10"/>
      <c r="F41" s="10"/>
      <c r="G41" s="10"/>
      <c r="H41" s="51"/>
      <c r="I41" s="51"/>
      <c r="J41" s="13"/>
      <c r="K41" s="13"/>
      <c r="L41" s="13"/>
      <c r="P41" s="31"/>
      <c r="Q41" s="31"/>
      <c r="R41" s="31"/>
      <c r="S41" s="31"/>
      <c r="T41" s="31"/>
      <c r="U41" s="31"/>
      <c r="V41" s="31"/>
      <c r="W41" s="43"/>
      <c r="X41" s="53"/>
      <c r="Y41" s="1">
        <v>4</v>
      </c>
      <c r="Z41" s="31"/>
      <c r="AA41" s="31"/>
      <c r="AB41" s="31"/>
      <c r="AC41" s="31"/>
      <c r="AD41" s="31"/>
      <c r="AE41" s="31"/>
      <c r="AF41" s="31"/>
      <c r="AG41" s="31"/>
    </row>
    <row r="42" spans="2:33" hidden="1">
      <c r="B42" s="51">
        <v>3</v>
      </c>
      <c r="C42" s="51"/>
      <c r="D42" s="10"/>
      <c r="E42" s="10"/>
      <c r="F42" s="10"/>
      <c r="G42" s="10"/>
      <c r="H42" s="51"/>
      <c r="I42" s="51"/>
      <c r="J42" s="13"/>
      <c r="K42" s="13"/>
      <c r="L42" s="13"/>
      <c r="P42" s="31"/>
      <c r="Q42" s="31"/>
      <c r="R42" s="31"/>
      <c r="S42" s="31"/>
      <c r="T42" s="31"/>
      <c r="U42" s="31"/>
      <c r="V42" s="31"/>
      <c r="W42" s="43"/>
      <c r="X42" s="53"/>
      <c r="Y42" s="1">
        <v>3</v>
      </c>
      <c r="Z42" s="31"/>
      <c r="AA42" s="31"/>
      <c r="AB42" s="31"/>
      <c r="AC42" s="31"/>
      <c r="AD42" s="31"/>
      <c r="AE42" s="31"/>
      <c r="AF42" s="31"/>
      <c r="AG42" s="31"/>
    </row>
    <row r="43" spans="2:33" hidden="1">
      <c r="B43" s="51">
        <v>2</v>
      </c>
      <c r="C43" s="51"/>
      <c r="D43" s="10"/>
      <c r="E43" s="10"/>
      <c r="F43" s="10"/>
      <c r="G43" s="10"/>
      <c r="H43" s="51"/>
      <c r="I43" s="51"/>
      <c r="J43" s="13"/>
      <c r="K43" s="13"/>
      <c r="L43" s="13"/>
      <c r="P43" s="31"/>
      <c r="Q43" s="31"/>
      <c r="R43" s="31"/>
      <c r="S43" s="31"/>
      <c r="T43" s="31"/>
      <c r="U43" s="31"/>
      <c r="V43" s="31"/>
      <c r="W43" s="43"/>
      <c r="X43" s="53"/>
      <c r="Y43" s="1">
        <v>2</v>
      </c>
      <c r="Z43" s="31"/>
      <c r="AA43" s="31"/>
      <c r="AB43" s="31"/>
      <c r="AC43" s="31"/>
      <c r="AD43" s="31"/>
      <c r="AE43" s="31"/>
      <c r="AF43" s="31"/>
      <c r="AG43" s="31"/>
    </row>
    <row r="44" spans="2:33" hidden="1">
      <c r="B44" s="51" t="s">
        <v>1</v>
      </c>
      <c r="C44" s="51"/>
      <c r="D44" s="10"/>
      <c r="E44" s="10"/>
      <c r="F44" s="10"/>
      <c r="G44" s="10"/>
      <c r="H44" s="51"/>
      <c r="I44" s="51"/>
      <c r="J44" s="13"/>
      <c r="K44" s="13"/>
      <c r="L44" s="13"/>
      <c r="P44" s="31"/>
      <c r="Q44" s="31"/>
      <c r="R44" s="31"/>
      <c r="S44" s="31"/>
      <c r="T44" s="31"/>
      <c r="U44" s="31"/>
      <c r="V44" s="31"/>
      <c r="W44" s="43"/>
      <c r="X44" s="53"/>
      <c r="Y44" s="1" t="s">
        <v>1</v>
      </c>
      <c r="Z44" s="31"/>
      <c r="AA44" s="31"/>
      <c r="AB44" s="31"/>
      <c r="AC44" s="31"/>
      <c r="AD44" s="31"/>
      <c r="AE44" s="31"/>
      <c r="AF44" s="31"/>
      <c r="AG44" s="31"/>
    </row>
    <row r="45" spans="2:33" hidden="1">
      <c r="B45" s="51" t="s">
        <v>2</v>
      </c>
      <c r="C45" s="51"/>
      <c r="D45" s="10"/>
      <c r="E45" s="10"/>
      <c r="F45" s="10"/>
      <c r="G45" s="10"/>
      <c r="H45" s="51"/>
      <c r="I45" s="51"/>
      <c r="J45" s="13"/>
      <c r="K45" s="13"/>
      <c r="L45" s="13"/>
      <c r="P45" s="31"/>
      <c r="Q45" s="31"/>
      <c r="R45" s="31"/>
      <c r="S45" s="31"/>
      <c r="T45" s="31"/>
      <c r="U45" s="31"/>
      <c r="V45" s="31"/>
      <c r="W45" s="43"/>
      <c r="X45" s="53"/>
      <c r="Y45" s="1" t="s">
        <v>2</v>
      </c>
      <c r="Z45" s="31"/>
      <c r="AA45" s="31"/>
      <c r="AB45" s="31"/>
      <c r="AC45" s="31"/>
      <c r="AD45" s="31"/>
      <c r="AE45" s="31"/>
      <c r="AF45" s="31"/>
      <c r="AG45" s="31"/>
    </row>
    <row r="46" spans="2:33" hidden="1">
      <c r="B46" s="51" t="s">
        <v>3</v>
      </c>
      <c r="C46" s="51"/>
      <c r="D46" s="11"/>
      <c r="E46" s="11"/>
      <c r="F46" s="11"/>
      <c r="G46" s="11"/>
      <c r="H46" s="51"/>
      <c r="I46" s="51"/>
      <c r="J46" s="14"/>
      <c r="K46" s="14"/>
      <c r="L46" s="14"/>
      <c r="P46" s="36"/>
      <c r="Q46" s="36"/>
      <c r="R46" s="36"/>
      <c r="S46" s="36"/>
      <c r="T46" s="36"/>
      <c r="U46" s="36"/>
      <c r="V46" s="36"/>
      <c r="W46" s="43"/>
      <c r="X46" s="53"/>
      <c r="Y46" s="1" t="s">
        <v>3</v>
      </c>
      <c r="Z46" s="36"/>
      <c r="AA46" s="36"/>
      <c r="AB46" s="36"/>
      <c r="AC46" s="36"/>
      <c r="AD46" s="36"/>
      <c r="AE46" s="36"/>
      <c r="AF46" s="36"/>
      <c r="AG46" s="36"/>
    </row>
    <row r="47" spans="2:33">
      <c r="B47" s="51"/>
      <c r="C47" s="51"/>
      <c r="D47" s="33"/>
      <c r="E47" s="33"/>
      <c r="F47" s="33"/>
      <c r="G47" s="33"/>
      <c r="H47" s="51"/>
      <c r="I47" s="51"/>
      <c r="J47" s="27"/>
      <c r="K47" s="27"/>
      <c r="L47" s="27"/>
    </row>
    <row r="48" spans="2:33" ht="33.75" customHeight="1">
      <c r="B48" s="51"/>
      <c r="C48" s="51"/>
      <c r="D48" s="69" t="s">
        <v>38</v>
      </c>
      <c r="E48" s="33"/>
      <c r="F48" s="33"/>
      <c r="G48" s="33"/>
      <c r="H48" s="51"/>
      <c r="I48" s="51"/>
      <c r="J48" s="27"/>
      <c r="K48" s="27"/>
      <c r="L48" s="27"/>
      <c r="P48" s="7" t="s">
        <v>28</v>
      </c>
      <c r="Z48" s="7" t="s">
        <v>39</v>
      </c>
    </row>
    <row r="49" spans="2:33" ht="33">
      <c r="B49" s="51"/>
      <c r="C49" s="51"/>
      <c r="D49" s="63" t="s">
        <v>31</v>
      </c>
      <c r="E49" s="63" t="s">
        <v>40</v>
      </c>
      <c r="F49" s="63" t="s">
        <v>41</v>
      </c>
      <c r="G49" s="63" t="s">
        <v>43</v>
      </c>
      <c r="H49" s="64"/>
      <c r="I49" s="65"/>
      <c r="J49" s="66" t="s">
        <v>33</v>
      </c>
      <c r="K49" s="66" t="s">
        <v>34</v>
      </c>
      <c r="L49" s="66" t="s">
        <v>35</v>
      </c>
      <c r="P49" s="6" t="s">
        <v>7</v>
      </c>
      <c r="Q49" s="6" t="s">
        <v>14</v>
      </c>
      <c r="R49" s="6" t="s">
        <v>29</v>
      </c>
      <c r="S49" s="6" t="s">
        <v>12</v>
      </c>
      <c r="T49" s="6" t="s">
        <v>13</v>
      </c>
      <c r="U49" s="6" t="s">
        <v>46</v>
      </c>
      <c r="V49" s="6" t="s">
        <v>15</v>
      </c>
      <c r="W49" s="6" t="s">
        <v>16</v>
      </c>
      <c r="X49" s="6" t="s">
        <v>44</v>
      </c>
      <c r="Z49" s="6" t="s">
        <v>7</v>
      </c>
      <c r="AA49" s="6" t="s">
        <v>14</v>
      </c>
      <c r="AB49" s="6" t="s">
        <v>29</v>
      </c>
      <c r="AC49" s="6" t="s">
        <v>12</v>
      </c>
      <c r="AD49" s="6" t="s">
        <v>13</v>
      </c>
      <c r="AE49" s="6" t="s">
        <v>15</v>
      </c>
      <c r="AF49" s="6" t="s">
        <v>16</v>
      </c>
      <c r="AG49" s="6" t="s">
        <v>44</v>
      </c>
    </row>
    <row r="50" spans="2:33">
      <c r="B50" s="51" t="s">
        <v>4</v>
      </c>
      <c r="C50" s="51"/>
      <c r="D50" s="57">
        <f>SUM(D6:D46)</f>
        <v>322</v>
      </c>
      <c r="E50" s="57">
        <f>SUM(E6:E46)</f>
        <v>28</v>
      </c>
      <c r="F50" s="57">
        <f>SUM(F6:F46)</f>
        <v>14</v>
      </c>
      <c r="G50" s="57">
        <v>1</v>
      </c>
      <c r="H50" s="51"/>
      <c r="I50" s="51"/>
      <c r="J50" s="57">
        <f>SUM(J6:J46)</f>
        <v>226</v>
      </c>
      <c r="K50" s="57">
        <f>SUM(K6:K46)</f>
        <v>114</v>
      </c>
      <c r="L50" s="57">
        <f>SUM(L6:L46)</f>
        <v>32</v>
      </c>
      <c r="P50" s="19">
        <f>SUM(P6:P46)</f>
        <v>168</v>
      </c>
      <c r="Q50" s="19">
        <f>SUM(Q6:Q46)</f>
        <v>0</v>
      </c>
      <c r="R50" s="19">
        <f>SUM(R6:R46)</f>
        <v>84</v>
      </c>
      <c r="S50" s="19">
        <f>SUM(S6:S46)</f>
        <v>168</v>
      </c>
      <c r="T50" s="19">
        <f>SUM(T6:T46)</f>
        <v>28</v>
      </c>
      <c r="U50" s="19">
        <f>SUM(U7:U38)</f>
        <v>28</v>
      </c>
      <c r="V50" s="19">
        <f>SUM(V7:V39)</f>
        <v>6</v>
      </c>
      <c r="W50" s="19">
        <f>SUM(W7:W38)</f>
        <v>4</v>
      </c>
      <c r="X50" s="19">
        <f>SUM(X7:X38)</f>
        <v>0</v>
      </c>
      <c r="Y50" s="1" t="s">
        <v>4</v>
      </c>
      <c r="Z50" s="19">
        <f t="shared" ref="Z50:AF50" si="0">SUM(Z6:Z46)</f>
        <v>261</v>
      </c>
      <c r="AA50" s="19">
        <f t="shared" si="0"/>
        <v>203</v>
      </c>
      <c r="AB50" s="19">
        <f t="shared" si="0"/>
        <v>232</v>
      </c>
      <c r="AC50" s="19">
        <f t="shared" si="0"/>
        <v>174</v>
      </c>
      <c r="AD50" s="19">
        <f t="shared" si="0"/>
        <v>58</v>
      </c>
      <c r="AE50" s="19">
        <f t="shared" si="0"/>
        <v>6</v>
      </c>
      <c r="AF50" s="19">
        <f t="shared" si="0"/>
        <v>6</v>
      </c>
      <c r="AG50" s="19">
        <f>SUM(AG7:AG23)</f>
        <v>3</v>
      </c>
    </row>
    <row r="51" spans="2:33">
      <c r="B51" s="51"/>
      <c r="C51" s="51"/>
      <c r="D51" s="70">
        <f>D50/F54</f>
        <v>0.88219178082191785</v>
      </c>
      <c r="E51" s="70">
        <f>E50/F54</f>
        <v>7.6712328767123292E-2</v>
      </c>
      <c r="F51" s="70">
        <f>F50/F54</f>
        <v>3.8356164383561646E-2</v>
      </c>
      <c r="G51" s="70">
        <f>G50/F54</f>
        <v>2.7397260273972603E-3</v>
      </c>
      <c r="H51" s="71"/>
      <c r="I51" s="71"/>
      <c r="J51" s="70">
        <f>J50/L54</f>
        <v>0.60752688172043012</v>
      </c>
      <c r="K51" s="70">
        <f>K50/L54</f>
        <v>0.30645161290322581</v>
      </c>
      <c r="L51" s="70">
        <f>L50/L54</f>
        <v>8.6021505376344093E-2</v>
      </c>
      <c r="P51" s="28">
        <f>P50/T53</f>
        <v>0.34567901234567899</v>
      </c>
      <c r="Q51" s="28">
        <f>Q50/T53</f>
        <v>0</v>
      </c>
      <c r="R51" s="28">
        <f>R50/T53</f>
        <v>0.1728395061728395</v>
      </c>
      <c r="S51" s="28">
        <f>S50/T53</f>
        <v>0.34567901234567899</v>
      </c>
      <c r="T51" s="28">
        <f>T50/T53</f>
        <v>5.7613168724279837E-2</v>
      </c>
      <c r="U51" s="28">
        <f>U50/$T$53</f>
        <v>5.7613168724279837E-2</v>
      </c>
      <c r="V51" s="28">
        <f>V50/$T$53</f>
        <v>1.2345679012345678E-2</v>
      </c>
      <c r="W51" s="28">
        <f>W50/$T$53</f>
        <v>8.23045267489712E-3</v>
      </c>
      <c r="X51" s="28">
        <v>0</v>
      </c>
      <c r="Z51" s="28">
        <f>Z50/AD53</f>
        <v>0.27677624602332979</v>
      </c>
      <c r="AA51" s="28">
        <f>AA50/AD53</f>
        <v>0.21527041357370094</v>
      </c>
      <c r="AB51" s="28">
        <f>AB50/AD53</f>
        <v>0.24602332979851538</v>
      </c>
      <c r="AC51" s="28">
        <f>AC50/AD53</f>
        <v>0.18451749734888653</v>
      </c>
      <c r="AD51" s="28">
        <f>AD50/AD53</f>
        <v>6.1505832449628844E-2</v>
      </c>
      <c r="AE51" s="28">
        <f>AE50/AD53</f>
        <v>6.3626723223753979E-3</v>
      </c>
      <c r="AF51" s="28">
        <f>AF50/AD53</f>
        <v>6.3626723223753979E-3</v>
      </c>
      <c r="AG51" s="28">
        <f>AG50/AD53</f>
        <v>3.1813361611876989E-3</v>
      </c>
    </row>
    <row r="52" spans="2:33">
      <c r="B52" s="51"/>
      <c r="C52" s="51"/>
      <c r="D52" s="69" t="s">
        <v>30</v>
      </c>
      <c r="E52" s="51"/>
      <c r="F52" s="51"/>
      <c r="G52" s="51"/>
      <c r="H52" s="51"/>
      <c r="I52" s="51"/>
      <c r="J52" s="51"/>
      <c r="K52" s="51"/>
      <c r="L52" s="51"/>
      <c r="P52" s="7"/>
    </row>
    <row r="53" spans="2:33">
      <c r="B53" s="51"/>
      <c r="C53" s="51"/>
      <c r="D53" s="51"/>
      <c r="E53" s="51"/>
      <c r="F53" s="51"/>
      <c r="G53" s="51"/>
      <c r="H53" s="51"/>
      <c r="I53" s="56"/>
      <c r="J53" s="51"/>
      <c r="K53" s="51"/>
      <c r="L53" s="51"/>
      <c r="P53" s="20" t="s">
        <v>24</v>
      </c>
      <c r="Q53" s="21"/>
      <c r="R53" s="21"/>
      <c r="S53" s="21"/>
      <c r="T53" s="22">
        <f>SUM(P50:W50)</f>
        <v>486</v>
      </c>
      <c r="U53" s="44"/>
      <c r="V53" s="44"/>
      <c r="W53" s="44"/>
      <c r="X53" s="54"/>
      <c r="Z53" s="20" t="s">
        <v>25</v>
      </c>
      <c r="AA53" s="21"/>
      <c r="AB53" s="21"/>
      <c r="AC53" s="21"/>
      <c r="AD53" s="22">
        <f>SUM(Z50:AG50)</f>
        <v>943</v>
      </c>
    </row>
    <row r="54" spans="2:33" ht="18" thickBot="1">
      <c r="B54" s="51"/>
      <c r="C54" s="51"/>
      <c r="D54" s="101" t="s">
        <v>5</v>
      </c>
      <c r="E54" s="101"/>
      <c r="F54" s="72">
        <f>E50+D50+F50+G8</f>
        <v>365</v>
      </c>
      <c r="G54" s="72"/>
      <c r="H54" s="73" t="s">
        <v>9</v>
      </c>
      <c r="I54" s="51"/>
      <c r="J54" s="102" t="s">
        <v>17</v>
      </c>
      <c r="K54" s="102"/>
      <c r="L54" s="72">
        <f>K50+J50+L50</f>
        <v>372</v>
      </c>
      <c r="M54" s="41" t="s">
        <v>9</v>
      </c>
      <c r="P54" s="24"/>
      <c r="Q54" s="23"/>
      <c r="R54" s="23"/>
      <c r="S54" s="23"/>
      <c r="T54" s="25"/>
      <c r="U54" s="25"/>
      <c r="V54" s="25"/>
      <c r="W54" s="25"/>
      <c r="X54" s="55"/>
      <c r="Z54" s="24"/>
      <c r="AA54" s="23"/>
      <c r="AB54" s="23"/>
      <c r="AC54" s="23"/>
      <c r="AD54" s="23"/>
      <c r="AE54" s="23"/>
      <c r="AF54" s="23"/>
      <c r="AG54" s="43"/>
    </row>
    <row r="55" spans="2:33" ht="18" thickTop="1">
      <c r="B55" s="51"/>
      <c r="C55" s="51"/>
      <c r="D55" s="74" t="s">
        <v>6</v>
      </c>
      <c r="E55" s="74"/>
      <c r="F55" s="75">
        <f>D50+(E50*1.5)+(F50*2)</f>
        <v>392</v>
      </c>
      <c r="G55" s="75"/>
      <c r="H55" s="74" t="s">
        <v>10</v>
      </c>
      <c r="I55" s="51"/>
      <c r="J55" s="51"/>
      <c r="K55" s="51"/>
      <c r="L55" s="51"/>
      <c r="O55" s="5"/>
      <c r="P55" s="7"/>
      <c r="T55" s="4"/>
      <c r="U55" s="4"/>
      <c r="V55" s="4"/>
      <c r="W55" s="4"/>
      <c r="X55" s="56"/>
      <c r="Z55" s="7"/>
    </row>
    <row r="56" spans="2:33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P56" s="26" t="s">
        <v>26</v>
      </c>
      <c r="Q56" s="26"/>
      <c r="R56" s="26"/>
      <c r="AB56" s="7"/>
      <c r="AC56" s="4"/>
      <c r="AD56" s="4"/>
      <c r="AE56" s="4"/>
    </row>
    <row r="57" spans="2:33">
      <c r="B57" s="51"/>
      <c r="C57" s="51"/>
      <c r="D57" s="76"/>
      <c r="E57" s="77"/>
      <c r="F57" s="78"/>
      <c r="G57" s="78"/>
      <c r="H57" s="79"/>
      <c r="I57" s="77"/>
      <c r="J57" s="76"/>
      <c r="K57" s="77"/>
      <c r="L57" s="78"/>
      <c r="M57" s="38"/>
      <c r="P57" s="6" t="s">
        <v>7</v>
      </c>
      <c r="Q57" s="6" t="s">
        <v>14</v>
      </c>
      <c r="R57" s="6" t="s">
        <v>29</v>
      </c>
      <c r="S57" s="6" t="s">
        <v>12</v>
      </c>
      <c r="T57" s="6" t="s">
        <v>13</v>
      </c>
      <c r="U57" s="6" t="s">
        <v>46</v>
      </c>
      <c r="V57" s="6" t="s">
        <v>15</v>
      </c>
      <c r="W57" s="6" t="s">
        <v>16</v>
      </c>
      <c r="X57" s="6" t="s">
        <v>44</v>
      </c>
      <c r="Z57" s="50"/>
      <c r="AB57" s="7"/>
      <c r="AC57" s="4"/>
      <c r="AD57" s="4"/>
      <c r="AE57" s="4"/>
    </row>
    <row r="58" spans="2:33">
      <c r="P58" s="29">
        <f>SUM(Z6:Z46)+SUM(P6:P38)</f>
        <v>429</v>
      </c>
      <c r="Q58" s="29">
        <f>SUM(AA6:AA46)+SUM(Q6:Q46)</f>
        <v>203</v>
      </c>
      <c r="R58" s="29">
        <f>SUM(AB6:AB46)+SUM(R6:R46)</f>
        <v>316</v>
      </c>
      <c r="S58" s="29">
        <f>SUM(AC6:AC46)+SUM(S6:S38)</f>
        <v>342</v>
      </c>
      <c r="T58" s="29">
        <f>SUM(AD6:AD46)+SUM(T6:T38)</f>
        <v>86</v>
      </c>
      <c r="U58" s="29">
        <f>SUM(U7:U38)</f>
        <v>28</v>
      </c>
      <c r="V58" s="29">
        <f>SUM(V7:V23)+SUM(AE7:AE23)</f>
        <v>12</v>
      </c>
      <c r="W58" s="29">
        <f>SUM(W6:W9)+SUM(AF7:AF10)</f>
        <v>10</v>
      </c>
      <c r="X58" s="29">
        <f>SUM(X6:X9)+SUM(AG7:AG10)</f>
        <v>3</v>
      </c>
      <c r="Z58" s="44"/>
      <c r="AB58" s="53"/>
      <c r="AC58" s="59"/>
      <c r="AD58" s="59"/>
      <c r="AE58" s="53"/>
      <c r="AF58" s="51"/>
    </row>
    <row r="59" spans="2:33">
      <c r="P59" s="30">
        <f>P58/$R$61</f>
        <v>0.30020993701889431</v>
      </c>
      <c r="Q59" s="30">
        <f t="shared" ref="Q59:X59" si="1">Q58/$R$61</f>
        <v>0.14205738278516444</v>
      </c>
      <c r="R59" s="30">
        <f t="shared" si="1"/>
        <v>0.22113365990202938</v>
      </c>
      <c r="S59" s="30">
        <f t="shared" si="1"/>
        <v>0.23932820153953813</v>
      </c>
      <c r="T59" s="30">
        <f t="shared" si="1"/>
        <v>6.0181945416375088E-2</v>
      </c>
      <c r="U59" s="30">
        <f t="shared" si="1"/>
        <v>1.9594121763470959E-2</v>
      </c>
      <c r="V59" s="30">
        <f t="shared" si="1"/>
        <v>8.3974807557732675E-3</v>
      </c>
      <c r="W59" s="30">
        <f t="shared" si="1"/>
        <v>6.9979006298110571E-3</v>
      </c>
      <c r="X59" s="30">
        <f t="shared" si="1"/>
        <v>2.0993701889433169E-3</v>
      </c>
      <c r="Z59" s="49"/>
      <c r="AB59" s="53"/>
      <c r="AC59" s="59"/>
      <c r="AD59" s="59"/>
      <c r="AE59" s="53"/>
      <c r="AF59" s="51"/>
    </row>
    <row r="60" spans="2:33">
      <c r="AB60" s="53"/>
      <c r="AC60" s="59"/>
      <c r="AD60" s="59"/>
      <c r="AE60" s="53"/>
      <c r="AF60" s="51"/>
    </row>
    <row r="61" spans="2:33">
      <c r="P61" s="104" t="s">
        <v>17</v>
      </c>
      <c r="Q61" s="104"/>
      <c r="R61" s="15">
        <f>SUM(P58:X58)</f>
        <v>1429</v>
      </c>
      <c r="S61" s="32" t="s">
        <v>11</v>
      </c>
      <c r="AB61" s="53"/>
      <c r="AC61" s="59"/>
      <c r="AD61" s="59"/>
      <c r="AE61" s="53"/>
      <c r="AF61" s="51"/>
    </row>
    <row r="62" spans="2:33">
      <c r="AB62" s="53"/>
      <c r="AC62" s="53"/>
      <c r="AD62" s="53"/>
      <c r="AE62" s="53"/>
      <c r="AF62" s="51"/>
    </row>
    <row r="63" spans="2:33">
      <c r="P63" s="105" t="s">
        <v>18</v>
      </c>
      <c r="Q63" s="105"/>
      <c r="R63" s="37">
        <v>1481</v>
      </c>
      <c r="S63" s="39" t="s">
        <v>19</v>
      </c>
      <c r="AB63" s="53"/>
      <c r="AC63" s="53"/>
      <c r="AD63" s="53"/>
      <c r="AE63" s="53"/>
      <c r="AF63" s="58"/>
      <c r="AG63" s="18"/>
    </row>
    <row r="64" spans="2:33" ht="11.25" customHeight="1">
      <c r="AB64" s="43"/>
      <c r="AC64" s="43"/>
      <c r="AD64" s="43"/>
      <c r="AE64" s="43"/>
    </row>
    <row r="66" spans="26:31">
      <c r="Z66" s="7"/>
      <c r="AA66" s="4"/>
      <c r="AB66" s="4"/>
      <c r="AC66" s="4"/>
    </row>
    <row r="67" spans="26:31">
      <c r="AB67" s="103"/>
      <c r="AC67" s="103"/>
    </row>
    <row r="68" spans="26:31">
      <c r="AB68" s="103"/>
      <c r="AC68" s="103"/>
    </row>
    <row r="69" spans="26:31">
      <c r="AE69" s="18"/>
    </row>
  </sheetData>
  <mergeCells count="10">
    <mergeCell ref="AB68:AC68"/>
    <mergeCell ref="AB67:AC67"/>
    <mergeCell ref="P61:Q61"/>
    <mergeCell ref="P63:Q63"/>
    <mergeCell ref="Z3:AF3"/>
    <mergeCell ref="AG7:AG8"/>
    <mergeCell ref="D3:F3"/>
    <mergeCell ref="P3:T3"/>
    <mergeCell ref="D54:E54"/>
    <mergeCell ref="J54:K54"/>
  </mergeCells>
  <pageMargins left="0.25" right="0.25" top="0.75" bottom="0.75" header="0.3" footer="0.3"/>
  <pageSetup paperSize="8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33"/>
  <sheetViews>
    <sheetView topLeftCell="A7" workbookViewId="0">
      <selection activeCell="C35" sqref="C35"/>
    </sheetView>
  </sheetViews>
  <sheetFormatPr defaultColWidth="8.85546875" defaultRowHeight="15"/>
  <cols>
    <col min="1" max="2" width="8.85546875" style="45"/>
    <col min="3" max="3" width="13.28515625" style="45" customWidth="1"/>
    <col min="4" max="4" width="23.7109375" style="45" customWidth="1"/>
    <col min="5" max="5" width="19.42578125" style="45" customWidth="1"/>
    <col min="6" max="6" width="41.7109375" style="45" hidden="1" customWidth="1"/>
    <col min="7" max="16384" width="8.85546875" style="45"/>
  </cols>
  <sheetData>
    <row r="4" spans="3:9" ht="31.15" customHeight="1">
      <c r="C4" s="106" t="s">
        <v>85</v>
      </c>
      <c r="D4" s="108"/>
      <c r="E4" s="107"/>
    </row>
    <row r="5" spans="3:9" ht="28.9" customHeight="1">
      <c r="C5" s="87" t="s">
        <v>48</v>
      </c>
      <c r="D5" s="87" t="s">
        <v>49</v>
      </c>
      <c r="E5" s="87" t="s">
        <v>50</v>
      </c>
      <c r="F5" s="87" t="s">
        <v>52</v>
      </c>
    </row>
    <row r="6" spans="3:9" ht="18" customHeight="1">
      <c r="C6" s="87" t="s">
        <v>168</v>
      </c>
      <c r="D6" s="87">
        <v>40.9</v>
      </c>
      <c r="E6" s="87">
        <v>1</v>
      </c>
      <c r="F6" s="87" t="s">
        <v>60</v>
      </c>
      <c r="I6" s="45">
        <f>SUM(E6*D6)</f>
        <v>40.9</v>
      </c>
    </row>
    <row r="7" spans="3:9" ht="18" customHeight="1">
      <c r="C7" s="87" t="s">
        <v>169</v>
      </c>
      <c r="D7" s="87">
        <v>41.3</v>
      </c>
      <c r="E7" s="87">
        <v>2</v>
      </c>
      <c r="F7" s="87" t="s">
        <v>80</v>
      </c>
      <c r="I7" s="45">
        <f t="shared" ref="I7:I32" si="0">SUM(E7*D7)</f>
        <v>82.6</v>
      </c>
    </row>
    <row r="8" spans="3:9" ht="18" customHeight="1">
      <c r="C8" s="87" t="s">
        <v>170</v>
      </c>
      <c r="D8" s="87">
        <v>39.299999999999997</v>
      </c>
      <c r="E8" s="87">
        <v>1</v>
      </c>
      <c r="F8" s="87" t="s">
        <v>80</v>
      </c>
      <c r="I8" s="45">
        <f t="shared" si="0"/>
        <v>39.299999999999997</v>
      </c>
    </row>
    <row r="9" spans="3:9" ht="18" customHeight="1">
      <c r="C9" s="87" t="s">
        <v>171</v>
      </c>
      <c r="D9" s="87">
        <v>39.6</v>
      </c>
      <c r="E9" s="87">
        <v>1</v>
      </c>
      <c r="F9" s="87" t="s">
        <v>80</v>
      </c>
      <c r="I9" s="45">
        <f t="shared" si="0"/>
        <v>39.6</v>
      </c>
    </row>
    <row r="10" spans="3:9" ht="18" customHeight="1">
      <c r="C10" s="87" t="s">
        <v>172</v>
      </c>
      <c r="D10" s="87">
        <v>41</v>
      </c>
      <c r="E10" s="87">
        <v>2</v>
      </c>
      <c r="F10" s="87" t="s">
        <v>80</v>
      </c>
      <c r="I10" s="45">
        <f t="shared" si="0"/>
        <v>82</v>
      </c>
    </row>
    <row r="11" spans="3:9" ht="18" customHeight="1">
      <c r="C11" s="87" t="s">
        <v>173</v>
      </c>
      <c r="D11" s="87">
        <v>41.9</v>
      </c>
      <c r="E11" s="87">
        <v>2</v>
      </c>
      <c r="F11" s="87" t="s">
        <v>80</v>
      </c>
      <c r="I11" s="45">
        <f t="shared" si="0"/>
        <v>83.8</v>
      </c>
    </row>
    <row r="12" spans="3:9" ht="18" customHeight="1">
      <c r="C12" s="87" t="s">
        <v>174</v>
      </c>
      <c r="D12" s="87">
        <v>47.3</v>
      </c>
      <c r="E12" s="87">
        <v>1</v>
      </c>
      <c r="F12" s="87" t="s">
        <v>81</v>
      </c>
      <c r="I12" s="45">
        <f t="shared" si="0"/>
        <v>47.3</v>
      </c>
    </row>
    <row r="13" spans="3:9" ht="18" customHeight="1">
      <c r="C13" s="87" t="s">
        <v>175</v>
      </c>
      <c r="D13" s="87">
        <v>53.3</v>
      </c>
      <c r="E13" s="87">
        <v>1</v>
      </c>
      <c r="F13" s="87" t="s">
        <v>81</v>
      </c>
      <c r="I13" s="45">
        <f t="shared" si="0"/>
        <v>53.3</v>
      </c>
    </row>
    <row r="14" spans="3:9" ht="18" customHeight="1">
      <c r="C14" s="87" t="s">
        <v>176</v>
      </c>
      <c r="D14" s="87">
        <v>49.2</v>
      </c>
      <c r="E14" s="87">
        <v>1</v>
      </c>
      <c r="F14" s="87" t="s">
        <v>81</v>
      </c>
      <c r="I14" s="45">
        <f t="shared" si="0"/>
        <v>49.2</v>
      </c>
    </row>
    <row r="15" spans="3:9" ht="18" customHeight="1">
      <c r="C15" s="87" t="s">
        <v>177</v>
      </c>
      <c r="D15" s="93">
        <v>48.5</v>
      </c>
      <c r="E15" s="87">
        <v>1</v>
      </c>
      <c r="F15" s="87" t="s">
        <v>81</v>
      </c>
      <c r="I15" s="45">
        <f t="shared" si="0"/>
        <v>48.5</v>
      </c>
    </row>
    <row r="16" spans="3:9" ht="18" customHeight="1">
      <c r="C16" s="87" t="s">
        <v>178</v>
      </c>
      <c r="D16" s="93">
        <v>47.8</v>
      </c>
      <c r="E16" s="87">
        <v>1</v>
      </c>
      <c r="F16" s="87" t="s">
        <v>81</v>
      </c>
      <c r="I16" s="45">
        <f t="shared" si="0"/>
        <v>47.8</v>
      </c>
    </row>
    <row r="17" spans="3:9" ht="18.600000000000001" customHeight="1">
      <c r="C17" s="87" t="s">
        <v>179</v>
      </c>
      <c r="D17" s="93">
        <v>48.2</v>
      </c>
      <c r="E17" s="87">
        <v>1</v>
      </c>
      <c r="F17" s="87" t="s">
        <v>81</v>
      </c>
      <c r="I17" s="45">
        <f t="shared" si="0"/>
        <v>48.2</v>
      </c>
    </row>
    <row r="18" spans="3:9" ht="18" customHeight="1">
      <c r="C18" s="87" t="s">
        <v>180</v>
      </c>
      <c r="D18" s="93">
        <v>48.1</v>
      </c>
      <c r="E18" s="87">
        <v>1</v>
      </c>
      <c r="F18" s="87" t="s">
        <v>81</v>
      </c>
      <c r="I18" s="45">
        <f t="shared" si="0"/>
        <v>48.1</v>
      </c>
    </row>
    <row r="19" spans="3:9" ht="18" customHeight="1">
      <c r="C19" s="87" t="s">
        <v>181</v>
      </c>
      <c r="D19" s="87">
        <v>53.9</v>
      </c>
      <c r="E19" s="87">
        <v>1</v>
      </c>
      <c r="F19" s="87" t="s">
        <v>81</v>
      </c>
      <c r="I19" s="45">
        <f t="shared" si="0"/>
        <v>53.9</v>
      </c>
    </row>
    <row r="20" spans="3:9" ht="18" customHeight="1">
      <c r="C20" s="87" t="s">
        <v>182</v>
      </c>
      <c r="D20" s="87">
        <v>54.1</v>
      </c>
      <c r="E20" s="87">
        <v>1</v>
      </c>
      <c r="F20" s="87" t="s">
        <v>82</v>
      </c>
      <c r="I20" s="45">
        <f t="shared" si="0"/>
        <v>54.1</v>
      </c>
    </row>
    <row r="21" spans="3:9" ht="18" customHeight="1">
      <c r="C21" s="87" t="s">
        <v>183</v>
      </c>
      <c r="D21" s="87">
        <v>54.5</v>
      </c>
      <c r="E21" s="87">
        <v>1</v>
      </c>
      <c r="F21" s="87" t="s">
        <v>82</v>
      </c>
      <c r="I21" s="45">
        <f t="shared" si="0"/>
        <v>54.5</v>
      </c>
    </row>
    <row r="22" spans="3:9" ht="18" customHeight="1">
      <c r="C22" s="87" t="s">
        <v>184</v>
      </c>
      <c r="D22" s="87">
        <v>57.5</v>
      </c>
      <c r="E22" s="89">
        <v>2</v>
      </c>
      <c r="F22" s="87" t="s">
        <v>82</v>
      </c>
      <c r="I22" s="45">
        <f t="shared" si="0"/>
        <v>115</v>
      </c>
    </row>
    <row r="23" spans="3:9" ht="18" customHeight="1">
      <c r="C23" s="87" t="s">
        <v>185</v>
      </c>
      <c r="D23" s="87">
        <v>55.3</v>
      </c>
      <c r="E23" s="90">
        <v>1</v>
      </c>
      <c r="F23" s="87" t="s">
        <v>82</v>
      </c>
      <c r="I23" s="45">
        <f t="shared" si="0"/>
        <v>55.3</v>
      </c>
    </row>
    <row r="24" spans="3:9" ht="18.600000000000001" customHeight="1">
      <c r="C24" s="87" t="s">
        <v>186</v>
      </c>
      <c r="D24" s="87">
        <v>54.3</v>
      </c>
      <c r="E24" s="90">
        <v>1</v>
      </c>
      <c r="F24" s="87" t="s">
        <v>82</v>
      </c>
      <c r="I24" s="45">
        <f t="shared" si="0"/>
        <v>54.3</v>
      </c>
    </row>
    <row r="25" spans="3:9" ht="18" customHeight="1">
      <c r="C25" s="87" t="s">
        <v>187</v>
      </c>
      <c r="D25" s="87">
        <v>55.7</v>
      </c>
      <c r="E25" s="90">
        <v>1</v>
      </c>
      <c r="F25" s="87" t="s">
        <v>82</v>
      </c>
      <c r="I25" s="45">
        <f t="shared" si="0"/>
        <v>55.7</v>
      </c>
    </row>
    <row r="26" spans="3:9" ht="18" customHeight="1">
      <c r="C26" s="87" t="s">
        <v>188</v>
      </c>
      <c r="D26" s="87">
        <v>74.400000000000006</v>
      </c>
      <c r="E26" s="90">
        <v>1</v>
      </c>
      <c r="F26" s="87" t="s">
        <v>83</v>
      </c>
      <c r="I26" s="45">
        <f t="shared" si="0"/>
        <v>74.400000000000006</v>
      </c>
    </row>
    <row r="27" spans="3:9" ht="18" customHeight="1">
      <c r="C27" s="87" t="s">
        <v>189</v>
      </c>
      <c r="D27" s="87">
        <v>87.3</v>
      </c>
      <c r="E27" s="90">
        <v>1</v>
      </c>
      <c r="F27" s="87" t="s">
        <v>83</v>
      </c>
      <c r="I27" s="45">
        <f t="shared" si="0"/>
        <v>87.3</v>
      </c>
    </row>
    <row r="28" spans="3:9" ht="18" customHeight="1">
      <c r="C28" s="87" t="s">
        <v>190</v>
      </c>
      <c r="D28" s="87">
        <v>71.900000000000006</v>
      </c>
      <c r="E28" s="90">
        <v>2</v>
      </c>
      <c r="F28" s="87" t="s">
        <v>83</v>
      </c>
      <c r="I28" s="45">
        <f t="shared" si="0"/>
        <v>143.80000000000001</v>
      </c>
    </row>
    <row r="29" spans="3:9" ht="18" customHeight="1">
      <c r="C29" s="87" t="s">
        <v>191</v>
      </c>
      <c r="D29" s="87">
        <v>74.8</v>
      </c>
      <c r="E29" s="90">
        <v>1</v>
      </c>
      <c r="F29" s="87" t="s">
        <v>83</v>
      </c>
      <c r="I29" s="45">
        <f t="shared" si="0"/>
        <v>74.8</v>
      </c>
    </row>
    <row r="30" spans="3:9" ht="18" customHeight="1">
      <c r="C30" s="87" t="s">
        <v>192</v>
      </c>
      <c r="D30" s="87">
        <v>88</v>
      </c>
      <c r="E30" s="90">
        <v>1</v>
      </c>
      <c r="F30" s="87" t="s">
        <v>83</v>
      </c>
      <c r="I30" s="45">
        <f t="shared" si="0"/>
        <v>88</v>
      </c>
    </row>
    <row r="31" spans="3:9" ht="18" customHeight="1">
      <c r="C31" s="87" t="s">
        <v>193</v>
      </c>
      <c r="D31" s="87">
        <v>79.099999999999994</v>
      </c>
      <c r="E31" s="90">
        <v>1</v>
      </c>
      <c r="F31" s="87" t="s">
        <v>84</v>
      </c>
      <c r="I31" s="45">
        <f t="shared" si="0"/>
        <v>79.099999999999994</v>
      </c>
    </row>
    <row r="32" spans="3:9" ht="18" customHeight="1">
      <c r="C32" s="87" t="s">
        <v>194</v>
      </c>
      <c r="D32" s="87">
        <v>106.8</v>
      </c>
      <c r="E32" s="90">
        <v>1</v>
      </c>
      <c r="F32" s="87" t="s">
        <v>84</v>
      </c>
      <c r="I32" s="45">
        <f t="shared" si="0"/>
        <v>106.8</v>
      </c>
    </row>
    <row r="33" spans="3:9" ht="18" customHeight="1">
      <c r="C33" s="106" t="s">
        <v>67</v>
      </c>
      <c r="D33" s="107"/>
      <c r="E33" s="87">
        <f>SUM(E6:E32)</f>
        <v>32</v>
      </c>
      <c r="F33" s="88"/>
      <c r="I33" s="45">
        <f>SUM(I6:I32)</f>
        <v>1807.6</v>
      </c>
    </row>
  </sheetData>
  <mergeCells count="2">
    <mergeCell ref="C4:E4"/>
    <mergeCell ref="C33:D33"/>
  </mergeCells>
  <phoneticPr fontId="1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33"/>
  <sheetViews>
    <sheetView topLeftCell="A13" workbookViewId="0">
      <selection activeCell="C33" sqref="C33:D33"/>
    </sheetView>
  </sheetViews>
  <sheetFormatPr defaultColWidth="8.85546875" defaultRowHeight="15"/>
  <cols>
    <col min="1" max="2" width="8.85546875" style="45"/>
    <col min="3" max="3" width="13.28515625" style="45" customWidth="1"/>
    <col min="4" max="4" width="23.7109375" style="45" customWidth="1"/>
    <col min="5" max="5" width="19.42578125" style="45" customWidth="1"/>
    <col min="6" max="6" width="41.7109375" style="45" hidden="1" customWidth="1"/>
    <col min="7" max="16384" width="8.85546875" style="45"/>
  </cols>
  <sheetData>
    <row r="4" spans="3:9" ht="31.15" customHeight="1">
      <c r="C4" s="106" t="s">
        <v>98</v>
      </c>
      <c r="D4" s="108"/>
      <c r="E4" s="107"/>
    </row>
    <row r="5" spans="3:9" ht="28.9" customHeight="1">
      <c r="C5" s="87" t="s">
        <v>48</v>
      </c>
      <c r="D5" s="87" t="s">
        <v>49</v>
      </c>
      <c r="E5" s="87" t="s">
        <v>50</v>
      </c>
      <c r="F5" s="87" t="s">
        <v>52</v>
      </c>
    </row>
    <row r="6" spans="3:9" ht="18" customHeight="1">
      <c r="C6" s="87" t="s">
        <v>168</v>
      </c>
      <c r="D6" s="87">
        <v>40.9</v>
      </c>
      <c r="E6" s="87">
        <v>1</v>
      </c>
      <c r="F6" s="87" t="s">
        <v>60</v>
      </c>
      <c r="I6" s="45">
        <f>SUM(E6*D6)</f>
        <v>40.9</v>
      </c>
    </row>
    <row r="7" spans="3:9" ht="18" customHeight="1">
      <c r="C7" s="87" t="s">
        <v>169</v>
      </c>
      <c r="D7" s="87">
        <v>41.3</v>
      </c>
      <c r="E7" s="87">
        <v>2</v>
      </c>
      <c r="F7" s="87" t="s">
        <v>80</v>
      </c>
      <c r="I7" s="45">
        <f t="shared" ref="I7:I32" si="0">SUM(E7*D7)</f>
        <v>82.6</v>
      </c>
    </row>
    <row r="8" spans="3:9" ht="18" customHeight="1">
      <c r="C8" s="87" t="s">
        <v>170</v>
      </c>
      <c r="D8" s="87">
        <v>39.299999999999997</v>
      </c>
      <c r="E8" s="87">
        <v>1</v>
      </c>
      <c r="F8" s="87" t="s">
        <v>80</v>
      </c>
      <c r="I8" s="45">
        <f t="shared" si="0"/>
        <v>39.299999999999997</v>
      </c>
    </row>
    <row r="9" spans="3:9" ht="18" customHeight="1">
      <c r="C9" s="87" t="s">
        <v>171</v>
      </c>
      <c r="D9" s="87">
        <v>39.6</v>
      </c>
      <c r="E9" s="87">
        <v>1</v>
      </c>
      <c r="F9" s="87" t="s">
        <v>80</v>
      </c>
      <c r="I9" s="45">
        <f t="shared" si="0"/>
        <v>39.6</v>
      </c>
    </row>
    <row r="10" spans="3:9" ht="18" customHeight="1">
      <c r="C10" s="87" t="s">
        <v>172</v>
      </c>
      <c r="D10" s="87">
        <v>41</v>
      </c>
      <c r="E10" s="87">
        <v>2</v>
      </c>
      <c r="F10" s="87" t="s">
        <v>80</v>
      </c>
      <c r="I10" s="45">
        <f t="shared" si="0"/>
        <v>82</v>
      </c>
    </row>
    <row r="11" spans="3:9" ht="18" customHeight="1">
      <c r="C11" s="87" t="s">
        <v>173</v>
      </c>
      <c r="D11" s="87">
        <v>41.9</v>
      </c>
      <c r="E11" s="87">
        <v>2</v>
      </c>
      <c r="F11" s="87" t="s">
        <v>80</v>
      </c>
      <c r="I11" s="45">
        <f t="shared" si="0"/>
        <v>83.8</v>
      </c>
    </row>
    <row r="12" spans="3:9" ht="18" customHeight="1">
      <c r="C12" s="87" t="s">
        <v>174</v>
      </c>
      <c r="D12" s="87">
        <v>47.3</v>
      </c>
      <c r="E12" s="87">
        <v>1</v>
      </c>
      <c r="F12" s="87" t="s">
        <v>81</v>
      </c>
      <c r="I12" s="45">
        <f t="shared" si="0"/>
        <v>47.3</v>
      </c>
    </row>
    <row r="13" spans="3:9" ht="18" customHeight="1">
      <c r="C13" s="87" t="s">
        <v>175</v>
      </c>
      <c r="D13" s="87">
        <v>53.3</v>
      </c>
      <c r="E13" s="87">
        <v>1</v>
      </c>
      <c r="F13" s="87" t="s">
        <v>81</v>
      </c>
      <c r="I13" s="45">
        <f t="shared" si="0"/>
        <v>53.3</v>
      </c>
    </row>
    <row r="14" spans="3:9" ht="18" customHeight="1">
      <c r="C14" s="87" t="s">
        <v>176</v>
      </c>
      <c r="D14" s="87">
        <v>49.2</v>
      </c>
      <c r="E14" s="87">
        <v>1</v>
      </c>
      <c r="F14" s="87" t="s">
        <v>81</v>
      </c>
      <c r="I14" s="45">
        <f t="shared" si="0"/>
        <v>49.2</v>
      </c>
    </row>
    <row r="15" spans="3:9" ht="18" customHeight="1">
      <c r="C15" s="87" t="s">
        <v>177</v>
      </c>
      <c r="D15" s="94">
        <v>48.5</v>
      </c>
      <c r="E15" s="87">
        <v>1</v>
      </c>
      <c r="F15" s="87" t="s">
        <v>81</v>
      </c>
      <c r="I15" s="45">
        <f t="shared" si="0"/>
        <v>48.5</v>
      </c>
    </row>
    <row r="16" spans="3:9" ht="18" customHeight="1">
      <c r="C16" s="87" t="s">
        <v>178</v>
      </c>
      <c r="D16" s="94">
        <v>47.8</v>
      </c>
      <c r="E16" s="87">
        <v>1</v>
      </c>
      <c r="F16" s="87" t="s">
        <v>81</v>
      </c>
      <c r="I16" s="45">
        <f t="shared" si="0"/>
        <v>47.8</v>
      </c>
    </row>
    <row r="17" spans="3:9" ht="18.600000000000001" customHeight="1">
      <c r="C17" s="87" t="s">
        <v>179</v>
      </c>
      <c r="D17" s="94">
        <v>48.2</v>
      </c>
      <c r="E17" s="87">
        <v>1</v>
      </c>
      <c r="F17" s="87" t="s">
        <v>81</v>
      </c>
      <c r="I17" s="45">
        <f t="shared" si="0"/>
        <v>48.2</v>
      </c>
    </row>
    <row r="18" spans="3:9" ht="18" customHeight="1">
      <c r="C18" s="87" t="s">
        <v>180</v>
      </c>
      <c r="D18" s="94">
        <v>48.1</v>
      </c>
      <c r="E18" s="87">
        <v>1</v>
      </c>
      <c r="F18" s="87" t="s">
        <v>81</v>
      </c>
      <c r="I18" s="45">
        <f t="shared" si="0"/>
        <v>48.1</v>
      </c>
    </row>
    <row r="19" spans="3:9" ht="18" customHeight="1">
      <c r="C19" s="87" t="s">
        <v>181</v>
      </c>
      <c r="D19" s="87">
        <v>53.9</v>
      </c>
      <c r="E19" s="87">
        <v>1</v>
      </c>
      <c r="F19" s="87" t="s">
        <v>81</v>
      </c>
      <c r="I19" s="45">
        <f t="shared" si="0"/>
        <v>53.9</v>
      </c>
    </row>
    <row r="20" spans="3:9" ht="18" customHeight="1">
      <c r="C20" s="87" t="s">
        <v>182</v>
      </c>
      <c r="D20" s="87">
        <v>54.1</v>
      </c>
      <c r="E20" s="87">
        <v>1</v>
      </c>
      <c r="F20" s="87" t="s">
        <v>82</v>
      </c>
      <c r="I20" s="45">
        <f t="shared" si="0"/>
        <v>54.1</v>
      </c>
    </row>
    <row r="21" spans="3:9" ht="18" customHeight="1">
      <c r="C21" s="87" t="s">
        <v>183</v>
      </c>
      <c r="D21" s="87">
        <v>54.5</v>
      </c>
      <c r="E21" s="87">
        <v>1</v>
      </c>
      <c r="F21" s="87" t="s">
        <v>82</v>
      </c>
      <c r="I21" s="45">
        <f t="shared" si="0"/>
        <v>54.5</v>
      </c>
    </row>
    <row r="22" spans="3:9" ht="18" customHeight="1">
      <c r="C22" s="87" t="s">
        <v>184</v>
      </c>
      <c r="D22" s="87">
        <v>57.5</v>
      </c>
      <c r="E22" s="89">
        <v>2</v>
      </c>
      <c r="F22" s="87" t="s">
        <v>82</v>
      </c>
      <c r="I22" s="45">
        <f t="shared" si="0"/>
        <v>115</v>
      </c>
    </row>
    <row r="23" spans="3:9" ht="18" customHeight="1">
      <c r="C23" s="87" t="s">
        <v>185</v>
      </c>
      <c r="D23" s="87">
        <v>55.3</v>
      </c>
      <c r="E23" s="90">
        <v>1</v>
      </c>
      <c r="F23" s="87" t="s">
        <v>82</v>
      </c>
      <c r="I23" s="45">
        <f t="shared" si="0"/>
        <v>55.3</v>
      </c>
    </row>
    <row r="24" spans="3:9" ht="18.600000000000001" customHeight="1">
      <c r="C24" s="87" t="s">
        <v>186</v>
      </c>
      <c r="D24" s="87">
        <v>54.3</v>
      </c>
      <c r="E24" s="90">
        <v>1</v>
      </c>
      <c r="F24" s="87" t="s">
        <v>82</v>
      </c>
      <c r="I24" s="45">
        <f t="shared" si="0"/>
        <v>54.3</v>
      </c>
    </row>
    <row r="25" spans="3:9" ht="18" customHeight="1">
      <c r="C25" s="87" t="s">
        <v>187</v>
      </c>
      <c r="D25" s="87">
        <v>55.7</v>
      </c>
      <c r="E25" s="90">
        <v>1</v>
      </c>
      <c r="F25" s="87" t="s">
        <v>82</v>
      </c>
      <c r="I25" s="45">
        <f t="shared" si="0"/>
        <v>55.7</v>
      </c>
    </row>
    <row r="26" spans="3:9" ht="18" customHeight="1">
      <c r="C26" s="87" t="s">
        <v>188</v>
      </c>
      <c r="D26" s="87">
        <v>74.400000000000006</v>
      </c>
      <c r="E26" s="90">
        <v>1</v>
      </c>
      <c r="F26" s="87" t="s">
        <v>83</v>
      </c>
      <c r="I26" s="45">
        <f t="shared" si="0"/>
        <v>74.400000000000006</v>
      </c>
    </row>
    <row r="27" spans="3:9" ht="18" customHeight="1">
      <c r="C27" s="87" t="s">
        <v>189</v>
      </c>
      <c r="D27" s="87">
        <v>87.3</v>
      </c>
      <c r="E27" s="90">
        <v>1</v>
      </c>
      <c r="F27" s="87" t="s">
        <v>83</v>
      </c>
      <c r="I27" s="45">
        <f t="shared" si="0"/>
        <v>87.3</v>
      </c>
    </row>
    <row r="28" spans="3:9" ht="18" customHeight="1">
      <c r="C28" s="87" t="s">
        <v>190</v>
      </c>
      <c r="D28" s="87">
        <v>71.900000000000006</v>
      </c>
      <c r="E28" s="90">
        <v>2</v>
      </c>
      <c r="F28" s="87" t="s">
        <v>83</v>
      </c>
      <c r="I28" s="45">
        <f t="shared" si="0"/>
        <v>143.80000000000001</v>
      </c>
    </row>
    <row r="29" spans="3:9" ht="18" customHeight="1">
      <c r="C29" s="87" t="s">
        <v>191</v>
      </c>
      <c r="D29" s="87">
        <v>74.8</v>
      </c>
      <c r="E29" s="90">
        <v>1</v>
      </c>
      <c r="F29" s="87" t="s">
        <v>83</v>
      </c>
      <c r="I29" s="45">
        <f t="shared" si="0"/>
        <v>74.8</v>
      </c>
    </row>
    <row r="30" spans="3:9" ht="18" customHeight="1">
      <c r="C30" s="87" t="s">
        <v>192</v>
      </c>
      <c r="D30" s="87">
        <v>88</v>
      </c>
      <c r="E30" s="90">
        <v>1</v>
      </c>
      <c r="F30" s="87" t="s">
        <v>83</v>
      </c>
      <c r="I30" s="45">
        <f t="shared" si="0"/>
        <v>88</v>
      </c>
    </row>
    <row r="31" spans="3:9" ht="18" customHeight="1">
      <c r="C31" s="87" t="s">
        <v>193</v>
      </c>
      <c r="D31" s="87">
        <v>79.099999999999994</v>
      </c>
      <c r="E31" s="90">
        <v>1</v>
      </c>
      <c r="F31" s="87" t="s">
        <v>84</v>
      </c>
      <c r="I31" s="45">
        <f t="shared" si="0"/>
        <v>79.099999999999994</v>
      </c>
    </row>
    <row r="32" spans="3:9" ht="18" customHeight="1">
      <c r="C32" s="87" t="s">
        <v>194</v>
      </c>
      <c r="D32" s="87">
        <v>106.8</v>
      </c>
      <c r="E32" s="90">
        <v>1</v>
      </c>
      <c r="F32" s="87" t="s">
        <v>84</v>
      </c>
      <c r="I32" s="45">
        <f t="shared" si="0"/>
        <v>106.8</v>
      </c>
    </row>
    <row r="33" spans="3:9" ht="18" customHeight="1">
      <c r="C33" s="106" t="s">
        <v>67</v>
      </c>
      <c r="D33" s="107"/>
      <c r="E33" s="87">
        <f>SUM(E6:E32)</f>
        <v>32</v>
      </c>
      <c r="F33" s="88"/>
      <c r="I33" s="45">
        <f>SUM(I6:I32)</f>
        <v>1807.6</v>
      </c>
    </row>
  </sheetData>
  <mergeCells count="2">
    <mergeCell ref="C4:E4"/>
    <mergeCell ref="C33:D3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3"/>
  <sheetViews>
    <sheetView topLeftCell="A13" workbookViewId="0">
      <selection activeCell="D19" sqref="D19"/>
    </sheetView>
  </sheetViews>
  <sheetFormatPr defaultColWidth="8.85546875" defaultRowHeight="15"/>
  <cols>
    <col min="1" max="2" width="8.85546875" style="45"/>
    <col min="3" max="3" width="13.28515625" style="45" customWidth="1"/>
    <col min="4" max="4" width="23.7109375" style="45" customWidth="1"/>
    <col min="5" max="5" width="19.42578125" style="45" customWidth="1"/>
    <col min="6" max="6" width="41.7109375" style="45" hidden="1" customWidth="1"/>
    <col min="7" max="16384" width="8.85546875" style="45"/>
  </cols>
  <sheetData>
    <row r="4" spans="3:8" ht="31.15" customHeight="1">
      <c r="C4" s="106" t="s">
        <v>99</v>
      </c>
      <c r="D4" s="108"/>
      <c r="E4" s="107"/>
    </row>
    <row r="5" spans="3:8" ht="28.9" customHeight="1">
      <c r="C5" s="87" t="s">
        <v>48</v>
      </c>
      <c r="D5" s="87" t="s">
        <v>49</v>
      </c>
      <c r="E5" s="87" t="s">
        <v>50</v>
      </c>
      <c r="F5" s="87" t="s">
        <v>52</v>
      </c>
    </row>
    <row r="6" spans="3:8" ht="18" customHeight="1">
      <c r="C6" s="87" t="s">
        <v>168</v>
      </c>
      <c r="D6" s="87">
        <v>40.9</v>
      </c>
      <c r="E6" s="87">
        <v>1</v>
      </c>
      <c r="F6" s="87" t="s">
        <v>60</v>
      </c>
      <c r="H6" s="45">
        <f>SUM(E6*D6)</f>
        <v>40.9</v>
      </c>
    </row>
    <row r="7" spans="3:8" ht="18" customHeight="1">
      <c r="C7" s="87" t="s">
        <v>169</v>
      </c>
      <c r="D7" s="87">
        <v>41.3</v>
      </c>
      <c r="E7" s="87">
        <v>2</v>
      </c>
      <c r="F7" s="87" t="s">
        <v>80</v>
      </c>
      <c r="H7" s="45">
        <f t="shared" ref="H7:H32" si="0">SUM(E7*D7)</f>
        <v>82.6</v>
      </c>
    </row>
    <row r="8" spans="3:8" ht="18" customHeight="1">
      <c r="C8" s="87" t="s">
        <v>170</v>
      </c>
      <c r="D8" s="87">
        <v>39.299999999999997</v>
      </c>
      <c r="E8" s="87">
        <v>1</v>
      </c>
      <c r="F8" s="87" t="s">
        <v>80</v>
      </c>
      <c r="H8" s="45">
        <f t="shared" si="0"/>
        <v>39.299999999999997</v>
      </c>
    </row>
    <row r="9" spans="3:8" ht="18" customHeight="1">
      <c r="C9" s="87" t="s">
        <v>171</v>
      </c>
      <c r="D9" s="87">
        <v>39.6</v>
      </c>
      <c r="E9" s="87">
        <v>1</v>
      </c>
      <c r="F9" s="87" t="s">
        <v>80</v>
      </c>
      <c r="H9" s="45">
        <f t="shared" si="0"/>
        <v>39.6</v>
      </c>
    </row>
    <row r="10" spans="3:8" ht="18" customHeight="1">
      <c r="C10" s="87" t="s">
        <v>172</v>
      </c>
      <c r="D10" s="87">
        <v>41</v>
      </c>
      <c r="E10" s="87">
        <v>2</v>
      </c>
      <c r="F10" s="87" t="s">
        <v>80</v>
      </c>
      <c r="H10" s="45">
        <f t="shared" si="0"/>
        <v>82</v>
      </c>
    </row>
    <row r="11" spans="3:8" ht="18" customHeight="1">
      <c r="C11" s="87" t="s">
        <v>173</v>
      </c>
      <c r="D11" s="87">
        <v>41.9</v>
      </c>
      <c r="E11" s="87">
        <v>2</v>
      </c>
      <c r="F11" s="87" t="s">
        <v>80</v>
      </c>
      <c r="H11" s="45">
        <f t="shared" si="0"/>
        <v>83.8</v>
      </c>
    </row>
    <row r="12" spans="3:8" ht="18" customHeight="1">
      <c r="C12" s="87" t="s">
        <v>174</v>
      </c>
      <c r="D12" s="87">
        <v>47.3</v>
      </c>
      <c r="E12" s="87">
        <v>1</v>
      </c>
      <c r="F12" s="87" t="s">
        <v>81</v>
      </c>
      <c r="H12" s="45">
        <f t="shared" si="0"/>
        <v>47.3</v>
      </c>
    </row>
    <row r="13" spans="3:8" ht="18" customHeight="1">
      <c r="C13" s="87" t="s">
        <v>175</v>
      </c>
      <c r="D13" s="87">
        <v>53.3</v>
      </c>
      <c r="E13" s="87">
        <v>1</v>
      </c>
      <c r="F13" s="87" t="s">
        <v>81</v>
      </c>
      <c r="H13" s="45">
        <f t="shared" si="0"/>
        <v>53.3</v>
      </c>
    </row>
    <row r="14" spans="3:8" ht="18" customHeight="1">
      <c r="C14" s="87" t="s">
        <v>176</v>
      </c>
      <c r="D14" s="87">
        <v>49.2</v>
      </c>
      <c r="E14" s="87">
        <v>1</v>
      </c>
      <c r="F14" s="87" t="s">
        <v>81</v>
      </c>
      <c r="H14" s="45">
        <f t="shared" si="0"/>
        <v>49.2</v>
      </c>
    </row>
    <row r="15" spans="3:8" ht="18" customHeight="1">
      <c r="C15" s="87" t="s">
        <v>177</v>
      </c>
      <c r="D15" s="94">
        <v>48.5</v>
      </c>
      <c r="E15" s="87">
        <v>1</v>
      </c>
      <c r="F15" s="87" t="s">
        <v>81</v>
      </c>
      <c r="H15" s="45">
        <f t="shared" si="0"/>
        <v>48.5</v>
      </c>
    </row>
    <row r="16" spans="3:8" ht="18" customHeight="1">
      <c r="C16" s="87" t="s">
        <v>178</v>
      </c>
      <c r="D16" s="94">
        <v>47.8</v>
      </c>
      <c r="E16" s="87">
        <v>1</v>
      </c>
      <c r="F16" s="87" t="s">
        <v>81</v>
      </c>
      <c r="H16" s="45">
        <f t="shared" si="0"/>
        <v>47.8</v>
      </c>
    </row>
    <row r="17" spans="3:8" ht="18.600000000000001" customHeight="1">
      <c r="C17" s="87" t="s">
        <v>179</v>
      </c>
      <c r="D17" s="94">
        <v>48.2</v>
      </c>
      <c r="E17" s="87">
        <v>1</v>
      </c>
      <c r="F17" s="87" t="s">
        <v>81</v>
      </c>
      <c r="H17" s="45">
        <f t="shared" si="0"/>
        <v>48.2</v>
      </c>
    </row>
    <row r="18" spans="3:8" ht="18" customHeight="1">
      <c r="C18" s="87" t="s">
        <v>180</v>
      </c>
      <c r="D18" s="94">
        <v>48.1</v>
      </c>
      <c r="E18" s="87">
        <v>1</v>
      </c>
      <c r="F18" s="87" t="s">
        <v>81</v>
      </c>
      <c r="H18" s="45">
        <f t="shared" si="0"/>
        <v>48.1</v>
      </c>
    </row>
    <row r="19" spans="3:8" ht="18" customHeight="1">
      <c r="C19" s="87" t="s">
        <v>181</v>
      </c>
      <c r="D19" s="87">
        <v>53.9</v>
      </c>
      <c r="E19" s="87">
        <v>1</v>
      </c>
      <c r="F19" s="87" t="s">
        <v>81</v>
      </c>
      <c r="H19" s="45">
        <f t="shared" si="0"/>
        <v>53.9</v>
      </c>
    </row>
    <row r="20" spans="3:8" ht="18" customHeight="1">
      <c r="C20" s="87" t="s">
        <v>182</v>
      </c>
      <c r="D20" s="87">
        <v>54.1</v>
      </c>
      <c r="E20" s="87">
        <v>1</v>
      </c>
      <c r="F20" s="87" t="s">
        <v>82</v>
      </c>
      <c r="H20" s="45">
        <f t="shared" si="0"/>
        <v>54.1</v>
      </c>
    </row>
    <row r="21" spans="3:8" ht="18" customHeight="1">
      <c r="C21" s="87" t="s">
        <v>183</v>
      </c>
      <c r="D21" s="87">
        <v>54.5</v>
      </c>
      <c r="E21" s="87">
        <v>1</v>
      </c>
      <c r="F21" s="87" t="s">
        <v>82</v>
      </c>
      <c r="H21" s="45">
        <f t="shared" si="0"/>
        <v>54.5</v>
      </c>
    </row>
    <row r="22" spans="3:8" ht="18" customHeight="1">
      <c r="C22" s="87" t="s">
        <v>184</v>
      </c>
      <c r="D22" s="87">
        <v>57.5</v>
      </c>
      <c r="E22" s="89">
        <v>2</v>
      </c>
      <c r="F22" s="87" t="s">
        <v>82</v>
      </c>
      <c r="H22" s="45">
        <f t="shared" si="0"/>
        <v>115</v>
      </c>
    </row>
    <row r="23" spans="3:8" ht="18" customHeight="1">
      <c r="C23" s="87" t="s">
        <v>185</v>
      </c>
      <c r="D23" s="87">
        <v>55.3</v>
      </c>
      <c r="E23" s="90">
        <v>1</v>
      </c>
      <c r="F23" s="87" t="s">
        <v>82</v>
      </c>
      <c r="H23" s="45">
        <f t="shared" si="0"/>
        <v>55.3</v>
      </c>
    </row>
    <row r="24" spans="3:8" ht="18.600000000000001" customHeight="1">
      <c r="C24" s="87" t="s">
        <v>186</v>
      </c>
      <c r="D24" s="87">
        <v>54.3</v>
      </c>
      <c r="E24" s="90">
        <v>1</v>
      </c>
      <c r="F24" s="87" t="s">
        <v>82</v>
      </c>
      <c r="H24" s="45">
        <f t="shared" si="0"/>
        <v>54.3</v>
      </c>
    </row>
    <row r="25" spans="3:8" ht="18" customHeight="1">
      <c r="C25" s="87" t="s">
        <v>187</v>
      </c>
      <c r="D25" s="87">
        <v>55.7</v>
      </c>
      <c r="E25" s="90">
        <v>1</v>
      </c>
      <c r="F25" s="87" t="s">
        <v>82</v>
      </c>
      <c r="H25" s="45">
        <f t="shared" si="0"/>
        <v>55.7</v>
      </c>
    </row>
    <row r="26" spans="3:8" ht="18" customHeight="1">
      <c r="C26" s="87" t="s">
        <v>188</v>
      </c>
      <c r="D26" s="87">
        <v>74.400000000000006</v>
      </c>
      <c r="E26" s="90">
        <v>1</v>
      </c>
      <c r="F26" s="87" t="s">
        <v>83</v>
      </c>
      <c r="H26" s="45">
        <f t="shared" si="0"/>
        <v>74.400000000000006</v>
      </c>
    </row>
    <row r="27" spans="3:8" ht="18" customHeight="1">
      <c r="C27" s="87" t="s">
        <v>189</v>
      </c>
      <c r="D27" s="87">
        <v>87.3</v>
      </c>
      <c r="E27" s="90">
        <v>1</v>
      </c>
      <c r="F27" s="87" t="s">
        <v>83</v>
      </c>
      <c r="H27" s="45">
        <f t="shared" si="0"/>
        <v>87.3</v>
      </c>
    </row>
    <row r="28" spans="3:8" ht="18" customHeight="1">
      <c r="C28" s="87" t="s">
        <v>190</v>
      </c>
      <c r="D28" s="87">
        <v>71.900000000000006</v>
      </c>
      <c r="E28" s="90">
        <v>2</v>
      </c>
      <c r="F28" s="87" t="s">
        <v>83</v>
      </c>
      <c r="H28" s="45">
        <f t="shared" si="0"/>
        <v>143.80000000000001</v>
      </c>
    </row>
    <row r="29" spans="3:8" ht="18" customHeight="1">
      <c r="C29" s="87" t="s">
        <v>191</v>
      </c>
      <c r="D29" s="87">
        <v>74.8</v>
      </c>
      <c r="E29" s="90">
        <v>1</v>
      </c>
      <c r="F29" s="87" t="s">
        <v>83</v>
      </c>
      <c r="H29" s="45">
        <f t="shared" si="0"/>
        <v>74.8</v>
      </c>
    </row>
    <row r="30" spans="3:8" ht="18" customHeight="1">
      <c r="C30" s="87" t="s">
        <v>192</v>
      </c>
      <c r="D30" s="87">
        <v>88</v>
      </c>
      <c r="E30" s="90">
        <v>1</v>
      </c>
      <c r="F30" s="87" t="s">
        <v>83</v>
      </c>
      <c r="H30" s="45">
        <f t="shared" si="0"/>
        <v>88</v>
      </c>
    </row>
    <row r="31" spans="3:8" ht="18" customHeight="1">
      <c r="C31" s="87" t="s">
        <v>193</v>
      </c>
      <c r="D31" s="87">
        <v>79.099999999999994</v>
      </c>
      <c r="E31" s="90">
        <v>1</v>
      </c>
      <c r="F31" s="87" t="s">
        <v>84</v>
      </c>
      <c r="H31" s="45">
        <f t="shared" si="0"/>
        <v>79.099999999999994</v>
      </c>
    </row>
    <row r="32" spans="3:8" ht="18" customHeight="1">
      <c r="C32" s="87" t="s">
        <v>194</v>
      </c>
      <c r="D32" s="87">
        <v>106.8</v>
      </c>
      <c r="E32" s="90">
        <v>1</v>
      </c>
      <c r="F32" s="87" t="s">
        <v>84</v>
      </c>
      <c r="H32" s="45">
        <f t="shared" si="0"/>
        <v>106.8</v>
      </c>
    </row>
    <row r="33" spans="3:8" ht="18" customHeight="1">
      <c r="C33" s="106" t="s">
        <v>67</v>
      </c>
      <c r="D33" s="107"/>
      <c r="E33" s="87">
        <f>SUM(E6:E32)</f>
        <v>32</v>
      </c>
      <c r="F33" s="88"/>
      <c r="H33" s="45">
        <f>SUM(H6:H32)</f>
        <v>1807.6</v>
      </c>
    </row>
  </sheetData>
  <mergeCells count="2">
    <mergeCell ref="C4:E4"/>
    <mergeCell ref="C33:D3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4"/>
  <sheetViews>
    <sheetView workbookViewId="0">
      <selection activeCell="D21" sqref="D21"/>
    </sheetView>
  </sheetViews>
  <sheetFormatPr defaultColWidth="8.85546875" defaultRowHeight="15"/>
  <cols>
    <col min="1" max="2" width="8.85546875" style="45"/>
    <col min="3" max="3" width="13.28515625" style="45" customWidth="1"/>
    <col min="4" max="4" width="23.7109375" style="45" customWidth="1"/>
    <col min="5" max="5" width="19.42578125" style="45" customWidth="1"/>
    <col min="6" max="6" width="41.7109375" style="45" hidden="1" customWidth="1"/>
    <col min="7" max="16384" width="8.85546875" style="45"/>
  </cols>
  <sheetData>
    <row r="4" spans="3:6" ht="31.15" customHeight="1">
      <c r="C4" s="106" t="s">
        <v>86</v>
      </c>
      <c r="D4" s="108"/>
      <c r="E4" s="107"/>
    </row>
    <row r="5" spans="3:6" ht="28.9" customHeight="1">
      <c r="C5" s="87" t="s">
        <v>48</v>
      </c>
      <c r="D5" s="87" t="s">
        <v>49</v>
      </c>
      <c r="E5" s="87" t="s">
        <v>50</v>
      </c>
      <c r="F5" s="87" t="s">
        <v>52</v>
      </c>
    </row>
    <row r="6" spans="3:6" ht="18" customHeight="1">
      <c r="C6" s="87" t="s">
        <v>195</v>
      </c>
      <c r="D6" s="87">
        <v>170.8</v>
      </c>
      <c r="E6" s="87">
        <v>1</v>
      </c>
      <c r="F6" s="87" t="s">
        <v>87</v>
      </c>
    </row>
    <row r="7" spans="3:6" ht="18" customHeight="1">
      <c r="C7" s="87" t="s">
        <v>196</v>
      </c>
      <c r="D7" s="87">
        <v>189.5</v>
      </c>
      <c r="E7" s="87">
        <v>1</v>
      </c>
      <c r="F7" s="87" t="s">
        <v>87</v>
      </c>
    </row>
    <row r="8" spans="3:6" ht="18" customHeight="1">
      <c r="C8" s="87" t="s">
        <v>197</v>
      </c>
      <c r="D8" s="87">
        <v>170.3</v>
      </c>
      <c r="E8" s="87">
        <v>1</v>
      </c>
      <c r="F8" s="87" t="s">
        <v>87</v>
      </c>
    </row>
    <row r="9" spans="3:6" ht="18" customHeight="1">
      <c r="C9" s="87" t="s">
        <v>198</v>
      </c>
      <c r="D9" s="87">
        <v>189.2</v>
      </c>
      <c r="E9" s="87">
        <v>1</v>
      </c>
      <c r="F9" s="87" t="s">
        <v>87</v>
      </c>
    </row>
    <row r="10" spans="3:6" ht="18" customHeight="1">
      <c r="C10" s="87" t="s">
        <v>199</v>
      </c>
      <c r="D10" s="87">
        <v>171.9</v>
      </c>
      <c r="E10" s="87">
        <v>1</v>
      </c>
      <c r="F10" s="87" t="s">
        <v>87</v>
      </c>
    </row>
    <row r="11" spans="3:6" ht="18" customHeight="1">
      <c r="C11" s="87" t="s">
        <v>200</v>
      </c>
      <c r="D11" s="87">
        <v>202.4</v>
      </c>
      <c r="E11" s="87">
        <v>1</v>
      </c>
      <c r="F11" s="87" t="s">
        <v>87</v>
      </c>
    </row>
    <row r="12" spans="3:6" ht="18" customHeight="1">
      <c r="C12" s="97" t="s">
        <v>101</v>
      </c>
      <c r="D12" s="87">
        <v>232.5</v>
      </c>
      <c r="E12" s="87">
        <v>1</v>
      </c>
      <c r="F12" s="87" t="s">
        <v>100</v>
      </c>
    </row>
    <row r="13" spans="3:6" ht="18" customHeight="1">
      <c r="C13" s="97" t="s">
        <v>201</v>
      </c>
      <c r="D13" s="87">
        <v>103.9</v>
      </c>
      <c r="E13" s="87">
        <v>1</v>
      </c>
      <c r="F13" s="87" t="s">
        <v>44</v>
      </c>
    </row>
    <row r="14" spans="3:6" ht="18" customHeight="1">
      <c r="C14" s="97" t="s">
        <v>202</v>
      </c>
      <c r="D14" s="87">
        <v>174.4</v>
      </c>
      <c r="E14" s="87">
        <v>1</v>
      </c>
      <c r="F14" s="87" t="s">
        <v>44</v>
      </c>
    </row>
    <row r="15" spans="3:6" ht="18" customHeight="1">
      <c r="C15" s="97" t="s">
        <v>203</v>
      </c>
      <c r="D15" s="87">
        <v>147.5</v>
      </c>
      <c r="E15" s="87">
        <v>1</v>
      </c>
      <c r="F15" s="87" t="s">
        <v>44</v>
      </c>
    </row>
    <row r="16" spans="3:6" ht="18" customHeight="1">
      <c r="C16" s="106" t="s">
        <v>67</v>
      </c>
      <c r="D16" s="107"/>
      <c r="E16" s="87">
        <f>SUM(E6:E15)</f>
        <v>10</v>
      </c>
      <c r="F16" s="88"/>
    </row>
    <row r="18" spans="4:5">
      <c r="D18" s="45">
        <f>SUM(D6:D15)</f>
        <v>1752.4</v>
      </c>
    </row>
    <row r="22" spans="4:5">
      <c r="E22" s="45">
        <f>SUM(1387+331.2)</f>
        <v>1718.2</v>
      </c>
    </row>
    <row r="24" spans="4:5">
      <c r="E24" s="45">
        <f>SUM(2093.5-D18)</f>
        <v>341.09999999999991</v>
      </c>
    </row>
  </sheetData>
  <mergeCells count="2">
    <mergeCell ref="C4:E4"/>
    <mergeCell ref="C16:D16"/>
  </mergeCells>
  <phoneticPr fontId="1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workbookViewId="0">
      <selection activeCell="C4" sqref="C4:E4"/>
    </sheetView>
  </sheetViews>
  <sheetFormatPr defaultColWidth="8.85546875" defaultRowHeight="15"/>
  <cols>
    <col min="1" max="2" width="8.85546875" style="45"/>
    <col min="3" max="3" width="13.28515625" style="45" customWidth="1"/>
    <col min="4" max="4" width="23.7109375" style="45" customWidth="1"/>
    <col min="5" max="5" width="19.42578125" style="45" customWidth="1"/>
    <col min="6" max="6" width="41.7109375" style="45" hidden="1" customWidth="1"/>
    <col min="7" max="16384" width="8.85546875" style="45"/>
  </cols>
  <sheetData>
    <row r="4" spans="3:6" ht="31.15" customHeight="1">
      <c r="C4" s="106" t="s">
        <v>90</v>
      </c>
      <c r="D4" s="108"/>
      <c r="E4" s="107"/>
    </row>
    <row r="5" spans="3:6" ht="28.9" customHeight="1">
      <c r="C5" s="87" t="s">
        <v>48</v>
      </c>
      <c r="D5" s="87" t="s">
        <v>49</v>
      </c>
      <c r="E5" s="87" t="s">
        <v>50</v>
      </c>
      <c r="F5" s="87" t="s">
        <v>52</v>
      </c>
    </row>
    <row r="6" spans="3:6" ht="18.75" customHeight="1">
      <c r="C6" s="87" t="s">
        <v>101</v>
      </c>
      <c r="D6" s="87">
        <v>232.1</v>
      </c>
      <c r="E6" s="87">
        <v>1</v>
      </c>
      <c r="F6" s="87" t="s">
        <v>88</v>
      </c>
    </row>
    <row r="7" spans="3:6" ht="18" customHeight="1">
      <c r="C7" s="87" t="s">
        <v>102</v>
      </c>
      <c r="D7" s="87">
        <v>230.2</v>
      </c>
      <c r="E7" s="87">
        <v>1</v>
      </c>
      <c r="F7" s="87" t="s">
        <v>89</v>
      </c>
    </row>
    <row r="8" spans="3:6" ht="18" customHeight="1">
      <c r="C8" s="87" t="s">
        <v>103</v>
      </c>
      <c r="D8" s="87">
        <v>339.2</v>
      </c>
      <c r="E8" s="87">
        <v>1</v>
      </c>
      <c r="F8" s="87" t="s">
        <v>89</v>
      </c>
    </row>
    <row r="9" spans="3:6" ht="18" customHeight="1">
      <c r="C9" s="87" t="s">
        <v>104</v>
      </c>
      <c r="D9" s="87">
        <v>250.8</v>
      </c>
      <c r="E9" s="87">
        <v>1</v>
      </c>
      <c r="F9" s="87" t="s">
        <v>89</v>
      </c>
    </row>
    <row r="10" spans="3:6" ht="18" customHeight="1">
      <c r="C10" s="87" t="s">
        <v>105</v>
      </c>
      <c r="D10" s="87">
        <v>324</v>
      </c>
      <c r="E10" s="87">
        <v>1</v>
      </c>
      <c r="F10" s="87" t="s">
        <v>89</v>
      </c>
    </row>
    <row r="11" spans="3:6" ht="18" customHeight="1">
      <c r="C11" s="106" t="s">
        <v>67</v>
      </c>
      <c r="D11" s="107"/>
      <c r="E11" s="87">
        <f>SUM(E6:E10)</f>
        <v>5</v>
      </c>
      <c r="F11" s="88"/>
    </row>
    <row r="13" spans="3:6">
      <c r="D13" s="45">
        <f>SUM(D6:D10)</f>
        <v>1376.3</v>
      </c>
    </row>
    <row r="19" spans="3:5">
      <c r="C19" s="98" t="s">
        <v>106</v>
      </c>
      <c r="D19" s="87">
        <v>85.7</v>
      </c>
      <c r="E19" s="87">
        <v>1</v>
      </c>
    </row>
    <row r="20" spans="3:5">
      <c r="C20" s="95" t="s">
        <v>107</v>
      </c>
      <c r="D20" s="87">
        <v>126.7</v>
      </c>
      <c r="E20" s="87">
        <v>1</v>
      </c>
    </row>
    <row r="21" spans="3:5">
      <c r="C21" s="98" t="s">
        <v>108</v>
      </c>
      <c r="D21" s="87">
        <v>117.7</v>
      </c>
      <c r="E21" s="87">
        <v>1</v>
      </c>
    </row>
  </sheetData>
  <mergeCells count="2">
    <mergeCell ref="C4:E4"/>
    <mergeCell ref="C11:D11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3"/>
  <sheetViews>
    <sheetView zoomScale="115" zoomScaleNormal="115" workbookViewId="0">
      <selection activeCell="C2" sqref="C2:E19"/>
    </sheetView>
  </sheetViews>
  <sheetFormatPr defaultRowHeight="15"/>
  <cols>
    <col min="1" max="2" width="9.140625" style="45"/>
    <col min="3" max="3" width="13.28515625" style="45" customWidth="1"/>
    <col min="4" max="4" width="23.7109375" style="45" customWidth="1"/>
    <col min="5" max="5" width="24.5703125" style="45" customWidth="1"/>
    <col min="6" max="6" width="32" style="45" hidden="1" customWidth="1"/>
    <col min="7" max="16384" width="9.140625" style="45"/>
  </cols>
  <sheetData>
    <row r="2" spans="3:8" ht="18.75" customHeight="1">
      <c r="C2" s="106" t="s">
        <v>95</v>
      </c>
      <c r="D2" s="108"/>
      <c r="E2" s="107"/>
    </row>
    <row r="3" spans="3:8" ht="39" customHeight="1">
      <c r="C3" s="87" t="s">
        <v>51</v>
      </c>
      <c r="D3" s="87" t="s">
        <v>94</v>
      </c>
      <c r="E3" s="87" t="s">
        <v>50</v>
      </c>
      <c r="F3" s="87" t="s">
        <v>53</v>
      </c>
    </row>
    <row r="4" spans="3:8" ht="18" customHeight="1">
      <c r="C4" s="87" t="s">
        <v>151</v>
      </c>
      <c r="D4" s="87">
        <v>38.200000000000003</v>
      </c>
      <c r="E4" s="87">
        <v>2</v>
      </c>
      <c r="F4" s="87" t="s">
        <v>54</v>
      </c>
      <c r="H4" s="45">
        <f>SUM(E4*D4)</f>
        <v>76.400000000000006</v>
      </c>
    </row>
    <row r="5" spans="3:8" ht="18" customHeight="1">
      <c r="C5" s="87" t="s">
        <v>152</v>
      </c>
      <c r="D5" s="87">
        <v>42.1</v>
      </c>
      <c r="E5" s="87">
        <v>1</v>
      </c>
      <c r="F5" s="87" t="s">
        <v>54</v>
      </c>
      <c r="H5" s="45">
        <f t="shared" ref="H5:H18" si="0">SUM(E5*D5)</f>
        <v>42.1</v>
      </c>
    </row>
    <row r="6" spans="3:8" ht="18" customHeight="1">
      <c r="C6" s="87" t="s">
        <v>117</v>
      </c>
      <c r="D6" s="87">
        <v>38.299999999999997</v>
      </c>
      <c r="E6" s="87">
        <v>7</v>
      </c>
      <c r="F6" s="87" t="s">
        <v>54</v>
      </c>
      <c r="H6" s="45">
        <f t="shared" si="0"/>
        <v>268.09999999999997</v>
      </c>
    </row>
    <row r="7" spans="3:8" ht="15" customHeight="1">
      <c r="C7" s="87" t="s">
        <v>165</v>
      </c>
      <c r="D7" s="87">
        <v>33.1</v>
      </c>
      <c r="E7" s="87">
        <v>2</v>
      </c>
      <c r="F7" s="87" t="s">
        <v>54</v>
      </c>
      <c r="H7" s="45">
        <f t="shared" si="0"/>
        <v>66.2</v>
      </c>
    </row>
    <row r="8" spans="3:8" ht="18" customHeight="1">
      <c r="C8" s="87" t="s">
        <v>153</v>
      </c>
      <c r="D8" s="87">
        <v>37.299999999999997</v>
      </c>
      <c r="E8" s="87">
        <v>1</v>
      </c>
      <c r="F8" s="87" t="s">
        <v>54</v>
      </c>
      <c r="H8" s="45">
        <f t="shared" si="0"/>
        <v>37.299999999999997</v>
      </c>
    </row>
    <row r="9" spans="3:8" ht="15.75" customHeight="1">
      <c r="C9" s="87" t="s">
        <v>154</v>
      </c>
      <c r="D9" s="87">
        <v>36.5</v>
      </c>
      <c r="E9" s="87">
        <v>1</v>
      </c>
      <c r="F9" s="87" t="s">
        <v>54</v>
      </c>
      <c r="H9" s="45">
        <f t="shared" si="0"/>
        <v>36.5</v>
      </c>
    </row>
    <row r="10" spans="3:8">
      <c r="C10" s="87" t="s">
        <v>155</v>
      </c>
      <c r="D10" s="87">
        <v>38</v>
      </c>
      <c r="E10" s="87">
        <v>4</v>
      </c>
      <c r="F10" s="87" t="s">
        <v>54</v>
      </c>
      <c r="H10" s="45">
        <f t="shared" si="0"/>
        <v>152</v>
      </c>
    </row>
    <row r="11" spans="3:8" ht="17.25" customHeight="1">
      <c r="C11" s="87" t="s">
        <v>156</v>
      </c>
      <c r="D11" s="87">
        <v>38.200000000000003</v>
      </c>
      <c r="E11" s="87">
        <v>1</v>
      </c>
      <c r="F11" s="87" t="s">
        <v>55</v>
      </c>
      <c r="H11" s="45">
        <f t="shared" si="0"/>
        <v>38.200000000000003</v>
      </c>
    </row>
    <row r="12" spans="3:8">
      <c r="C12" s="87" t="s">
        <v>157</v>
      </c>
      <c r="D12" s="87">
        <v>37</v>
      </c>
      <c r="E12" s="87">
        <v>1</v>
      </c>
      <c r="F12" s="87" t="s">
        <v>54</v>
      </c>
      <c r="H12" s="45">
        <f t="shared" si="0"/>
        <v>37</v>
      </c>
    </row>
    <row r="13" spans="3:8">
      <c r="C13" s="87" t="s">
        <v>158</v>
      </c>
      <c r="D13" s="87">
        <v>36.799999999999997</v>
      </c>
      <c r="E13" s="87">
        <v>1</v>
      </c>
      <c r="F13" s="87" t="s">
        <v>54</v>
      </c>
      <c r="H13" s="45">
        <f t="shared" si="0"/>
        <v>36.799999999999997</v>
      </c>
    </row>
    <row r="14" spans="3:8">
      <c r="C14" s="87" t="s">
        <v>159</v>
      </c>
      <c r="D14" s="87">
        <v>36.1</v>
      </c>
      <c r="E14" s="87">
        <v>1</v>
      </c>
      <c r="F14" s="87" t="s">
        <v>54</v>
      </c>
      <c r="H14" s="45">
        <f t="shared" si="0"/>
        <v>36.1</v>
      </c>
    </row>
    <row r="15" spans="3:8">
      <c r="C15" s="87" t="s">
        <v>160</v>
      </c>
      <c r="D15" s="87">
        <v>37.1</v>
      </c>
      <c r="E15" s="87">
        <v>1</v>
      </c>
      <c r="F15" s="87" t="s">
        <v>54</v>
      </c>
      <c r="H15" s="45">
        <f t="shared" si="0"/>
        <v>37.1</v>
      </c>
    </row>
    <row r="16" spans="3:8">
      <c r="C16" s="87" t="s">
        <v>161</v>
      </c>
      <c r="D16" s="87">
        <v>79.400000000000006</v>
      </c>
      <c r="E16" s="87">
        <v>1</v>
      </c>
      <c r="F16" s="87" t="s">
        <v>56</v>
      </c>
      <c r="H16" s="45">
        <f t="shared" si="0"/>
        <v>79.400000000000006</v>
      </c>
    </row>
    <row r="17" spans="3:8">
      <c r="C17" s="87" t="s">
        <v>162</v>
      </c>
      <c r="D17" s="87">
        <v>63.7</v>
      </c>
      <c r="E17" s="87">
        <v>1</v>
      </c>
      <c r="F17" s="87" t="s">
        <v>56</v>
      </c>
      <c r="H17" s="45">
        <f t="shared" si="0"/>
        <v>63.7</v>
      </c>
    </row>
    <row r="18" spans="3:8">
      <c r="C18" s="87" t="s">
        <v>163</v>
      </c>
      <c r="D18" s="87">
        <v>63.3</v>
      </c>
      <c r="E18" s="87">
        <v>1</v>
      </c>
      <c r="F18" s="87" t="s">
        <v>57</v>
      </c>
      <c r="H18" s="45">
        <f t="shared" si="0"/>
        <v>63.3</v>
      </c>
    </row>
    <row r="19" spans="3:8">
      <c r="C19" s="106" t="s">
        <v>67</v>
      </c>
      <c r="D19" s="107"/>
      <c r="E19" s="87">
        <f>SUM(E4:E18)</f>
        <v>26</v>
      </c>
      <c r="F19" s="87" t="s">
        <v>57</v>
      </c>
      <c r="H19" s="45">
        <f>SUM(H4:H18)</f>
        <v>1070.2</v>
      </c>
    </row>
    <row r="22" spans="3:8" ht="15" customHeight="1"/>
    <row r="23" spans="3:8" ht="15" customHeight="1"/>
  </sheetData>
  <mergeCells count="2">
    <mergeCell ref="C19:D19"/>
    <mergeCell ref="C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zoomScale="85" zoomScaleNormal="85" workbookViewId="0">
      <selection activeCell="E32" sqref="C3:E32"/>
    </sheetView>
  </sheetViews>
  <sheetFormatPr defaultRowHeight="15"/>
  <cols>
    <col min="1" max="1" width="8.85546875" style="45"/>
    <col min="3" max="3" width="13.28515625" customWidth="1"/>
    <col min="4" max="4" width="23.7109375" customWidth="1"/>
    <col min="5" max="5" width="24.5703125" customWidth="1"/>
    <col min="6" max="6" width="32" style="45" hidden="1" customWidth="1"/>
  </cols>
  <sheetData>
    <row r="1" spans="3:8" s="45" customFormat="1"/>
    <row r="2" spans="3:8" s="45" customFormat="1"/>
    <row r="3" spans="3:8">
      <c r="C3" s="106" t="s">
        <v>92</v>
      </c>
      <c r="D3" s="108"/>
      <c r="E3" s="107"/>
    </row>
    <row r="4" spans="3:8" ht="31.15" customHeight="1">
      <c r="C4" s="87" t="s">
        <v>48</v>
      </c>
      <c r="D4" s="87" t="s">
        <v>49</v>
      </c>
      <c r="E4" s="87" t="s">
        <v>50</v>
      </c>
      <c r="F4" s="87" t="s">
        <v>52</v>
      </c>
    </row>
    <row r="5" spans="3:8" ht="17.25" customHeight="1">
      <c r="C5" s="87" t="s">
        <v>142</v>
      </c>
      <c r="D5" s="87">
        <v>41</v>
      </c>
      <c r="E5" s="87">
        <v>1</v>
      </c>
      <c r="F5" s="87" t="s">
        <v>60</v>
      </c>
      <c r="H5">
        <f>SUM(E5*D5)</f>
        <v>41</v>
      </c>
    </row>
    <row r="6" spans="3:8" ht="18" customHeight="1">
      <c r="C6" s="87" t="s">
        <v>143</v>
      </c>
      <c r="D6" s="87">
        <v>41.4</v>
      </c>
      <c r="E6" s="87">
        <v>5</v>
      </c>
      <c r="F6" s="87" t="s">
        <v>58</v>
      </c>
      <c r="H6" s="45">
        <f t="shared" ref="H6:H31" si="0">SUM(E6*D6)</f>
        <v>207</v>
      </c>
    </row>
    <row r="7" spans="3:8" ht="18" customHeight="1">
      <c r="C7" s="87" t="s">
        <v>144</v>
      </c>
      <c r="D7" s="87">
        <v>54.6</v>
      </c>
      <c r="E7" s="87">
        <v>3</v>
      </c>
      <c r="F7" s="87" t="s">
        <v>59</v>
      </c>
      <c r="H7" s="45">
        <f t="shared" si="0"/>
        <v>163.80000000000001</v>
      </c>
    </row>
    <row r="8" spans="3:8" s="45" customFormat="1" ht="18" customHeight="1">
      <c r="C8" s="87" t="s">
        <v>145</v>
      </c>
      <c r="D8" s="87">
        <v>72</v>
      </c>
      <c r="E8" s="87">
        <v>1</v>
      </c>
      <c r="F8" s="87" t="s">
        <v>12</v>
      </c>
      <c r="H8" s="45">
        <f t="shared" si="0"/>
        <v>72</v>
      </c>
    </row>
    <row r="9" spans="3:8" s="45" customFormat="1" ht="18" customHeight="1">
      <c r="C9" s="87" t="s">
        <v>146</v>
      </c>
      <c r="D9" s="87">
        <v>73.2</v>
      </c>
      <c r="E9" s="87">
        <v>2</v>
      </c>
      <c r="F9" s="87" t="s">
        <v>12</v>
      </c>
      <c r="H9" s="45">
        <f t="shared" si="0"/>
        <v>146.4</v>
      </c>
    </row>
    <row r="10" spans="3:8" s="45" customFormat="1" ht="18" customHeight="1">
      <c r="C10" s="87" t="s">
        <v>147</v>
      </c>
      <c r="D10" s="87">
        <v>72.099999999999994</v>
      </c>
      <c r="E10" s="87">
        <v>2</v>
      </c>
      <c r="F10" s="87" t="s">
        <v>12</v>
      </c>
      <c r="H10" s="45">
        <f t="shared" si="0"/>
        <v>144.19999999999999</v>
      </c>
    </row>
    <row r="11" spans="3:8" s="45" customFormat="1" ht="18" customHeight="1">
      <c r="C11" s="87" t="s">
        <v>148</v>
      </c>
      <c r="D11" s="87">
        <v>78.8</v>
      </c>
      <c r="E11" s="87">
        <v>1</v>
      </c>
      <c r="F11" s="87" t="s">
        <v>12</v>
      </c>
      <c r="H11" s="45">
        <f t="shared" si="0"/>
        <v>78.8</v>
      </c>
    </row>
    <row r="12" spans="3:8" s="45" customFormat="1" ht="18" customHeight="1">
      <c r="C12" s="87" t="s">
        <v>149</v>
      </c>
      <c r="D12" s="87">
        <v>110.3</v>
      </c>
      <c r="E12" s="87">
        <v>1</v>
      </c>
      <c r="F12" s="87" t="s">
        <v>13</v>
      </c>
      <c r="H12" s="45">
        <f t="shared" si="0"/>
        <v>110.3</v>
      </c>
    </row>
    <row r="13" spans="3:8" s="45" customFormat="1" ht="18" customHeight="1">
      <c r="C13" s="87" t="s">
        <v>150</v>
      </c>
      <c r="D13" s="87">
        <v>122.3</v>
      </c>
      <c r="E13" s="87">
        <v>1</v>
      </c>
      <c r="F13" s="87" t="s">
        <v>61</v>
      </c>
      <c r="H13" s="45">
        <f t="shared" si="0"/>
        <v>122.3</v>
      </c>
    </row>
    <row r="14" spans="3:8" s="45" customFormat="1" ht="18" customHeight="1">
      <c r="C14" s="106" t="s">
        <v>67</v>
      </c>
      <c r="D14" s="107"/>
      <c r="E14" s="87">
        <f>SUM(E5:E13)</f>
        <v>17</v>
      </c>
      <c r="F14" s="88"/>
    </row>
    <row r="15" spans="3:8" s="45" customFormat="1" ht="18.75" customHeight="1">
      <c r="C15" s="106" t="s">
        <v>93</v>
      </c>
      <c r="D15" s="108"/>
      <c r="E15" s="107"/>
    </row>
    <row r="16" spans="3:8" ht="39" customHeight="1">
      <c r="C16" s="87" t="s">
        <v>51</v>
      </c>
      <c r="D16" s="87" t="s">
        <v>94</v>
      </c>
      <c r="E16" s="87" t="s">
        <v>50</v>
      </c>
      <c r="F16" s="87" t="s">
        <v>53</v>
      </c>
      <c r="H16" s="45"/>
    </row>
    <row r="17" spans="3:8" ht="18" customHeight="1">
      <c r="C17" s="87" t="s">
        <v>151</v>
      </c>
      <c r="D17" s="87">
        <v>38.200000000000003</v>
      </c>
      <c r="E17" s="87">
        <v>2</v>
      </c>
      <c r="F17" s="87" t="s">
        <v>54</v>
      </c>
      <c r="H17" s="45">
        <f t="shared" si="0"/>
        <v>76.400000000000006</v>
      </c>
    </row>
    <row r="18" spans="3:8" ht="18" customHeight="1">
      <c r="C18" s="87" t="s">
        <v>152</v>
      </c>
      <c r="D18" s="87">
        <v>42.1</v>
      </c>
      <c r="E18" s="87">
        <v>1</v>
      </c>
      <c r="F18" s="87" t="s">
        <v>54</v>
      </c>
      <c r="H18" s="45">
        <f t="shared" si="0"/>
        <v>42.1</v>
      </c>
    </row>
    <row r="19" spans="3:8" ht="18" customHeight="1">
      <c r="C19" s="87" t="s">
        <v>117</v>
      </c>
      <c r="D19" s="87">
        <v>38.299999999999997</v>
      </c>
      <c r="E19" s="87">
        <v>7</v>
      </c>
      <c r="F19" s="87" t="s">
        <v>54</v>
      </c>
      <c r="H19" s="45">
        <f t="shared" si="0"/>
        <v>268.09999999999997</v>
      </c>
    </row>
    <row r="20" spans="3:8" ht="18" customHeight="1">
      <c r="C20" s="87" t="s">
        <v>165</v>
      </c>
      <c r="D20" s="87">
        <v>33.1</v>
      </c>
      <c r="E20" s="87">
        <v>2</v>
      </c>
      <c r="F20" s="87" t="s">
        <v>54</v>
      </c>
      <c r="H20" s="45">
        <f t="shared" si="0"/>
        <v>66.2</v>
      </c>
    </row>
    <row r="21" spans="3:8" ht="18" customHeight="1">
      <c r="C21" s="87" t="s">
        <v>153</v>
      </c>
      <c r="D21" s="87">
        <v>37.299999999999997</v>
      </c>
      <c r="E21" s="87">
        <v>1</v>
      </c>
      <c r="F21" s="87" t="s">
        <v>54</v>
      </c>
      <c r="H21" s="45">
        <f t="shared" si="0"/>
        <v>37.299999999999997</v>
      </c>
    </row>
    <row r="22" spans="3:8" ht="18" customHeight="1">
      <c r="C22" s="87" t="s">
        <v>154</v>
      </c>
      <c r="D22" s="87">
        <v>36.5</v>
      </c>
      <c r="E22" s="87">
        <v>1</v>
      </c>
      <c r="F22" s="87" t="s">
        <v>54</v>
      </c>
      <c r="H22" s="45">
        <f t="shared" si="0"/>
        <v>36.5</v>
      </c>
    </row>
    <row r="23" spans="3:8">
      <c r="C23" s="87" t="s">
        <v>155</v>
      </c>
      <c r="D23" s="87">
        <v>38</v>
      </c>
      <c r="E23" s="87">
        <v>4</v>
      </c>
      <c r="F23" s="87" t="s">
        <v>54</v>
      </c>
      <c r="H23" s="45">
        <f t="shared" si="0"/>
        <v>152</v>
      </c>
    </row>
    <row r="24" spans="3:8" ht="18.75" customHeight="1">
      <c r="C24" s="87" t="s">
        <v>156</v>
      </c>
      <c r="D24" s="87">
        <v>38.200000000000003</v>
      </c>
      <c r="E24" s="87">
        <v>1</v>
      </c>
      <c r="F24" s="87" t="s">
        <v>55</v>
      </c>
      <c r="H24" s="45">
        <f t="shared" si="0"/>
        <v>38.200000000000003</v>
      </c>
    </row>
    <row r="25" spans="3:8">
      <c r="C25" s="87" t="s">
        <v>157</v>
      </c>
      <c r="D25" s="87">
        <v>37</v>
      </c>
      <c r="E25" s="87">
        <v>1</v>
      </c>
      <c r="F25" s="87" t="s">
        <v>54</v>
      </c>
      <c r="H25" s="45">
        <f t="shared" si="0"/>
        <v>37</v>
      </c>
    </row>
    <row r="26" spans="3:8">
      <c r="C26" s="87" t="s">
        <v>158</v>
      </c>
      <c r="D26" s="87">
        <v>36.799999999999997</v>
      </c>
      <c r="E26" s="87">
        <v>1</v>
      </c>
      <c r="F26" s="87" t="s">
        <v>54</v>
      </c>
      <c r="H26" s="45">
        <f t="shared" si="0"/>
        <v>36.799999999999997</v>
      </c>
    </row>
    <row r="27" spans="3:8">
      <c r="C27" s="87" t="s">
        <v>159</v>
      </c>
      <c r="D27" s="87">
        <v>36.1</v>
      </c>
      <c r="E27" s="87">
        <v>1</v>
      </c>
      <c r="F27" s="87" t="s">
        <v>54</v>
      </c>
      <c r="H27" s="45">
        <f t="shared" si="0"/>
        <v>36.1</v>
      </c>
    </row>
    <row r="28" spans="3:8">
      <c r="C28" s="87" t="s">
        <v>160</v>
      </c>
      <c r="D28" s="87">
        <v>37.1</v>
      </c>
      <c r="E28" s="87">
        <v>1</v>
      </c>
      <c r="F28" s="87" t="s">
        <v>54</v>
      </c>
      <c r="H28" s="45">
        <f t="shared" si="0"/>
        <v>37.1</v>
      </c>
    </row>
    <row r="29" spans="3:8">
      <c r="C29" s="87" t="s">
        <v>161</v>
      </c>
      <c r="D29" s="87">
        <v>79.400000000000006</v>
      </c>
      <c r="E29" s="87">
        <v>1</v>
      </c>
      <c r="F29" s="87" t="s">
        <v>56</v>
      </c>
      <c r="H29" s="45">
        <f t="shared" si="0"/>
        <v>79.400000000000006</v>
      </c>
    </row>
    <row r="30" spans="3:8">
      <c r="C30" s="87" t="s">
        <v>162</v>
      </c>
      <c r="D30" s="87">
        <v>63.7</v>
      </c>
      <c r="E30" s="87">
        <v>1</v>
      </c>
      <c r="F30" s="87" t="s">
        <v>56</v>
      </c>
      <c r="H30" s="45">
        <f t="shared" si="0"/>
        <v>63.7</v>
      </c>
    </row>
    <row r="31" spans="3:8">
      <c r="C31" s="87" t="s">
        <v>163</v>
      </c>
      <c r="D31" s="87">
        <v>63.3</v>
      </c>
      <c r="E31" s="87">
        <v>1</v>
      </c>
      <c r="F31" s="87" t="s">
        <v>57</v>
      </c>
      <c r="H31" s="45">
        <f t="shared" si="0"/>
        <v>63.3</v>
      </c>
    </row>
    <row r="32" spans="3:8">
      <c r="C32" s="106" t="s">
        <v>67</v>
      </c>
      <c r="D32" s="107"/>
      <c r="E32" s="87">
        <f>SUM(E17:E31)</f>
        <v>26</v>
      </c>
      <c r="F32" s="87" t="s">
        <v>57</v>
      </c>
      <c r="H32">
        <f>SUM(H5:H31)</f>
        <v>2156</v>
      </c>
    </row>
    <row r="33" spans="3:5">
      <c r="C33" s="45"/>
      <c r="D33" s="45"/>
      <c r="E33" s="45"/>
    </row>
  </sheetData>
  <mergeCells count="4">
    <mergeCell ref="C3:E3"/>
    <mergeCell ref="C14:D14"/>
    <mergeCell ref="C15:E15"/>
    <mergeCell ref="C32:D32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zoomScaleNormal="100" workbookViewId="0">
      <selection activeCell="E32" sqref="C3:E32"/>
    </sheetView>
  </sheetViews>
  <sheetFormatPr defaultRowHeight="15"/>
  <cols>
    <col min="1" max="2" width="9.140625" style="45"/>
    <col min="3" max="3" width="13.28515625" style="45" customWidth="1"/>
    <col min="4" max="4" width="23.7109375" style="45" customWidth="1"/>
    <col min="5" max="5" width="24.5703125" style="45" customWidth="1"/>
    <col min="6" max="6" width="32" style="45" hidden="1" customWidth="1"/>
    <col min="7" max="16384" width="9.140625" style="45"/>
  </cols>
  <sheetData>
    <row r="3" spans="3:8">
      <c r="C3" s="106" t="s">
        <v>96</v>
      </c>
      <c r="D3" s="108"/>
      <c r="E3" s="107"/>
    </row>
    <row r="4" spans="3:8" ht="31.15" customHeight="1">
      <c r="C4" s="87" t="s">
        <v>48</v>
      </c>
      <c r="D4" s="87" t="s">
        <v>49</v>
      </c>
      <c r="E4" s="87" t="s">
        <v>50</v>
      </c>
      <c r="F4" s="87" t="s">
        <v>52</v>
      </c>
    </row>
    <row r="5" spans="3:8" ht="18" customHeight="1">
      <c r="C5" s="87" t="s">
        <v>142</v>
      </c>
      <c r="D5" s="87">
        <v>41</v>
      </c>
      <c r="E5" s="87">
        <v>1</v>
      </c>
      <c r="F5" s="87" t="s">
        <v>60</v>
      </c>
      <c r="H5" s="45">
        <f>SUM(E5*D5)</f>
        <v>41</v>
      </c>
    </row>
    <row r="6" spans="3:8" ht="18" customHeight="1">
      <c r="C6" s="87" t="s">
        <v>143</v>
      </c>
      <c r="D6" s="87">
        <v>41.4</v>
      </c>
      <c r="E6" s="87">
        <v>5</v>
      </c>
      <c r="F6" s="87" t="s">
        <v>58</v>
      </c>
      <c r="H6" s="45">
        <f t="shared" ref="H6:H31" si="0">SUM(E6*D6)</f>
        <v>207</v>
      </c>
    </row>
    <row r="7" spans="3:8" ht="18" customHeight="1">
      <c r="C7" s="87" t="s">
        <v>144</v>
      </c>
      <c r="D7" s="87">
        <v>54.6</v>
      </c>
      <c r="E7" s="87">
        <v>3</v>
      </c>
      <c r="F7" s="87" t="s">
        <v>59</v>
      </c>
      <c r="H7" s="45">
        <f t="shared" si="0"/>
        <v>163.80000000000001</v>
      </c>
    </row>
    <row r="8" spans="3:8" ht="18" customHeight="1">
      <c r="C8" s="87" t="s">
        <v>145</v>
      </c>
      <c r="D8" s="87">
        <v>72</v>
      </c>
      <c r="E8" s="87">
        <v>1</v>
      </c>
      <c r="F8" s="87" t="s">
        <v>12</v>
      </c>
      <c r="H8" s="45">
        <f t="shared" si="0"/>
        <v>72</v>
      </c>
    </row>
    <row r="9" spans="3:8" ht="18" customHeight="1">
      <c r="C9" s="87" t="s">
        <v>146</v>
      </c>
      <c r="D9" s="87">
        <v>73.2</v>
      </c>
      <c r="E9" s="87">
        <v>2</v>
      </c>
      <c r="F9" s="87" t="s">
        <v>12</v>
      </c>
      <c r="H9" s="45">
        <f t="shared" si="0"/>
        <v>146.4</v>
      </c>
    </row>
    <row r="10" spans="3:8" ht="18" customHeight="1">
      <c r="C10" s="87" t="s">
        <v>147</v>
      </c>
      <c r="D10" s="87">
        <v>72.099999999999994</v>
      </c>
      <c r="E10" s="87">
        <v>2</v>
      </c>
      <c r="F10" s="87" t="s">
        <v>12</v>
      </c>
      <c r="H10" s="45">
        <f t="shared" si="0"/>
        <v>144.19999999999999</v>
      </c>
    </row>
    <row r="11" spans="3:8" ht="18" customHeight="1">
      <c r="C11" s="87" t="s">
        <v>148</v>
      </c>
      <c r="D11" s="87">
        <v>78.8</v>
      </c>
      <c r="E11" s="87">
        <v>1</v>
      </c>
      <c r="F11" s="87" t="s">
        <v>12</v>
      </c>
      <c r="H11" s="45">
        <f t="shared" si="0"/>
        <v>78.8</v>
      </c>
    </row>
    <row r="12" spans="3:8" ht="18" customHeight="1">
      <c r="C12" s="87" t="s">
        <v>149</v>
      </c>
      <c r="D12" s="87">
        <v>110.3</v>
      </c>
      <c r="E12" s="87">
        <v>1</v>
      </c>
      <c r="F12" s="87" t="s">
        <v>13</v>
      </c>
      <c r="H12" s="45">
        <f t="shared" si="0"/>
        <v>110.3</v>
      </c>
    </row>
    <row r="13" spans="3:8" ht="18" customHeight="1">
      <c r="C13" s="87" t="s">
        <v>150</v>
      </c>
      <c r="D13" s="87">
        <v>122.3</v>
      </c>
      <c r="E13" s="87">
        <v>1</v>
      </c>
      <c r="F13" s="87" t="s">
        <v>61</v>
      </c>
      <c r="H13" s="45">
        <f t="shared" si="0"/>
        <v>122.3</v>
      </c>
    </row>
    <row r="14" spans="3:8" ht="18" customHeight="1">
      <c r="C14" s="106" t="s">
        <v>67</v>
      </c>
      <c r="D14" s="107"/>
      <c r="E14" s="87">
        <f>SUM(E5:E13)</f>
        <v>17</v>
      </c>
      <c r="F14" s="88"/>
    </row>
    <row r="15" spans="3:8" ht="18.75" customHeight="1">
      <c r="C15" s="106" t="s">
        <v>97</v>
      </c>
      <c r="D15" s="108"/>
      <c r="E15" s="107"/>
    </row>
    <row r="16" spans="3:8" ht="39" customHeight="1">
      <c r="C16" s="87" t="s">
        <v>51</v>
      </c>
      <c r="D16" s="87" t="s">
        <v>94</v>
      </c>
      <c r="E16" s="87" t="s">
        <v>50</v>
      </c>
      <c r="F16" s="87" t="s">
        <v>53</v>
      </c>
    </row>
    <row r="17" spans="3:8" ht="17.25" customHeight="1">
      <c r="C17" s="87" t="s">
        <v>151</v>
      </c>
      <c r="D17" s="87">
        <v>38.200000000000003</v>
      </c>
      <c r="E17" s="87">
        <v>2</v>
      </c>
      <c r="F17" s="87" t="s">
        <v>54</v>
      </c>
      <c r="H17" s="45">
        <f t="shared" si="0"/>
        <v>76.400000000000006</v>
      </c>
    </row>
    <row r="18" spans="3:8" ht="15" customHeight="1">
      <c r="C18" s="87" t="s">
        <v>152</v>
      </c>
      <c r="D18" s="87">
        <v>42.1</v>
      </c>
      <c r="E18" s="87">
        <v>1</v>
      </c>
      <c r="F18" s="87" t="s">
        <v>54</v>
      </c>
      <c r="H18" s="45">
        <f t="shared" si="0"/>
        <v>42.1</v>
      </c>
    </row>
    <row r="19" spans="3:8" ht="16.5" customHeight="1">
      <c r="C19" s="87" t="s">
        <v>117</v>
      </c>
      <c r="D19" s="87">
        <v>38.299999999999997</v>
      </c>
      <c r="E19" s="87">
        <v>7</v>
      </c>
      <c r="F19" s="87" t="s">
        <v>54</v>
      </c>
      <c r="H19" s="45">
        <f t="shared" si="0"/>
        <v>268.09999999999997</v>
      </c>
    </row>
    <row r="20" spans="3:8" ht="18" customHeight="1">
      <c r="C20" s="87" t="s">
        <v>164</v>
      </c>
      <c r="D20" s="87">
        <v>34.700000000000003</v>
      </c>
      <c r="E20" s="87">
        <v>2</v>
      </c>
      <c r="F20" s="87" t="s">
        <v>54</v>
      </c>
      <c r="H20" s="45">
        <f t="shared" si="0"/>
        <v>69.400000000000006</v>
      </c>
    </row>
    <row r="21" spans="3:8" ht="18" customHeight="1">
      <c r="C21" s="87" t="s">
        <v>153</v>
      </c>
      <c r="D21" s="87">
        <v>37.299999999999997</v>
      </c>
      <c r="E21" s="87">
        <v>1</v>
      </c>
      <c r="F21" s="87" t="s">
        <v>54</v>
      </c>
      <c r="H21" s="45">
        <f t="shared" si="0"/>
        <v>37.299999999999997</v>
      </c>
    </row>
    <row r="22" spans="3:8" ht="18" customHeight="1">
      <c r="C22" s="87" t="s">
        <v>154</v>
      </c>
      <c r="D22" s="87">
        <v>36.5</v>
      </c>
      <c r="E22" s="87">
        <v>1</v>
      </c>
      <c r="F22" s="87" t="s">
        <v>54</v>
      </c>
      <c r="H22" s="45">
        <f t="shared" si="0"/>
        <v>36.5</v>
      </c>
    </row>
    <row r="23" spans="3:8">
      <c r="C23" s="87" t="s">
        <v>155</v>
      </c>
      <c r="D23" s="87">
        <v>38</v>
      </c>
      <c r="E23" s="87">
        <v>4</v>
      </c>
      <c r="F23" s="87" t="s">
        <v>54</v>
      </c>
      <c r="H23" s="45">
        <f t="shared" si="0"/>
        <v>152</v>
      </c>
    </row>
    <row r="24" spans="3:8" ht="17.25" customHeight="1">
      <c r="C24" s="87" t="s">
        <v>156</v>
      </c>
      <c r="D24" s="87">
        <v>38.200000000000003</v>
      </c>
      <c r="E24" s="87">
        <v>1</v>
      </c>
      <c r="F24" s="87" t="s">
        <v>55</v>
      </c>
      <c r="H24" s="45">
        <f t="shared" si="0"/>
        <v>38.200000000000003</v>
      </c>
    </row>
    <row r="25" spans="3:8">
      <c r="C25" s="87" t="s">
        <v>157</v>
      </c>
      <c r="D25" s="87">
        <v>37</v>
      </c>
      <c r="E25" s="87">
        <v>1</v>
      </c>
      <c r="F25" s="87" t="s">
        <v>54</v>
      </c>
      <c r="H25" s="45">
        <f t="shared" si="0"/>
        <v>37</v>
      </c>
    </row>
    <row r="26" spans="3:8">
      <c r="C26" s="87" t="s">
        <v>158</v>
      </c>
      <c r="D26" s="87">
        <v>36.799999999999997</v>
      </c>
      <c r="E26" s="87">
        <v>1</v>
      </c>
      <c r="F26" s="87" t="s">
        <v>54</v>
      </c>
      <c r="H26" s="45">
        <f t="shared" si="0"/>
        <v>36.799999999999997</v>
      </c>
    </row>
    <row r="27" spans="3:8">
      <c r="C27" s="87" t="s">
        <v>159</v>
      </c>
      <c r="D27" s="87">
        <v>36.1</v>
      </c>
      <c r="E27" s="87">
        <v>1</v>
      </c>
      <c r="F27" s="87" t="s">
        <v>54</v>
      </c>
      <c r="H27" s="45">
        <f t="shared" si="0"/>
        <v>36.1</v>
      </c>
    </row>
    <row r="28" spans="3:8">
      <c r="C28" s="87" t="s">
        <v>160</v>
      </c>
      <c r="D28" s="87">
        <v>37.1</v>
      </c>
      <c r="E28" s="87">
        <v>1</v>
      </c>
      <c r="F28" s="87" t="s">
        <v>54</v>
      </c>
      <c r="H28" s="45">
        <f t="shared" si="0"/>
        <v>37.1</v>
      </c>
    </row>
    <row r="29" spans="3:8">
      <c r="C29" s="87" t="s">
        <v>161</v>
      </c>
      <c r="D29" s="87">
        <v>79.400000000000006</v>
      </c>
      <c r="E29" s="87">
        <v>1</v>
      </c>
      <c r="F29" s="87" t="s">
        <v>56</v>
      </c>
      <c r="H29" s="45">
        <f t="shared" si="0"/>
        <v>79.400000000000006</v>
      </c>
    </row>
    <row r="30" spans="3:8">
      <c r="C30" s="87" t="s">
        <v>162</v>
      </c>
      <c r="D30" s="87">
        <v>63.7</v>
      </c>
      <c r="E30" s="87">
        <v>1</v>
      </c>
      <c r="F30" s="87" t="s">
        <v>56</v>
      </c>
      <c r="H30" s="45">
        <f t="shared" si="0"/>
        <v>63.7</v>
      </c>
    </row>
    <row r="31" spans="3:8">
      <c r="C31" s="87" t="s">
        <v>163</v>
      </c>
      <c r="D31" s="87">
        <v>63.3</v>
      </c>
      <c r="E31" s="87">
        <v>1</v>
      </c>
      <c r="F31" s="87" t="s">
        <v>57</v>
      </c>
      <c r="H31" s="45">
        <f t="shared" si="0"/>
        <v>63.3</v>
      </c>
    </row>
    <row r="32" spans="3:8">
      <c r="C32" s="106" t="s">
        <v>67</v>
      </c>
      <c r="D32" s="107"/>
      <c r="E32" s="87">
        <f>SUM(E17:E31)</f>
        <v>26</v>
      </c>
      <c r="F32" s="87" t="s">
        <v>57</v>
      </c>
      <c r="H32" s="45">
        <f>SUM(H5:H31)</f>
        <v>2159.1999999999998</v>
      </c>
    </row>
    <row r="35" ht="15" customHeight="1"/>
    <row r="36" ht="15" customHeight="1"/>
  </sheetData>
  <mergeCells count="4">
    <mergeCell ref="C32:D32"/>
    <mergeCell ref="C3:E3"/>
    <mergeCell ref="C14:D14"/>
    <mergeCell ref="C15:E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tabSelected="1" zoomScaleNormal="100" workbookViewId="0">
      <selection activeCell="H29" sqref="H29"/>
    </sheetView>
  </sheetViews>
  <sheetFormatPr defaultRowHeight="15"/>
  <cols>
    <col min="1" max="2" width="9.140625" style="45"/>
    <col min="3" max="3" width="13.28515625" style="45" customWidth="1"/>
    <col min="4" max="4" width="23.7109375" style="45" customWidth="1"/>
    <col min="5" max="5" width="28.5703125" style="45" customWidth="1"/>
    <col min="6" max="6" width="32" style="45" hidden="1" customWidth="1"/>
    <col min="7" max="16384" width="9.140625" style="45"/>
  </cols>
  <sheetData>
    <row r="3" spans="3:8">
      <c r="C3" s="106" t="s">
        <v>205</v>
      </c>
      <c r="D3" s="108"/>
      <c r="E3" s="107"/>
    </row>
    <row r="4" spans="3:8" ht="31.15" customHeight="1">
      <c r="C4" s="87" t="s">
        <v>48</v>
      </c>
      <c r="D4" s="87" t="s">
        <v>49</v>
      </c>
      <c r="E4" s="87" t="s">
        <v>50</v>
      </c>
      <c r="F4" s="87" t="s">
        <v>52</v>
      </c>
    </row>
    <row r="5" spans="3:8" ht="17.25" customHeight="1">
      <c r="C5" s="87" t="s">
        <v>142</v>
      </c>
      <c r="D5" s="87">
        <v>41</v>
      </c>
      <c r="E5" s="87">
        <v>1</v>
      </c>
      <c r="F5" s="87" t="s">
        <v>60</v>
      </c>
      <c r="H5" s="45">
        <f>SUM(D5*E5)</f>
        <v>41</v>
      </c>
    </row>
    <row r="6" spans="3:8" ht="18" customHeight="1">
      <c r="C6" s="87" t="s">
        <v>143</v>
      </c>
      <c r="D6" s="87">
        <v>41.4</v>
      </c>
      <c r="E6" s="87">
        <v>5</v>
      </c>
      <c r="F6" s="87" t="s">
        <v>58</v>
      </c>
      <c r="H6" s="45">
        <f t="shared" ref="H6:H30" si="0">SUM(D6*E6)</f>
        <v>207</v>
      </c>
    </row>
    <row r="7" spans="3:8" ht="18" customHeight="1">
      <c r="C7" s="87" t="s">
        <v>144</v>
      </c>
      <c r="D7" s="87">
        <v>54.6</v>
      </c>
      <c r="E7" s="87">
        <v>3</v>
      </c>
      <c r="F7" s="87" t="s">
        <v>59</v>
      </c>
      <c r="H7" s="45">
        <f t="shared" si="0"/>
        <v>163.80000000000001</v>
      </c>
    </row>
    <row r="8" spans="3:8" ht="18" customHeight="1">
      <c r="C8" s="87" t="s">
        <v>145</v>
      </c>
      <c r="D8" s="87">
        <v>72</v>
      </c>
      <c r="E8" s="87">
        <v>1</v>
      </c>
      <c r="F8" s="87" t="s">
        <v>12</v>
      </c>
      <c r="H8" s="45">
        <f t="shared" si="0"/>
        <v>72</v>
      </c>
    </row>
    <row r="9" spans="3:8" ht="18" customHeight="1">
      <c r="C9" s="87" t="s">
        <v>146</v>
      </c>
      <c r="D9" s="87">
        <v>73.2</v>
      </c>
      <c r="E9" s="87">
        <v>2</v>
      </c>
      <c r="F9" s="87" t="s">
        <v>12</v>
      </c>
      <c r="H9" s="45">
        <f t="shared" si="0"/>
        <v>146.4</v>
      </c>
    </row>
    <row r="10" spans="3:8" ht="18" customHeight="1">
      <c r="C10" s="87" t="s">
        <v>147</v>
      </c>
      <c r="D10" s="87">
        <v>72.099999999999994</v>
      </c>
      <c r="E10" s="87">
        <v>2</v>
      </c>
      <c r="F10" s="87" t="s">
        <v>12</v>
      </c>
      <c r="H10" s="45">
        <f t="shared" si="0"/>
        <v>144.19999999999999</v>
      </c>
    </row>
    <row r="11" spans="3:8" ht="18" customHeight="1">
      <c r="C11" s="87" t="s">
        <v>148</v>
      </c>
      <c r="D11" s="87">
        <v>78.8</v>
      </c>
      <c r="E11" s="87">
        <v>1</v>
      </c>
      <c r="F11" s="87" t="s">
        <v>12</v>
      </c>
      <c r="H11" s="45">
        <f t="shared" si="0"/>
        <v>78.8</v>
      </c>
    </row>
    <row r="12" spans="3:8" ht="18" customHeight="1">
      <c r="C12" s="87" t="s">
        <v>149</v>
      </c>
      <c r="D12" s="87">
        <v>110.3</v>
      </c>
      <c r="E12" s="87">
        <v>1</v>
      </c>
      <c r="F12" s="87" t="s">
        <v>13</v>
      </c>
      <c r="H12" s="45">
        <f t="shared" si="0"/>
        <v>110.3</v>
      </c>
    </row>
    <row r="13" spans="3:8" ht="18" customHeight="1">
      <c r="C13" s="87" t="s">
        <v>150</v>
      </c>
      <c r="D13" s="87">
        <v>122.3</v>
      </c>
      <c r="E13" s="87">
        <v>1</v>
      </c>
      <c r="F13" s="87" t="s">
        <v>61</v>
      </c>
      <c r="H13" s="45">
        <f t="shared" si="0"/>
        <v>122.3</v>
      </c>
    </row>
    <row r="14" spans="3:8" ht="18" customHeight="1">
      <c r="C14" s="106" t="s">
        <v>67</v>
      </c>
      <c r="D14" s="107"/>
      <c r="E14" s="87">
        <f>SUM(E5:E13)</f>
        <v>17</v>
      </c>
      <c r="F14" s="88"/>
    </row>
    <row r="15" spans="3:8" ht="18.75" customHeight="1">
      <c r="C15" s="106" t="s">
        <v>204</v>
      </c>
      <c r="D15" s="108"/>
      <c r="E15" s="107"/>
    </row>
    <row r="16" spans="3:8" ht="39" customHeight="1">
      <c r="C16" s="87" t="s">
        <v>51</v>
      </c>
      <c r="D16" s="87" t="s">
        <v>94</v>
      </c>
      <c r="E16" s="87" t="s">
        <v>50</v>
      </c>
      <c r="F16" s="87" t="s">
        <v>53</v>
      </c>
    </row>
    <row r="17" spans="3:8" ht="18" customHeight="1">
      <c r="C17" s="87" t="s">
        <v>151</v>
      </c>
      <c r="D17" s="87">
        <v>38.200000000000003</v>
      </c>
      <c r="E17" s="87">
        <v>2</v>
      </c>
      <c r="F17" s="87" t="s">
        <v>54</v>
      </c>
      <c r="H17" s="45">
        <f t="shared" si="0"/>
        <v>76.400000000000006</v>
      </c>
    </row>
    <row r="18" spans="3:8" ht="18" customHeight="1">
      <c r="C18" s="87" t="s">
        <v>152</v>
      </c>
      <c r="D18" s="87">
        <v>42.1</v>
      </c>
      <c r="E18" s="87">
        <v>1</v>
      </c>
      <c r="F18" s="87" t="s">
        <v>54</v>
      </c>
      <c r="H18" s="45">
        <f t="shared" si="0"/>
        <v>42.1</v>
      </c>
    </row>
    <row r="19" spans="3:8" ht="18" customHeight="1">
      <c r="C19" s="87" t="s">
        <v>117</v>
      </c>
      <c r="D19" s="87">
        <v>38.299999999999997</v>
      </c>
      <c r="E19" s="87">
        <v>9</v>
      </c>
      <c r="F19" s="87" t="s">
        <v>54</v>
      </c>
      <c r="H19" s="45">
        <f t="shared" si="0"/>
        <v>344.7</v>
      </c>
    </row>
    <row r="20" spans="3:8" ht="18" customHeight="1">
      <c r="C20" s="87" t="s">
        <v>153</v>
      </c>
      <c r="D20" s="87">
        <v>37.299999999999997</v>
      </c>
      <c r="E20" s="87">
        <v>1</v>
      </c>
      <c r="F20" s="87" t="s">
        <v>54</v>
      </c>
      <c r="H20" s="45">
        <f t="shared" si="0"/>
        <v>37.299999999999997</v>
      </c>
    </row>
    <row r="21" spans="3:8" ht="18" customHeight="1">
      <c r="C21" s="87" t="s">
        <v>154</v>
      </c>
      <c r="D21" s="87">
        <v>36.5</v>
      </c>
      <c r="E21" s="87">
        <v>1</v>
      </c>
      <c r="F21" s="87" t="s">
        <v>54</v>
      </c>
      <c r="H21" s="45">
        <f t="shared" si="0"/>
        <v>36.5</v>
      </c>
    </row>
    <row r="22" spans="3:8" ht="18" customHeight="1">
      <c r="C22" s="87" t="s">
        <v>155</v>
      </c>
      <c r="D22" s="87">
        <v>38</v>
      </c>
      <c r="E22" s="87">
        <v>4</v>
      </c>
      <c r="F22" s="87" t="s">
        <v>54</v>
      </c>
      <c r="H22" s="45">
        <f t="shared" si="0"/>
        <v>152</v>
      </c>
    </row>
    <row r="23" spans="3:8">
      <c r="C23" s="87" t="s">
        <v>156</v>
      </c>
      <c r="D23" s="87">
        <v>38.200000000000003</v>
      </c>
      <c r="E23" s="87">
        <v>1</v>
      </c>
      <c r="F23" s="87" t="s">
        <v>54</v>
      </c>
      <c r="H23" s="45">
        <f t="shared" si="0"/>
        <v>38.200000000000003</v>
      </c>
    </row>
    <row r="24" spans="3:8" ht="15" customHeight="1">
      <c r="C24" s="87" t="s">
        <v>157</v>
      </c>
      <c r="D24" s="87">
        <v>37</v>
      </c>
      <c r="E24" s="87">
        <v>1</v>
      </c>
      <c r="F24" s="87" t="s">
        <v>55</v>
      </c>
      <c r="H24" s="45">
        <f t="shared" si="0"/>
        <v>37</v>
      </c>
    </row>
    <row r="25" spans="3:8">
      <c r="C25" s="87" t="s">
        <v>158</v>
      </c>
      <c r="D25" s="87">
        <v>36.799999999999997</v>
      </c>
      <c r="E25" s="87">
        <v>1</v>
      </c>
      <c r="F25" s="87" t="s">
        <v>54</v>
      </c>
      <c r="H25" s="45">
        <f t="shared" si="0"/>
        <v>36.799999999999997</v>
      </c>
    </row>
    <row r="26" spans="3:8">
      <c r="C26" s="87" t="s">
        <v>159</v>
      </c>
      <c r="D26" s="87">
        <v>36.1</v>
      </c>
      <c r="E26" s="87">
        <v>1</v>
      </c>
      <c r="F26" s="87" t="s">
        <v>54</v>
      </c>
      <c r="H26" s="45">
        <f t="shared" si="0"/>
        <v>36.1</v>
      </c>
    </row>
    <row r="27" spans="3:8">
      <c r="C27" s="87" t="s">
        <v>160</v>
      </c>
      <c r="D27" s="87">
        <v>37.1</v>
      </c>
      <c r="E27" s="87">
        <v>1</v>
      </c>
      <c r="F27" s="87" t="s">
        <v>54</v>
      </c>
      <c r="H27" s="45">
        <f t="shared" si="0"/>
        <v>37.1</v>
      </c>
    </row>
    <row r="28" spans="3:8">
      <c r="C28" s="87" t="s">
        <v>161</v>
      </c>
      <c r="D28" s="87">
        <v>79.400000000000006</v>
      </c>
      <c r="E28" s="87">
        <v>1</v>
      </c>
      <c r="F28" s="87" t="s">
        <v>54</v>
      </c>
      <c r="H28" s="45">
        <f t="shared" si="0"/>
        <v>79.400000000000006</v>
      </c>
    </row>
    <row r="29" spans="3:8">
      <c r="C29" s="87" t="s">
        <v>162</v>
      </c>
      <c r="D29" s="87">
        <v>63.7</v>
      </c>
      <c r="E29" s="87">
        <v>1</v>
      </c>
      <c r="F29" s="87" t="s">
        <v>56</v>
      </c>
      <c r="H29" s="45">
        <f t="shared" si="0"/>
        <v>63.7</v>
      </c>
    </row>
    <row r="30" spans="3:8">
      <c r="C30" s="87" t="s">
        <v>163</v>
      </c>
      <c r="D30" s="87">
        <v>63.3</v>
      </c>
      <c r="E30" s="87">
        <v>1</v>
      </c>
      <c r="F30" s="87" t="s">
        <v>57</v>
      </c>
      <c r="H30" s="45">
        <f t="shared" si="0"/>
        <v>63.3</v>
      </c>
    </row>
    <row r="31" spans="3:8">
      <c r="C31" s="106" t="s">
        <v>67</v>
      </c>
      <c r="D31" s="107"/>
      <c r="E31" s="87">
        <f>SUM(E17:E30)</f>
        <v>26</v>
      </c>
      <c r="F31" s="87" t="s">
        <v>57</v>
      </c>
      <c r="H31" s="45">
        <f>SUM(H5:H30)</f>
        <v>2166.4</v>
      </c>
    </row>
    <row r="34" ht="15" customHeight="1"/>
    <row r="35" ht="15" customHeight="1"/>
  </sheetData>
  <mergeCells count="4">
    <mergeCell ref="C3:E3"/>
    <mergeCell ref="C14:D14"/>
    <mergeCell ref="C15:E15"/>
    <mergeCell ref="C31:D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2"/>
  <sheetViews>
    <sheetView topLeftCell="A10" zoomScaleNormal="100" workbookViewId="0">
      <selection activeCell="C4" sqref="C4:E32"/>
    </sheetView>
  </sheetViews>
  <sheetFormatPr defaultColWidth="8.85546875" defaultRowHeight="15"/>
  <cols>
    <col min="1" max="2" width="8.85546875" style="45"/>
    <col min="3" max="3" width="13.28515625" style="45" customWidth="1"/>
    <col min="4" max="4" width="23.7109375" style="45" customWidth="1"/>
    <col min="5" max="5" width="19.42578125" style="45" customWidth="1"/>
    <col min="6" max="6" width="41.7109375" style="45" hidden="1" customWidth="1"/>
    <col min="7" max="16384" width="8.85546875" style="45"/>
  </cols>
  <sheetData>
    <row r="4" spans="3:8" ht="18" customHeight="1">
      <c r="C4" s="106" t="s">
        <v>66</v>
      </c>
      <c r="D4" s="108"/>
      <c r="E4" s="107"/>
    </row>
    <row r="5" spans="3:8" ht="28.9" customHeight="1">
      <c r="C5" s="87" t="s">
        <v>48</v>
      </c>
      <c r="D5" s="87" t="s">
        <v>49</v>
      </c>
      <c r="E5" s="87" t="s">
        <v>50</v>
      </c>
      <c r="F5" s="87" t="s">
        <v>52</v>
      </c>
    </row>
    <row r="6" spans="3:8" ht="18" customHeight="1">
      <c r="C6" s="87" t="s">
        <v>142</v>
      </c>
      <c r="D6" s="87">
        <v>41</v>
      </c>
      <c r="E6" s="87">
        <v>1</v>
      </c>
      <c r="F6" s="87" t="s">
        <v>63</v>
      </c>
      <c r="H6" s="45">
        <f>SUM(E6*D6)</f>
        <v>41</v>
      </c>
    </row>
    <row r="7" spans="3:8" ht="18" customHeight="1">
      <c r="C7" s="87" t="s">
        <v>143</v>
      </c>
      <c r="D7" s="87">
        <v>41.4</v>
      </c>
      <c r="E7" s="87">
        <v>5</v>
      </c>
      <c r="F7" s="87" t="s">
        <v>62</v>
      </c>
      <c r="H7" s="45">
        <f t="shared" ref="H7:H31" si="0">SUM(E7*D7)</f>
        <v>207</v>
      </c>
    </row>
    <row r="8" spans="3:8" ht="18" customHeight="1">
      <c r="C8" s="87" t="s">
        <v>144</v>
      </c>
      <c r="D8" s="87">
        <v>54.6</v>
      </c>
      <c r="E8" s="87">
        <v>3</v>
      </c>
      <c r="F8" s="87" t="s">
        <v>59</v>
      </c>
      <c r="H8" s="45">
        <f t="shared" si="0"/>
        <v>163.80000000000001</v>
      </c>
    </row>
    <row r="9" spans="3:8" ht="18" customHeight="1">
      <c r="C9" s="87" t="s">
        <v>145</v>
      </c>
      <c r="D9" s="87">
        <v>72</v>
      </c>
      <c r="E9" s="87">
        <v>1</v>
      </c>
      <c r="F9" s="87" t="s">
        <v>12</v>
      </c>
      <c r="H9" s="45">
        <f t="shared" si="0"/>
        <v>72</v>
      </c>
    </row>
    <row r="10" spans="3:8" ht="18" customHeight="1">
      <c r="C10" s="87" t="s">
        <v>146</v>
      </c>
      <c r="D10" s="87">
        <v>73.2</v>
      </c>
      <c r="E10" s="87">
        <v>2</v>
      </c>
      <c r="F10" s="87" t="s">
        <v>12</v>
      </c>
      <c r="H10" s="45">
        <f t="shared" si="0"/>
        <v>146.4</v>
      </c>
    </row>
    <row r="11" spans="3:8" ht="18" customHeight="1">
      <c r="C11" s="87" t="s">
        <v>147</v>
      </c>
      <c r="D11" s="87">
        <v>72.099999999999994</v>
      </c>
      <c r="E11" s="87">
        <v>2</v>
      </c>
      <c r="F11" s="87" t="s">
        <v>12</v>
      </c>
      <c r="H11" s="45">
        <f t="shared" si="0"/>
        <v>144.19999999999999</v>
      </c>
    </row>
    <row r="12" spans="3:8" ht="18" customHeight="1">
      <c r="C12" s="87" t="s">
        <v>148</v>
      </c>
      <c r="D12" s="87">
        <v>78.8</v>
      </c>
      <c r="E12" s="87">
        <v>1</v>
      </c>
      <c r="F12" s="87" t="s">
        <v>12</v>
      </c>
      <c r="H12" s="45">
        <f t="shared" si="0"/>
        <v>78.8</v>
      </c>
    </row>
    <row r="13" spans="3:8" ht="18" customHeight="1">
      <c r="C13" s="87" t="s">
        <v>149</v>
      </c>
      <c r="D13" s="87">
        <v>110.3</v>
      </c>
      <c r="E13" s="87">
        <v>1</v>
      </c>
      <c r="F13" s="87" t="s">
        <v>13</v>
      </c>
      <c r="H13" s="45">
        <f t="shared" si="0"/>
        <v>110.3</v>
      </c>
    </row>
    <row r="14" spans="3:8" ht="18" customHeight="1">
      <c r="C14" s="87" t="s">
        <v>150</v>
      </c>
      <c r="D14" s="87">
        <v>122.3</v>
      </c>
      <c r="E14" s="87">
        <v>1</v>
      </c>
      <c r="F14" s="87" t="s">
        <v>61</v>
      </c>
      <c r="H14" s="45">
        <f t="shared" si="0"/>
        <v>122.3</v>
      </c>
    </row>
    <row r="15" spans="3:8" ht="18" customHeight="1">
      <c r="C15" s="87" t="s">
        <v>124</v>
      </c>
      <c r="D15" s="87">
        <v>37.6</v>
      </c>
      <c r="E15" s="87">
        <v>1</v>
      </c>
      <c r="F15" s="87" t="s">
        <v>63</v>
      </c>
      <c r="H15" s="45">
        <f t="shared" si="0"/>
        <v>37.6</v>
      </c>
    </row>
    <row r="16" spans="3:8" ht="18" customHeight="1">
      <c r="C16" s="87" t="s">
        <v>125</v>
      </c>
      <c r="D16" s="87">
        <v>36.5</v>
      </c>
      <c r="E16" s="87">
        <v>1</v>
      </c>
      <c r="F16" s="87" t="s">
        <v>63</v>
      </c>
      <c r="H16" s="45">
        <f t="shared" si="0"/>
        <v>36.5</v>
      </c>
    </row>
    <row r="17" spans="3:8" ht="18" customHeight="1">
      <c r="C17" s="87" t="s">
        <v>126</v>
      </c>
      <c r="D17" s="87">
        <v>36.9</v>
      </c>
      <c r="E17" s="87">
        <v>1</v>
      </c>
      <c r="F17" s="87" t="s">
        <v>63</v>
      </c>
      <c r="H17" s="45">
        <f t="shared" si="0"/>
        <v>36.9</v>
      </c>
    </row>
    <row r="18" spans="3:8" ht="18" customHeight="1">
      <c r="C18" s="87" t="s">
        <v>127</v>
      </c>
      <c r="D18" s="87">
        <v>37.1</v>
      </c>
      <c r="E18" s="87">
        <v>5</v>
      </c>
      <c r="F18" s="87" t="s">
        <v>63</v>
      </c>
      <c r="H18" s="45">
        <f t="shared" si="0"/>
        <v>185.5</v>
      </c>
    </row>
    <row r="19" spans="3:8" ht="18" customHeight="1">
      <c r="C19" s="87" t="s">
        <v>128</v>
      </c>
      <c r="D19" s="87">
        <v>36.1</v>
      </c>
      <c r="E19" s="87">
        <v>1</v>
      </c>
      <c r="F19" s="87" t="s">
        <v>63</v>
      </c>
      <c r="H19" s="45">
        <f t="shared" si="0"/>
        <v>36.1</v>
      </c>
    </row>
    <row r="20" spans="3:8" ht="18" customHeight="1">
      <c r="C20" s="87" t="s">
        <v>129</v>
      </c>
      <c r="D20" s="87">
        <v>35.299999999999997</v>
      </c>
      <c r="E20" s="87">
        <v>1</v>
      </c>
      <c r="F20" s="87" t="s">
        <v>63</v>
      </c>
      <c r="H20" s="45">
        <f t="shared" si="0"/>
        <v>35.299999999999997</v>
      </c>
    </row>
    <row r="21" spans="3:8" ht="18" customHeight="1">
      <c r="C21" s="87" t="s">
        <v>130</v>
      </c>
      <c r="D21" s="87">
        <v>36.6</v>
      </c>
      <c r="E21" s="87">
        <v>1</v>
      </c>
      <c r="F21" s="87" t="s">
        <v>63</v>
      </c>
      <c r="H21" s="45">
        <f t="shared" si="0"/>
        <v>36.6</v>
      </c>
    </row>
    <row r="22" spans="3:8" ht="18" customHeight="1">
      <c r="C22" s="87" t="s">
        <v>131</v>
      </c>
      <c r="D22" s="87">
        <v>35</v>
      </c>
      <c r="E22" s="87">
        <v>1</v>
      </c>
      <c r="F22" s="87" t="s">
        <v>63</v>
      </c>
      <c r="H22" s="45">
        <f t="shared" si="0"/>
        <v>35</v>
      </c>
    </row>
    <row r="23" spans="3:8" ht="18" customHeight="1">
      <c r="C23" s="87" t="s">
        <v>132</v>
      </c>
      <c r="D23" s="87">
        <v>35.1</v>
      </c>
      <c r="E23" s="87">
        <v>1</v>
      </c>
      <c r="F23" s="87" t="s">
        <v>63</v>
      </c>
      <c r="H23" s="45">
        <f t="shared" si="0"/>
        <v>35.1</v>
      </c>
    </row>
    <row r="24" spans="3:8" ht="18" customHeight="1">
      <c r="C24" s="87" t="s">
        <v>133</v>
      </c>
      <c r="D24" s="91">
        <v>36</v>
      </c>
      <c r="E24" s="87">
        <v>1</v>
      </c>
      <c r="F24" s="87" t="s">
        <v>63</v>
      </c>
      <c r="H24" s="45">
        <f t="shared" si="0"/>
        <v>36</v>
      </c>
    </row>
    <row r="25" spans="3:8" ht="18" customHeight="1">
      <c r="C25" s="87" t="s">
        <v>134</v>
      </c>
      <c r="D25" s="91">
        <v>48.9</v>
      </c>
      <c r="E25" s="87">
        <v>1</v>
      </c>
      <c r="F25" s="87" t="s">
        <v>78</v>
      </c>
      <c r="H25" s="45">
        <f t="shared" si="0"/>
        <v>48.9</v>
      </c>
    </row>
    <row r="26" spans="3:8" ht="18" customHeight="1">
      <c r="C26" s="87" t="s">
        <v>135</v>
      </c>
      <c r="D26" s="91">
        <v>55.6</v>
      </c>
      <c r="E26" s="87">
        <v>2</v>
      </c>
      <c r="F26" s="87" t="s">
        <v>78</v>
      </c>
      <c r="H26" s="45">
        <f t="shared" si="0"/>
        <v>111.2</v>
      </c>
    </row>
    <row r="27" spans="3:8" ht="18" customHeight="1">
      <c r="C27" s="87" t="s">
        <v>136</v>
      </c>
      <c r="D27" s="91">
        <v>57.4</v>
      </c>
      <c r="E27" s="87">
        <v>2</v>
      </c>
      <c r="F27" s="87" t="s">
        <v>78</v>
      </c>
      <c r="H27" s="45">
        <f t="shared" si="0"/>
        <v>114.8</v>
      </c>
    </row>
    <row r="28" spans="3:8" ht="18" customHeight="1">
      <c r="C28" s="87" t="s">
        <v>137</v>
      </c>
      <c r="D28" s="91">
        <v>55.4</v>
      </c>
      <c r="E28" s="87">
        <v>1</v>
      </c>
      <c r="F28" s="87" t="s">
        <v>78</v>
      </c>
      <c r="H28" s="45">
        <f t="shared" si="0"/>
        <v>55.4</v>
      </c>
    </row>
    <row r="29" spans="3:8" ht="18" customHeight="1">
      <c r="C29" s="87" t="s">
        <v>138</v>
      </c>
      <c r="D29" s="92">
        <v>56.9</v>
      </c>
      <c r="E29" s="87">
        <v>1</v>
      </c>
      <c r="F29" s="87" t="s">
        <v>78</v>
      </c>
      <c r="H29" s="45">
        <f t="shared" si="0"/>
        <v>56.9</v>
      </c>
    </row>
    <row r="30" spans="3:8" ht="18" customHeight="1">
      <c r="C30" s="87" t="s">
        <v>140</v>
      </c>
      <c r="D30" s="91">
        <v>90.3</v>
      </c>
      <c r="E30" s="87">
        <v>1</v>
      </c>
      <c r="F30" s="87" t="s">
        <v>77</v>
      </c>
      <c r="H30" s="45">
        <f t="shared" si="0"/>
        <v>90.3</v>
      </c>
    </row>
    <row r="31" spans="3:8" ht="18" customHeight="1">
      <c r="C31" s="87" t="s">
        <v>141</v>
      </c>
      <c r="D31" s="91">
        <v>65.8</v>
      </c>
      <c r="E31" s="87">
        <v>1</v>
      </c>
      <c r="F31" s="87" t="s">
        <v>77</v>
      </c>
      <c r="H31" s="45">
        <f t="shared" si="0"/>
        <v>65.8</v>
      </c>
    </row>
    <row r="32" spans="3:8" ht="18" customHeight="1">
      <c r="C32" s="106" t="s">
        <v>67</v>
      </c>
      <c r="D32" s="107"/>
      <c r="E32" s="87">
        <f>SUM(E6:E31)</f>
        <v>40</v>
      </c>
      <c r="F32" s="87" t="s">
        <v>57</v>
      </c>
      <c r="H32" s="45">
        <f>SUM(H6:H31)</f>
        <v>2139.7000000000003</v>
      </c>
    </row>
  </sheetData>
  <mergeCells count="2">
    <mergeCell ref="C4:E4"/>
    <mergeCell ref="C32:D32"/>
  </mergeCells>
  <phoneticPr fontId="1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3"/>
  <sheetViews>
    <sheetView topLeftCell="A2" zoomScaleNormal="100" workbookViewId="0">
      <selection activeCell="C23" sqref="C23"/>
    </sheetView>
  </sheetViews>
  <sheetFormatPr defaultColWidth="8.85546875" defaultRowHeight="15"/>
  <cols>
    <col min="1" max="2" width="8.85546875" style="45"/>
    <col min="3" max="3" width="13.28515625" style="45" customWidth="1"/>
    <col min="4" max="4" width="23.7109375" style="45" customWidth="1"/>
    <col min="5" max="5" width="19.42578125" style="45" customWidth="1"/>
    <col min="6" max="6" width="41.7109375" style="45" hidden="1" customWidth="1"/>
    <col min="7" max="16384" width="8.85546875" style="45"/>
  </cols>
  <sheetData>
    <row r="4" spans="3:8" ht="18" customHeight="1">
      <c r="C4" s="106" t="s">
        <v>91</v>
      </c>
      <c r="D4" s="108"/>
      <c r="E4" s="107"/>
    </row>
    <row r="5" spans="3:8" ht="28.9" customHeight="1">
      <c r="C5" s="87" t="s">
        <v>48</v>
      </c>
      <c r="D5" s="87" t="s">
        <v>49</v>
      </c>
      <c r="E5" s="87" t="s">
        <v>50</v>
      </c>
      <c r="F5" s="87" t="s">
        <v>52</v>
      </c>
    </row>
    <row r="6" spans="3:8" ht="18" customHeight="1">
      <c r="C6" s="87" t="s">
        <v>142</v>
      </c>
      <c r="D6" s="87">
        <v>41</v>
      </c>
      <c r="E6" s="87">
        <v>1</v>
      </c>
      <c r="F6" s="87" t="s">
        <v>63</v>
      </c>
      <c r="H6" s="45">
        <f>SUM(E6*D6)</f>
        <v>41</v>
      </c>
    </row>
    <row r="7" spans="3:8" ht="18" customHeight="1">
      <c r="C7" s="87" t="s">
        <v>143</v>
      </c>
      <c r="D7" s="87">
        <v>41.4</v>
      </c>
      <c r="E7" s="87">
        <v>5</v>
      </c>
      <c r="F7" s="87" t="s">
        <v>62</v>
      </c>
      <c r="H7" s="45">
        <f t="shared" ref="H7:H32" si="0">SUM(E7*D7)</f>
        <v>207</v>
      </c>
    </row>
    <row r="8" spans="3:8" ht="18" customHeight="1">
      <c r="C8" s="87" t="s">
        <v>144</v>
      </c>
      <c r="D8" s="87">
        <v>54.6</v>
      </c>
      <c r="E8" s="87">
        <v>3</v>
      </c>
      <c r="F8" s="87" t="s">
        <v>59</v>
      </c>
      <c r="H8" s="45">
        <f t="shared" si="0"/>
        <v>163.80000000000001</v>
      </c>
    </row>
    <row r="9" spans="3:8" ht="18" customHeight="1">
      <c r="C9" s="87" t="s">
        <v>145</v>
      </c>
      <c r="D9" s="87">
        <v>72</v>
      </c>
      <c r="E9" s="87">
        <v>1</v>
      </c>
      <c r="F9" s="87" t="s">
        <v>12</v>
      </c>
      <c r="H9" s="45">
        <f t="shared" si="0"/>
        <v>72</v>
      </c>
    </row>
    <row r="10" spans="3:8" ht="18" customHeight="1">
      <c r="C10" s="87" t="s">
        <v>146</v>
      </c>
      <c r="D10" s="87">
        <v>73.2</v>
      </c>
      <c r="E10" s="87">
        <v>2</v>
      </c>
      <c r="F10" s="87" t="s">
        <v>12</v>
      </c>
      <c r="H10" s="45">
        <f t="shared" si="0"/>
        <v>146.4</v>
      </c>
    </row>
    <row r="11" spans="3:8" ht="18" customHeight="1">
      <c r="C11" s="87" t="s">
        <v>147</v>
      </c>
      <c r="D11" s="87">
        <v>72.099999999999994</v>
      </c>
      <c r="E11" s="87">
        <v>2</v>
      </c>
      <c r="F11" s="87" t="s">
        <v>12</v>
      </c>
      <c r="H11" s="45">
        <f t="shared" si="0"/>
        <v>144.19999999999999</v>
      </c>
    </row>
    <row r="12" spans="3:8" ht="18" customHeight="1">
      <c r="C12" s="87" t="s">
        <v>148</v>
      </c>
      <c r="D12" s="87">
        <v>78.8</v>
      </c>
      <c r="E12" s="87">
        <v>1</v>
      </c>
      <c r="F12" s="87" t="s">
        <v>12</v>
      </c>
      <c r="H12" s="45">
        <f t="shared" si="0"/>
        <v>78.8</v>
      </c>
    </row>
    <row r="13" spans="3:8" ht="18" customHeight="1">
      <c r="C13" s="87" t="s">
        <v>149</v>
      </c>
      <c r="D13" s="87">
        <v>110.3</v>
      </c>
      <c r="E13" s="87">
        <v>1</v>
      </c>
      <c r="F13" s="87" t="s">
        <v>13</v>
      </c>
      <c r="H13" s="45">
        <f t="shared" si="0"/>
        <v>110.3</v>
      </c>
    </row>
    <row r="14" spans="3:8" ht="18" customHeight="1">
      <c r="C14" s="87" t="s">
        <v>150</v>
      </c>
      <c r="D14" s="87">
        <v>122.3</v>
      </c>
      <c r="E14" s="87">
        <v>1</v>
      </c>
      <c r="F14" s="87" t="s">
        <v>61</v>
      </c>
      <c r="H14" s="45">
        <f t="shared" si="0"/>
        <v>122.3</v>
      </c>
    </row>
    <row r="15" spans="3:8" ht="18" customHeight="1">
      <c r="C15" s="87" t="s">
        <v>124</v>
      </c>
      <c r="D15" s="87">
        <v>37.6</v>
      </c>
      <c r="E15" s="87">
        <v>1</v>
      </c>
      <c r="F15" s="87" t="s">
        <v>63</v>
      </c>
      <c r="H15" s="45">
        <f t="shared" si="0"/>
        <v>37.6</v>
      </c>
    </row>
    <row r="16" spans="3:8" ht="18" customHeight="1">
      <c r="C16" s="87" t="s">
        <v>125</v>
      </c>
      <c r="D16" s="87">
        <v>36.5</v>
      </c>
      <c r="E16" s="87">
        <v>1</v>
      </c>
      <c r="F16" s="87" t="s">
        <v>63</v>
      </c>
      <c r="H16" s="45">
        <f t="shared" si="0"/>
        <v>36.5</v>
      </c>
    </row>
    <row r="17" spans="3:8" ht="18" customHeight="1">
      <c r="C17" s="87" t="s">
        <v>126</v>
      </c>
      <c r="D17" s="87">
        <v>36.9</v>
      </c>
      <c r="E17" s="87">
        <v>1</v>
      </c>
      <c r="F17" s="87" t="s">
        <v>63</v>
      </c>
      <c r="H17" s="45">
        <f t="shared" si="0"/>
        <v>36.9</v>
      </c>
    </row>
    <row r="18" spans="3:8" ht="18" customHeight="1">
      <c r="C18" s="87" t="s">
        <v>127</v>
      </c>
      <c r="D18" s="87">
        <v>37.1</v>
      </c>
      <c r="E18" s="87">
        <v>5</v>
      </c>
      <c r="F18" s="87" t="s">
        <v>63</v>
      </c>
      <c r="H18" s="45">
        <f t="shared" si="0"/>
        <v>185.5</v>
      </c>
    </row>
    <row r="19" spans="3:8" ht="18" customHeight="1">
      <c r="C19" s="87" t="s">
        <v>128</v>
      </c>
      <c r="D19" s="87">
        <v>36.1</v>
      </c>
      <c r="E19" s="87">
        <v>1</v>
      </c>
      <c r="F19" s="87" t="s">
        <v>63</v>
      </c>
      <c r="H19" s="45">
        <f t="shared" si="0"/>
        <v>36.1</v>
      </c>
    </row>
    <row r="20" spans="3:8" ht="18" customHeight="1">
      <c r="C20" s="87" t="s">
        <v>129</v>
      </c>
      <c r="D20" s="87">
        <v>35.299999999999997</v>
      </c>
      <c r="E20" s="87">
        <v>1</v>
      </c>
      <c r="F20" s="87" t="s">
        <v>63</v>
      </c>
      <c r="H20" s="45">
        <f t="shared" si="0"/>
        <v>35.299999999999997</v>
      </c>
    </row>
    <row r="21" spans="3:8" ht="18" customHeight="1">
      <c r="C21" s="87" t="s">
        <v>130</v>
      </c>
      <c r="D21" s="87">
        <v>36.6</v>
      </c>
      <c r="E21" s="87">
        <v>1</v>
      </c>
      <c r="F21" s="87" t="s">
        <v>63</v>
      </c>
      <c r="H21" s="45">
        <f t="shared" si="0"/>
        <v>36.6</v>
      </c>
    </row>
    <row r="22" spans="3:8" ht="18" customHeight="1">
      <c r="C22" s="87" t="s">
        <v>131</v>
      </c>
      <c r="D22" s="87">
        <v>35</v>
      </c>
      <c r="E22" s="87">
        <v>1</v>
      </c>
      <c r="F22" s="87" t="s">
        <v>63</v>
      </c>
      <c r="H22" s="45">
        <f t="shared" si="0"/>
        <v>35</v>
      </c>
    </row>
    <row r="23" spans="3:8" ht="18" customHeight="1">
      <c r="C23" s="87" t="s">
        <v>132</v>
      </c>
      <c r="D23" s="87">
        <v>35.1</v>
      </c>
      <c r="E23" s="87">
        <v>1</v>
      </c>
      <c r="F23" s="87" t="s">
        <v>63</v>
      </c>
      <c r="H23" s="45">
        <f t="shared" si="0"/>
        <v>35.1</v>
      </c>
    </row>
    <row r="24" spans="3:8" ht="18" customHeight="1">
      <c r="C24" s="87" t="s">
        <v>133</v>
      </c>
      <c r="D24" s="91">
        <v>36</v>
      </c>
      <c r="E24" s="87">
        <v>1</v>
      </c>
      <c r="F24" s="87" t="s">
        <v>63</v>
      </c>
      <c r="H24" s="45">
        <f t="shared" si="0"/>
        <v>36</v>
      </c>
    </row>
    <row r="25" spans="3:8" ht="18" customHeight="1">
      <c r="C25" s="87" t="s">
        <v>134</v>
      </c>
      <c r="D25" s="92">
        <v>48.9</v>
      </c>
      <c r="E25" s="87">
        <v>1</v>
      </c>
      <c r="F25" s="87" t="s">
        <v>78</v>
      </c>
      <c r="H25" s="45">
        <f t="shared" si="0"/>
        <v>48.9</v>
      </c>
    </row>
    <row r="26" spans="3:8" ht="18" customHeight="1">
      <c r="C26" s="87" t="s">
        <v>135</v>
      </c>
      <c r="D26" s="92">
        <v>55.6</v>
      </c>
      <c r="E26" s="87">
        <v>1</v>
      </c>
      <c r="F26" s="87" t="s">
        <v>78</v>
      </c>
      <c r="H26" s="45">
        <f t="shared" si="0"/>
        <v>55.6</v>
      </c>
    </row>
    <row r="27" spans="3:8" ht="18" customHeight="1">
      <c r="C27" s="87" t="s">
        <v>136</v>
      </c>
      <c r="D27" s="92">
        <v>50.8</v>
      </c>
      <c r="E27" s="87">
        <v>1</v>
      </c>
      <c r="F27" s="87" t="s">
        <v>78</v>
      </c>
      <c r="H27" s="45">
        <f t="shared" si="0"/>
        <v>50.8</v>
      </c>
    </row>
    <row r="28" spans="3:8" ht="18" customHeight="1">
      <c r="C28" s="87" t="s">
        <v>137</v>
      </c>
      <c r="D28" s="92">
        <v>57.4</v>
      </c>
      <c r="E28" s="87">
        <v>2</v>
      </c>
      <c r="F28" s="87" t="s">
        <v>78</v>
      </c>
      <c r="H28" s="45">
        <f t="shared" si="0"/>
        <v>114.8</v>
      </c>
    </row>
    <row r="29" spans="3:8" ht="18" customHeight="1">
      <c r="C29" s="87" t="s">
        <v>138</v>
      </c>
      <c r="D29" s="92">
        <v>55.4</v>
      </c>
      <c r="E29" s="87">
        <v>1</v>
      </c>
      <c r="F29" s="87" t="s">
        <v>78</v>
      </c>
      <c r="H29" s="45">
        <f t="shared" si="0"/>
        <v>55.4</v>
      </c>
    </row>
    <row r="30" spans="3:8" ht="18" customHeight="1">
      <c r="C30" s="87" t="s">
        <v>139</v>
      </c>
      <c r="D30" s="92">
        <v>56.9</v>
      </c>
      <c r="E30" s="87">
        <v>1</v>
      </c>
      <c r="F30" s="87" t="s">
        <v>78</v>
      </c>
      <c r="H30" s="45">
        <f t="shared" si="0"/>
        <v>56.9</v>
      </c>
    </row>
    <row r="31" spans="3:8" ht="18" customHeight="1">
      <c r="C31" s="87" t="s">
        <v>140</v>
      </c>
      <c r="D31" s="92">
        <v>90.3</v>
      </c>
      <c r="E31" s="87">
        <v>1</v>
      </c>
      <c r="F31" s="87" t="s">
        <v>77</v>
      </c>
      <c r="H31" s="45">
        <f t="shared" si="0"/>
        <v>90.3</v>
      </c>
    </row>
    <row r="32" spans="3:8" ht="18" customHeight="1">
      <c r="C32" s="87" t="s">
        <v>141</v>
      </c>
      <c r="D32" s="92">
        <v>65.8</v>
      </c>
      <c r="E32" s="87">
        <v>1</v>
      </c>
      <c r="F32" s="87" t="s">
        <v>77</v>
      </c>
      <c r="H32" s="45">
        <f t="shared" si="0"/>
        <v>65.8</v>
      </c>
    </row>
    <row r="33" spans="3:8">
      <c r="C33" s="106" t="s">
        <v>67</v>
      </c>
      <c r="D33" s="107"/>
      <c r="E33" s="87">
        <f>SUM(E6:E32)</f>
        <v>40</v>
      </c>
      <c r="F33" s="87" t="s">
        <v>57</v>
      </c>
      <c r="H33" s="45">
        <f>SUM(H6:H32)</f>
        <v>2134.9</v>
      </c>
    </row>
  </sheetData>
  <mergeCells count="2">
    <mergeCell ref="C4:E4"/>
    <mergeCell ref="C33:D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2"/>
  <sheetViews>
    <sheetView topLeftCell="A4" zoomScaleNormal="100" workbookViewId="0">
      <selection activeCell="E24" sqref="E24"/>
    </sheetView>
  </sheetViews>
  <sheetFormatPr defaultColWidth="8.85546875" defaultRowHeight="15"/>
  <cols>
    <col min="1" max="2" width="8.85546875" style="45"/>
    <col min="3" max="3" width="13.28515625" style="45" customWidth="1"/>
    <col min="4" max="4" width="23.7109375" style="45" customWidth="1"/>
    <col min="5" max="5" width="19.42578125" style="45" customWidth="1"/>
    <col min="6" max="6" width="41.7109375" style="45" hidden="1" customWidth="1"/>
    <col min="7" max="16384" width="8.85546875" style="45"/>
  </cols>
  <sheetData>
    <row r="4" spans="3:8" ht="18" customHeight="1">
      <c r="C4" s="106" t="s">
        <v>68</v>
      </c>
      <c r="D4" s="108"/>
      <c r="E4" s="107"/>
    </row>
    <row r="5" spans="3:8" ht="28.9" customHeight="1">
      <c r="C5" s="87" t="s">
        <v>48</v>
      </c>
      <c r="D5" s="87" t="s">
        <v>49</v>
      </c>
      <c r="E5" s="87" t="s">
        <v>50</v>
      </c>
      <c r="F5" s="87" t="s">
        <v>52</v>
      </c>
    </row>
    <row r="6" spans="3:8" ht="18" customHeight="1">
      <c r="C6" s="87" t="s">
        <v>118</v>
      </c>
      <c r="D6" s="87">
        <v>229</v>
      </c>
      <c r="E6" s="87">
        <v>1</v>
      </c>
      <c r="F6" s="87" t="s">
        <v>69</v>
      </c>
      <c r="H6" s="45">
        <f>SUM(E6*D6)</f>
        <v>229</v>
      </c>
    </row>
    <row r="7" spans="3:8" ht="18" customHeight="1">
      <c r="C7" s="87" t="s">
        <v>119</v>
      </c>
      <c r="D7" s="87">
        <v>169.5</v>
      </c>
      <c r="E7" s="87">
        <v>1</v>
      </c>
      <c r="F7" s="87" t="s">
        <v>69</v>
      </c>
      <c r="H7" s="45">
        <f t="shared" ref="H7:H31" si="0">SUM(E7*D7)</f>
        <v>169.5</v>
      </c>
    </row>
    <row r="8" spans="3:8" ht="18" customHeight="1">
      <c r="C8" s="87" t="s">
        <v>120</v>
      </c>
      <c r="D8" s="87">
        <v>164.6</v>
      </c>
      <c r="E8" s="87">
        <v>1</v>
      </c>
      <c r="F8" s="87" t="s">
        <v>69</v>
      </c>
      <c r="H8" s="45">
        <f t="shared" si="0"/>
        <v>164.6</v>
      </c>
    </row>
    <row r="9" spans="3:8" ht="18" customHeight="1">
      <c r="C9" s="87" t="s">
        <v>121</v>
      </c>
      <c r="D9" s="87">
        <v>153.4</v>
      </c>
      <c r="E9" s="87">
        <v>1</v>
      </c>
      <c r="F9" s="87" t="s">
        <v>69</v>
      </c>
      <c r="H9" s="45">
        <f t="shared" si="0"/>
        <v>153.4</v>
      </c>
    </row>
    <row r="10" spans="3:8" ht="18" customHeight="1">
      <c r="C10" s="87" t="s">
        <v>122</v>
      </c>
      <c r="D10" s="87">
        <v>158.69999999999999</v>
      </c>
      <c r="E10" s="87">
        <v>1</v>
      </c>
      <c r="F10" s="87" t="s">
        <v>69</v>
      </c>
      <c r="H10" s="45">
        <f t="shared" si="0"/>
        <v>158.69999999999999</v>
      </c>
    </row>
    <row r="11" spans="3:8" ht="18" customHeight="1">
      <c r="C11" s="87" t="s">
        <v>123</v>
      </c>
      <c r="D11" s="87">
        <v>174.3</v>
      </c>
      <c r="E11" s="87">
        <v>1</v>
      </c>
      <c r="F11" s="87" t="s">
        <v>69</v>
      </c>
      <c r="H11" s="45">
        <f t="shared" si="0"/>
        <v>174.3</v>
      </c>
    </row>
    <row r="12" spans="3:8" ht="18" customHeight="1">
      <c r="C12" s="87" t="s">
        <v>124</v>
      </c>
      <c r="D12" s="87">
        <v>37.6</v>
      </c>
      <c r="E12" s="87">
        <v>1</v>
      </c>
      <c r="F12" s="87" t="s">
        <v>63</v>
      </c>
      <c r="H12" s="45">
        <f t="shared" si="0"/>
        <v>37.6</v>
      </c>
    </row>
    <row r="13" spans="3:8" ht="18" customHeight="1">
      <c r="C13" s="87" t="s">
        <v>125</v>
      </c>
      <c r="D13" s="87">
        <v>36.5</v>
      </c>
      <c r="E13" s="87">
        <v>1</v>
      </c>
      <c r="F13" s="87" t="s">
        <v>63</v>
      </c>
      <c r="H13" s="45">
        <f t="shared" si="0"/>
        <v>36.5</v>
      </c>
    </row>
    <row r="14" spans="3:8" ht="18" customHeight="1">
      <c r="C14" s="87" t="s">
        <v>126</v>
      </c>
      <c r="D14" s="87">
        <v>36.9</v>
      </c>
      <c r="E14" s="87">
        <v>1</v>
      </c>
      <c r="F14" s="87" t="s">
        <v>63</v>
      </c>
      <c r="H14" s="45">
        <f t="shared" si="0"/>
        <v>36.9</v>
      </c>
    </row>
    <row r="15" spans="3:8" ht="18" customHeight="1">
      <c r="C15" s="87" t="s">
        <v>127</v>
      </c>
      <c r="D15" s="87">
        <v>37.1</v>
      </c>
      <c r="E15" s="87">
        <v>4</v>
      </c>
      <c r="F15" s="87" t="s">
        <v>63</v>
      </c>
      <c r="H15" s="45">
        <f t="shared" si="0"/>
        <v>148.4</v>
      </c>
    </row>
    <row r="16" spans="3:8" ht="18" customHeight="1">
      <c r="C16" s="87" t="s">
        <v>166</v>
      </c>
      <c r="D16" s="87">
        <v>35</v>
      </c>
      <c r="E16" s="87">
        <v>1</v>
      </c>
      <c r="F16" s="87"/>
      <c r="H16" s="45">
        <f t="shared" si="0"/>
        <v>35</v>
      </c>
    </row>
    <row r="17" spans="3:8" ht="18" customHeight="1">
      <c r="C17" s="87" t="s">
        <v>128</v>
      </c>
      <c r="D17" s="87">
        <v>35.799999999999997</v>
      </c>
      <c r="E17" s="87">
        <v>1</v>
      </c>
      <c r="F17" s="87" t="s">
        <v>63</v>
      </c>
      <c r="H17" s="45">
        <f t="shared" si="0"/>
        <v>35.799999999999997</v>
      </c>
    </row>
    <row r="18" spans="3:8" ht="18" customHeight="1">
      <c r="C18" s="87" t="s">
        <v>129</v>
      </c>
      <c r="D18" s="87">
        <v>35.299999999999997</v>
      </c>
      <c r="E18" s="87">
        <v>1</v>
      </c>
      <c r="F18" s="87" t="s">
        <v>63</v>
      </c>
      <c r="H18" s="45">
        <f t="shared" si="0"/>
        <v>35.299999999999997</v>
      </c>
    </row>
    <row r="19" spans="3:8" ht="18" customHeight="1">
      <c r="C19" s="87" t="s">
        <v>130</v>
      </c>
      <c r="D19" s="87">
        <v>36.6</v>
      </c>
      <c r="E19" s="87">
        <v>1</v>
      </c>
      <c r="F19" s="87" t="s">
        <v>63</v>
      </c>
      <c r="H19" s="45">
        <f t="shared" si="0"/>
        <v>36.6</v>
      </c>
    </row>
    <row r="20" spans="3:8" ht="18" customHeight="1">
      <c r="C20" s="87" t="s">
        <v>131</v>
      </c>
      <c r="D20" s="87">
        <v>35.799999999999997</v>
      </c>
      <c r="E20" s="87">
        <v>1</v>
      </c>
      <c r="F20" s="87" t="s">
        <v>63</v>
      </c>
      <c r="H20" s="45">
        <f t="shared" si="0"/>
        <v>35.799999999999997</v>
      </c>
    </row>
    <row r="21" spans="3:8" ht="18" customHeight="1">
      <c r="C21" s="87" t="s">
        <v>132</v>
      </c>
      <c r="D21" s="87">
        <v>35.1</v>
      </c>
      <c r="E21" s="87">
        <v>1</v>
      </c>
      <c r="F21" s="87" t="s">
        <v>63</v>
      </c>
      <c r="H21" s="45">
        <f t="shared" si="0"/>
        <v>35.1</v>
      </c>
    </row>
    <row r="22" spans="3:8" ht="18" customHeight="1">
      <c r="C22" s="87" t="s">
        <v>133</v>
      </c>
      <c r="D22" s="91">
        <v>36</v>
      </c>
      <c r="E22" s="87">
        <v>1</v>
      </c>
      <c r="F22" s="87" t="s">
        <v>63</v>
      </c>
      <c r="H22" s="45">
        <f t="shared" si="0"/>
        <v>36</v>
      </c>
    </row>
    <row r="23" spans="3:8" ht="18" customHeight="1">
      <c r="C23" s="87" t="s">
        <v>134</v>
      </c>
      <c r="D23" s="91">
        <v>48.9</v>
      </c>
      <c r="E23" s="87">
        <v>1</v>
      </c>
      <c r="F23" s="87" t="s">
        <v>63</v>
      </c>
      <c r="H23" s="45">
        <f t="shared" si="0"/>
        <v>48.9</v>
      </c>
    </row>
    <row r="24" spans="3:8" ht="18" customHeight="1">
      <c r="C24" s="87" t="s">
        <v>135</v>
      </c>
      <c r="D24" s="91">
        <v>55.6</v>
      </c>
      <c r="E24" s="87">
        <v>1</v>
      </c>
      <c r="F24" s="87" t="s">
        <v>63</v>
      </c>
      <c r="H24" s="45">
        <f>SUM(E24*D24)</f>
        <v>55.6</v>
      </c>
    </row>
    <row r="25" spans="3:8" ht="18" customHeight="1">
      <c r="C25" s="87" t="s">
        <v>136</v>
      </c>
      <c r="D25" s="91">
        <v>50.8</v>
      </c>
      <c r="E25" s="87">
        <v>1</v>
      </c>
      <c r="F25" s="87" t="s">
        <v>63</v>
      </c>
      <c r="H25" s="45">
        <f t="shared" si="0"/>
        <v>50.8</v>
      </c>
    </row>
    <row r="26" spans="3:8" ht="18" customHeight="1">
      <c r="C26" s="87" t="s">
        <v>137</v>
      </c>
      <c r="D26" s="91">
        <v>57.4</v>
      </c>
      <c r="E26" s="87">
        <v>1</v>
      </c>
      <c r="F26" s="87" t="s">
        <v>63</v>
      </c>
      <c r="H26" s="45">
        <f t="shared" si="0"/>
        <v>57.4</v>
      </c>
    </row>
    <row r="27" spans="3:8" ht="18" customHeight="1">
      <c r="C27" s="87" t="s">
        <v>167</v>
      </c>
      <c r="D27" s="96">
        <v>56.7</v>
      </c>
      <c r="E27" s="87">
        <v>1</v>
      </c>
      <c r="F27" s="87"/>
      <c r="H27" s="45">
        <f t="shared" si="0"/>
        <v>56.7</v>
      </c>
    </row>
    <row r="28" spans="3:8" ht="18" customHeight="1">
      <c r="C28" s="87" t="s">
        <v>138</v>
      </c>
      <c r="D28" s="96">
        <v>55.4</v>
      </c>
      <c r="E28" s="87">
        <v>1</v>
      </c>
      <c r="F28" s="87"/>
      <c r="H28" s="45">
        <f t="shared" si="0"/>
        <v>55.4</v>
      </c>
    </row>
    <row r="29" spans="3:8" ht="18" customHeight="1">
      <c r="C29" s="87" t="s">
        <v>139</v>
      </c>
      <c r="D29" s="96">
        <v>56.9</v>
      </c>
      <c r="E29" s="87">
        <v>1</v>
      </c>
      <c r="F29" s="87"/>
      <c r="H29" s="45">
        <f t="shared" si="0"/>
        <v>56.9</v>
      </c>
    </row>
    <row r="30" spans="3:8" ht="18" customHeight="1">
      <c r="C30" s="87" t="s">
        <v>64</v>
      </c>
      <c r="D30" s="91">
        <v>90.3</v>
      </c>
      <c r="E30" s="87">
        <v>1</v>
      </c>
      <c r="F30" s="87" t="s">
        <v>76</v>
      </c>
      <c r="H30" s="45">
        <f t="shared" si="0"/>
        <v>90.3</v>
      </c>
    </row>
    <row r="31" spans="3:8" ht="18" customHeight="1">
      <c r="C31" s="87" t="s">
        <v>65</v>
      </c>
      <c r="D31" s="91">
        <v>65.8</v>
      </c>
      <c r="E31" s="87">
        <v>1</v>
      </c>
      <c r="F31" s="87" t="s">
        <v>76</v>
      </c>
      <c r="H31" s="45">
        <f t="shared" si="0"/>
        <v>65.8</v>
      </c>
    </row>
    <row r="32" spans="3:8" ht="18" customHeight="1">
      <c r="C32" s="106" t="s">
        <v>67</v>
      </c>
      <c r="D32" s="107"/>
      <c r="E32" s="87">
        <f>SUM(E6:E31)</f>
        <v>29</v>
      </c>
      <c r="F32" s="87" t="s">
        <v>57</v>
      </c>
      <c r="H32" s="45">
        <f>SUM(H6:H31)</f>
        <v>2096.3000000000002</v>
      </c>
    </row>
  </sheetData>
  <mergeCells count="2">
    <mergeCell ref="C4:E4"/>
    <mergeCell ref="C32:D32"/>
  </mergeCells>
  <phoneticPr fontId="1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9"/>
  <sheetViews>
    <sheetView zoomScaleNormal="100" workbookViewId="0">
      <selection activeCell="E18" sqref="E18"/>
    </sheetView>
  </sheetViews>
  <sheetFormatPr defaultColWidth="8.85546875" defaultRowHeight="15"/>
  <cols>
    <col min="1" max="2" width="8.85546875" style="45"/>
    <col min="3" max="3" width="13.28515625" style="45" customWidth="1"/>
    <col min="4" max="4" width="23.7109375" style="45" customWidth="1"/>
    <col min="5" max="5" width="19.42578125" style="45" customWidth="1"/>
    <col min="6" max="6" width="41.7109375" style="45" hidden="1" customWidth="1"/>
    <col min="7" max="16384" width="8.85546875" style="45"/>
  </cols>
  <sheetData>
    <row r="4" spans="3:8" ht="18" customHeight="1">
      <c r="C4" s="106" t="s">
        <v>73</v>
      </c>
      <c r="D4" s="108"/>
      <c r="E4" s="107"/>
    </row>
    <row r="5" spans="3:8" ht="30" customHeight="1">
      <c r="C5" s="87" t="s">
        <v>48</v>
      </c>
      <c r="D5" s="87" t="s">
        <v>49</v>
      </c>
      <c r="E5" s="87" t="s">
        <v>50</v>
      </c>
      <c r="F5" s="87" t="s">
        <v>52</v>
      </c>
    </row>
    <row r="6" spans="3:8" ht="18" customHeight="1">
      <c r="C6" s="87" t="s">
        <v>109</v>
      </c>
      <c r="D6" s="87">
        <v>336</v>
      </c>
      <c r="E6" s="87">
        <v>1</v>
      </c>
      <c r="F6" s="87" t="s">
        <v>74</v>
      </c>
      <c r="H6" s="45">
        <f>SUM(E6*D6)</f>
        <v>336</v>
      </c>
    </row>
    <row r="7" spans="3:8" ht="18" customHeight="1">
      <c r="C7" s="87" t="s">
        <v>110</v>
      </c>
      <c r="D7" s="87">
        <v>264.60000000000002</v>
      </c>
      <c r="E7" s="87">
        <v>1</v>
      </c>
      <c r="F7" s="87" t="s">
        <v>74</v>
      </c>
      <c r="H7" s="45">
        <f t="shared" ref="H7:H16" si="0">SUM(E7*D7)</f>
        <v>264.60000000000002</v>
      </c>
    </row>
    <row r="8" spans="3:8" ht="18" customHeight="1">
      <c r="C8" s="87" t="s">
        <v>111</v>
      </c>
      <c r="D8" s="87">
        <v>219.6</v>
      </c>
      <c r="E8" s="87">
        <v>1</v>
      </c>
      <c r="F8" s="87" t="s">
        <v>74</v>
      </c>
      <c r="H8" s="45">
        <f t="shared" si="0"/>
        <v>219.6</v>
      </c>
    </row>
    <row r="9" spans="3:8" ht="18" customHeight="1">
      <c r="C9" s="87" t="s">
        <v>112</v>
      </c>
      <c r="D9" s="87">
        <v>270</v>
      </c>
      <c r="E9" s="87">
        <v>1</v>
      </c>
      <c r="F9" s="87" t="s">
        <v>74</v>
      </c>
      <c r="H9" s="45">
        <f t="shared" si="0"/>
        <v>270</v>
      </c>
    </row>
    <row r="10" spans="3:8" ht="18" customHeight="1">
      <c r="C10" s="106" t="s">
        <v>67</v>
      </c>
      <c r="D10" s="107"/>
      <c r="E10" s="87">
        <f>SUM(E6:E9)</f>
        <v>4</v>
      </c>
      <c r="F10" s="87" t="s">
        <v>57</v>
      </c>
      <c r="H10" s="45">
        <f t="shared" si="0"/>
        <v>0</v>
      </c>
    </row>
    <row r="11" spans="3:8" ht="18" customHeight="1">
      <c r="C11" s="106" t="s">
        <v>75</v>
      </c>
      <c r="D11" s="108"/>
      <c r="E11" s="107"/>
      <c r="H11" s="45">
        <f t="shared" si="0"/>
        <v>0</v>
      </c>
    </row>
    <row r="12" spans="3:8" ht="18" customHeight="1">
      <c r="C12" s="87" t="s">
        <v>117</v>
      </c>
      <c r="D12" s="87">
        <v>42.1</v>
      </c>
      <c r="E12" s="87">
        <v>1</v>
      </c>
      <c r="F12" s="87" t="s">
        <v>63</v>
      </c>
      <c r="H12" s="45">
        <f t="shared" ref="H12:H15" si="1">SUM(E12*D12)</f>
        <v>42.1</v>
      </c>
    </row>
    <row r="13" spans="3:8" ht="18" customHeight="1">
      <c r="C13" s="87" t="s">
        <v>116</v>
      </c>
      <c r="D13" s="87">
        <v>75.5</v>
      </c>
      <c r="E13" s="87">
        <v>1</v>
      </c>
      <c r="F13" s="87" t="s">
        <v>76</v>
      </c>
      <c r="H13" s="45">
        <f t="shared" si="1"/>
        <v>75.5</v>
      </c>
    </row>
    <row r="14" spans="3:8" ht="18" customHeight="1">
      <c r="C14" s="87" t="s">
        <v>114</v>
      </c>
      <c r="D14" s="87">
        <v>75</v>
      </c>
      <c r="E14" s="87">
        <v>1</v>
      </c>
      <c r="F14" s="87" t="s">
        <v>76</v>
      </c>
      <c r="H14" s="45">
        <f t="shared" si="1"/>
        <v>75</v>
      </c>
    </row>
    <row r="15" spans="3:8" ht="18" customHeight="1">
      <c r="C15" s="87" t="s">
        <v>115</v>
      </c>
      <c r="D15" s="87">
        <v>75.7</v>
      </c>
      <c r="E15" s="87">
        <v>1</v>
      </c>
      <c r="F15" s="87" t="s">
        <v>76</v>
      </c>
      <c r="H15" s="45">
        <f t="shared" si="1"/>
        <v>75.7</v>
      </c>
    </row>
    <row r="16" spans="3:8" ht="18" customHeight="1">
      <c r="C16" s="87" t="s">
        <v>113</v>
      </c>
      <c r="D16" s="87">
        <v>267.7</v>
      </c>
      <c r="E16" s="87">
        <v>1</v>
      </c>
      <c r="F16" s="87" t="s">
        <v>79</v>
      </c>
      <c r="H16" s="45">
        <f t="shared" si="0"/>
        <v>267.7</v>
      </c>
    </row>
    <row r="17" spans="3:8" ht="18" customHeight="1">
      <c r="C17" s="106" t="s">
        <v>67</v>
      </c>
      <c r="D17" s="107"/>
      <c r="E17" s="87">
        <f>SUM(E12:E16)</f>
        <v>5</v>
      </c>
      <c r="F17" s="87" t="s">
        <v>57</v>
      </c>
      <c r="H17" s="45">
        <f>SUM(H6:H16)</f>
        <v>1626.2</v>
      </c>
    </row>
    <row r="19" spans="3:8">
      <c r="D19" s="45">
        <f>SUM(D6:D9,D16)</f>
        <v>1357.9</v>
      </c>
    </row>
  </sheetData>
  <mergeCells count="4">
    <mergeCell ref="C4:E4"/>
    <mergeCell ref="C17:D17"/>
    <mergeCell ref="C11:E11"/>
    <mergeCell ref="C10:D10"/>
  </mergeCells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room matrix hotel 4.2m</vt:lpstr>
      <vt:lpstr>NT TK T6</vt:lpstr>
      <vt:lpstr>NT TK T 7-8</vt:lpstr>
      <vt:lpstr>NT TK T 9-11</vt:lpstr>
      <vt:lpstr>NT TK T 12-19</vt:lpstr>
      <vt:lpstr>NT TK T 21-32 </vt:lpstr>
      <vt:lpstr>NT TK T 33-35</vt:lpstr>
      <vt:lpstr>NT TK T 36</vt:lpstr>
      <vt:lpstr>NT TK T 37</vt:lpstr>
      <vt:lpstr>ST TK T 7</vt:lpstr>
      <vt:lpstr>ST TK T 8-20</vt:lpstr>
      <vt:lpstr>ST TK T 22-36</vt:lpstr>
      <vt:lpstr>ST TK T37</vt:lpstr>
      <vt:lpstr>ST TK T38</vt:lpstr>
      <vt:lpstr>'room matrix hotel 4.2m'!Print_Area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Inghwa Han</dc:creator>
  <cp:lastModifiedBy>phat.bimnucetech@gmail.com</cp:lastModifiedBy>
  <cp:lastPrinted>2022-08-19T15:29:34Z</cp:lastPrinted>
  <dcterms:created xsi:type="dcterms:W3CDTF">2022-01-18T07:27:52Z</dcterms:created>
  <dcterms:modified xsi:type="dcterms:W3CDTF">2022-09-26T04:20:02Z</dcterms:modified>
</cp:coreProperties>
</file>