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HAP TANG_DONG VINH\3.Thuc hien\"/>
    </mc:Choice>
  </mc:AlternateContent>
  <bookViews>
    <workbookView xWindow="0" yWindow="0" windowWidth="28800" windowHeight="12330" activeTab="1"/>
  </bookViews>
  <sheets>
    <sheet name="ISO CHUNG" sheetId="2" r:id="rId1"/>
    <sheet name="SS CO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S16" i="3"/>
  <c r="S17" i="3"/>
  <c r="R9" i="3" l="1"/>
  <c r="Q9" i="3"/>
  <c r="T9" i="3"/>
  <c r="S9" i="3"/>
  <c r="R8" i="3" l="1"/>
  <c r="Q8" i="3"/>
  <c r="T8" i="3"/>
  <c r="S8" i="3"/>
</calcChain>
</file>

<file path=xl/sharedStrings.xml><?xml version="1.0" encoding="utf-8"?>
<sst xmlns="http://schemas.openxmlformats.org/spreadsheetml/2006/main" count="106" uniqueCount="76">
  <si>
    <t>I</t>
  </si>
  <si>
    <t>II</t>
  </si>
  <si>
    <t>Hạng mục</t>
  </si>
  <si>
    <t xml:space="preserve">Nội dung </t>
  </si>
  <si>
    <t>Ghi chú</t>
  </si>
  <si>
    <t>Tính toán</t>
  </si>
  <si>
    <t>Sàn</t>
  </si>
  <si>
    <t>Móng</t>
  </si>
  <si>
    <t xml:space="preserve">Cột </t>
  </si>
  <si>
    <t xml:space="preserve">Dầm </t>
  </si>
  <si>
    <t>THỐNG NHẤT ISO CHUNG</t>
  </si>
  <si>
    <t xml:space="preserve"> </t>
  </si>
  <si>
    <t>Tải trọng</t>
  </si>
  <si>
    <t>Sơ đồ</t>
  </si>
  <si>
    <t xml:space="preserve">Gió </t>
  </si>
  <si>
    <t>Lấy theo file mẫu</t>
  </si>
  <si>
    <t>Thiết kế móng</t>
  </si>
  <si>
    <t>- SCT cọc lấy theo file mẫu (Excel)
- Phản lực cọc (COMB1,…, COMB5) in trong Safe
- Thiết kế đài cọc lấy theo file mẫu (Excel)
- Thiết kế dầm móng: in thép dầm móng trong Safe</t>
  </si>
  <si>
    <t>Thiết kế cột</t>
  </si>
  <si>
    <t>Thiết kế dầm</t>
  </si>
  <si>
    <t>Thiết kế sàn</t>
  </si>
  <si>
    <t>Tách móng cho từng căn</t>
  </si>
  <si>
    <t>Bố trí theo tính toán, đường kính thép tối thiểu D16, tối đa D22, thép đai D6.</t>
  </si>
  <si>
    <t>Thể hiện dầm phụ vào trong mặt cắt dọc dầm nếu có</t>
  </si>
  <si>
    <t>1 số dầm mặt đứng cần kết hợp làm lanh tô: khoảng cách giữa đáy dầm và mặt trên lanh tô nhỏ hơn 150mm, còn không thì tách lanh tô và dầm ra</t>
  </si>
  <si>
    <t>Bố trí theo tính toán, đường kính thép tối thiểu D16, tối đa D22, dầm phụ và dầm nhịp ngắn chỉ để D16</t>
  </si>
  <si>
    <t>Thép dầm cấu tạo chỉ đặt D16</t>
  </si>
  <si>
    <t>- Tính cho tất cả các cột, từ Tầng 2 đến Tầng mái (Lấy theo file mẫu Excel)
- Hệ số an toàn tối thiểu 1.2</t>
  </si>
  <si>
    <t>- Đối với các căn liền kề nằm giữa: Gió ngang nhà chỉ lấy gió đẩy c=+0.8, Gió dọc nhà lấy như bình thường
- Các căn còn lại tính gió bình thường</t>
  </si>
  <si>
    <t>- Tính cho tất cả các tầng, từ Tầng 2 đến Tầng mái, in thép dầm trong Etabs
- Hệ số an toàn tối thiểu cho thép lớp trên 1.15
- Hệ số an toàn tối thiểu cho thép lớp dưới 1.2
- Đối với dầm nhịp lớn (L&gt;=5.5m), hệ số an toàn tối thiểu cho thép lớp dưới 1.3</t>
  </si>
  <si>
    <t>- Thiết kế sàn với COMB1
- Tính cho sàn Tầng 2, in thép sàn trong Etabs
- Hệ số an toàn tối thiểu cho thép lớp trên 1.15
- Hệ số an toàn tối thiểu cho thép lớp dưới 1.2
- Đối với ô sàn nhịp lớn (Lngắn&gt;=5m), hệ số an toàn tối thiểu cho thép lớp dưới 1.3</t>
  </si>
  <si>
    <t>Các tầng có MBKC giống nhau =&gt; bố trí thép giống nhau</t>
  </si>
  <si>
    <t>- Bố trí theo tính toán, đường kính thép tối thiểu D10
- Cắt thép lớp trên
- Ô sàn nhỏ: bố trí thép lớp trên, lớp dưới chạy suốt
- Các tầng có MBKC giống nhau, bố trí thép giống nhau</t>
  </si>
  <si>
    <t>DỰ ÁN: KHU ĐÔ THI MỚI ĐÔNG VĨNH</t>
  </si>
  <si>
    <t>Tiết diện cột lựa chọn: 22x22, 22x30, 22x40, 22x50, 22x60; ….</t>
  </si>
  <si>
    <t>Dầm chính: 
- Nhịp L=&lt; 5.5m : 22x40, 35, 30
- Nhịp 6m &gt;=L&gt; 5.5m :22x45
- Nhịp L&gt; 6.5m :22x50;60
Dầm phụ: 22x30, 11x30
-Kết hợp với mặt đứng Kiến trúc</t>
  </si>
  <si>
    <t xml:space="preserve">- Nhịp L=&lt; 3.5m : dày 100 
- Nhịp 5&gt;L&gt; 3.5m : dày 120 
- Nhịp L&gt; 5.5m : dày 150 </t>
  </si>
  <si>
    <t>Bản vẽ mặt bằng (TKCS)</t>
  </si>
  <si>
    <t>Tên cột</t>
  </si>
  <si>
    <t>Tiết diện</t>
  </si>
  <si>
    <t>Thép bố trí</t>
  </si>
  <si>
    <t>Tầng</t>
  </si>
  <si>
    <t>Tên Dầm</t>
  </si>
  <si>
    <t>Thép lớp dưới</t>
  </si>
  <si>
    <t>Thép lớp trên</t>
  </si>
  <si>
    <t>Lớp dưới</t>
  </si>
  <si>
    <t>Lớp trên</t>
  </si>
  <si>
    <t>B20</t>
  </si>
  <si>
    <t>B22.5</t>
  </si>
  <si>
    <t>22x45</t>
  </si>
  <si>
    <t>2d18+1d18</t>
  </si>
  <si>
    <t>HSAT
 B20 (abv=30)</t>
  </si>
  <si>
    <t>HSAT 
B22.5
(abv=25)</t>
  </si>
  <si>
    <t>Độ võng
(mm)</t>
  </si>
  <si>
    <t>D1-1</t>
  </si>
  <si>
    <t>DT-1</t>
  </si>
  <si>
    <t>2d18+2d18</t>
  </si>
  <si>
    <t>2d16</t>
  </si>
  <si>
    <t>SO SÁNH DẦM</t>
  </si>
  <si>
    <t>SO SÁNH CỘT</t>
  </si>
  <si>
    <t>SO SÁNH SÀN</t>
  </si>
  <si>
    <t>Ô Sàn</t>
  </si>
  <si>
    <t>Bề dày</t>
  </si>
  <si>
    <t>(1-2)-(A-B)</t>
  </si>
  <si>
    <t>Tum</t>
  </si>
  <si>
    <t>Vết nứt dài hạn
lớp dưới dầm
(mm)</t>
  </si>
  <si>
    <t>d10a200</t>
  </si>
  <si>
    <t>Độ võng Scom1 x 3
(mm)</t>
  </si>
  <si>
    <t>C-4</t>
  </si>
  <si>
    <t>22X40</t>
  </si>
  <si>
    <t>8D22</t>
  </si>
  <si>
    <t>C-6</t>
  </si>
  <si>
    <t>22X30</t>
  </si>
  <si>
    <t>6D20</t>
  </si>
  <si>
    <t>C-1</t>
  </si>
  <si>
    <t>6D22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</si>
</sst>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6452153</xdr:colOff>
      <xdr:row>6</xdr:row>
      <xdr:rowOff>356151</xdr:rowOff>
    </xdr:from>
    <xdr:to>
      <xdr:col>8</xdr:col>
      <xdr:colOff>133717</xdr:colOff>
      <xdr:row>8</xdr:row>
      <xdr:rowOff>1573694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6696" y="2277716"/>
          <a:ext cx="3695238" cy="3221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6" zoomScale="115" zoomScaleNormal="115" workbookViewId="0">
      <selection activeCell="E19" sqref="E19"/>
    </sheetView>
  </sheetViews>
  <sheetFormatPr defaultColWidth="9" defaultRowHeight="15.75" x14ac:dyDescent="0.25"/>
  <cols>
    <col min="1" max="1" width="4.28515625" style="1" bestFit="1" customWidth="1"/>
    <col min="2" max="2" width="13.28515625" style="1" customWidth="1"/>
    <col min="3" max="3" width="40.5703125" style="1" customWidth="1"/>
    <col min="4" max="4" width="114.42578125" style="1" customWidth="1"/>
    <col min="5" max="16384" width="9" style="1"/>
  </cols>
  <sheetData>
    <row r="1" spans="1:4" ht="39.950000000000003" customHeight="1" x14ac:dyDescent="0.25">
      <c r="A1" s="21" t="s">
        <v>10</v>
      </c>
      <c r="B1" s="21"/>
      <c r="C1" s="21"/>
      <c r="D1" s="21"/>
    </row>
    <row r="2" spans="1:4" ht="39.950000000000003" customHeight="1" x14ac:dyDescent="0.25">
      <c r="A2" s="21" t="s">
        <v>33</v>
      </c>
      <c r="B2" s="21"/>
      <c r="C2" s="21"/>
      <c r="D2" s="21"/>
    </row>
    <row r="3" spans="1:4" ht="24.95" customHeight="1" x14ac:dyDescent="0.25">
      <c r="A3" s="2" t="s">
        <v>11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0</v>
      </c>
      <c r="B4" s="3" t="s">
        <v>5</v>
      </c>
      <c r="C4" s="4"/>
      <c r="D4" s="3"/>
    </row>
    <row r="5" spans="1:4" x14ac:dyDescent="0.25">
      <c r="A5" s="5">
        <v>1</v>
      </c>
      <c r="B5" s="5" t="s">
        <v>12</v>
      </c>
      <c r="C5" s="6" t="s">
        <v>15</v>
      </c>
      <c r="D5" s="5"/>
    </row>
    <row r="6" spans="1:4" x14ac:dyDescent="0.25">
      <c r="A6" s="5">
        <v>2</v>
      </c>
      <c r="B6" s="5" t="s">
        <v>13</v>
      </c>
      <c r="C6" s="6" t="s">
        <v>15</v>
      </c>
      <c r="D6" s="5"/>
    </row>
    <row r="7" spans="1:4" ht="63" x14ac:dyDescent="0.25">
      <c r="A7" s="5">
        <v>3</v>
      </c>
      <c r="B7" s="5" t="s">
        <v>14</v>
      </c>
      <c r="C7" s="7" t="s">
        <v>28</v>
      </c>
      <c r="D7" s="5"/>
    </row>
    <row r="8" spans="1:4" ht="94.5" x14ac:dyDescent="0.25">
      <c r="A8" s="5">
        <v>4</v>
      </c>
      <c r="B8" s="5" t="s">
        <v>16</v>
      </c>
      <c r="C8" s="7" t="s">
        <v>17</v>
      </c>
      <c r="D8" s="5"/>
    </row>
    <row r="9" spans="1:4" ht="223.5" customHeight="1" x14ac:dyDescent="0.25">
      <c r="A9" s="5">
        <v>5</v>
      </c>
      <c r="B9" s="5" t="s">
        <v>18</v>
      </c>
      <c r="C9" s="7" t="s">
        <v>27</v>
      </c>
      <c r="D9" s="5"/>
    </row>
    <row r="10" spans="1:4" ht="248.25" customHeight="1" x14ac:dyDescent="0.25">
      <c r="A10" s="5">
        <v>6</v>
      </c>
      <c r="B10" s="5" t="s">
        <v>19</v>
      </c>
      <c r="C10" s="7" t="s">
        <v>29</v>
      </c>
      <c r="D10" s="5"/>
    </row>
    <row r="11" spans="1:4" ht="255" customHeight="1" x14ac:dyDescent="0.25">
      <c r="A11" s="5">
        <v>7</v>
      </c>
      <c r="B11" s="5" t="s">
        <v>20</v>
      </c>
      <c r="C11" s="7" t="s">
        <v>30</v>
      </c>
      <c r="D11" s="5"/>
    </row>
    <row r="12" spans="1:4" x14ac:dyDescent="0.25">
      <c r="A12" s="5"/>
      <c r="B12" s="5"/>
      <c r="C12" s="6"/>
      <c r="D12" s="5"/>
    </row>
    <row r="13" spans="1:4" x14ac:dyDescent="0.25">
      <c r="A13" s="5"/>
      <c r="B13" s="5"/>
      <c r="C13" s="6"/>
      <c r="D13" s="5"/>
    </row>
    <row r="14" spans="1:4" x14ac:dyDescent="0.25">
      <c r="A14" s="5"/>
      <c r="B14" s="5"/>
      <c r="C14" s="6"/>
      <c r="D14" s="5"/>
    </row>
    <row r="15" spans="1:4" x14ac:dyDescent="0.25">
      <c r="D15" s="5"/>
    </row>
    <row r="16" spans="1:4" x14ac:dyDescent="0.25">
      <c r="A16" s="3" t="s">
        <v>1</v>
      </c>
      <c r="B16" s="12" t="s">
        <v>37</v>
      </c>
      <c r="C16" s="4"/>
      <c r="D16" s="3"/>
    </row>
    <row r="17" spans="1:4" x14ac:dyDescent="0.25">
      <c r="A17" s="5">
        <v>1</v>
      </c>
      <c r="B17" s="11" t="s">
        <v>7</v>
      </c>
      <c r="C17" s="7" t="s">
        <v>21</v>
      </c>
      <c r="D17" s="8"/>
    </row>
    <row r="18" spans="1:4" ht="31.5" x14ac:dyDescent="0.25">
      <c r="A18" s="5">
        <v>2</v>
      </c>
      <c r="B18" s="11" t="s">
        <v>8</v>
      </c>
      <c r="C18" s="6" t="s">
        <v>34</v>
      </c>
      <c r="D18" s="8"/>
    </row>
    <row r="19" spans="1:4" ht="96.75" customHeight="1" x14ac:dyDescent="0.25">
      <c r="A19" s="5">
        <v>3</v>
      </c>
      <c r="B19" s="11" t="s">
        <v>9</v>
      </c>
      <c r="C19" s="7" t="s">
        <v>35</v>
      </c>
      <c r="D19" s="8"/>
    </row>
    <row r="20" spans="1:4" ht="47.25" x14ac:dyDescent="0.25">
      <c r="A20" s="5">
        <v>4</v>
      </c>
      <c r="B20" s="11" t="s">
        <v>6</v>
      </c>
      <c r="C20" s="7" t="s">
        <v>36</v>
      </c>
      <c r="D20" s="8"/>
    </row>
    <row r="21" spans="1:4" x14ac:dyDescent="0.25">
      <c r="A21" s="5">
        <v>5</v>
      </c>
      <c r="B21" s="11"/>
      <c r="C21" s="6"/>
      <c r="D21" s="8"/>
    </row>
    <row r="22" spans="1:4" x14ac:dyDescent="0.25">
      <c r="A22" s="5">
        <v>6</v>
      </c>
      <c r="B22" s="11"/>
      <c r="C22" s="6"/>
      <c r="D22" s="8"/>
    </row>
    <row r="23" spans="1:4" x14ac:dyDescent="0.25">
      <c r="A23" s="3" t="s">
        <v>1</v>
      </c>
      <c r="B23" s="12" t="s">
        <v>37</v>
      </c>
      <c r="C23" s="4"/>
      <c r="D23" s="3"/>
    </row>
    <row r="24" spans="1:4" ht="31.5" x14ac:dyDescent="0.25">
      <c r="A24" s="5">
        <v>1</v>
      </c>
      <c r="B24" s="5" t="s">
        <v>8</v>
      </c>
      <c r="C24" s="6" t="s">
        <v>22</v>
      </c>
      <c r="D24" s="5"/>
    </row>
    <row r="25" spans="1:4" ht="47.25" x14ac:dyDescent="0.25">
      <c r="A25" s="18">
        <v>2</v>
      </c>
      <c r="B25" s="18" t="s">
        <v>9</v>
      </c>
      <c r="C25" s="6" t="s">
        <v>25</v>
      </c>
      <c r="D25" s="5"/>
    </row>
    <row r="26" spans="1:4" ht="31.5" x14ac:dyDescent="0.25">
      <c r="A26" s="19"/>
      <c r="B26" s="19"/>
      <c r="C26" s="6" t="s">
        <v>23</v>
      </c>
      <c r="D26" s="5"/>
    </row>
    <row r="27" spans="1:4" x14ac:dyDescent="0.25">
      <c r="A27" s="19"/>
      <c r="B27" s="19"/>
      <c r="C27" s="6" t="s">
        <v>26</v>
      </c>
      <c r="D27" s="5"/>
    </row>
    <row r="28" spans="1:4" ht="31.5" x14ac:dyDescent="0.25">
      <c r="A28" s="19"/>
      <c r="B28" s="19"/>
      <c r="C28" s="6" t="s">
        <v>31</v>
      </c>
      <c r="D28" s="5"/>
    </row>
    <row r="29" spans="1:4" ht="63" x14ac:dyDescent="0.25">
      <c r="A29" s="20"/>
      <c r="B29" s="20"/>
      <c r="C29" s="6" t="s">
        <v>24</v>
      </c>
      <c r="D29" s="5"/>
    </row>
    <row r="30" spans="1:4" ht="110.25" x14ac:dyDescent="0.25">
      <c r="A30" s="5">
        <v>3</v>
      </c>
      <c r="B30" s="5" t="s">
        <v>6</v>
      </c>
      <c r="C30" s="7" t="s">
        <v>32</v>
      </c>
      <c r="D30" s="5"/>
    </row>
    <row r="31" spans="1:4" x14ac:dyDescent="0.25">
      <c r="C31" s="9"/>
    </row>
    <row r="32" spans="1:4" x14ac:dyDescent="0.25">
      <c r="C32" s="9"/>
    </row>
    <row r="33" spans="3:3" x14ac:dyDescent="0.25">
      <c r="C33" s="9"/>
    </row>
    <row r="34" spans="3:3" x14ac:dyDescent="0.25">
      <c r="C34" s="9"/>
    </row>
    <row r="35" spans="3:3" x14ac:dyDescent="0.25">
      <c r="C35" s="9"/>
    </row>
    <row r="36" spans="3:3" x14ac:dyDescent="0.25">
      <c r="C36" s="9"/>
    </row>
    <row r="37" spans="3:3" x14ac:dyDescent="0.25">
      <c r="C37" s="9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</sheetData>
  <mergeCells count="4">
    <mergeCell ref="B25:B29"/>
    <mergeCell ref="A25:A29"/>
    <mergeCell ref="A1:D1"/>
    <mergeCell ref="A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X17"/>
  <sheetViews>
    <sheetView tabSelected="1" topLeftCell="D1" zoomScale="115" zoomScaleNormal="115" workbookViewId="0">
      <selection activeCell="J7" sqref="J7"/>
    </sheetView>
  </sheetViews>
  <sheetFormatPr defaultRowHeight="15" x14ac:dyDescent="0.25"/>
  <cols>
    <col min="4" max="4" width="12.28515625" customWidth="1"/>
    <col min="5" max="5" width="11.28515625" customWidth="1"/>
    <col min="6" max="6" width="15" customWidth="1"/>
    <col min="7" max="7" width="12" customWidth="1"/>
    <col min="8" max="8" width="14.140625" customWidth="1"/>
    <col min="12" max="12" width="9.28515625" customWidth="1"/>
    <col min="13" max="13" width="11.140625" customWidth="1"/>
    <col min="14" max="14" width="12.28515625" customWidth="1"/>
    <col min="15" max="16" width="14.7109375" customWidth="1"/>
    <col min="17" max="17" width="10.140625" customWidth="1"/>
    <col min="18" max="18" width="10" customWidth="1"/>
    <col min="19" max="19" width="10.28515625" customWidth="1"/>
    <col min="20" max="20" width="10.7109375" customWidth="1"/>
    <col min="21" max="22" width="8" customWidth="1"/>
    <col min="23" max="23" width="8.5703125" customWidth="1"/>
    <col min="24" max="24" width="9.140625" customWidth="1"/>
  </cols>
  <sheetData>
    <row r="5" spans="3:24" ht="18" customHeight="1" x14ac:dyDescent="0.25">
      <c r="D5" s="28" t="s">
        <v>59</v>
      </c>
      <c r="E5" s="28"/>
      <c r="F5" s="28"/>
      <c r="G5" s="28"/>
      <c r="H5" s="28"/>
      <c r="M5" s="28" t="s">
        <v>58</v>
      </c>
      <c r="N5" s="28"/>
      <c r="O5" s="28"/>
      <c r="P5" s="28"/>
      <c r="Q5" s="28"/>
      <c r="R5" s="28"/>
    </row>
    <row r="6" spans="3:24" ht="59.25" customHeight="1" x14ac:dyDescent="0.25">
      <c r="C6" s="13" t="s">
        <v>41</v>
      </c>
      <c r="D6" s="13" t="s">
        <v>38</v>
      </c>
      <c r="E6" s="13" t="s">
        <v>39</v>
      </c>
      <c r="F6" s="13" t="s">
        <v>40</v>
      </c>
      <c r="G6" s="14" t="s">
        <v>51</v>
      </c>
      <c r="H6" s="14" t="s">
        <v>52</v>
      </c>
      <c r="L6" s="26" t="s">
        <v>41</v>
      </c>
      <c r="M6" s="26" t="s">
        <v>42</v>
      </c>
      <c r="N6" s="26" t="s">
        <v>39</v>
      </c>
      <c r="O6" s="26" t="s">
        <v>43</v>
      </c>
      <c r="P6" s="26" t="s">
        <v>44</v>
      </c>
      <c r="Q6" s="27" t="s">
        <v>51</v>
      </c>
      <c r="R6" s="27"/>
      <c r="S6" s="27" t="s">
        <v>52</v>
      </c>
      <c r="T6" s="27"/>
      <c r="U6" s="27" t="s">
        <v>53</v>
      </c>
      <c r="V6" s="27"/>
      <c r="W6" s="27" t="s">
        <v>65</v>
      </c>
      <c r="X6" s="27"/>
    </row>
    <row r="7" spans="3:24" ht="16.5" customHeight="1" x14ac:dyDescent="0.25">
      <c r="C7" s="24">
        <v>2</v>
      </c>
      <c r="D7" s="16" t="s">
        <v>68</v>
      </c>
      <c r="E7" s="16" t="s">
        <v>69</v>
      </c>
      <c r="F7" s="16" t="s">
        <v>70</v>
      </c>
      <c r="G7" s="29">
        <v>1.05</v>
      </c>
      <c r="H7" s="16">
        <v>1.24</v>
      </c>
      <c r="L7" s="26"/>
      <c r="M7" s="26"/>
      <c r="N7" s="26"/>
      <c r="O7" s="26"/>
      <c r="P7" s="26"/>
      <c r="Q7" s="15" t="s">
        <v>45</v>
      </c>
      <c r="R7" s="15" t="s">
        <v>46</v>
      </c>
      <c r="S7" s="15" t="s">
        <v>45</v>
      </c>
      <c r="T7" s="15" t="s">
        <v>46</v>
      </c>
      <c r="U7" s="15" t="s">
        <v>47</v>
      </c>
      <c r="V7" s="15" t="s">
        <v>48</v>
      </c>
      <c r="W7" s="30" t="s">
        <v>47</v>
      </c>
      <c r="X7" s="30" t="s">
        <v>48</v>
      </c>
    </row>
    <row r="8" spans="3:24" ht="15.75" x14ac:dyDescent="0.25">
      <c r="C8" s="24"/>
      <c r="D8" s="16" t="s">
        <v>71</v>
      </c>
      <c r="E8" s="16" t="s">
        <v>72</v>
      </c>
      <c r="F8" s="16" t="s">
        <v>73</v>
      </c>
      <c r="G8" s="16">
        <v>1.23</v>
      </c>
      <c r="H8" s="16">
        <v>1.33</v>
      </c>
      <c r="L8" s="16">
        <v>2</v>
      </c>
      <c r="M8" s="16" t="s">
        <v>54</v>
      </c>
      <c r="N8" s="16" t="s">
        <v>49</v>
      </c>
      <c r="O8" s="16" t="s">
        <v>50</v>
      </c>
      <c r="P8" s="16" t="s">
        <v>50</v>
      </c>
      <c r="Q8" s="17">
        <f>7.6/5.3</f>
        <v>1.4339622641509433</v>
      </c>
      <c r="R8" s="17">
        <f>7.6/6.4</f>
        <v>1.1874999999999998</v>
      </c>
      <c r="S8" s="17">
        <f>7.6/5.2</f>
        <v>1.4615384615384615</v>
      </c>
      <c r="T8" s="17">
        <f>7.6/6.2</f>
        <v>1.225806451612903</v>
      </c>
      <c r="U8" s="16">
        <v>10.75</v>
      </c>
      <c r="V8" s="16">
        <v>10.039999999999999</v>
      </c>
      <c r="W8" s="29">
        <v>0.223</v>
      </c>
      <c r="X8" s="29">
        <v>0.214</v>
      </c>
    </row>
    <row r="9" spans="3:24" ht="15.75" x14ac:dyDescent="0.25">
      <c r="C9" s="24"/>
      <c r="D9" s="16" t="s">
        <v>74</v>
      </c>
      <c r="E9" s="16" t="s">
        <v>72</v>
      </c>
      <c r="F9" s="16" t="s">
        <v>75</v>
      </c>
      <c r="G9" s="16">
        <v>1.17</v>
      </c>
      <c r="H9" s="16">
        <v>1.21</v>
      </c>
      <c r="L9" s="16" t="s">
        <v>64</v>
      </c>
      <c r="M9" s="16" t="s">
        <v>55</v>
      </c>
      <c r="N9" s="16" t="s">
        <v>49</v>
      </c>
      <c r="O9" s="16" t="s">
        <v>56</v>
      </c>
      <c r="P9" s="16" t="s">
        <v>57</v>
      </c>
      <c r="Q9" s="17">
        <f>10/6.1</f>
        <v>1.639344262295082</v>
      </c>
      <c r="R9" s="17">
        <f>4/3.2</f>
        <v>1.25</v>
      </c>
      <c r="S9" s="17">
        <f>10/6</f>
        <v>1.6666666666666667</v>
      </c>
      <c r="T9" s="17">
        <f>4/3.1</f>
        <v>1.2903225806451613</v>
      </c>
      <c r="U9" s="16">
        <v>12.38</v>
      </c>
      <c r="V9" s="16">
        <v>11.53</v>
      </c>
      <c r="W9" s="29">
        <v>0.223</v>
      </c>
      <c r="X9" s="29">
        <v>0.214</v>
      </c>
    </row>
    <row r="10" spans="3:24" ht="15.75" x14ac:dyDescent="0.25">
      <c r="C10" s="31"/>
      <c r="D10" s="31"/>
      <c r="E10" s="31"/>
      <c r="F10" s="31"/>
      <c r="G10" s="31"/>
      <c r="H10" s="31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3:24" ht="15.75" x14ac:dyDescent="0.25">
      <c r="C11" s="32"/>
      <c r="D11" s="31"/>
      <c r="E11" s="31"/>
      <c r="F11" s="31"/>
      <c r="G11" s="31"/>
      <c r="H11" s="3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3:24" ht="15.75" x14ac:dyDescent="0.25">
      <c r="C12" s="32"/>
      <c r="D12" s="31"/>
      <c r="E12" s="31"/>
      <c r="F12" s="31"/>
      <c r="G12" s="31"/>
      <c r="H12" s="31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3:24" ht="15.75" x14ac:dyDescent="0.25">
      <c r="C13" s="32"/>
      <c r="D13" s="31"/>
      <c r="E13" s="31"/>
      <c r="F13" s="31"/>
      <c r="G13" s="31"/>
      <c r="H13" s="31"/>
      <c r="M13" s="28" t="s">
        <v>60</v>
      </c>
      <c r="N13" s="28"/>
      <c r="O13" s="28"/>
      <c r="P13" s="28"/>
      <c r="Q13" s="28"/>
      <c r="R13" s="28"/>
    </row>
    <row r="14" spans="3:24" ht="46.5" customHeight="1" x14ac:dyDescent="0.25">
      <c r="C14" s="32"/>
      <c r="D14" s="31"/>
      <c r="E14" s="31"/>
      <c r="F14" s="31"/>
      <c r="G14" s="31"/>
      <c r="H14" s="31"/>
      <c r="L14" s="26" t="s">
        <v>41</v>
      </c>
      <c r="M14" s="26" t="s">
        <v>61</v>
      </c>
      <c r="N14" s="26" t="s">
        <v>62</v>
      </c>
      <c r="O14" s="26" t="s">
        <v>43</v>
      </c>
      <c r="P14" s="22" t="s">
        <v>52</v>
      </c>
      <c r="Q14" s="23"/>
      <c r="R14" s="22" t="s">
        <v>67</v>
      </c>
      <c r="S14" s="23"/>
      <c r="T14" s="27" t="s">
        <v>65</v>
      </c>
      <c r="U14" s="27"/>
    </row>
    <row r="15" spans="3:24" ht="46.5" customHeight="1" x14ac:dyDescent="0.25">
      <c r="L15" s="26"/>
      <c r="M15" s="26"/>
      <c r="N15" s="26"/>
      <c r="O15" s="26"/>
      <c r="P15" s="15" t="s">
        <v>47</v>
      </c>
      <c r="Q15" s="15" t="s">
        <v>48</v>
      </c>
      <c r="R15" s="15" t="s">
        <v>47</v>
      </c>
      <c r="S15" s="15" t="s">
        <v>48</v>
      </c>
      <c r="T15" s="30" t="s">
        <v>47</v>
      </c>
      <c r="U15" s="15" t="s">
        <v>48</v>
      </c>
    </row>
    <row r="16" spans="3:24" ht="15.75" customHeight="1" x14ac:dyDescent="0.25">
      <c r="L16" s="16">
        <v>2</v>
      </c>
      <c r="M16" s="16" t="s">
        <v>63</v>
      </c>
      <c r="N16" s="16">
        <v>120</v>
      </c>
      <c r="O16" s="16" t="s">
        <v>66</v>
      </c>
      <c r="P16" s="17">
        <v>1.04</v>
      </c>
      <c r="Q16" s="17">
        <v>1.1200000000000001</v>
      </c>
      <c r="R16" s="16">
        <v>16.5</v>
      </c>
      <c r="S16" s="16">
        <f>5.5*3</f>
        <v>16.5</v>
      </c>
      <c r="T16" s="29">
        <v>0.155</v>
      </c>
      <c r="U16" s="16">
        <v>0.13300000000000001</v>
      </c>
    </row>
    <row r="17" spans="12:21" ht="15.75" x14ac:dyDescent="0.25">
      <c r="L17" s="16" t="s">
        <v>64</v>
      </c>
      <c r="M17" s="16" t="s">
        <v>63</v>
      </c>
      <c r="N17" s="16">
        <v>120</v>
      </c>
      <c r="O17" s="16" t="s">
        <v>66</v>
      </c>
      <c r="P17" s="17">
        <v>1.06</v>
      </c>
      <c r="Q17" s="17">
        <v>1.1299999999999999</v>
      </c>
      <c r="R17" s="16">
        <f>6.88*3</f>
        <v>20.64</v>
      </c>
      <c r="S17" s="16">
        <f>6.8*3</f>
        <v>20.399999999999999</v>
      </c>
      <c r="T17" s="29">
        <v>0.155</v>
      </c>
      <c r="U17" s="16">
        <v>0.13300000000000001</v>
      </c>
    </row>
  </sheetData>
  <mergeCells count="21">
    <mergeCell ref="T14:U14"/>
    <mergeCell ref="P14:Q14"/>
    <mergeCell ref="R14:S14"/>
    <mergeCell ref="D5:H5"/>
    <mergeCell ref="M5:R5"/>
    <mergeCell ref="Q6:R6"/>
    <mergeCell ref="M13:R13"/>
    <mergeCell ref="L14:L15"/>
    <mergeCell ref="M14:M15"/>
    <mergeCell ref="N14:N15"/>
    <mergeCell ref="O14:O15"/>
    <mergeCell ref="N6:N7"/>
    <mergeCell ref="M6:M7"/>
    <mergeCell ref="L6:L7"/>
    <mergeCell ref="C11:C14"/>
    <mergeCell ref="C7:C9"/>
    <mergeCell ref="U6:V6"/>
    <mergeCell ref="W6:X6"/>
    <mergeCell ref="S6:T6"/>
    <mergeCell ref="P6:P7"/>
    <mergeCell ref="O6:O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 CHUNG</vt:lpstr>
      <vt:lpstr>SS COT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TUNG</dc:creator>
  <cp:lastModifiedBy>Dell</cp:lastModifiedBy>
  <dcterms:created xsi:type="dcterms:W3CDTF">2017-07-19T01:38:10Z</dcterms:created>
  <dcterms:modified xsi:type="dcterms:W3CDTF">2022-04-08T10:14:32Z</dcterms:modified>
</cp:coreProperties>
</file>