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1.xml" ContentType="application/vnd.openxmlformats-officedocument.drawing+xml"/>
  <Override PartName="/xl/tables/table1.xml" ContentType="application/vnd.openxmlformats-officedocument.spreadsheetml.tab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Ex3.xml" ContentType="application/vnd.ms-office.chartex+xml"/>
  <Override PartName="/xl/charts/style20.xml" ContentType="application/vnd.ms-office.chartstyle+xml"/>
  <Override PartName="/xl/charts/colors20.xml" ContentType="application/vnd.ms-office.chartcolorstyle+xml"/>
  <Override PartName="/xl/charts/chart18.xml" ContentType="application/vnd.openxmlformats-officedocument.drawingml.chart+xml"/>
  <Override PartName="/xl/charts/style21.xml" ContentType="application/vnd.ms-office.chartstyle+xml"/>
  <Override PartName="/xl/charts/colors21.xml" ContentType="application/vnd.ms-office.chartcolorstyle+xml"/>
  <Override PartName="/xl/charts/chart19.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autoCompressPictures="0"/>
  <mc:AlternateContent xmlns:mc="http://schemas.openxmlformats.org/markup-compatibility/2006">
    <mc:Choice Requires="x15">
      <x15ac:absPath xmlns:x15ac="http://schemas.microsoft.com/office/spreadsheetml/2010/11/ac" url="F:\Phân tích mô tả và dự báo\Ex 2\"/>
    </mc:Choice>
  </mc:AlternateContent>
  <xr:revisionPtr revIDLastSave="0" documentId="13_ncr:1_{B97F9BCC-8D8D-47F9-A604-97580BD656F7}" xr6:coauthVersionLast="45" xr6:coauthVersionMax="45" xr10:uidLastSave="{00000000-0000-0000-0000-000000000000}"/>
  <bookViews>
    <workbookView xWindow="810" yWindow="-120" windowWidth="28110" windowHeight="16440" tabRatio="830" firstSheet="2" activeTab="11" xr2:uid="{00000000-000D-0000-FFFF-FFFF00000000}"/>
  </bookViews>
  <sheets>
    <sheet name="Instruction" sheetId="31" r:id="rId1"/>
    <sheet name=" Dealer Satisfaction" sheetId="1" r:id="rId2"/>
    <sheet name="End-User Satisfaction" sheetId="2" r:id="rId3"/>
    <sheet name="Complaints" sheetId="4" r:id="rId4"/>
    <sheet name="Mower Unit Sales" sheetId="5" r:id="rId5"/>
    <sheet name="Tractor Unit Sales" sheetId="6" r:id="rId6"/>
    <sheet name="On-Time Delivery" sheetId="13" r:id="rId7"/>
    <sheet name="Defects After Delivery" sheetId="14" r:id="rId8"/>
    <sheet name="Response Time" sheetId="16" r:id="rId9"/>
    <sheet name="Expansion Costs" sheetId="42" r:id="rId10"/>
    <sheet name="2014 Customer Survey" sheetId="3" r:id="rId11"/>
    <sheet name="Dashboard" sheetId="41" r:id="rId12"/>
    <sheet name="Shipping Cost" sheetId="28" r:id="rId13"/>
    <sheet name="Fixed Cost" sheetId="29" r:id="rId14"/>
    <sheet name="Unit Production Costs" sheetId="24" r:id="rId15"/>
    <sheet name="Operating &amp; Interest Expenses" sheetId="25" r:id="rId16"/>
    <sheet name="Industry Mower Total Sales" sheetId="7" r:id="rId17"/>
    <sheet name="Industry Tractor Total Sales" sheetId="8" r:id="rId18"/>
    <sheet name="Time to Pay Suppliers" sheetId="15" r:id="rId19"/>
    <sheet name="Employee Satisfaction" sheetId="17" r:id="rId20"/>
    <sheet name="Engines" sheetId="18" r:id="rId21"/>
    <sheet name="Transmission Costs" sheetId="19" r:id="rId22"/>
    <sheet name="Blade Weight" sheetId="20" r:id="rId23"/>
    <sheet name="Mower Test" sheetId="21" r:id="rId24"/>
    <sheet name="Employee Retention" sheetId="23" r:id="rId25"/>
    <sheet name="Purchasing Survey" sheetId="30" r:id="rId26"/>
  </sheets>
  <definedNames>
    <definedName name="_xlnm._FilterDatabase" localSheetId="9" hidden="1">'Expansion Costs'!$C$3:$K$17</definedName>
    <definedName name="_xlchart.v1.0" hidden="1">'Response Time'!$A$3</definedName>
    <definedName name="_xlchart.v1.1" hidden="1">'Response Time'!$A$4:$A$53</definedName>
    <definedName name="_xlchart.v1.10" hidden="1">'Response Time'!$F$3</definedName>
    <definedName name="_xlchart.v1.11" hidden="1">'Response Time'!$F$4:$F$53</definedName>
    <definedName name="_xlchart.v1.12" hidden="1">'Response Time'!$G$3</definedName>
    <definedName name="_xlchart.v1.13" hidden="1">'Response Time'!$G$4:$G$53</definedName>
    <definedName name="_xlchart.v1.14" hidden="1">'Response Time'!$H$3</definedName>
    <definedName name="_xlchart.v1.15" hidden="1">'Response Time'!$H$4:$H$53</definedName>
    <definedName name="_xlchart.v1.16" hidden="1">'2014 Customer Survey'!$A$4:$A$203</definedName>
    <definedName name="_xlchart.v1.17" hidden="1">'2014 Customer Survey'!$B$3</definedName>
    <definedName name="_xlchart.v1.18" hidden="1">'2014 Customer Survey'!$B$4:$B$203</definedName>
    <definedName name="_xlchart.v1.19" hidden="1">'2014 Customer Survey'!$C$3</definedName>
    <definedName name="_xlchart.v1.2" hidden="1">'Response Time'!$B$3</definedName>
    <definedName name="_xlchart.v1.20" hidden="1">'2014 Customer Survey'!$C$4:$C$203</definedName>
    <definedName name="_xlchart.v1.21" hidden="1">'2014 Customer Survey'!$D$3</definedName>
    <definedName name="_xlchart.v1.22" hidden="1">'2014 Customer Survey'!$D$4:$D$203</definedName>
    <definedName name="_xlchart.v1.23" hidden="1">'2014 Customer Survey'!$E$3</definedName>
    <definedName name="_xlchart.v1.24" hidden="1">'2014 Customer Survey'!$E$4:$E$203</definedName>
    <definedName name="_xlchart.v1.25" hidden="1">'Response Time'!$A$3</definedName>
    <definedName name="_xlchart.v1.26" hidden="1">'Response Time'!$A$4:$A$53</definedName>
    <definedName name="_xlchart.v1.27" hidden="1">'Response Time'!$B$3</definedName>
    <definedName name="_xlchart.v1.28" hidden="1">'Response Time'!$B$4:$B$53</definedName>
    <definedName name="_xlchart.v1.29" hidden="1">'Response Time'!$C$3</definedName>
    <definedName name="_xlchart.v1.3" hidden="1">'Response Time'!$B$4:$B$53</definedName>
    <definedName name="_xlchart.v1.30" hidden="1">'Response Time'!$C$4:$C$53</definedName>
    <definedName name="_xlchart.v1.31" hidden="1">'Response Time'!$D$3</definedName>
    <definedName name="_xlchart.v1.32" hidden="1">'Response Time'!$D$4:$D$53</definedName>
    <definedName name="_xlchart.v1.33" hidden="1">'Response Time'!$E$3</definedName>
    <definedName name="_xlchart.v1.34" hidden="1">'Response Time'!$E$4:$E$53</definedName>
    <definedName name="_xlchart.v1.35" hidden="1">'Response Time'!$F$3</definedName>
    <definedName name="_xlchart.v1.36" hidden="1">'Response Time'!$F$4:$F$53</definedName>
    <definedName name="_xlchart.v1.37" hidden="1">'Response Time'!$G$3</definedName>
    <definedName name="_xlchart.v1.38" hidden="1">'Response Time'!$G$4:$G$53</definedName>
    <definedName name="_xlchart.v1.39" hidden="1">'Response Time'!$H$3</definedName>
    <definedName name="_xlchart.v1.4" hidden="1">'Response Time'!$C$3</definedName>
    <definedName name="_xlchart.v1.40" hidden="1">'Response Time'!$H$4:$H$53</definedName>
    <definedName name="_xlchart.v1.5" hidden="1">'Response Time'!$C$4:$C$53</definedName>
    <definedName name="_xlchart.v1.6" hidden="1">'Response Time'!$D$3</definedName>
    <definedName name="_xlchart.v1.7" hidden="1">'Response Time'!$D$4:$D$53</definedName>
    <definedName name="_xlchart.v1.8" hidden="1">'Response Time'!$E$3</definedName>
    <definedName name="_xlchart.v1.9" hidden="1">'Response Time'!$E$4:$E$53</definedName>
    <definedName name="_xlnm.Criteria" localSheetId="9">'Expansion Costs'!$J$4:$K$17</definedName>
    <definedName name="Macro_8_4_4">[0]!Macro_8_4_4</definedName>
  </definedNames>
  <calcPr calcId="191029"/>
  <pivotCaches>
    <pivotCache cacheId="0" r:id="rId27"/>
    <pivotCache cacheId="1" r:id="rId28"/>
    <pivotCache cacheId="2" r:id="rId29"/>
    <pivotCache cacheId="3" r:id="rId30"/>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10" i="42" l="1"/>
  <c r="F15" i="42"/>
  <c r="F12" i="42"/>
  <c r="F11" i="42"/>
  <c r="F8" i="42"/>
  <c r="F6" i="42"/>
  <c r="F4" i="42"/>
  <c r="F9" i="42"/>
  <c r="F7" i="42"/>
  <c r="F14" i="42"/>
  <c r="F5" i="42"/>
  <c r="F17" i="42"/>
  <c r="F16" i="42"/>
  <c r="F13" i="42"/>
  <c r="E10" i="42"/>
  <c r="E15" i="42"/>
  <c r="E12" i="42"/>
  <c r="E11" i="42"/>
  <c r="E8" i="42"/>
  <c r="E6" i="42"/>
  <c r="E4" i="42"/>
  <c r="E9" i="42"/>
  <c r="E7" i="42"/>
  <c r="E14" i="42"/>
  <c r="E5" i="42"/>
  <c r="E17" i="42"/>
  <c r="E16" i="42"/>
  <c r="E13" i="42"/>
  <c r="D10" i="42"/>
  <c r="D15" i="42"/>
  <c r="D12" i="42"/>
  <c r="D11" i="42"/>
  <c r="D8" i="42"/>
  <c r="D6" i="42"/>
  <c r="D4" i="42"/>
  <c r="D9" i="42"/>
  <c r="D7" i="42"/>
  <c r="D14" i="42"/>
  <c r="D5" i="42"/>
  <c r="I5" i="42" s="1"/>
  <c r="D17" i="42"/>
  <c r="D16" i="42"/>
  <c r="I16" i="42" s="1"/>
  <c r="D13" i="42"/>
  <c r="I4" i="42" l="1"/>
  <c r="I17" i="42"/>
  <c r="H9" i="42"/>
  <c r="H11" i="42"/>
  <c r="H13" i="42"/>
  <c r="I8" i="42"/>
  <c r="G4" i="42"/>
  <c r="G12" i="42"/>
  <c r="G16" i="42"/>
  <c r="K16" i="42" s="1"/>
  <c r="G7" i="42"/>
  <c r="G8" i="42"/>
  <c r="I12" i="42"/>
  <c r="I14" i="42"/>
  <c r="I6" i="42"/>
  <c r="I15" i="42"/>
  <c r="G14" i="42"/>
  <c r="I7" i="42"/>
  <c r="I10" i="42"/>
  <c r="G10" i="42"/>
  <c r="G13" i="42"/>
  <c r="G6" i="42"/>
  <c r="G15" i="42"/>
  <c r="G17" i="42"/>
  <c r="G9" i="42"/>
  <c r="G11" i="42"/>
  <c r="H14" i="42"/>
  <c r="G5" i="42"/>
  <c r="K5" i="42" s="1"/>
  <c r="H4" i="42"/>
  <c r="H12" i="42"/>
  <c r="H16" i="42"/>
  <c r="I13" i="42"/>
  <c r="I9" i="42"/>
  <c r="I11" i="42"/>
  <c r="H6" i="42"/>
  <c r="H15" i="42"/>
  <c r="H17" i="42"/>
  <c r="H5" i="42"/>
  <c r="H7" i="42"/>
  <c r="J7" i="42" s="1"/>
  <c r="H8" i="42"/>
  <c r="H10" i="42"/>
  <c r="K57" i="3"/>
  <c r="J60" i="3"/>
  <c r="K60" i="3"/>
  <c r="L60" i="3"/>
  <c r="J59" i="3"/>
  <c r="K59" i="3"/>
  <c r="L59" i="3"/>
  <c r="J58" i="3"/>
  <c r="K58" i="3"/>
  <c r="L58" i="3"/>
  <c r="I60" i="3"/>
  <c r="I59" i="3"/>
  <c r="I58" i="3"/>
  <c r="J57" i="3"/>
  <c r="L57" i="3"/>
  <c r="I57" i="3"/>
  <c r="K17" i="42" l="1"/>
  <c r="K4" i="42"/>
  <c r="J9" i="42"/>
  <c r="K14" i="42"/>
  <c r="J11" i="42"/>
  <c r="J16" i="42"/>
  <c r="K11" i="42"/>
  <c r="K10" i="42"/>
  <c r="K8" i="42"/>
  <c r="K6" i="42"/>
  <c r="K12" i="42"/>
  <c r="J12" i="42"/>
  <c r="J4" i="42"/>
  <c r="J14" i="42"/>
  <c r="J8" i="42"/>
  <c r="J15" i="42"/>
  <c r="K7" i="42"/>
  <c r="K15" i="42"/>
  <c r="J10" i="42"/>
  <c r="H25" i="42"/>
  <c r="H24" i="42"/>
  <c r="K9" i="42"/>
  <c r="J17" i="42"/>
  <c r="H22" i="42"/>
  <c r="G25" i="42"/>
  <c r="G22" i="42"/>
  <c r="G23" i="42"/>
  <c r="G26" i="42"/>
  <c r="G24" i="42"/>
  <c r="J13" i="42"/>
  <c r="H26" i="42"/>
  <c r="K13" i="42"/>
  <c r="I26" i="42"/>
  <c r="I22" i="42"/>
  <c r="I24" i="42"/>
  <c r="I23" i="42"/>
  <c r="I25" i="42"/>
  <c r="J6" i="42"/>
  <c r="H23" i="42"/>
  <c r="J5" i="42"/>
  <c r="L5" i="1"/>
  <c r="J23" i="42" l="1"/>
  <c r="K25" i="42"/>
  <c r="K24" i="42"/>
  <c r="K26" i="42"/>
  <c r="K22" i="42"/>
  <c r="K23" i="42"/>
  <c r="J22" i="42"/>
  <c r="J26" i="42"/>
  <c r="J24" i="42"/>
  <c r="J25" i="42"/>
  <c r="O7" i="2"/>
  <c r="O8" i="2"/>
  <c r="O6" i="2"/>
  <c r="N5" i="2"/>
  <c r="N6" i="2"/>
  <c r="N7" i="2"/>
  <c r="N8" i="2"/>
  <c r="N4" i="2"/>
  <c r="M5" i="2"/>
  <c r="M6" i="2"/>
  <c r="M7" i="2"/>
  <c r="M8" i="2"/>
  <c r="M4" i="2"/>
  <c r="L5" i="2"/>
  <c r="L6" i="2"/>
  <c r="L7" i="2"/>
  <c r="L8" i="2"/>
  <c r="L4" i="2"/>
  <c r="K5" i="2"/>
  <c r="K6" i="2"/>
  <c r="K7" i="2"/>
  <c r="K8" i="2"/>
  <c r="K4" i="2"/>
  <c r="H5" i="1" l="1"/>
  <c r="L4" i="1" s="1"/>
  <c r="H6" i="1"/>
  <c r="H7" i="1"/>
  <c r="L6" i="1" s="1"/>
  <c r="H8" i="1"/>
  <c r="L7" i="1" s="1"/>
  <c r="H9" i="1"/>
  <c r="L8" i="1" s="1"/>
  <c r="H12" i="1"/>
  <c r="M4" i="1" s="1"/>
  <c r="H13" i="1"/>
  <c r="M5" i="1" s="1"/>
  <c r="H14" i="1"/>
  <c r="M6" i="1" s="1"/>
  <c r="H15" i="1"/>
  <c r="M7" i="1" s="1"/>
  <c r="H16" i="1"/>
  <c r="M8" i="1" s="1"/>
  <c r="H19" i="1"/>
  <c r="N4" i="1" s="1"/>
  <c r="H20" i="1"/>
  <c r="N5" i="1" s="1"/>
  <c r="H21" i="1"/>
  <c r="N6" i="1" s="1"/>
  <c r="H22" i="1"/>
  <c r="N7" i="1" s="1"/>
  <c r="H23" i="1"/>
  <c r="N8" i="1" s="1"/>
  <c r="H26" i="1"/>
  <c r="O4" i="1" s="1"/>
  <c r="H27" i="1"/>
  <c r="O5" i="1" s="1"/>
  <c r="H28" i="1"/>
  <c r="O6" i="1" s="1"/>
  <c r="H29" i="1"/>
  <c r="O7" i="1" s="1"/>
  <c r="H30" i="1"/>
  <c r="O8" i="1" s="1"/>
  <c r="H33" i="1"/>
  <c r="P6" i="1" s="1"/>
  <c r="H34" i="1"/>
  <c r="P7" i="1" s="1"/>
  <c r="H35" i="1"/>
  <c r="P8" i="1" s="1"/>
  <c r="G4" i="6"/>
  <c r="G4" i="8"/>
  <c r="G5" i="6"/>
  <c r="G5" i="8"/>
  <c r="G6" i="6"/>
  <c r="G6" i="8"/>
  <c r="G7" i="6"/>
  <c r="G7" i="8"/>
  <c r="G8" i="6"/>
  <c r="G8" i="8"/>
  <c r="G9" i="6"/>
  <c r="G9" i="8"/>
  <c r="G10" i="6"/>
  <c r="G10" i="8"/>
  <c r="G11" i="6"/>
  <c r="G11" i="8"/>
  <c r="G12" i="6"/>
  <c r="G12" i="8"/>
  <c r="G13" i="6"/>
  <c r="G13" i="8"/>
  <c r="G14" i="6"/>
  <c r="G14" i="8"/>
  <c r="G15" i="6"/>
  <c r="G15" i="8"/>
  <c r="G16" i="6"/>
  <c r="G16" i="8"/>
  <c r="G17" i="6"/>
  <c r="G17" i="8"/>
  <c r="G18" i="6"/>
  <c r="G18" i="8"/>
  <c r="G19" i="6"/>
  <c r="G19" i="8"/>
  <c r="G20" i="6"/>
  <c r="G20" i="8"/>
  <c r="G21" i="6"/>
  <c r="G21" i="8"/>
  <c r="G22" i="6"/>
  <c r="G22" i="8"/>
  <c r="G23" i="6"/>
  <c r="G23" i="8"/>
  <c r="G24" i="6"/>
  <c r="G24" i="8"/>
  <c r="G25" i="6"/>
  <c r="G25" i="8"/>
  <c r="G26" i="6"/>
  <c r="G26" i="8"/>
  <c r="G27" i="6"/>
  <c r="G27" i="8"/>
  <c r="G28" i="6"/>
  <c r="G28" i="8"/>
  <c r="G29" i="6"/>
  <c r="G29" i="8"/>
  <c r="G30" i="6"/>
  <c r="G30" i="8"/>
  <c r="G31" i="6"/>
  <c r="G31" i="8"/>
  <c r="G32" i="6"/>
  <c r="G32" i="8"/>
  <c r="G33" i="6"/>
  <c r="G33" i="8"/>
  <c r="G34" i="6"/>
  <c r="G34" i="8"/>
  <c r="G35" i="6"/>
  <c r="G35" i="8"/>
  <c r="G36" i="6"/>
  <c r="G36" i="8"/>
  <c r="G37" i="6"/>
  <c r="G37" i="8"/>
  <c r="G38" i="6"/>
  <c r="G38" i="8"/>
  <c r="G39" i="6"/>
  <c r="G39" i="8"/>
  <c r="G40" i="6"/>
  <c r="G40" i="8"/>
  <c r="G41" i="6"/>
  <c r="G41" i="8"/>
  <c r="G42" i="6"/>
  <c r="G42" i="8"/>
  <c r="G43" i="6"/>
  <c r="G43" i="8"/>
  <c r="G44" i="6"/>
  <c r="G44" i="8"/>
  <c r="G45" i="6"/>
  <c r="G45" i="8"/>
  <c r="G46" i="6"/>
  <c r="G46" i="8"/>
  <c r="G47" i="6"/>
  <c r="G47" i="8"/>
  <c r="G48" i="6"/>
  <c r="G48" i="8"/>
  <c r="G49" i="6"/>
  <c r="G49" i="8"/>
  <c r="G50" i="6"/>
  <c r="G50" i="8"/>
  <c r="G51" i="6"/>
  <c r="G51" i="8"/>
  <c r="G52" i="6"/>
  <c r="G52" i="8"/>
  <c r="G53" i="6"/>
  <c r="G53" i="8"/>
  <c r="G54" i="6"/>
  <c r="G54" i="8"/>
  <c r="G55" i="6"/>
  <c r="G55" i="8"/>
  <c r="G56" i="6"/>
  <c r="G56" i="8"/>
  <c r="G57" i="6"/>
  <c r="G57" i="8"/>
  <c r="G58" i="6"/>
  <c r="G58" i="8"/>
  <c r="G59" i="6"/>
  <c r="G59" i="8"/>
  <c r="G60" i="6"/>
  <c r="G60" i="8"/>
  <c r="G61" i="6"/>
  <c r="G61" i="8"/>
  <c r="G62" i="6"/>
  <c r="G62" i="8"/>
  <c r="G63" i="6"/>
  <c r="G63" i="8"/>
  <c r="H4" i="2"/>
  <c r="H5" i="2"/>
  <c r="H6" i="2"/>
  <c r="H7" i="2"/>
  <c r="H8" i="2"/>
  <c r="H11" i="2"/>
  <c r="H12" i="2"/>
  <c r="H13" i="2"/>
  <c r="H14" i="2"/>
  <c r="H15" i="2"/>
  <c r="H18" i="2"/>
  <c r="H19" i="2"/>
  <c r="H20" i="2"/>
  <c r="H21" i="2"/>
  <c r="H22" i="2"/>
  <c r="H25" i="2"/>
  <c r="H26" i="2"/>
  <c r="H27" i="2"/>
  <c r="H28" i="2"/>
  <c r="H29" i="2"/>
  <c r="H32" i="2"/>
  <c r="H33" i="2"/>
  <c r="H34" i="2"/>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I7" i="17"/>
  <c r="H7" i="17" s="1"/>
  <c r="I8" i="17"/>
  <c r="H8" i="17" s="1"/>
  <c r="I9" i="17"/>
  <c r="H9" i="17"/>
  <c r="I10" i="17"/>
  <c r="H10" i="17" s="1"/>
  <c r="I11" i="17"/>
  <c r="H11" i="17" s="1"/>
  <c r="I12" i="17"/>
  <c r="H12" i="17"/>
  <c r="I13" i="17"/>
  <c r="H13" i="17"/>
  <c r="I14" i="17"/>
  <c r="H14" i="17" s="1"/>
  <c r="I15" i="17"/>
  <c r="H15" i="17" s="1"/>
  <c r="I16" i="17"/>
  <c r="H16" i="17"/>
  <c r="I17" i="17"/>
  <c r="H17" i="17"/>
  <c r="I18" i="17"/>
  <c r="H18" i="17" s="1"/>
  <c r="I19" i="17"/>
  <c r="H19" i="17" s="1"/>
  <c r="I20" i="17"/>
  <c r="H20" i="17"/>
  <c r="I21" i="17"/>
  <c r="H21" i="17"/>
  <c r="I22" i="17"/>
  <c r="H22" i="17" s="1"/>
</calcChain>
</file>

<file path=xl/sharedStrings.xml><?xml version="1.0" encoding="utf-8"?>
<sst xmlns="http://schemas.openxmlformats.org/spreadsheetml/2006/main" count="3823" uniqueCount="209">
  <si>
    <t xml:space="preserve"> </t>
  </si>
  <si>
    <t>World</t>
  </si>
  <si>
    <t>NA</t>
  </si>
  <si>
    <t>SA</t>
  </si>
  <si>
    <t>Eur</t>
  </si>
  <si>
    <t>Pac</t>
  </si>
  <si>
    <t>China</t>
  </si>
  <si>
    <t>Mowers</t>
  </si>
  <si>
    <t>Tractor</t>
  </si>
  <si>
    <t>Mower</t>
  </si>
  <si>
    <t>Tractors</t>
  </si>
  <si>
    <t>Region</t>
  </si>
  <si>
    <t>Quality</t>
  </si>
  <si>
    <t>Price</t>
  </si>
  <si>
    <t>Service</t>
  </si>
  <si>
    <t>Manager</t>
  </si>
  <si>
    <t>Total</t>
  </si>
  <si>
    <t>On-Time Delivery</t>
  </si>
  <si>
    <t>Time to Pay Suppliers</t>
  </si>
  <si>
    <t>Local</t>
  </si>
  <si>
    <t>College Grad</t>
  </si>
  <si>
    <t>North America</t>
  </si>
  <si>
    <t>South America</t>
  </si>
  <si>
    <t>Pacific Rim</t>
  </si>
  <si>
    <t>Survey Scale:</t>
  </si>
  <si>
    <t xml:space="preserve">Sample </t>
  </si>
  <si>
    <t>Size</t>
  </si>
  <si>
    <t>Europe</t>
  </si>
  <si>
    <t>January</t>
  </si>
  <si>
    <t>February</t>
  </si>
  <si>
    <t>March</t>
  </si>
  <si>
    <t>April</t>
  </si>
  <si>
    <t>May</t>
  </si>
  <si>
    <t>June</t>
  </si>
  <si>
    <t>July</t>
  </si>
  <si>
    <t>August</t>
  </si>
  <si>
    <t>September</t>
  </si>
  <si>
    <t>October</t>
  </si>
  <si>
    <t>November</t>
  </si>
  <si>
    <t>December</t>
  </si>
  <si>
    <t>Mower Unit Sales</t>
  </si>
  <si>
    <t>Month</t>
  </si>
  <si>
    <t>Pacific</t>
  </si>
  <si>
    <t>Sample size</t>
  </si>
  <si>
    <t>Tractor Unit Sales</t>
  </si>
  <si>
    <t>Production</t>
  </si>
  <si>
    <t>Cost</t>
  </si>
  <si>
    <t>Quarter</t>
  </si>
  <si>
    <t>Design &amp;</t>
  </si>
  <si>
    <t xml:space="preserve">Sales &amp; </t>
  </si>
  <si>
    <t>Administration</t>
  </si>
  <si>
    <t>Percent</t>
  </si>
  <si>
    <t>Working Days</t>
  </si>
  <si>
    <t>Sample</t>
  </si>
  <si>
    <t>Current</t>
  </si>
  <si>
    <t>Process A</t>
  </si>
  <si>
    <t>Process B</t>
  </si>
  <si>
    <t>Pass</t>
  </si>
  <si>
    <t>Fail</t>
  </si>
  <si>
    <t xml:space="preserve">Dealer Satisfaction </t>
  </si>
  <si>
    <t>End-User Satisfaction</t>
  </si>
  <si>
    <t>Age</t>
  </si>
  <si>
    <t xml:space="preserve"> Complaints</t>
  </si>
  <si>
    <t xml:space="preserve">Blade Weight </t>
  </si>
  <si>
    <t>Defects After Delivery</t>
  </si>
  <si>
    <t>Ease of Use</t>
  </si>
  <si>
    <t>Industry Mower Total Sales</t>
  </si>
  <si>
    <t>Industry Tractor Total Sales</t>
  </si>
  <si>
    <t>Number of deliveries</t>
  </si>
  <si>
    <t>Employee Retention</t>
  </si>
  <si>
    <t>Number On Time</t>
  </si>
  <si>
    <t>Unit Production Costs</t>
  </si>
  <si>
    <t>Administrative</t>
  </si>
  <si>
    <t>Depreciation</t>
  </si>
  <si>
    <t>Operating and Interest Expenses</t>
  </si>
  <si>
    <t>Interest</t>
  </si>
  <si>
    <t>Plant</t>
  </si>
  <si>
    <t>Customer</t>
  </si>
  <si>
    <t>Birmingham</t>
  </si>
  <si>
    <t>Kansas City</t>
  </si>
  <si>
    <t>Santiago</t>
  </si>
  <si>
    <t xml:space="preserve">Unit Shipping Cost </t>
  </si>
  <si>
    <t>Weight</t>
  </si>
  <si>
    <t>Atlanta</t>
  </si>
  <si>
    <t>Caracas</t>
  </si>
  <si>
    <t>Melbourne</t>
  </si>
  <si>
    <t>Mexico City</t>
  </si>
  <si>
    <t>London</t>
  </si>
  <si>
    <t>Shanghai</t>
  </si>
  <si>
    <t>Toronto</t>
  </si>
  <si>
    <t>Singapore</t>
  </si>
  <si>
    <t>Frankfurt</t>
  </si>
  <si>
    <t>Mumbai</t>
  </si>
  <si>
    <t>Auckland</t>
  </si>
  <si>
    <t>Proposed Locations</t>
  </si>
  <si>
    <t>Maximum capacity</t>
  </si>
  <si>
    <t>Current Plants</t>
  </si>
  <si>
    <t>Additional Capacity</t>
  </si>
  <si>
    <t>Fixed Costs of Capacity Increase or New Construction</t>
  </si>
  <si>
    <t>Delivery speed</t>
  </si>
  <si>
    <t>Price level</t>
  </si>
  <si>
    <t>Price flexibility</t>
  </si>
  <si>
    <t>Manufacturing image</t>
  </si>
  <si>
    <t>Overall service</t>
  </si>
  <si>
    <t>Salesforce image</t>
  </si>
  <si>
    <t>Product quality</t>
  </si>
  <si>
    <t>Usage Level</t>
  </si>
  <si>
    <t>Satisfaction Level</t>
  </si>
  <si>
    <t>Size of firm</t>
  </si>
  <si>
    <t>Purchasing Structure</t>
  </si>
  <si>
    <t>Industry</t>
  </si>
  <si>
    <t>Buying Type</t>
  </si>
  <si>
    <t>Defects per million items received from suppliers</t>
  </si>
  <si>
    <t>Response times to customer service calls</t>
  </si>
  <si>
    <t>Employee Satisfaction Results</t>
  </si>
  <si>
    <t>Averages using a 5 point scale</t>
  </si>
  <si>
    <t>1st Q-11</t>
  </si>
  <si>
    <t>2nd Q-11</t>
  </si>
  <si>
    <t>3rd Q-11</t>
  </si>
  <si>
    <t>4th Q-11</t>
  </si>
  <si>
    <t>1st Q-12</t>
  </si>
  <si>
    <t>2nd Q-12</t>
  </si>
  <si>
    <t>3rd Q-12</t>
  </si>
  <si>
    <t>4th Q-12</t>
  </si>
  <si>
    <t>Production Time (min)</t>
  </si>
  <si>
    <t>Engine Production Time</t>
  </si>
  <si>
    <t>Unit Tractor Transmission Costs</t>
  </si>
  <si>
    <t>Mower Test Functional Performance</t>
  </si>
  <si>
    <t>Observation</t>
  </si>
  <si>
    <t>Gender</t>
  </si>
  <si>
    <t>YearsPLE</t>
  </si>
  <si>
    <t>YrsEducation</t>
  </si>
  <si>
    <t>College GPA</t>
  </si>
  <si>
    <t>F</t>
  </si>
  <si>
    <t>Y</t>
  </si>
  <si>
    <t>M</t>
  </si>
  <si>
    <t>N</t>
  </si>
  <si>
    <t>Purchasing Survey</t>
  </si>
  <si>
    <t>2014 Customer Survey</t>
  </si>
  <si>
    <t>Q1 2013</t>
  </si>
  <si>
    <t>Q2 2013</t>
  </si>
  <si>
    <t>Q3 2013</t>
  </si>
  <si>
    <t>Q4 2013</t>
  </si>
  <si>
    <t>Q1 2014</t>
  </si>
  <si>
    <t>Q2 2014</t>
  </si>
  <si>
    <t>Q3 2014</t>
  </si>
  <si>
    <t>Q4 2014</t>
  </si>
  <si>
    <t>1st Q-13</t>
  </si>
  <si>
    <t>2nd Q-13</t>
  </si>
  <si>
    <t>3rd Q-13</t>
  </si>
  <si>
    <t>4th Q-13</t>
  </si>
  <si>
    <t>1st Q-14</t>
  </si>
  <si>
    <t>2nd Q-14</t>
  </si>
  <si>
    <t>3rd Q-14</t>
  </si>
  <si>
    <t>4th Q-14</t>
  </si>
  <si>
    <t>INSTRUCTION</t>
  </si>
  <si>
    <t>Year</t>
  </si>
  <si>
    <t>Year / Region</t>
  </si>
  <si>
    <t>Grand Total</t>
  </si>
  <si>
    <t>2010</t>
  </si>
  <si>
    <t>Qtr1</t>
  </si>
  <si>
    <t>Qtr2</t>
  </si>
  <si>
    <t>Qtr3</t>
  </si>
  <si>
    <t>Qtr4</t>
  </si>
  <si>
    <t>2011</t>
  </si>
  <si>
    <t>2012</t>
  </si>
  <si>
    <t>2013</t>
  </si>
  <si>
    <t>2014</t>
  </si>
  <si>
    <t>Average of Quality</t>
  </si>
  <si>
    <t>Average of Price</t>
  </si>
  <si>
    <t>Average of Service</t>
  </si>
  <si>
    <t>Count of Quality</t>
  </si>
  <si>
    <t>Count of Ease of Use</t>
  </si>
  <si>
    <t>Count of Price</t>
  </si>
  <si>
    <t>Count of Service</t>
  </si>
  <si>
    <t>Average of Ease of Use</t>
  </si>
  <si>
    <t>Quartiles</t>
  </si>
  <si>
    <t xml:space="preserve">Quartiles Of Customer Survey 2014 </t>
  </si>
  <si>
    <t>First quartile</t>
  </si>
  <si>
    <t>Second quartile</t>
  </si>
  <si>
    <t>Third quartile</t>
  </si>
  <si>
    <t>Fourth quartile</t>
  </si>
  <si>
    <t>Average End-user Satisfaction</t>
  </si>
  <si>
    <t>Average Dealer Satisfaction</t>
  </si>
  <si>
    <t>Count Customer Survey 2014</t>
  </si>
  <si>
    <t>Average Customer Survey 2014</t>
  </si>
  <si>
    <t>Status</t>
  </si>
  <si>
    <t>Additional  Capacity</t>
  </si>
  <si>
    <t>Unit Cost</t>
  </si>
  <si>
    <t>Fixed Cost</t>
  </si>
  <si>
    <t>Average Shipping Cost</t>
  </si>
  <si>
    <t>Total Cost Per Unit</t>
  </si>
  <si>
    <t>Min</t>
  </si>
  <si>
    <t>Fourth quartile (Max)</t>
  </si>
  <si>
    <t>First quartile (25%)</t>
  </si>
  <si>
    <t>Second quartile (50%)</t>
  </si>
  <si>
    <t>Third quartile (75%)</t>
  </si>
  <si>
    <t>Q3</t>
  </si>
  <si>
    <t>Q2</t>
  </si>
  <si>
    <t>Q1</t>
  </si>
  <si>
    <t>Q4 (Max)</t>
  </si>
  <si>
    <t>Sum of NA</t>
  </si>
  <si>
    <t>Sum of SA</t>
  </si>
  <si>
    <t>Sum of Eur</t>
  </si>
  <si>
    <t>Sum of Pac</t>
  </si>
  <si>
    <t>Sum of China</t>
  </si>
  <si>
    <t>Time</t>
  </si>
  <si>
    <t>Sum of Europe</t>
  </si>
  <si>
    <t>Sum of Pacific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</si>
</sst>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0.000"/>
    <numFmt numFmtId="165" formatCode="0.0"/>
    <numFmt numFmtId="166" formatCode="0.0%"/>
    <numFmt numFmtId="167" formatCode="&quot;$&quot;#,##0.00"/>
    <numFmt numFmtId="168" formatCode="&quot;$&quot;#,##0"/>
    <numFmt numFmtId="169" formatCode="_(* #,##0_);_(* \(#,##0\);_(* &quot;-&quot;??_);_(@_)"/>
    <numFmt numFmtId="170" formatCode="_(&quot;$&quot;* #,##0_);_(&quot;$&quot;* \(#,##0\);_(&quot;$&quot;* &quot;-&quot;??_);_(@_)"/>
    <numFmt numFmtId="171" formatCode="_([$$-409]* #,##0.00_);_([$$-409]* \(#,##0.00\);_([$$-409]* &quot;-&quot;??_);_(@_)"/>
  </numFmts>
  <fonts count="14" x14ac:knownFonts="1">
    <font>
      <sz val="10"/>
      <name val="Arial"/>
    </font>
    <font>
      <sz val="11"/>
      <color theme="1"/>
      <name val="Calibri"/>
      <family val="2"/>
      <scheme val="minor"/>
    </font>
    <font>
      <sz val="10"/>
      <name val="Arial"/>
      <family val="2"/>
    </font>
    <font>
      <b/>
      <sz val="10"/>
      <name val="Arial"/>
      <family val="2"/>
    </font>
    <font>
      <b/>
      <i/>
      <sz val="10"/>
      <name val="Arial"/>
      <family val="2"/>
    </font>
    <font>
      <sz val="10"/>
      <name val="Arial"/>
      <family val="2"/>
    </font>
    <font>
      <sz val="12"/>
      <name val="Arial"/>
      <family val="2"/>
    </font>
    <font>
      <u/>
      <sz val="10"/>
      <color theme="10"/>
      <name val="Arial"/>
      <family val="2"/>
    </font>
    <font>
      <u/>
      <sz val="10"/>
      <color theme="11"/>
      <name val="Arial"/>
      <family val="2"/>
    </font>
    <font>
      <b/>
      <u/>
      <sz val="10"/>
      <name val="Calibri"/>
      <family val="2"/>
      <scheme val="minor"/>
    </font>
    <font>
      <sz val="10"/>
      <name val="Calibri"/>
      <family val="2"/>
      <scheme val="minor"/>
    </font>
    <font>
      <sz val="11"/>
      <color rgb="FF006100"/>
      <name val="Calibri"/>
      <family val="2"/>
      <scheme val="minor"/>
    </font>
    <font>
      <sz val="11"/>
      <color rgb="FF9C5700"/>
      <name val="Calibri"/>
      <family val="2"/>
      <scheme val="minor"/>
    </font>
    <font>
      <b/>
      <sz val="11"/>
      <color rgb="FF3F3F3F"/>
      <name val="Calibri"/>
      <family val="2"/>
      <scheme val="minor"/>
    </font>
  </fonts>
  <fills count="6">
    <fill>
      <patternFill patternType="none"/>
    </fill>
    <fill>
      <patternFill patternType="gray125"/>
    </fill>
    <fill>
      <patternFill patternType="solid">
        <fgColor rgb="FFC6EFCE"/>
      </patternFill>
    </fill>
    <fill>
      <patternFill patternType="solid">
        <fgColor rgb="FFFFEB9C"/>
      </patternFill>
    </fill>
    <fill>
      <patternFill patternType="solid">
        <fgColor rgb="FFF2F2F2"/>
      </patternFill>
    </fill>
    <fill>
      <patternFill patternType="solid">
        <fgColor theme="3" tint="0.79998168889431442"/>
        <bgColor indexed="64"/>
      </patternFill>
    </fill>
  </fills>
  <borders count="43">
    <border>
      <left/>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medium">
        <color theme="4"/>
      </top>
      <bottom style="medium">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top style="thin">
        <color rgb="FF3F3F3F"/>
      </top>
      <bottom style="thin">
        <color rgb="FF3F3F3F"/>
      </bottom>
      <diagonal/>
    </border>
    <border>
      <left style="medium">
        <color indexed="64"/>
      </left>
      <right/>
      <top style="thin">
        <color rgb="FF3F3F3F"/>
      </top>
      <bottom style="medium">
        <color indexed="64"/>
      </bottom>
      <diagonal/>
    </border>
    <border>
      <left style="medium">
        <color indexed="64"/>
      </left>
      <right style="medium">
        <color indexed="64"/>
      </right>
      <top style="thin">
        <color rgb="FF3F3F3F"/>
      </top>
      <bottom style="thin">
        <color rgb="FF3F3F3F"/>
      </bottom>
      <diagonal/>
    </border>
    <border>
      <left style="medium">
        <color indexed="64"/>
      </left>
      <right style="medium">
        <color indexed="64"/>
      </right>
      <top style="thin">
        <color rgb="FF3F3F3F"/>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medium">
        <color indexed="64"/>
      </right>
      <top style="thin">
        <color rgb="FF3F3F3F"/>
      </top>
      <bottom style="thin">
        <color rgb="FF3F3F3F"/>
      </bottom>
      <diagonal/>
    </border>
    <border>
      <left/>
      <right style="medium">
        <color indexed="64"/>
      </right>
      <top style="thin">
        <color rgb="FF3F3F3F"/>
      </top>
      <bottom style="medium">
        <color indexed="64"/>
      </bottom>
      <diagonal/>
    </border>
    <border>
      <left style="medium">
        <color indexed="64"/>
      </left>
      <right style="thin">
        <color indexed="64"/>
      </right>
      <top style="thin">
        <color rgb="FF3F3F3F"/>
      </top>
      <bottom style="thin">
        <color rgb="FF3F3F3F"/>
      </bottom>
      <diagonal/>
    </border>
    <border>
      <left style="medium">
        <color indexed="64"/>
      </left>
      <right style="thin">
        <color indexed="64"/>
      </right>
      <top style="thin">
        <color rgb="FF3F3F3F"/>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s>
  <cellStyleXfs count="35">
    <xf numFmtId="0" fontId="0" fillId="0" borderId="0"/>
    <xf numFmtId="43" fontId="6" fillId="0" borderId="0" applyFont="0" applyFill="0" applyBorder="0" applyAlignment="0" applyProtection="0"/>
    <xf numFmtId="44" fontId="2" fillId="0" borderId="0" applyFont="0" applyFill="0" applyBorder="0" applyAlignment="0" applyProtection="0"/>
    <xf numFmtId="44" fontId="6" fillId="0" borderId="0" applyFont="0" applyFill="0" applyBorder="0" applyAlignment="0" applyProtection="0"/>
    <xf numFmtId="0" fontId="6"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11" fillId="2" borderId="0" applyNumberFormat="0" applyBorder="0" applyAlignment="0" applyProtection="0"/>
    <xf numFmtId="0" fontId="12" fillId="3" borderId="0" applyNumberFormat="0" applyBorder="0" applyAlignment="0" applyProtection="0"/>
    <xf numFmtId="0" fontId="13" fillId="4" borderId="20" applyNumberFormat="0" applyAlignment="0" applyProtection="0"/>
  </cellStyleXfs>
  <cellXfs count="163">
    <xf numFmtId="0" fontId="0" fillId="0" borderId="0" xfId="0"/>
    <xf numFmtId="17" fontId="0" fillId="0" borderId="0" xfId="0" applyNumberFormat="1"/>
    <xf numFmtId="0" fontId="0" fillId="0" borderId="0" xfId="0" applyNumberFormat="1"/>
    <xf numFmtId="1" fontId="0" fillId="0" borderId="0" xfId="0" applyNumberFormat="1"/>
    <xf numFmtId="164" fontId="0" fillId="0" borderId="0" xfId="0" applyNumberFormat="1"/>
    <xf numFmtId="2" fontId="0" fillId="0" borderId="0" xfId="0" applyNumberFormat="1"/>
    <xf numFmtId="165" fontId="0" fillId="0" borderId="0" xfId="0" applyNumberFormat="1"/>
    <xf numFmtId="0" fontId="3" fillId="0" borderId="0" xfId="0" applyFont="1" applyAlignment="1">
      <alignment horizontal="center"/>
    </xf>
    <xf numFmtId="0" fontId="3" fillId="0" borderId="0" xfId="0" applyFont="1"/>
    <xf numFmtId="0" fontId="4" fillId="0" borderId="0" xfId="0" applyFont="1"/>
    <xf numFmtId="17" fontId="3" fillId="0" borderId="0" xfId="0" applyNumberFormat="1" applyFont="1"/>
    <xf numFmtId="166" fontId="0" fillId="0" borderId="0" xfId="6" applyNumberFormat="1" applyFont="1"/>
    <xf numFmtId="168" fontId="0" fillId="0" borderId="0" xfId="0" applyNumberFormat="1"/>
    <xf numFmtId="168" fontId="0" fillId="0" borderId="0" xfId="2" applyNumberFormat="1" applyFont="1"/>
    <xf numFmtId="0" fontId="3" fillId="0" borderId="0" xfId="0" applyFont="1" applyAlignment="1">
      <alignment horizontal="left"/>
    </xf>
    <xf numFmtId="0" fontId="3" fillId="0" borderId="0" xfId="4" applyFont="1" applyAlignment="1">
      <alignment horizontal="left"/>
    </xf>
    <xf numFmtId="169" fontId="5" fillId="0" borderId="0" xfId="1" applyNumberFormat="1" applyFont="1" applyAlignment="1">
      <alignment horizontal="left"/>
    </xf>
    <xf numFmtId="0" fontId="5" fillId="0" borderId="0" xfId="4" applyFont="1" applyAlignment="1">
      <alignment horizontal="left"/>
    </xf>
    <xf numFmtId="0" fontId="0" fillId="0" borderId="0" xfId="4" applyFont="1" applyAlignment="1">
      <alignment horizontal="left" wrapText="1"/>
    </xf>
    <xf numFmtId="167" fontId="5" fillId="0" borderId="0" xfId="3" applyNumberFormat="1" applyFont="1" applyBorder="1" applyAlignment="1">
      <alignment horizontal="left"/>
    </xf>
    <xf numFmtId="0" fontId="5" fillId="0" borderId="0" xfId="4" applyFont="1" applyFill="1" applyBorder="1" applyAlignment="1">
      <alignment horizontal="left"/>
    </xf>
    <xf numFmtId="0" fontId="0" fillId="0" borderId="0" xfId="4" applyFont="1" applyAlignment="1">
      <alignment horizontal="left"/>
    </xf>
    <xf numFmtId="0" fontId="0" fillId="0" borderId="0" xfId="4" applyFont="1" applyFill="1" applyAlignment="1">
      <alignment horizontal="left" wrapText="1"/>
    </xf>
    <xf numFmtId="169" fontId="0" fillId="0" borderId="0" xfId="1" applyNumberFormat="1" applyFont="1" applyAlignment="1">
      <alignment horizontal="left"/>
    </xf>
    <xf numFmtId="3" fontId="5" fillId="0" borderId="0" xfId="4" applyNumberFormat="1" applyFont="1" applyAlignment="1">
      <alignment horizontal="left"/>
    </xf>
    <xf numFmtId="0" fontId="5" fillId="0" borderId="0" xfId="5"/>
    <xf numFmtId="167" fontId="0" fillId="0" borderId="0" xfId="2" applyNumberFormat="1" applyFont="1"/>
    <xf numFmtId="6" fontId="3" fillId="0" borderId="0" xfId="0" applyNumberFormat="1" applyFont="1" applyAlignment="1">
      <alignment horizontal="left"/>
    </xf>
    <xf numFmtId="0" fontId="3" fillId="0" borderId="1" xfId="0" applyFont="1" applyBorder="1"/>
    <xf numFmtId="0" fontId="5" fillId="0" borderId="0" xfId="0" applyFont="1"/>
    <xf numFmtId="2" fontId="5" fillId="0" borderId="0" xfId="0" applyNumberFormat="1" applyFont="1"/>
    <xf numFmtId="0" fontId="5" fillId="0" borderId="0" xfId="0" applyFont="1" applyAlignment="1">
      <alignment horizontal="right"/>
    </xf>
    <xf numFmtId="0" fontId="3" fillId="0" borderId="1" xfId="0" applyFont="1" applyBorder="1" applyAlignment="1">
      <alignment horizontal="center"/>
    </xf>
    <xf numFmtId="0" fontId="3" fillId="0" borderId="1" xfId="4" applyFont="1" applyFill="1" applyBorder="1" applyAlignment="1">
      <alignment horizontal="left"/>
    </xf>
    <xf numFmtId="169" fontId="3" fillId="0" borderId="1" xfId="1" applyNumberFormat="1" applyFont="1" applyBorder="1" applyAlignment="1">
      <alignment horizontal="left"/>
    </xf>
    <xf numFmtId="0" fontId="3" fillId="0" borderId="1" xfId="4" applyFont="1" applyBorder="1" applyAlignment="1">
      <alignment horizontal="left"/>
    </xf>
    <xf numFmtId="0" fontId="3" fillId="0" borderId="0" xfId="5" applyFont="1"/>
    <xf numFmtId="0" fontId="3" fillId="0" borderId="2" xfId="5" applyFont="1" applyBorder="1" applyAlignment="1">
      <alignment horizontal="center"/>
    </xf>
    <xf numFmtId="0" fontId="3" fillId="0" borderId="1" xfId="5" applyFont="1" applyBorder="1" applyAlignment="1">
      <alignment horizontal="center"/>
    </xf>
    <xf numFmtId="0" fontId="3" fillId="0" borderId="3" xfId="5" applyFont="1" applyBorder="1" applyAlignment="1">
      <alignment horizontal="center"/>
    </xf>
    <xf numFmtId="0" fontId="3" fillId="0" borderId="2" xfId="5" applyFont="1" applyFill="1" applyBorder="1" applyAlignment="1">
      <alignment horizontal="center"/>
    </xf>
    <xf numFmtId="0" fontId="3" fillId="0" borderId="1" xfId="5" applyFont="1" applyFill="1" applyBorder="1" applyAlignment="1">
      <alignment horizontal="center"/>
    </xf>
    <xf numFmtId="0" fontId="3" fillId="0" borderId="1" xfId="5" applyFont="1" applyBorder="1"/>
    <xf numFmtId="6" fontId="3" fillId="0" borderId="0" xfId="0" applyNumberFormat="1" applyFont="1"/>
    <xf numFmtId="0" fontId="3" fillId="0" borderId="1" xfId="0" applyFont="1" applyBorder="1" applyAlignment="1">
      <alignment horizontal="left"/>
    </xf>
    <xf numFmtId="169" fontId="3" fillId="0" borderId="0" xfId="1" applyNumberFormat="1" applyFont="1" applyAlignment="1">
      <alignment horizontal="left"/>
    </xf>
    <xf numFmtId="167" fontId="5" fillId="0" borderId="0" xfId="3" applyNumberFormat="1" applyFont="1" applyBorder="1" applyAlignment="1">
      <alignment horizontal="right"/>
    </xf>
    <xf numFmtId="167" fontId="3" fillId="0" borderId="1" xfId="3" applyNumberFormat="1" applyFont="1" applyBorder="1" applyAlignment="1">
      <alignment horizontal="right"/>
    </xf>
    <xf numFmtId="167" fontId="5" fillId="0" borderId="0" xfId="4" applyNumberFormat="1" applyFont="1" applyAlignment="1">
      <alignment horizontal="right"/>
    </xf>
    <xf numFmtId="0" fontId="9" fillId="0" borderId="0" xfId="0" applyFont="1"/>
    <xf numFmtId="0" fontId="10" fillId="0" borderId="0" xfId="0" applyFont="1"/>
    <xf numFmtId="9" fontId="0" fillId="0" borderId="0" xfId="0" applyNumberFormat="1"/>
    <xf numFmtId="2" fontId="0" fillId="0" borderId="0" xfId="0" applyNumberFormat="1" applyBorder="1"/>
    <xf numFmtId="2" fontId="0" fillId="0" borderId="5" xfId="0" applyNumberFormat="1" applyBorder="1"/>
    <xf numFmtId="2" fontId="0" fillId="0" borderId="7" xfId="0" applyNumberFormat="1" applyBorder="1"/>
    <xf numFmtId="2" fontId="0" fillId="0" borderId="8" xfId="0" applyNumberFormat="1" applyBorder="1"/>
    <xf numFmtId="0" fontId="0" fillId="0" borderId="0" xfId="0" applyBorder="1"/>
    <xf numFmtId="0" fontId="0" fillId="0" borderId="5" xfId="0" applyBorder="1"/>
    <xf numFmtId="0" fontId="0" fillId="0" borderId="7" xfId="0" applyBorder="1"/>
    <xf numFmtId="0" fontId="0" fillId="0" borderId="8" xfId="0" applyBorder="1"/>
    <xf numFmtId="0" fontId="0" fillId="0" borderId="0" xfId="0"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2" xfId="0" applyFont="1" applyBorder="1"/>
    <xf numFmtId="0" fontId="3" fillId="0" borderId="13" xfId="0" applyFont="1"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4" xfId="0" applyBorder="1"/>
    <xf numFmtId="0" fontId="0" fillId="0" borderId="0" xfId="0" applyBorder="1" applyAlignment="1">
      <alignment horizontal="center"/>
    </xf>
    <xf numFmtId="0" fontId="0" fillId="0" borderId="5" xfId="0" applyBorder="1" applyAlignment="1">
      <alignment horizontal="center"/>
    </xf>
    <xf numFmtId="0" fontId="2" fillId="0" borderId="4" xfId="0" applyFont="1" applyBorder="1"/>
    <xf numFmtId="0" fontId="2" fillId="0" borderId="6" xfId="0" applyFont="1" applyBorder="1"/>
    <xf numFmtId="169" fontId="2" fillId="0" borderId="0" xfId="1" applyNumberFormat="1" applyFont="1" applyAlignment="1">
      <alignment horizontal="left"/>
    </xf>
    <xf numFmtId="44" fontId="11" fillId="2" borderId="0" xfId="32" applyNumberFormat="1" applyBorder="1"/>
    <xf numFmtId="171" fontId="11" fillId="2" borderId="5" xfId="32" applyNumberFormat="1" applyBorder="1"/>
    <xf numFmtId="44" fontId="11" fillId="2" borderId="5" xfId="32" applyNumberFormat="1" applyBorder="1"/>
    <xf numFmtId="44" fontId="12" fillId="3" borderId="0" xfId="33" applyNumberFormat="1" applyBorder="1"/>
    <xf numFmtId="171" fontId="12" fillId="3" borderId="5" xfId="33" applyNumberFormat="1" applyBorder="1"/>
    <xf numFmtId="44" fontId="12" fillId="3" borderId="5" xfId="33" applyNumberFormat="1" applyBorder="1"/>
    <xf numFmtId="44" fontId="12" fillId="3" borderId="7" xfId="33" applyNumberFormat="1" applyBorder="1"/>
    <xf numFmtId="171" fontId="12" fillId="3" borderId="8" xfId="33" applyNumberFormat="1" applyBorder="1"/>
    <xf numFmtId="44" fontId="12" fillId="3" borderId="8" xfId="33" applyNumberFormat="1" applyBorder="1"/>
    <xf numFmtId="0" fontId="13" fillId="4" borderId="25" xfId="34" applyBorder="1"/>
    <xf numFmtId="0" fontId="13" fillId="4" borderId="26" xfId="34" applyBorder="1"/>
    <xf numFmtId="44" fontId="13" fillId="4" borderId="27" xfId="34" applyNumberFormat="1" applyBorder="1"/>
    <xf numFmtId="44" fontId="13" fillId="4" borderId="28" xfId="34" applyNumberFormat="1" applyBorder="1"/>
    <xf numFmtId="0" fontId="11" fillId="2" borderId="12" xfId="32" applyBorder="1"/>
    <xf numFmtId="0" fontId="12" fillId="3" borderId="12" xfId="33" applyBorder="1"/>
    <xf numFmtId="0" fontId="12" fillId="3" borderId="13" xfId="33" applyBorder="1"/>
    <xf numFmtId="0" fontId="11" fillId="2" borderId="31" xfId="32" applyBorder="1"/>
    <xf numFmtId="0" fontId="12" fillId="3" borderId="31" xfId="33" applyBorder="1"/>
    <xf numFmtId="0" fontId="12" fillId="3" borderId="32" xfId="33" applyBorder="1"/>
    <xf numFmtId="3" fontId="12" fillId="3" borderId="31" xfId="33" applyNumberFormat="1" applyBorder="1"/>
    <xf numFmtId="3" fontId="12" fillId="3" borderId="32" xfId="33" applyNumberFormat="1" applyBorder="1"/>
    <xf numFmtId="170" fontId="11" fillId="2" borderId="31" xfId="32" applyNumberFormat="1" applyBorder="1"/>
    <xf numFmtId="170" fontId="12" fillId="3" borderId="31" xfId="33" applyNumberFormat="1" applyBorder="1"/>
    <xf numFmtId="170" fontId="12" fillId="3" borderId="32" xfId="33" applyNumberFormat="1" applyBorder="1"/>
    <xf numFmtId="171" fontId="11" fillId="2" borderId="12" xfId="32" applyNumberFormat="1" applyBorder="1"/>
    <xf numFmtId="171" fontId="12" fillId="3" borderId="12" xfId="33" applyNumberFormat="1" applyBorder="1"/>
    <xf numFmtId="171" fontId="12" fillId="3" borderId="13" xfId="33" applyNumberFormat="1" applyBorder="1"/>
    <xf numFmtId="44" fontId="11" fillId="2" borderId="12" xfId="32" applyNumberFormat="1" applyBorder="1"/>
    <xf numFmtId="44" fontId="12" fillId="3" borderId="12" xfId="33" applyNumberFormat="1" applyBorder="1"/>
    <xf numFmtId="44" fontId="12" fillId="3" borderId="13" xfId="33" applyNumberFormat="1" applyBorder="1"/>
    <xf numFmtId="44" fontId="13" fillId="4" borderId="33" xfId="34" applyNumberFormat="1" applyBorder="1"/>
    <xf numFmtId="44" fontId="13" fillId="4" borderId="34" xfId="34" applyNumberFormat="1" applyBorder="1"/>
    <xf numFmtId="44" fontId="13" fillId="4" borderId="35" xfId="34" applyNumberFormat="1" applyBorder="1"/>
    <xf numFmtId="44" fontId="13" fillId="4" borderId="36" xfId="34" applyNumberFormat="1" applyBorder="1"/>
    <xf numFmtId="0" fontId="3" fillId="5" borderId="29" xfId="0" applyFont="1" applyFill="1" applyBorder="1" applyAlignment="1">
      <alignment horizontal="center" vertical="center"/>
    </xf>
    <xf numFmtId="0" fontId="3" fillId="5" borderId="30"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8" xfId="0" applyFont="1" applyFill="1" applyBorder="1" applyAlignment="1">
      <alignment horizontal="center" vertical="center"/>
    </xf>
    <xf numFmtId="0" fontId="3" fillId="5" borderId="22" xfId="0" applyFont="1" applyFill="1" applyBorder="1" applyAlignment="1">
      <alignment horizontal="center" vertical="center"/>
    </xf>
    <xf numFmtId="0" fontId="3" fillId="5" borderId="24" xfId="0" applyFont="1" applyFill="1" applyBorder="1" applyAlignment="1">
      <alignment horizontal="center" vertical="center"/>
    </xf>
    <xf numFmtId="0" fontId="11" fillId="2" borderId="13" xfId="32" applyBorder="1"/>
    <xf numFmtId="0" fontId="11" fillId="2" borderId="32" xfId="32" applyBorder="1"/>
    <xf numFmtId="170" fontId="11" fillId="2" borderId="32" xfId="32" applyNumberFormat="1" applyBorder="1"/>
    <xf numFmtId="44" fontId="11" fillId="2" borderId="7" xfId="32" applyNumberFormat="1" applyBorder="1"/>
    <xf numFmtId="171" fontId="11" fillId="2" borderId="13" xfId="32" applyNumberFormat="1" applyBorder="1"/>
    <xf numFmtId="171" fontId="11" fillId="2" borderId="8" xfId="32" applyNumberFormat="1" applyBorder="1"/>
    <xf numFmtId="44" fontId="11" fillId="2" borderId="13" xfId="32" applyNumberFormat="1" applyBorder="1"/>
    <xf numFmtId="44" fontId="11" fillId="2" borderId="8" xfId="32" applyNumberFormat="1" applyBorder="1"/>
    <xf numFmtId="0" fontId="0" fillId="0" borderId="38" xfId="0" applyBorder="1"/>
    <xf numFmtId="0" fontId="2" fillId="0" borderId="24" xfId="0" applyFont="1" applyBorder="1"/>
    <xf numFmtId="0" fontId="2" fillId="0" borderId="38" xfId="0" applyFont="1" applyBorder="1"/>
    <xf numFmtId="0" fontId="2" fillId="0" borderId="37" xfId="0" applyFont="1" applyBorder="1"/>
    <xf numFmtId="0" fontId="2" fillId="0" borderId="37" xfId="0" applyFont="1" applyBorder="1" applyAlignment="1">
      <alignment horizontal="left"/>
    </xf>
    <xf numFmtId="44" fontId="12" fillId="3" borderId="39" xfId="33" applyNumberFormat="1" applyBorder="1"/>
    <xf numFmtId="44" fontId="12" fillId="3" borderId="40" xfId="33" applyNumberFormat="1" applyBorder="1"/>
    <xf numFmtId="44" fontId="12" fillId="3" borderId="41" xfId="33" applyNumberFormat="1" applyBorder="1"/>
    <xf numFmtId="0" fontId="12" fillId="3" borderId="39" xfId="33" applyBorder="1"/>
    <xf numFmtId="0" fontId="12" fillId="3" borderId="42" xfId="33" applyBorder="1"/>
    <xf numFmtId="3" fontId="12" fillId="3" borderId="42" xfId="33" applyNumberFormat="1" applyBorder="1"/>
    <xf numFmtId="170" fontId="12" fillId="3" borderId="42" xfId="33" applyNumberFormat="1" applyBorder="1"/>
    <xf numFmtId="171" fontId="12" fillId="3" borderId="39" xfId="33" applyNumberFormat="1" applyBorder="1"/>
    <xf numFmtId="171" fontId="12" fillId="3" borderId="41" xfId="33" applyNumberFormat="1" applyBorder="1"/>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3" fillId="5" borderId="37" xfId="0" applyFont="1" applyFill="1" applyBorder="1" applyAlignment="1">
      <alignment horizontal="center" vertical="center"/>
    </xf>
    <xf numFmtId="0" fontId="3" fillId="5" borderId="38" xfId="0" applyFont="1" applyFill="1" applyBorder="1" applyAlignment="1">
      <alignment horizontal="center" vertical="center"/>
    </xf>
    <xf numFmtId="0" fontId="3" fillId="5" borderId="23" xfId="0" applyFont="1" applyFill="1" applyBorder="1" applyAlignment="1">
      <alignment horizontal="center"/>
    </xf>
    <xf numFmtId="0" fontId="3" fillId="5" borderId="16" xfId="0" applyFont="1" applyFill="1" applyBorder="1" applyAlignment="1">
      <alignment horizontal="center"/>
    </xf>
    <xf numFmtId="0" fontId="3" fillId="5" borderId="15" xfId="0" applyFont="1" applyFill="1" applyBorder="1" applyAlignment="1">
      <alignment horizontal="center"/>
    </xf>
    <xf numFmtId="0" fontId="3" fillId="5" borderId="23"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21" xfId="0" applyFont="1" applyFill="1" applyBorder="1" applyAlignment="1">
      <alignment horizontal="center" vertical="center"/>
    </xf>
    <xf numFmtId="0" fontId="3" fillId="5" borderId="6" xfId="0" applyFont="1" applyFill="1" applyBorder="1" applyAlignment="1">
      <alignment horizontal="center" vertical="center"/>
    </xf>
    <xf numFmtId="0" fontId="3" fillId="0" borderId="9" xfId="0" applyFont="1" applyBorder="1" applyAlignment="1">
      <alignment horizontal="center"/>
    </xf>
    <xf numFmtId="0" fontId="3" fillId="0" borderId="10" xfId="0" applyFont="1" applyBorder="1" applyAlignment="1">
      <alignment horizontal="center"/>
    </xf>
    <xf numFmtId="0" fontId="3" fillId="0" borderId="11" xfId="0" applyFont="1" applyBorder="1" applyAlignment="1">
      <alignment horizontal="center"/>
    </xf>
    <xf numFmtId="0" fontId="3" fillId="0" borderId="19"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xf>
    <xf numFmtId="0" fontId="3" fillId="0" borderId="17" xfId="0" applyFont="1" applyBorder="1" applyAlignment="1">
      <alignment horizontal="center"/>
    </xf>
    <xf numFmtId="0" fontId="3" fillId="0" borderId="18" xfId="0" applyFont="1" applyBorder="1" applyAlignment="1">
      <alignment horizontal="center"/>
    </xf>
  </cellXfs>
  <cellStyles count="35">
    <cellStyle name="Comma 2" xfId="1" xr:uid="{00000000-0005-0000-0000-000000000000}"/>
    <cellStyle name="Currency" xfId="2" builtinId="4"/>
    <cellStyle name="Currency 2" xfId="3" xr:uid="{00000000-0005-0000-0000-000002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Good" xfId="32"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eutral" xfId="33" builtinId="28"/>
    <cellStyle name="Normal" xfId="0" builtinId="0"/>
    <cellStyle name="Normal 2" xfId="4" xr:uid="{00000000-0005-0000-0000-00001C000000}"/>
    <cellStyle name="Normal 3" xfId="5" xr:uid="{00000000-0005-0000-0000-00001D000000}"/>
    <cellStyle name="Normal 4" xfId="31" xr:uid="{A6486F54-5A7E-42BE-A560-97FEF931EEE5}"/>
    <cellStyle name="Output" xfId="34" builtinId="21"/>
    <cellStyle name="Percent" xfId="6" builtinId="5"/>
  </cellStyles>
  <dxfs count="4">
    <dxf>
      <alignment horizontal="center" vertical="bottom" textRotation="0" wrapText="0" indent="0" justifyLastLine="0" shrinkToFit="0" readingOrder="0"/>
    </dxf>
    <dxf>
      <alignment horizontal="center"/>
    </dxf>
    <dxf>
      <alignment horizontal="center"/>
    </dxf>
    <dxf>
      <numFmt numFmtId="2" formatCode="0.00"/>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1.xml"/><Relationship Id="rId30"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19.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Ex3.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AVERAGE DEALER SATISFACTION BY REGION</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Dealer Satisfaction'!$L$3</c:f>
              <c:strCache>
                <c:ptCount val="1"/>
                <c:pt idx="0">
                  <c:v>North America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Satisfaction'!$L$4:$L$8</c:f>
              <c:numCache>
                <c:formatCode>0.00</c:formatCode>
                <c:ptCount val="5"/>
                <c:pt idx="0">
                  <c:v>3.78</c:v>
                </c:pt>
                <c:pt idx="1">
                  <c:v>3.92</c:v>
                </c:pt>
                <c:pt idx="2">
                  <c:v>3.9666666666666668</c:v>
                </c:pt>
                <c:pt idx="3">
                  <c:v>4.1100000000000003</c:v>
                </c:pt>
                <c:pt idx="4">
                  <c:v>4.1120000000000001</c:v>
                </c:pt>
              </c:numCache>
            </c:numRef>
          </c:val>
          <c:smooth val="0"/>
          <c:extLst>
            <c:ext xmlns:c16="http://schemas.microsoft.com/office/drawing/2014/chart" uri="{C3380CC4-5D6E-409C-BE32-E72D297353CC}">
              <c16:uniqueId val="{00000000-9563-4723-9B1F-5B307AC5E282}"/>
            </c:ext>
          </c:extLst>
        </c:ser>
        <c:ser>
          <c:idx val="1"/>
          <c:order val="1"/>
          <c:tx>
            <c:strRef>
              <c:f>' Dealer Satisfaction'!$M$3</c:f>
              <c:strCache>
                <c:ptCount val="1"/>
                <c:pt idx="0">
                  <c:v>South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Satisfaction'!$M$4:$M$8</c:f>
              <c:numCache>
                <c:formatCode>0.00</c:formatCode>
                <c:ptCount val="5"/>
                <c:pt idx="0">
                  <c:v>4</c:v>
                </c:pt>
                <c:pt idx="1">
                  <c:v>4</c:v>
                </c:pt>
                <c:pt idx="2">
                  <c:v>4.2666666666666666</c:v>
                </c:pt>
                <c:pt idx="3">
                  <c:v>4.5</c:v>
                </c:pt>
                <c:pt idx="4">
                  <c:v>4.5</c:v>
                </c:pt>
              </c:numCache>
            </c:numRef>
          </c:val>
          <c:smooth val="0"/>
          <c:extLst>
            <c:ext xmlns:c16="http://schemas.microsoft.com/office/drawing/2014/chart" uri="{C3380CC4-5D6E-409C-BE32-E72D297353CC}">
              <c16:uniqueId val="{00000001-9563-4723-9B1F-5B307AC5E282}"/>
            </c:ext>
          </c:extLst>
        </c:ser>
        <c:ser>
          <c:idx val="2"/>
          <c:order val="2"/>
          <c:tx>
            <c:strRef>
              <c:f>' Dealer Satisfaction'!$N$3</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Satisfaction'!$N$4:$N$8</c:f>
              <c:numCache>
                <c:formatCode>0.00</c:formatCode>
                <c:ptCount val="5"/>
                <c:pt idx="0">
                  <c:v>3.9333333333333331</c:v>
                </c:pt>
                <c:pt idx="1">
                  <c:v>4</c:v>
                </c:pt>
                <c:pt idx="2">
                  <c:v>4.12</c:v>
                </c:pt>
                <c:pt idx="3">
                  <c:v>4.0666666666666664</c:v>
                </c:pt>
                <c:pt idx="4">
                  <c:v>4.0666666666666664</c:v>
                </c:pt>
              </c:numCache>
            </c:numRef>
          </c:val>
          <c:smooth val="0"/>
          <c:extLst>
            <c:ext xmlns:c16="http://schemas.microsoft.com/office/drawing/2014/chart" uri="{C3380CC4-5D6E-409C-BE32-E72D297353CC}">
              <c16:uniqueId val="{00000002-9563-4723-9B1F-5B307AC5E282}"/>
            </c:ext>
          </c:extLst>
        </c:ser>
        <c:ser>
          <c:idx val="3"/>
          <c:order val="3"/>
          <c:tx>
            <c:strRef>
              <c:f>' Dealer Satisfaction'!$O$3</c:f>
              <c:strCache>
                <c:ptCount val="1"/>
                <c:pt idx="0">
                  <c:v>Pacific Rim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Satisfaction'!$O$4:$O$8</c:f>
              <c:numCache>
                <c:formatCode>0.00</c:formatCode>
                <c:ptCount val="5"/>
                <c:pt idx="0">
                  <c:v>3.2</c:v>
                </c:pt>
                <c:pt idx="1">
                  <c:v>3.4</c:v>
                </c:pt>
                <c:pt idx="2">
                  <c:v>3.6666666666666665</c:v>
                </c:pt>
                <c:pt idx="3">
                  <c:v>4.0999999999999996</c:v>
                </c:pt>
                <c:pt idx="4">
                  <c:v>3.8333333333333335</c:v>
                </c:pt>
              </c:numCache>
            </c:numRef>
          </c:val>
          <c:smooth val="0"/>
          <c:extLst>
            <c:ext xmlns:c16="http://schemas.microsoft.com/office/drawing/2014/chart" uri="{C3380CC4-5D6E-409C-BE32-E72D297353CC}">
              <c16:uniqueId val="{00000003-9563-4723-9B1F-5B307AC5E282}"/>
            </c:ext>
          </c:extLst>
        </c:ser>
        <c:ser>
          <c:idx val="4"/>
          <c:order val="4"/>
          <c:tx>
            <c:strRef>
              <c:f>' Dealer Satisfaction'!$P$3</c:f>
              <c:strCache>
                <c:ptCount val="1"/>
                <c:pt idx="0">
                  <c:v>China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Satisfaction'!$P$4:$P$8</c:f>
              <c:numCache>
                <c:formatCode>0.00</c:formatCode>
                <c:ptCount val="5"/>
                <c:pt idx="2">
                  <c:v>3</c:v>
                </c:pt>
                <c:pt idx="3">
                  <c:v>3.1428571428571428</c:v>
                </c:pt>
                <c:pt idx="4">
                  <c:v>3.6875</c:v>
                </c:pt>
              </c:numCache>
            </c:numRef>
          </c:val>
          <c:smooth val="0"/>
          <c:extLst>
            <c:ext xmlns:c16="http://schemas.microsoft.com/office/drawing/2014/chart" uri="{C3380CC4-5D6E-409C-BE32-E72D297353CC}">
              <c16:uniqueId val="{00000004-9563-4723-9B1F-5B307AC5E282}"/>
            </c:ext>
          </c:extLst>
        </c:ser>
        <c:dLbls>
          <c:showLegendKey val="0"/>
          <c:showVal val="0"/>
          <c:showCatName val="0"/>
          <c:showSerName val="0"/>
          <c:showPercent val="0"/>
          <c:showBubbleSize val="0"/>
        </c:dLbls>
        <c:marker val="1"/>
        <c:smooth val="0"/>
        <c:axId val="533238320"/>
        <c:axId val="533233728"/>
      </c:lineChart>
      <c:catAx>
        <c:axId val="5332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33728"/>
        <c:crosses val="autoZero"/>
        <c:auto val="1"/>
        <c:lblAlgn val="ctr"/>
        <c:lblOffset val="100"/>
        <c:noMultiLvlLbl val="0"/>
      </c:catAx>
      <c:valAx>
        <c:axId val="5332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38320"/>
        <c:crosses val="autoZero"/>
        <c:crossBetween val="between"/>
      </c:valAx>
      <c:spPr>
        <a:noFill/>
        <a:ln>
          <a:noFill/>
        </a:ln>
        <a:effectLst/>
      </c:spPr>
    </c:plotArea>
    <c:legend>
      <c:legendPos val="b"/>
      <c:layout>
        <c:manualLayout>
          <c:xMode val="edge"/>
          <c:yMode val="edge"/>
          <c:x val="6.4626746647294939E-2"/>
          <c:y val="0.88737918485964196"/>
          <c:w val="0.75885893020699469"/>
          <c:h val="6.9659930279612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DEFECTS AFTER DELIVERY</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'Defects After Delivery'!$B$4</c:f>
              <c:strCache>
                <c:ptCount val="1"/>
                <c:pt idx="0">
                  <c:v>2010</c:v>
                </c:pt>
              </c:strCache>
            </c:strRef>
          </c:tx>
          <c:spPr>
            <a:ln w="28575" cap="rnd">
              <a:solidFill>
                <a:schemeClr val="accent1"/>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Delivery'!$B$5:$B$16</c:f>
              <c:numCache>
                <c:formatCode>General</c:formatCode>
                <c:ptCount val="12"/>
                <c:pt idx="0">
                  <c:v>812</c:v>
                </c:pt>
                <c:pt idx="1">
                  <c:v>810</c:v>
                </c:pt>
                <c:pt idx="2">
                  <c:v>813</c:v>
                </c:pt>
                <c:pt idx="3">
                  <c:v>823</c:v>
                </c:pt>
                <c:pt idx="4">
                  <c:v>832</c:v>
                </c:pt>
                <c:pt idx="5">
                  <c:v>848</c:v>
                </c:pt>
                <c:pt idx="6">
                  <c:v>837</c:v>
                </c:pt>
                <c:pt idx="7">
                  <c:v>831</c:v>
                </c:pt>
                <c:pt idx="8">
                  <c:v>827</c:v>
                </c:pt>
                <c:pt idx="9">
                  <c:v>838</c:v>
                </c:pt>
                <c:pt idx="10">
                  <c:v>826</c:v>
                </c:pt>
                <c:pt idx="11">
                  <c:v>819</c:v>
                </c:pt>
              </c:numCache>
            </c:numRef>
          </c:val>
          <c:smooth val="0"/>
          <c:extLst>
            <c:ext xmlns:c16="http://schemas.microsoft.com/office/drawing/2014/chart" uri="{C3380CC4-5D6E-409C-BE32-E72D297353CC}">
              <c16:uniqueId val="{00000000-B4E6-438C-B8BE-13EB6DF037B8}"/>
            </c:ext>
          </c:extLst>
        </c:ser>
        <c:ser>
          <c:idx val="1"/>
          <c:order val="1"/>
          <c:tx>
            <c:strRef>
              <c:f>'Defects After Delivery'!$C$4</c:f>
              <c:strCache>
                <c:ptCount val="1"/>
                <c:pt idx="0">
                  <c:v>2011</c:v>
                </c:pt>
              </c:strCache>
            </c:strRef>
          </c:tx>
          <c:spPr>
            <a:ln w="28575" cap="rnd">
              <a:solidFill>
                <a:schemeClr val="accent2"/>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Delivery'!$C$5:$C$16</c:f>
              <c:numCache>
                <c:formatCode>General</c:formatCode>
                <c:ptCount val="12"/>
                <c:pt idx="0">
                  <c:v>828</c:v>
                </c:pt>
                <c:pt idx="1">
                  <c:v>832</c:v>
                </c:pt>
                <c:pt idx="2">
                  <c:v>847</c:v>
                </c:pt>
                <c:pt idx="3">
                  <c:v>839</c:v>
                </c:pt>
                <c:pt idx="4">
                  <c:v>832</c:v>
                </c:pt>
                <c:pt idx="5">
                  <c:v>840</c:v>
                </c:pt>
                <c:pt idx="6">
                  <c:v>849</c:v>
                </c:pt>
                <c:pt idx="7">
                  <c:v>857</c:v>
                </c:pt>
                <c:pt idx="8">
                  <c:v>839</c:v>
                </c:pt>
                <c:pt idx="9">
                  <c:v>842</c:v>
                </c:pt>
                <c:pt idx="10">
                  <c:v>828</c:v>
                </c:pt>
                <c:pt idx="11">
                  <c:v>816</c:v>
                </c:pt>
              </c:numCache>
            </c:numRef>
          </c:val>
          <c:smooth val="0"/>
          <c:extLst>
            <c:ext xmlns:c16="http://schemas.microsoft.com/office/drawing/2014/chart" uri="{C3380CC4-5D6E-409C-BE32-E72D297353CC}">
              <c16:uniqueId val="{00000001-B4E6-438C-B8BE-13EB6DF037B8}"/>
            </c:ext>
          </c:extLst>
        </c:ser>
        <c:ser>
          <c:idx val="2"/>
          <c:order val="2"/>
          <c:tx>
            <c:strRef>
              <c:f>'Defects After Delivery'!$D$4</c:f>
              <c:strCache>
                <c:ptCount val="1"/>
                <c:pt idx="0">
                  <c:v>2012</c:v>
                </c:pt>
              </c:strCache>
            </c:strRef>
          </c:tx>
          <c:spPr>
            <a:ln w="28575" cap="rnd">
              <a:solidFill>
                <a:schemeClr val="accent3"/>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Delivery'!$D$5:$D$16</c:f>
              <c:numCache>
                <c:formatCode>General</c:formatCode>
                <c:ptCount val="12"/>
                <c:pt idx="0">
                  <c:v>824</c:v>
                </c:pt>
                <c:pt idx="1">
                  <c:v>836</c:v>
                </c:pt>
                <c:pt idx="2">
                  <c:v>818</c:v>
                </c:pt>
                <c:pt idx="3">
                  <c:v>825</c:v>
                </c:pt>
                <c:pt idx="4">
                  <c:v>804</c:v>
                </c:pt>
                <c:pt idx="5">
                  <c:v>812</c:v>
                </c:pt>
                <c:pt idx="6">
                  <c:v>806</c:v>
                </c:pt>
                <c:pt idx="7">
                  <c:v>798</c:v>
                </c:pt>
                <c:pt idx="8">
                  <c:v>804</c:v>
                </c:pt>
                <c:pt idx="9">
                  <c:v>713</c:v>
                </c:pt>
                <c:pt idx="10">
                  <c:v>705</c:v>
                </c:pt>
                <c:pt idx="11">
                  <c:v>686</c:v>
                </c:pt>
              </c:numCache>
            </c:numRef>
          </c:val>
          <c:smooth val="0"/>
          <c:extLst>
            <c:ext xmlns:c16="http://schemas.microsoft.com/office/drawing/2014/chart" uri="{C3380CC4-5D6E-409C-BE32-E72D297353CC}">
              <c16:uniqueId val="{00000002-B4E6-438C-B8BE-13EB6DF037B8}"/>
            </c:ext>
          </c:extLst>
        </c:ser>
        <c:ser>
          <c:idx val="3"/>
          <c:order val="3"/>
          <c:tx>
            <c:strRef>
              <c:f>'Defects After Delivery'!$E$4</c:f>
              <c:strCache>
                <c:ptCount val="1"/>
                <c:pt idx="0">
                  <c:v>2013</c:v>
                </c:pt>
              </c:strCache>
            </c:strRef>
          </c:tx>
          <c:spPr>
            <a:ln w="28575" cap="rnd">
              <a:solidFill>
                <a:schemeClr val="accent4"/>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Delivery'!$E$5:$E$16</c:f>
              <c:numCache>
                <c:formatCode>General</c:formatCode>
                <c:ptCount val="12"/>
                <c:pt idx="0">
                  <c:v>682</c:v>
                </c:pt>
                <c:pt idx="1">
                  <c:v>695</c:v>
                </c:pt>
                <c:pt idx="2">
                  <c:v>692</c:v>
                </c:pt>
                <c:pt idx="3">
                  <c:v>686</c:v>
                </c:pt>
                <c:pt idx="4">
                  <c:v>673</c:v>
                </c:pt>
                <c:pt idx="5">
                  <c:v>681</c:v>
                </c:pt>
                <c:pt idx="6">
                  <c:v>696</c:v>
                </c:pt>
                <c:pt idx="7">
                  <c:v>688</c:v>
                </c:pt>
                <c:pt idx="8">
                  <c:v>671</c:v>
                </c:pt>
                <c:pt idx="9">
                  <c:v>645</c:v>
                </c:pt>
                <c:pt idx="10">
                  <c:v>617</c:v>
                </c:pt>
                <c:pt idx="11">
                  <c:v>603</c:v>
                </c:pt>
              </c:numCache>
            </c:numRef>
          </c:val>
          <c:smooth val="0"/>
          <c:extLst>
            <c:ext xmlns:c16="http://schemas.microsoft.com/office/drawing/2014/chart" uri="{C3380CC4-5D6E-409C-BE32-E72D297353CC}">
              <c16:uniqueId val="{00000003-B4E6-438C-B8BE-13EB6DF037B8}"/>
            </c:ext>
          </c:extLst>
        </c:ser>
        <c:ser>
          <c:idx val="4"/>
          <c:order val="4"/>
          <c:tx>
            <c:strRef>
              <c:f>'Defects After Delivery'!$F$4</c:f>
              <c:strCache>
                <c:ptCount val="1"/>
                <c:pt idx="0">
                  <c:v>2014</c:v>
                </c:pt>
              </c:strCache>
            </c:strRef>
          </c:tx>
          <c:spPr>
            <a:ln w="28575" cap="rnd">
              <a:solidFill>
                <a:schemeClr val="accent5"/>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Delivery'!$F$5:$F$16</c:f>
              <c:numCache>
                <c:formatCode>General</c:formatCode>
                <c:ptCount val="12"/>
                <c:pt idx="0">
                  <c:v>571</c:v>
                </c:pt>
                <c:pt idx="1">
                  <c:v>575</c:v>
                </c:pt>
                <c:pt idx="2">
                  <c:v>547</c:v>
                </c:pt>
                <c:pt idx="3">
                  <c:v>542</c:v>
                </c:pt>
                <c:pt idx="4">
                  <c:v>532</c:v>
                </c:pt>
                <c:pt idx="5">
                  <c:v>496</c:v>
                </c:pt>
                <c:pt idx="6">
                  <c:v>472</c:v>
                </c:pt>
                <c:pt idx="7">
                  <c:v>460</c:v>
                </c:pt>
                <c:pt idx="8">
                  <c:v>441</c:v>
                </c:pt>
                <c:pt idx="9">
                  <c:v>445</c:v>
                </c:pt>
                <c:pt idx="10">
                  <c:v>438</c:v>
                </c:pt>
                <c:pt idx="11">
                  <c:v>436</c:v>
                </c:pt>
              </c:numCache>
            </c:numRef>
          </c:val>
          <c:smooth val="0"/>
          <c:extLst>
            <c:ext xmlns:c16="http://schemas.microsoft.com/office/drawing/2014/chart" uri="{C3380CC4-5D6E-409C-BE32-E72D297353CC}">
              <c16:uniqueId val="{00000004-B4E6-438C-B8BE-13EB6DF037B8}"/>
            </c:ext>
          </c:extLst>
        </c:ser>
        <c:dLbls>
          <c:showLegendKey val="0"/>
          <c:showVal val="0"/>
          <c:showCatName val="0"/>
          <c:showSerName val="0"/>
          <c:showPercent val="0"/>
          <c:showBubbleSize val="0"/>
        </c:dLbls>
        <c:smooth val="0"/>
        <c:axId val="467222736"/>
        <c:axId val="467224048"/>
      </c:lineChart>
      <c:catAx>
        <c:axId val="4672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4048"/>
        <c:crosses val="autoZero"/>
        <c:auto val="1"/>
        <c:lblAlgn val="ctr"/>
        <c:lblOffset val="100"/>
        <c:noMultiLvlLbl val="0"/>
      </c:catAx>
      <c:valAx>
        <c:axId val="46722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[MIS114_2B_2021_1811740406_3.xlsx]2014 Customer Survey!PivotTable70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effectLst/>
              </a:rPr>
              <a:t>FREQUENCY DISTRIBUTIONS CUSTOMER SURVEY 2014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'2014 Customer Survey'!$I$3</c:f>
              <c:strCache>
                <c:ptCount val="1"/>
                <c:pt idx="0">
                  <c:v>Count of Quality</c:v>
                </c:pt>
              </c:strCache>
            </c:strRef>
          </c:tx>
          <c:spPr>
            <a:solidFill>
              <a:schemeClr val="accent1"/>
            </a:solidFill>
            <a:ln>
              <a:noFill/>
            </a:ln>
            <a:effectLst/>
          </c:spPr>
          <c:invertIfNegative val="0"/>
          <c:cat>
            <c:strRef>
              <c:f>'2014 Customer Survey'!$H$4:$H$9</c:f>
              <c:strCache>
                <c:ptCount val="5"/>
                <c:pt idx="0">
                  <c:v>China</c:v>
                </c:pt>
                <c:pt idx="1">
                  <c:v>Eur</c:v>
                </c:pt>
                <c:pt idx="2">
                  <c:v>NA</c:v>
                </c:pt>
                <c:pt idx="3">
                  <c:v>Pac</c:v>
                </c:pt>
                <c:pt idx="4">
                  <c:v>SA</c:v>
                </c:pt>
              </c:strCache>
            </c:strRef>
          </c:cat>
          <c:val>
            <c:numRef>
              <c:f>'2014 Customer Survey'!$I$4:$I$9</c:f>
              <c:numCache>
                <c:formatCode>General</c:formatCode>
                <c:ptCount val="5"/>
                <c:pt idx="0">
                  <c:v>10</c:v>
                </c:pt>
                <c:pt idx="1">
                  <c:v>30</c:v>
                </c:pt>
                <c:pt idx="2">
                  <c:v>100</c:v>
                </c:pt>
                <c:pt idx="3">
                  <c:v>10</c:v>
                </c:pt>
                <c:pt idx="4">
                  <c:v>50</c:v>
                </c:pt>
              </c:numCache>
            </c:numRef>
          </c:val>
          <c:extLst>
            <c:ext xmlns:c16="http://schemas.microsoft.com/office/drawing/2014/chart" uri="{C3380CC4-5D6E-409C-BE32-E72D297353CC}">
              <c16:uniqueId val="{00000000-5A5A-431B-81C7-8E8CB3CA4685}"/>
            </c:ext>
          </c:extLst>
        </c:ser>
        <c:ser>
          <c:idx val="1"/>
          <c:order val="1"/>
          <c:tx>
            <c:strRef>
              <c:f>'2014 Customer Survey'!$J$3</c:f>
              <c:strCache>
                <c:ptCount val="1"/>
                <c:pt idx="0">
                  <c:v>Count of Ease of Use</c:v>
                </c:pt>
              </c:strCache>
            </c:strRef>
          </c:tx>
          <c:spPr>
            <a:solidFill>
              <a:schemeClr val="accent2"/>
            </a:solidFill>
            <a:ln>
              <a:noFill/>
            </a:ln>
            <a:effectLst/>
          </c:spPr>
          <c:invertIfNegative val="0"/>
          <c:cat>
            <c:strRef>
              <c:f>'2014 Customer Survey'!$H$4:$H$9</c:f>
              <c:strCache>
                <c:ptCount val="5"/>
                <c:pt idx="0">
                  <c:v>China</c:v>
                </c:pt>
                <c:pt idx="1">
                  <c:v>Eur</c:v>
                </c:pt>
                <c:pt idx="2">
                  <c:v>NA</c:v>
                </c:pt>
                <c:pt idx="3">
                  <c:v>Pac</c:v>
                </c:pt>
                <c:pt idx="4">
                  <c:v>SA</c:v>
                </c:pt>
              </c:strCache>
            </c:strRef>
          </c:cat>
          <c:val>
            <c:numRef>
              <c:f>'2014 Customer Survey'!$J$4:$J$9</c:f>
              <c:numCache>
                <c:formatCode>General</c:formatCode>
                <c:ptCount val="5"/>
                <c:pt idx="0">
                  <c:v>10</c:v>
                </c:pt>
                <c:pt idx="1">
                  <c:v>30</c:v>
                </c:pt>
                <c:pt idx="2">
                  <c:v>100</c:v>
                </c:pt>
                <c:pt idx="3">
                  <c:v>10</c:v>
                </c:pt>
                <c:pt idx="4">
                  <c:v>50</c:v>
                </c:pt>
              </c:numCache>
            </c:numRef>
          </c:val>
          <c:extLst>
            <c:ext xmlns:c16="http://schemas.microsoft.com/office/drawing/2014/chart" uri="{C3380CC4-5D6E-409C-BE32-E72D297353CC}">
              <c16:uniqueId val="{00000001-5A5A-431B-81C7-8E8CB3CA4685}"/>
            </c:ext>
          </c:extLst>
        </c:ser>
        <c:ser>
          <c:idx val="2"/>
          <c:order val="2"/>
          <c:tx>
            <c:strRef>
              <c:f>'2014 Customer Survey'!$K$3</c:f>
              <c:strCache>
                <c:ptCount val="1"/>
                <c:pt idx="0">
                  <c:v>Count of Price</c:v>
                </c:pt>
              </c:strCache>
            </c:strRef>
          </c:tx>
          <c:spPr>
            <a:solidFill>
              <a:schemeClr val="accent3"/>
            </a:solidFill>
            <a:ln>
              <a:noFill/>
            </a:ln>
            <a:effectLst/>
          </c:spPr>
          <c:invertIfNegative val="0"/>
          <c:cat>
            <c:strRef>
              <c:f>'2014 Customer Survey'!$H$4:$H$9</c:f>
              <c:strCache>
                <c:ptCount val="5"/>
                <c:pt idx="0">
                  <c:v>China</c:v>
                </c:pt>
                <c:pt idx="1">
                  <c:v>Eur</c:v>
                </c:pt>
                <c:pt idx="2">
                  <c:v>NA</c:v>
                </c:pt>
                <c:pt idx="3">
                  <c:v>Pac</c:v>
                </c:pt>
                <c:pt idx="4">
                  <c:v>SA</c:v>
                </c:pt>
              </c:strCache>
            </c:strRef>
          </c:cat>
          <c:val>
            <c:numRef>
              <c:f>'2014 Customer Survey'!$K$4:$K$9</c:f>
              <c:numCache>
                <c:formatCode>General</c:formatCode>
                <c:ptCount val="5"/>
                <c:pt idx="0">
                  <c:v>10</c:v>
                </c:pt>
                <c:pt idx="1">
                  <c:v>30</c:v>
                </c:pt>
                <c:pt idx="2">
                  <c:v>100</c:v>
                </c:pt>
                <c:pt idx="3">
                  <c:v>10</c:v>
                </c:pt>
                <c:pt idx="4">
                  <c:v>50</c:v>
                </c:pt>
              </c:numCache>
            </c:numRef>
          </c:val>
          <c:extLst>
            <c:ext xmlns:c16="http://schemas.microsoft.com/office/drawing/2014/chart" uri="{C3380CC4-5D6E-409C-BE32-E72D297353CC}">
              <c16:uniqueId val="{00000002-5A5A-431B-81C7-8E8CB3CA4685}"/>
            </c:ext>
          </c:extLst>
        </c:ser>
        <c:ser>
          <c:idx val="3"/>
          <c:order val="3"/>
          <c:tx>
            <c:strRef>
              <c:f>'2014 Customer Survey'!$L$3</c:f>
              <c:strCache>
                <c:ptCount val="1"/>
                <c:pt idx="0">
                  <c:v>Count of Service</c:v>
                </c:pt>
              </c:strCache>
            </c:strRef>
          </c:tx>
          <c:spPr>
            <a:solidFill>
              <a:schemeClr val="accent4"/>
            </a:solidFill>
            <a:ln>
              <a:noFill/>
            </a:ln>
            <a:effectLst/>
          </c:spPr>
          <c:invertIfNegative val="0"/>
          <c:cat>
            <c:strRef>
              <c:f>'2014 Customer Survey'!$H$4:$H$9</c:f>
              <c:strCache>
                <c:ptCount val="5"/>
                <c:pt idx="0">
                  <c:v>China</c:v>
                </c:pt>
                <c:pt idx="1">
                  <c:v>Eur</c:v>
                </c:pt>
                <c:pt idx="2">
                  <c:v>NA</c:v>
                </c:pt>
                <c:pt idx="3">
                  <c:v>Pac</c:v>
                </c:pt>
                <c:pt idx="4">
                  <c:v>SA</c:v>
                </c:pt>
              </c:strCache>
            </c:strRef>
          </c:cat>
          <c:val>
            <c:numRef>
              <c:f>'2014 Customer Survey'!$L$4:$L$9</c:f>
              <c:numCache>
                <c:formatCode>General</c:formatCode>
                <c:ptCount val="5"/>
                <c:pt idx="0">
                  <c:v>10</c:v>
                </c:pt>
                <c:pt idx="1">
                  <c:v>30</c:v>
                </c:pt>
                <c:pt idx="2">
                  <c:v>100</c:v>
                </c:pt>
                <c:pt idx="3">
                  <c:v>10</c:v>
                </c:pt>
                <c:pt idx="4">
                  <c:v>50</c:v>
                </c:pt>
              </c:numCache>
            </c:numRef>
          </c:val>
          <c:extLst>
            <c:ext xmlns:c16="http://schemas.microsoft.com/office/drawing/2014/chart" uri="{C3380CC4-5D6E-409C-BE32-E72D297353CC}">
              <c16:uniqueId val="{00000003-5A5A-431B-81C7-8E8CB3CA4685}"/>
            </c:ext>
          </c:extLst>
        </c:ser>
        <c:dLbls>
          <c:showLegendKey val="0"/>
          <c:showVal val="0"/>
          <c:showCatName val="0"/>
          <c:showSerName val="0"/>
          <c:showPercent val="0"/>
          <c:showBubbleSize val="0"/>
        </c:dLbls>
        <c:gapWidth val="219"/>
        <c:overlap val="-27"/>
        <c:axId val="623135504"/>
        <c:axId val="951300544"/>
      </c:barChart>
      <c:catAx>
        <c:axId val="62313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300544"/>
        <c:crosses val="autoZero"/>
        <c:auto val="1"/>
        <c:lblAlgn val="ctr"/>
        <c:lblOffset val="100"/>
        <c:noMultiLvlLbl val="0"/>
      </c:catAx>
      <c:valAx>
        <c:axId val="95130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31355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[MIS114_2B_2021_1811740406_3.xlsx]2014 Customer Survey!PivotTable71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effectLst/>
              </a:rPr>
              <a:t>AVERAGE CUSTOMER SURVEY 2014 BY REGION </a:t>
            </a:r>
            <a:endParaRPr lang="en-US"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'2014 Customer Survey'!$P$3</c:f>
              <c:strCache>
                <c:ptCount val="1"/>
                <c:pt idx="0">
                  <c:v>Average of Quality</c:v>
                </c:pt>
              </c:strCache>
            </c:strRef>
          </c:tx>
          <c:spPr>
            <a:solidFill>
              <a:schemeClr val="accent1"/>
            </a:solidFill>
            <a:ln>
              <a:noFill/>
            </a:ln>
            <a:effectLst/>
          </c:spPr>
          <c:invertIfNegative val="0"/>
          <c:cat>
            <c:strRef>
              <c:f>'2014 Customer Survey'!$O$4:$O$9</c:f>
              <c:strCache>
                <c:ptCount val="5"/>
                <c:pt idx="0">
                  <c:v>China</c:v>
                </c:pt>
                <c:pt idx="1">
                  <c:v>Eur</c:v>
                </c:pt>
                <c:pt idx="2">
                  <c:v>NA</c:v>
                </c:pt>
                <c:pt idx="3">
                  <c:v>Pac</c:v>
                </c:pt>
                <c:pt idx="4">
                  <c:v>SA</c:v>
                </c:pt>
              </c:strCache>
            </c:strRef>
          </c:cat>
          <c:val>
            <c:numRef>
              <c:f>'2014 Customer Survey'!$P$4:$P$9</c:f>
              <c:numCache>
                <c:formatCode>0.00</c:formatCode>
                <c:ptCount val="5"/>
                <c:pt idx="0">
                  <c:v>3.8</c:v>
                </c:pt>
                <c:pt idx="1">
                  <c:v>4.0999999999999996</c:v>
                </c:pt>
                <c:pt idx="2">
                  <c:v>4.5999999999999996</c:v>
                </c:pt>
                <c:pt idx="3">
                  <c:v>4.4000000000000004</c:v>
                </c:pt>
                <c:pt idx="4">
                  <c:v>4.28</c:v>
                </c:pt>
              </c:numCache>
            </c:numRef>
          </c:val>
          <c:extLst>
            <c:ext xmlns:c16="http://schemas.microsoft.com/office/drawing/2014/chart" uri="{C3380CC4-5D6E-409C-BE32-E72D297353CC}">
              <c16:uniqueId val="{00000000-B20C-44EF-BC47-BB1C8091671E}"/>
            </c:ext>
          </c:extLst>
        </c:ser>
        <c:ser>
          <c:idx val="1"/>
          <c:order val="1"/>
          <c:tx>
            <c:strRef>
              <c:f>'2014 Customer Survey'!$Q$3</c:f>
              <c:strCache>
                <c:ptCount val="1"/>
                <c:pt idx="0">
                  <c:v>Average of Ease of Use</c:v>
                </c:pt>
              </c:strCache>
            </c:strRef>
          </c:tx>
          <c:spPr>
            <a:solidFill>
              <a:schemeClr val="accent2"/>
            </a:solidFill>
            <a:ln>
              <a:noFill/>
            </a:ln>
            <a:effectLst/>
          </c:spPr>
          <c:invertIfNegative val="0"/>
          <c:cat>
            <c:strRef>
              <c:f>'2014 Customer Survey'!$O$4:$O$9</c:f>
              <c:strCache>
                <c:ptCount val="5"/>
                <c:pt idx="0">
                  <c:v>China</c:v>
                </c:pt>
                <c:pt idx="1">
                  <c:v>Eur</c:v>
                </c:pt>
                <c:pt idx="2">
                  <c:v>NA</c:v>
                </c:pt>
                <c:pt idx="3">
                  <c:v>Pac</c:v>
                </c:pt>
                <c:pt idx="4">
                  <c:v>SA</c:v>
                </c:pt>
              </c:strCache>
            </c:strRef>
          </c:cat>
          <c:val>
            <c:numRef>
              <c:f>'2014 Customer Survey'!$Q$4:$Q$9</c:f>
              <c:numCache>
                <c:formatCode>0.00</c:formatCode>
                <c:ptCount val="5"/>
                <c:pt idx="0">
                  <c:v>4.0999999999999996</c:v>
                </c:pt>
                <c:pt idx="1">
                  <c:v>4.333333333333333</c:v>
                </c:pt>
                <c:pt idx="2">
                  <c:v>4.2699999999999996</c:v>
                </c:pt>
                <c:pt idx="3">
                  <c:v>3.9</c:v>
                </c:pt>
                <c:pt idx="4">
                  <c:v>3.92</c:v>
                </c:pt>
              </c:numCache>
            </c:numRef>
          </c:val>
          <c:extLst>
            <c:ext xmlns:c16="http://schemas.microsoft.com/office/drawing/2014/chart" uri="{C3380CC4-5D6E-409C-BE32-E72D297353CC}">
              <c16:uniqueId val="{00000001-B20C-44EF-BC47-BB1C8091671E}"/>
            </c:ext>
          </c:extLst>
        </c:ser>
        <c:ser>
          <c:idx val="2"/>
          <c:order val="2"/>
          <c:tx>
            <c:strRef>
              <c:f>'2014 Customer Survey'!$R$3</c:f>
              <c:strCache>
                <c:ptCount val="1"/>
                <c:pt idx="0">
                  <c:v>Average of Price</c:v>
                </c:pt>
              </c:strCache>
            </c:strRef>
          </c:tx>
          <c:spPr>
            <a:solidFill>
              <a:schemeClr val="accent3"/>
            </a:solidFill>
            <a:ln>
              <a:noFill/>
            </a:ln>
            <a:effectLst/>
          </c:spPr>
          <c:invertIfNegative val="0"/>
          <c:cat>
            <c:strRef>
              <c:f>'2014 Customer Survey'!$O$4:$O$9</c:f>
              <c:strCache>
                <c:ptCount val="5"/>
                <c:pt idx="0">
                  <c:v>China</c:v>
                </c:pt>
                <c:pt idx="1">
                  <c:v>Eur</c:v>
                </c:pt>
                <c:pt idx="2">
                  <c:v>NA</c:v>
                </c:pt>
                <c:pt idx="3">
                  <c:v>Pac</c:v>
                </c:pt>
                <c:pt idx="4">
                  <c:v>SA</c:v>
                </c:pt>
              </c:strCache>
            </c:strRef>
          </c:cat>
          <c:val>
            <c:numRef>
              <c:f>'2014 Customer Survey'!$R$4:$R$9</c:f>
              <c:numCache>
                <c:formatCode>0.00</c:formatCode>
                <c:ptCount val="5"/>
                <c:pt idx="0">
                  <c:v>3</c:v>
                </c:pt>
                <c:pt idx="1">
                  <c:v>3.9</c:v>
                </c:pt>
                <c:pt idx="2">
                  <c:v>3.71</c:v>
                </c:pt>
                <c:pt idx="3">
                  <c:v>4.0999999999999996</c:v>
                </c:pt>
                <c:pt idx="4">
                  <c:v>3.5</c:v>
                </c:pt>
              </c:numCache>
            </c:numRef>
          </c:val>
          <c:extLst>
            <c:ext xmlns:c16="http://schemas.microsoft.com/office/drawing/2014/chart" uri="{C3380CC4-5D6E-409C-BE32-E72D297353CC}">
              <c16:uniqueId val="{00000002-B20C-44EF-BC47-BB1C8091671E}"/>
            </c:ext>
          </c:extLst>
        </c:ser>
        <c:ser>
          <c:idx val="3"/>
          <c:order val="3"/>
          <c:tx>
            <c:strRef>
              <c:f>'2014 Customer Survey'!$S$3</c:f>
              <c:strCache>
                <c:ptCount val="1"/>
                <c:pt idx="0">
                  <c:v>Average of Service</c:v>
                </c:pt>
              </c:strCache>
            </c:strRef>
          </c:tx>
          <c:spPr>
            <a:solidFill>
              <a:schemeClr val="accent4"/>
            </a:solidFill>
            <a:ln>
              <a:noFill/>
            </a:ln>
            <a:effectLst/>
          </c:spPr>
          <c:invertIfNegative val="0"/>
          <c:cat>
            <c:strRef>
              <c:f>'2014 Customer Survey'!$O$4:$O$9</c:f>
              <c:strCache>
                <c:ptCount val="5"/>
                <c:pt idx="0">
                  <c:v>China</c:v>
                </c:pt>
                <c:pt idx="1">
                  <c:v>Eur</c:v>
                </c:pt>
                <c:pt idx="2">
                  <c:v>NA</c:v>
                </c:pt>
                <c:pt idx="3">
                  <c:v>Pac</c:v>
                </c:pt>
                <c:pt idx="4">
                  <c:v>SA</c:v>
                </c:pt>
              </c:strCache>
            </c:strRef>
          </c:cat>
          <c:val>
            <c:numRef>
              <c:f>'2014 Customer Survey'!$S$4:$S$9</c:f>
              <c:numCache>
                <c:formatCode>0.00</c:formatCode>
                <c:ptCount val="5"/>
                <c:pt idx="0">
                  <c:v>2.6</c:v>
                </c:pt>
                <c:pt idx="1">
                  <c:v>3.8666666666666667</c:v>
                </c:pt>
                <c:pt idx="2">
                  <c:v>4.3099999999999996</c:v>
                </c:pt>
                <c:pt idx="3">
                  <c:v>4.3</c:v>
                </c:pt>
                <c:pt idx="4">
                  <c:v>4.24</c:v>
                </c:pt>
              </c:numCache>
            </c:numRef>
          </c:val>
          <c:extLst>
            <c:ext xmlns:c16="http://schemas.microsoft.com/office/drawing/2014/chart" uri="{C3380CC4-5D6E-409C-BE32-E72D297353CC}">
              <c16:uniqueId val="{00000003-B20C-44EF-BC47-BB1C8091671E}"/>
            </c:ext>
          </c:extLst>
        </c:ser>
        <c:dLbls>
          <c:showLegendKey val="0"/>
          <c:showVal val="0"/>
          <c:showCatName val="0"/>
          <c:showSerName val="0"/>
          <c:showPercent val="0"/>
          <c:showBubbleSize val="0"/>
        </c:dLbls>
        <c:gapWidth val="219"/>
        <c:overlap val="-27"/>
        <c:axId val="1008386496"/>
        <c:axId val="1008391744"/>
      </c:barChart>
      <c:catAx>
        <c:axId val="1008386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91744"/>
        <c:crosses val="autoZero"/>
        <c:auto val="1"/>
        <c:lblAlgn val="ctr"/>
        <c:lblOffset val="100"/>
        <c:noMultiLvlLbl val="0"/>
      </c:catAx>
      <c:valAx>
        <c:axId val="10083917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864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effectLst/>
              </a:rPr>
              <a:t>AVERAGE DEALER SATISFACTION BY REGION</a:t>
            </a:r>
            <a:endParaRPr lang="en-US" sz="1800">
              <a:effectLs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Dealer Satisfaction'!$L$3</c:f>
              <c:strCache>
                <c:ptCount val="1"/>
                <c:pt idx="0">
                  <c:v>North America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Satisfaction'!$L$4:$L$8</c:f>
              <c:numCache>
                <c:formatCode>0.00</c:formatCode>
                <c:ptCount val="5"/>
                <c:pt idx="0">
                  <c:v>3.78</c:v>
                </c:pt>
                <c:pt idx="1">
                  <c:v>3.92</c:v>
                </c:pt>
                <c:pt idx="2">
                  <c:v>3.9666666666666668</c:v>
                </c:pt>
                <c:pt idx="3">
                  <c:v>4.1100000000000003</c:v>
                </c:pt>
                <c:pt idx="4">
                  <c:v>4.1120000000000001</c:v>
                </c:pt>
              </c:numCache>
            </c:numRef>
          </c:val>
          <c:smooth val="0"/>
          <c:extLst>
            <c:ext xmlns:c16="http://schemas.microsoft.com/office/drawing/2014/chart" uri="{C3380CC4-5D6E-409C-BE32-E72D297353CC}">
              <c16:uniqueId val="{00000000-35C0-4BA6-A559-A9F5CF4277C5}"/>
            </c:ext>
          </c:extLst>
        </c:ser>
        <c:ser>
          <c:idx val="1"/>
          <c:order val="1"/>
          <c:tx>
            <c:strRef>
              <c:f>' Dealer Satisfaction'!$M$3</c:f>
              <c:strCache>
                <c:ptCount val="1"/>
                <c:pt idx="0">
                  <c:v>South America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Satisfaction'!$M$4:$M$8</c:f>
              <c:numCache>
                <c:formatCode>0.00</c:formatCode>
                <c:ptCount val="5"/>
                <c:pt idx="0">
                  <c:v>4</c:v>
                </c:pt>
                <c:pt idx="1">
                  <c:v>4</c:v>
                </c:pt>
                <c:pt idx="2">
                  <c:v>4.2666666666666666</c:v>
                </c:pt>
                <c:pt idx="3">
                  <c:v>4.5</c:v>
                </c:pt>
                <c:pt idx="4">
                  <c:v>4.5</c:v>
                </c:pt>
              </c:numCache>
            </c:numRef>
          </c:val>
          <c:smooth val="0"/>
          <c:extLst>
            <c:ext xmlns:c16="http://schemas.microsoft.com/office/drawing/2014/chart" uri="{C3380CC4-5D6E-409C-BE32-E72D297353CC}">
              <c16:uniqueId val="{00000001-35C0-4BA6-A559-A9F5CF4277C5}"/>
            </c:ext>
          </c:extLst>
        </c:ser>
        <c:ser>
          <c:idx val="2"/>
          <c:order val="2"/>
          <c:tx>
            <c:strRef>
              <c:f>' Dealer Satisfaction'!$N$3</c:f>
              <c:strCache>
                <c:ptCount val="1"/>
                <c:pt idx="0">
                  <c:v>Europe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Satisfaction'!$N$4:$N$8</c:f>
              <c:numCache>
                <c:formatCode>0.00</c:formatCode>
                <c:ptCount val="5"/>
                <c:pt idx="0">
                  <c:v>3.9333333333333331</c:v>
                </c:pt>
                <c:pt idx="1">
                  <c:v>4</c:v>
                </c:pt>
                <c:pt idx="2">
                  <c:v>4.12</c:v>
                </c:pt>
                <c:pt idx="3">
                  <c:v>4.0666666666666664</c:v>
                </c:pt>
                <c:pt idx="4">
                  <c:v>4.0666666666666664</c:v>
                </c:pt>
              </c:numCache>
            </c:numRef>
          </c:val>
          <c:smooth val="0"/>
          <c:extLst>
            <c:ext xmlns:c16="http://schemas.microsoft.com/office/drawing/2014/chart" uri="{C3380CC4-5D6E-409C-BE32-E72D297353CC}">
              <c16:uniqueId val="{00000002-35C0-4BA6-A559-A9F5CF4277C5}"/>
            </c:ext>
          </c:extLst>
        </c:ser>
        <c:ser>
          <c:idx val="3"/>
          <c:order val="3"/>
          <c:tx>
            <c:strRef>
              <c:f>' Dealer Satisfaction'!$O$3</c:f>
              <c:strCache>
                <c:ptCount val="1"/>
                <c:pt idx="0">
                  <c:v>Pacific Rim</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Satisfaction'!$O$4:$O$8</c:f>
              <c:numCache>
                <c:formatCode>0.00</c:formatCode>
                <c:ptCount val="5"/>
                <c:pt idx="0">
                  <c:v>3.2</c:v>
                </c:pt>
                <c:pt idx="1">
                  <c:v>3.4</c:v>
                </c:pt>
                <c:pt idx="2">
                  <c:v>3.6666666666666665</c:v>
                </c:pt>
                <c:pt idx="3">
                  <c:v>4.0999999999999996</c:v>
                </c:pt>
                <c:pt idx="4">
                  <c:v>3.8333333333333335</c:v>
                </c:pt>
              </c:numCache>
            </c:numRef>
          </c:val>
          <c:smooth val="0"/>
          <c:extLst>
            <c:ext xmlns:c16="http://schemas.microsoft.com/office/drawing/2014/chart" uri="{C3380CC4-5D6E-409C-BE32-E72D297353CC}">
              <c16:uniqueId val="{00000003-35C0-4BA6-A559-A9F5CF4277C5}"/>
            </c:ext>
          </c:extLst>
        </c:ser>
        <c:ser>
          <c:idx val="4"/>
          <c:order val="4"/>
          <c:tx>
            <c:strRef>
              <c:f>' Dealer Satisfaction'!$P$3</c:f>
              <c:strCache>
                <c:ptCount val="1"/>
                <c:pt idx="0">
                  <c:v>China</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 Dealer Satisfaction'!$K$4:$K$8</c:f>
              <c:numCache>
                <c:formatCode>General</c:formatCode>
                <c:ptCount val="5"/>
                <c:pt idx="0">
                  <c:v>2010</c:v>
                </c:pt>
                <c:pt idx="1">
                  <c:v>2011</c:v>
                </c:pt>
                <c:pt idx="2">
                  <c:v>2012</c:v>
                </c:pt>
                <c:pt idx="3">
                  <c:v>2013</c:v>
                </c:pt>
                <c:pt idx="4">
                  <c:v>2014</c:v>
                </c:pt>
              </c:numCache>
            </c:numRef>
          </c:cat>
          <c:val>
            <c:numRef>
              <c:f>' Dealer Satisfaction'!$P$4:$P$8</c:f>
              <c:numCache>
                <c:formatCode>0.00</c:formatCode>
                <c:ptCount val="5"/>
                <c:pt idx="2">
                  <c:v>3</c:v>
                </c:pt>
                <c:pt idx="3">
                  <c:v>3.1428571428571428</c:v>
                </c:pt>
                <c:pt idx="4">
                  <c:v>3.6875</c:v>
                </c:pt>
              </c:numCache>
            </c:numRef>
          </c:val>
          <c:smooth val="0"/>
          <c:extLst>
            <c:ext xmlns:c16="http://schemas.microsoft.com/office/drawing/2014/chart" uri="{C3380CC4-5D6E-409C-BE32-E72D297353CC}">
              <c16:uniqueId val="{00000004-35C0-4BA6-A559-A9F5CF4277C5}"/>
            </c:ext>
          </c:extLst>
        </c:ser>
        <c:dLbls>
          <c:showLegendKey val="0"/>
          <c:showVal val="0"/>
          <c:showCatName val="0"/>
          <c:showSerName val="0"/>
          <c:showPercent val="0"/>
          <c:showBubbleSize val="0"/>
        </c:dLbls>
        <c:marker val="1"/>
        <c:smooth val="0"/>
        <c:axId val="533238320"/>
        <c:axId val="533233728"/>
      </c:lineChart>
      <c:catAx>
        <c:axId val="53323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33728"/>
        <c:crosses val="autoZero"/>
        <c:auto val="1"/>
        <c:lblAlgn val="ctr"/>
        <c:lblOffset val="100"/>
        <c:noMultiLvlLbl val="0"/>
      </c:catAx>
      <c:valAx>
        <c:axId val="533233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238320"/>
        <c:crosses val="autoZero"/>
        <c:crossBetween val="between"/>
      </c:valAx>
      <c:spPr>
        <a:noFill/>
        <a:ln>
          <a:noFill/>
        </a:ln>
        <a:effectLst/>
      </c:spPr>
    </c:plotArea>
    <c:legend>
      <c:legendPos val="b"/>
      <c:layout>
        <c:manualLayout>
          <c:xMode val="edge"/>
          <c:yMode val="edge"/>
          <c:x val="6.4626746647294939E-2"/>
          <c:y val="0.88737918485964196"/>
          <c:w val="0.75885893020699469"/>
          <c:h val="6.965993027961289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effectLst/>
              </a:rPr>
              <a:t>AVERAGE END-USER SATISFACTION BY REGION</a:t>
            </a:r>
            <a:endParaRPr lang="en-US" sz="1800">
              <a:effectLst/>
            </a:endParaRP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'End-User Satisfaction'!$K$3</c:f>
              <c:strCache>
                <c:ptCount val="1"/>
                <c:pt idx="0">
                  <c:v>North America</c:v>
                </c:pt>
              </c:strCache>
            </c:strRef>
          </c:tx>
          <c:spPr>
            <a:ln w="28575" cap="rnd">
              <a:solidFill>
                <a:schemeClr val="accent1"/>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Satisfaction'!$K$4:$K$8</c:f>
              <c:numCache>
                <c:formatCode>General</c:formatCode>
                <c:ptCount val="5"/>
                <c:pt idx="0">
                  <c:v>3.98</c:v>
                </c:pt>
                <c:pt idx="1">
                  <c:v>4.04</c:v>
                </c:pt>
                <c:pt idx="2">
                  <c:v>4.04</c:v>
                </c:pt>
                <c:pt idx="3">
                  <c:v>4.17</c:v>
                </c:pt>
                <c:pt idx="4">
                  <c:v>4.22</c:v>
                </c:pt>
              </c:numCache>
            </c:numRef>
          </c:val>
          <c:smooth val="0"/>
          <c:extLst>
            <c:ext xmlns:c16="http://schemas.microsoft.com/office/drawing/2014/chart" uri="{C3380CC4-5D6E-409C-BE32-E72D297353CC}">
              <c16:uniqueId val="{00000000-C8A5-4893-86BC-C25119D62DF4}"/>
            </c:ext>
          </c:extLst>
        </c:ser>
        <c:ser>
          <c:idx val="1"/>
          <c:order val="1"/>
          <c:tx>
            <c:strRef>
              <c:f>'End-User Satisfaction'!$L$3</c:f>
              <c:strCache>
                <c:ptCount val="1"/>
                <c:pt idx="0">
                  <c:v>South America</c:v>
                </c:pt>
              </c:strCache>
            </c:strRef>
          </c:tx>
          <c:spPr>
            <a:ln w="28575" cap="rnd">
              <a:solidFill>
                <a:schemeClr val="accent2"/>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Satisfaction'!$L$4:$L$8</c:f>
              <c:numCache>
                <c:formatCode>General</c:formatCode>
                <c:ptCount val="5"/>
                <c:pt idx="0">
                  <c:v>4</c:v>
                </c:pt>
                <c:pt idx="1">
                  <c:v>3.95</c:v>
                </c:pt>
                <c:pt idx="2">
                  <c:v>3.99</c:v>
                </c:pt>
                <c:pt idx="3">
                  <c:v>4</c:v>
                </c:pt>
                <c:pt idx="4">
                  <c:v>4.0199999999999996</c:v>
                </c:pt>
              </c:numCache>
            </c:numRef>
          </c:val>
          <c:smooth val="0"/>
          <c:extLst>
            <c:ext xmlns:c16="http://schemas.microsoft.com/office/drawing/2014/chart" uri="{C3380CC4-5D6E-409C-BE32-E72D297353CC}">
              <c16:uniqueId val="{00000001-C8A5-4893-86BC-C25119D62DF4}"/>
            </c:ext>
          </c:extLst>
        </c:ser>
        <c:ser>
          <c:idx val="2"/>
          <c:order val="2"/>
          <c:tx>
            <c:strRef>
              <c:f>'End-User Satisfaction'!$M$3</c:f>
              <c:strCache>
                <c:ptCount val="1"/>
                <c:pt idx="0">
                  <c:v>Europe</c:v>
                </c:pt>
              </c:strCache>
            </c:strRef>
          </c:tx>
          <c:spPr>
            <a:ln w="28575" cap="rnd">
              <a:solidFill>
                <a:schemeClr val="accent3"/>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Satisfaction'!$M$4:$M$8</c:f>
              <c:numCache>
                <c:formatCode>General</c:formatCode>
                <c:ptCount val="5"/>
                <c:pt idx="0">
                  <c:v>3.97</c:v>
                </c:pt>
                <c:pt idx="1">
                  <c:v>3.96</c:v>
                </c:pt>
                <c:pt idx="2">
                  <c:v>3.9</c:v>
                </c:pt>
                <c:pt idx="3">
                  <c:v>4.07</c:v>
                </c:pt>
                <c:pt idx="4">
                  <c:v>4.07</c:v>
                </c:pt>
              </c:numCache>
            </c:numRef>
          </c:val>
          <c:smooth val="0"/>
          <c:extLst>
            <c:ext xmlns:c16="http://schemas.microsoft.com/office/drawing/2014/chart" uri="{C3380CC4-5D6E-409C-BE32-E72D297353CC}">
              <c16:uniqueId val="{00000002-C8A5-4893-86BC-C25119D62DF4}"/>
            </c:ext>
          </c:extLst>
        </c:ser>
        <c:ser>
          <c:idx val="3"/>
          <c:order val="3"/>
          <c:tx>
            <c:strRef>
              <c:f>'End-User Satisfaction'!$N$3</c:f>
              <c:strCache>
                <c:ptCount val="1"/>
                <c:pt idx="0">
                  <c:v>Pacific Rim</c:v>
                </c:pt>
              </c:strCache>
            </c:strRef>
          </c:tx>
          <c:spPr>
            <a:ln w="28575" cap="rnd">
              <a:solidFill>
                <a:schemeClr val="accent4"/>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Satisfaction'!$N$4:$N$8</c:f>
              <c:numCache>
                <c:formatCode>General</c:formatCode>
                <c:ptCount val="5"/>
                <c:pt idx="0">
                  <c:v>3.92</c:v>
                </c:pt>
                <c:pt idx="1">
                  <c:v>3.95</c:v>
                </c:pt>
                <c:pt idx="2">
                  <c:v>4</c:v>
                </c:pt>
                <c:pt idx="3">
                  <c:v>4.0599999999999996</c:v>
                </c:pt>
                <c:pt idx="4">
                  <c:v>4.07</c:v>
                </c:pt>
              </c:numCache>
            </c:numRef>
          </c:val>
          <c:smooth val="0"/>
          <c:extLst>
            <c:ext xmlns:c16="http://schemas.microsoft.com/office/drawing/2014/chart" uri="{C3380CC4-5D6E-409C-BE32-E72D297353CC}">
              <c16:uniqueId val="{00000003-C8A5-4893-86BC-C25119D62DF4}"/>
            </c:ext>
          </c:extLst>
        </c:ser>
        <c:ser>
          <c:idx val="4"/>
          <c:order val="4"/>
          <c:tx>
            <c:strRef>
              <c:f>'End-User Satisfaction'!$O$3</c:f>
              <c:strCache>
                <c:ptCount val="1"/>
                <c:pt idx="0">
                  <c:v>China</c:v>
                </c:pt>
              </c:strCache>
            </c:strRef>
          </c:tx>
          <c:spPr>
            <a:ln w="28575" cap="rnd">
              <a:solidFill>
                <a:schemeClr val="accent5"/>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Satisfaction'!$O$4:$O$8</c:f>
              <c:numCache>
                <c:formatCode>General</c:formatCode>
                <c:ptCount val="5"/>
                <c:pt idx="2">
                  <c:v>3.78</c:v>
                </c:pt>
                <c:pt idx="3">
                  <c:v>3.86</c:v>
                </c:pt>
                <c:pt idx="4">
                  <c:v>4.12</c:v>
                </c:pt>
              </c:numCache>
            </c:numRef>
          </c:val>
          <c:smooth val="0"/>
          <c:extLst>
            <c:ext xmlns:c16="http://schemas.microsoft.com/office/drawing/2014/chart" uri="{C3380CC4-5D6E-409C-BE32-E72D297353CC}">
              <c16:uniqueId val="{00000004-C8A5-4893-86BC-C25119D62DF4}"/>
            </c:ext>
          </c:extLst>
        </c:ser>
        <c:dLbls>
          <c:showLegendKey val="0"/>
          <c:showVal val="0"/>
          <c:showCatName val="0"/>
          <c:showSerName val="0"/>
          <c:showPercent val="0"/>
          <c:showBubbleSize val="0"/>
        </c:dLbls>
        <c:smooth val="0"/>
        <c:axId val="492071080"/>
        <c:axId val="492068128"/>
      </c:lineChart>
      <c:catAx>
        <c:axId val="49207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68128"/>
        <c:crosses val="autoZero"/>
        <c:auto val="1"/>
        <c:lblAlgn val="ctr"/>
        <c:lblOffset val="100"/>
        <c:noMultiLvlLbl val="0"/>
      </c:catAx>
      <c:valAx>
        <c:axId val="4920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71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TOTAL COMPLAINTS QUATERLY BY REGION</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North America</c:v>
          </c:tx>
          <c:spPr>
            <a:solidFill>
              <a:schemeClr val="accent1">
                <a:alpha val="70000"/>
              </a:schemeClr>
            </a:solidFill>
            <a:ln>
              <a:noFill/>
            </a:ln>
            <a:effectLst/>
          </c:spPr>
          <c:invertIfNegative val="0"/>
          <c:cat>
            <c:strLit>
              <c:ptCount val="20"/>
              <c:pt idx="0">
                <c:v>2010 Qtr1</c:v>
              </c:pt>
              <c:pt idx="1">
                <c:v>2010 Qtr2</c:v>
              </c:pt>
              <c:pt idx="2">
                <c:v>2010 Qtr3</c:v>
              </c:pt>
              <c:pt idx="3">
                <c:v>2010 Qtr4</c:v>
              </c:pt>
              <c:pt idx="4">
                <c:v>2011 Qtr1</c:v>
              </c:pt>
              <c:pt idx="5">
                <c:v>2011 Qtr2</c:v>
              </c:pt>
              <c:pt idx="6">
                <c:v>2011 Qtr3</c:v>
              </c:pt>
              <c:pt idx="7">
                <c:v>2011 Qtr4</c:v>
              </c:pt>
              <c:pt idx="8">
                <c:v>2012 Qtr1</c:v>
              </c:pt>
              <c:pt idx="9">
                <c:v>2012 Qtr2</c:v>
              </c:pt>
              <c:pt idx="10">
                <c:v>2012 Qtr3</c:v>
              </c:pt>
              <c:pt idx="11">
                <c:v>2012 Qtr4</c:v>
              </c:pt>
              <c:pt idx="12">
                <c:v>2013 Qtr1</c:v>
              </c:pt>
              <c:pt idx="13">
                <c:v>2013 Qtr2</c:v>
              </c:pt>
              <c:pt idx="14">
                <c:v>2013 Qtr3</c:v>
              </c:pt>
              <c:pt idx="15">
                <c:v>2013 Qtr4</c:v>
              </c:pt>
              <c:pt idx="16">
                <c:v>2014 Qtr1</c:v>
              </c:pt>
              <c:pt idx="17">
                <c:v>2014 Qtr2</c:v>
              </c:pt>
              <c:pt idx="18">
                <c:v>2014 Qtr3</c:v>
              </c:pt>
              <c:pt idx="19">
                <c:v>2014 Qtr4</c:v>
              </c:pt>
            </c:strLit>
          </c:cat>
          <c:val>
            <c:numLit>
              <c:formatCode>General</c:formatCode>
              <c:ptCount val="20"/>
              <c:pt idx="0">
                <c:v>345</c:v>
              </c:pt>
              <c:pt idx="1">
                <c:v>424</c:v>
              </c:pt>
              <c:pt idx="2">
                <c:v>371</c:v>
              </c:pt>
              <c:pt idx="3">
                <c:v>279</c:v>
              </c:pt>
              <c:pt idx="4">
                <c:v>416</c:v>
              </c:pt>
              <c:pt idx="5">
                <c:v>511</c:v>
              </c:pt>
              <c:pt idx="6">
                <c:v>430</c:v>
              </c:pt>
              <c:pt idx="7">
                <c:v>339</c:v>
              </c:pt>
              <c:pt idx="8">
                <c:v>355</c:v>
              </c:pt>
              <c:pt idx="9">
                <c:v>453</c:v>
              </c:pt>
              <c:pt idx="10">
                <c:v>447</c:v>
              </c:pt>
              <c:pt idx="11">
                <c:v>366</c:v>
              </c:pt>
              <c:pt idx="12">
                <c:v>371</c:v>
              </c:pt>
              <c:pt idx="13">
                <c:v>500</c:v>
              </c:pt>
              <c:pt idx="14">
                <c:v>470</c:v>
              </c:pt>
              <c:pt idx="15">
                <c:v>340</c:v>
              </c:pt>
              <c:pt idx="16">
                <c:v>395</c:v>
              </c:pt>
              <c:pt idx="17">
                <c:v>506</c:v>
              </c:pt>
              <c:pt idx="18">
                <c:v>477</c:v>
              </c:pt>
              <c:pt idx="19">
                <c:v>365</c:v>
              </c:pt>
            </c:numLit>
          </c:val>
          <c:extLst>
            <c:ext xmlns:c16="http://schemas.microsoft.com/office/drawing/2014/chart" uri="{C3380CC4-5D6E-409C-BE32-E72D297353CC}">
              <c16:uniqueId val="{00000000-1D43-4840-AEE7-0A6722F4FC10}"/>
            </c:ext>
          </c:extLst>
        </c:ser>
        <c:ser>
          <c:idx val="1"/>
          <c:order val="1"/>
          <c:tx>
            <c:v>South America</c:v>
          </c:tx>
          <c:spPr>
            <a:solidFill>
              <a:schemeClr val="accent2">
                <a:alpha val="70000"/>
              </a:schemeClr>
            </a:solidFill>
            <a:ln>
              <a:noFill/>
            </a:ln>
            <a:effectLst/>
          </c:spPr>
          <c:invertIfNegative val="0"/>
          <c:cat>
            <c:strLit>
              <c:ptCount val="20"/>
              <c:pt idx="0">
                <c:v>2010 Qtr1</c:v>
              </c:pt>
              <c:pt idx="1">
                <c:v>2010 Qtr2</c:v>
              </c:pt>
              <c:pt idx="2">
                <c:v>2010 Qtr3</c:v>
              </c:pt>
              <c:pt idx="3">
                <c:v>2010 Qtr4</c:v>
              </c:pt>
              <c:pt idx="4">
                <c:v>2011 Qtr1</c:v>
              </c:pt>
              <c:pt idx="5">
                <c:v>2011 Qtr2</c:v>
              </c:pt>
              <c:pt idx="6">
                <c:v>2011 Qtr3</c:v>
              </c:pt>
              <c:pt idx="7">
                <c:v>2011 Qtr4</c:v>
              </c:pt>
              <c:pt idx="8">
                <c:v>2012 Qtr1</c:v>
              </c:pt>
              <c:pt idx="9">
                <c:v>2012 Qtr2</c:v>
              </c:pt>
              <c:pt idx="10">
                <c:v>2012 Qtr3</c:v>
              </c:pt>
              <c:pt idx="11">
                <c:v>2012 Qtr4</c:v>
              </c:pt>
              <c:pt idx="12">
                <c:v>2013 Qtr1</c:v>
              </c:pt>
              <c:pt idx="13">
                <c:v>2013 Qtr2</c:v>
              </c:pt>
              <c:pt idx="14">
                <c:v>2013 Qtr3</c:v>
              </c:pt>
              <c:pt idx="15">
                <c:v>2013 Qtr4</c:v>
              </c:pt>
              <c:pt idx="16">
                <c:v>2014 Qtr1</c:v>
              </c:pt>
              <c:pt idx="17">
                <c:v>2014 Qtr2</c:v>
              </c:pt>
              <c:pt idx="18">
                <c:v>2014 Qtr3</c:v>
              </c:pt>
              <c:pt idx="19">
                <c:v>2014 Qtr4</c:v>
              </c:pt>
            </c:strLit>
          </c:cat>
          <c:val>
            <c:numLit>
              <c:formatCode>General</c:formatCode>
              <c:ptCount val="20"/>
              <c:pt idx="0">
                <c:v>40</c:v>
              </c:pt>
              <c:pt idx="1">
                <c:v>52</c:v>
              </c:pt>
              <c:pt idx="2">
                <c:v>49</c:v>
              </c:pt>
              <c:pt idx="3">
                <c:v>34</c:v>
              </c:pt>
              <c:pt idx="4">
                <c:v>39</c:v>
              </c:pt>
              <c:pt idx="5">
                <c:v>70</c:v>
              </c:pt>
              <c:pt idx="6">
                <c:v>68</c:v>
              </c:pt>
              <c:pt idx="7">
                <c:v>40</c:v>
              </c:pt>
              <c:pt idx="8">
                <c:v>53</c:v>
              </c:pt>
              <c:pt idx="9">
                <c:v>79</c:v>
              </c:pt>
              <c:pt idx="10">
                <c:v>78</c:v>
              </c:pt>
              <c:pt idx="11">
                <c:v>54</c:v>
              </c:pt>
              <c:pt idx="12">
                <c:v>68</c:v>
              </c:pt>
              <c:pt idx="13">
                <c:v>100</c:v>
              </c:pt>
              <c:pt idx="14">
                <c:v>95</c:v>
              </c:pt>
              <c:pt idx="15">
                <c:v>73</c:v>
              </c:pt>
              <c:pt idx="16">
                <c:v>85</c:v>
              </c:pt>
              <c:pt idx="17">
                <c:v>117</c:v>
              </c:pt>
              <c:pt idx="18">
                <c:v>112</c:v>
              </c:pt>
              <c:pt idx="19">
                <c:v>79</c:v>
              </c:pt>
            </c:numLit>
          </c:val>
          <c:extLst>
            <c:ext xmlns:c16="http://schemas.microsoft.com/office/drawing/2014/chart" uri="{C3380CC4-5D6E-409C-BE32-E72D297353CC}">
              <c16:uniqueId val="{00000001-1D43-4840-AEE7-0A6722F4FC10}"/>
            </c:ext>
          </c:extLst>
        </c:ser>
        <c:ser>
          <c:idx val="2"/>
          <c:order val="2"/>
          <c:tx>
            <c:v>Europe</c:v>
          </c:tx>
          <c:spPr>
            <a:solidFill>
              <a:schemeClr val="accent3">
                <a:alpha val="70000"/>
              </a:schemeClr>
            </a:solidFill>
            <a:ln>
              <a:noFill/>
            </a:ln>
            <a:effectLst/>
          </c:spPr>
          <c:invertIfNegative val="0"/>
          <c:cat>
            <c:strLit>
              <c:ptCount val="20"/>
              <c:pt idx="0">
                <c:v>2010 Qtr1</c:v>
              </c:pt>
              <c:pt idx="1">
                <c:v>2010 Qtr2</c:v>
              </c:pt>
              <c:pt idx="2">
                <c:v>2010 Qtr3</c:v>
              </c:pt>
              <c:pt idx="3">
                <c:v>2010 Qtr4</c:v>
              </c:pt>
              <c:pt idx="4">
                <c:v>2011 Qtr1</c:v>
              </c:pt>
              <c:pt idx="5">
                <c:v>2011 Qtr2</c:v>
              </c:pt>
              <c:pt idx="6">
                <c:v>2011 Qtr3</c:v>
              </c:pt>
              <c:pt idx="7">
                <c:v>2011 Qtr4</c:v>
              </c:pt>
              <c:pt idx="8">
                <c:v>2012 Qtr1</c:v>
              </c:pt>
              <c:pt idx="9">
                <c:v>2012 Qtr2</c:v>
              </c:pt>
              <c:pt idx="10">
                <c:v>2012 Qtr3</c:v>
              </c:pt>
              <c:pt idx="11">
                <c:v>2012 Qtr4</c:v>
              </c:pt>
              <c:pt idx="12">
                <c:v>2013 Qtr1</c:v>
              </c:pt>
              <c:pt idx="13">
                <c:v>2013 Qtr2</c:v>
              </c:pt>
              <c:pt idx="14">
                <c:v>2013 Qtr3</c:v>
              </c:pt>
              <c:pt idx="15">
                <c:v>2013 Qtr4</c:v>
              </c:pt>
              <c:pt idx="16">
                <c:v>2014 Qtr1</c:v>
              </c:pt>
              <c:pt idx="17">
                <c:v>2014 Qtr2</c:v>
              </c:pt>
              <c:pt idx="18">
                <c:v>2014 Qtr3</c:v>
              </c:pt>
              <c:pt idx="19">
                <c:v>2014 Qtr4</c:v>
              </c:pt>
            </c:strLit>
          </c:cat>
          <c:val>
            <c:numLit>
              <c:formatCode>General</c:formatCode>
              <c:ptCount val="20"/>
              <c:pt idx="0">
                <c:v>168</c:v>
              </c:pt>
              <c:pt idx="1">
                <c:v>222</c:v>
              </c:pt>
              <c:pt idx="2">
                <c:v>229</c:v>
              </c:pt>
              <c:pt idx="3">
                <c:v>175</c:v>
              </c:pt>
              <c:pt idx="4">
                <c:v>187</c:v>
              </c:pt>
              <c:pt idx="5">
                <c:v>231</c:v>
              </c:pt>
              <c:pt idx="6">
                <c:v>233</c:v>
              </c:pt>
              <c:pt idx="7">
                <c:v>195</c:v>
              </c:pt>
              <c:pt idx="8">
                <c:v>213</c:v>
              </c:pt>
              <c:pt idx="9">
                <c:v>255</c:v>
              </c:pt>
              <c:pt idx="10">
                <c:v>257</c:v>
              </c:pt>
              <c:pt idx="11">
                <c:v>219</c:v>
              </c:pt>
              <c:pt idx="12">
                <c:v>236</c:v>
              </c:pt>
              <c:pt idx="13">
                <c:v>274</c:v>
              </c:pt>
              <c:pt idx="14">
                <c:v>269</c:v>
              </c:pt>
              <c:pt idx="15">
                <c:v>234</c:v>
              </c:pt>
              <c:pt idx="16">
                <c:v>247</c:v>
              </c:pt>
              <c:pt idx="17">
                <c:v>282</c:v>
              </c:pt>
              <c:pt idx="18">
                <c:v>277</c:v>
              </c:pt>
              <c:pt idx="19">
                <c:v>241</c:v>
              </c:pt>
            </c:numLit>
          </c:val>
          <c:extLst>
            <c:ext xmlns:c16="http://schemas.microsoft.com/office/drawing/2014/chart" uri="{C3380CC4-5D6E-409C-BE32-E72D297353CC}">
              <c16:uniqueId val="{00000002-1D43-4840-AEE7-0A6722F4FC10}"/>
            </c:ext>
          </c:extLst>
        </c:ser>
        <c:ser>
          <c:idx val="3"/>
          <c:order val="3"/>
          <c:tx>
            <c:v>Pacific</c:v>
          </c:tx>
          <c:spPr>
            <a:solidFill>
              <a:schemeClr val="accent4">
                <a:alpha val="70000"/>
              </a:schemeClr>
            </a:solidFill>
            <a:ln>
              <a:noFill/>
            </a:ln>
            <a:effectLst/>
          </c:spPr>
          <c:invertIfNegative val="0"/>
          <c:cat>
            <c:strLit>
              <c:ptCount val="20"/>
              <c:pt idx="0">
                <c:v>2010 Qtr1</c:v>
              </c:pt>
              <c:pt idx="1">
                <c:v>2010 Qtr2</c:v>
              </c:pt>
              <c:pt idx="2">
                <c:v>2010 Qtr3</c:v>
              </c:pt>
              <c:pt idx="3">
                <c:v>2010 Qtr4</c:v>
              </c:pt>
              <c:pt idx="4">
                <c:v>2011 Qtr1</c:v>
              </c:pt>
              <c:pt idx="5">
                <c:v>2011 Qtr2</c:v>
              </c:pt>
              <c:pt idx="6">
                <c:v>2011 Qtr3</c:v>
              </c:pt>
              <c:pt idx="7">
                <c:v>2011 Qtr4</c:v>
              </c:pt>
              <c:pt idx="8">
                <c:v>2012 Qtr1</c:v>
              </c:pt>
              <c:pt idx="9">
                <c:v>2012 Qtr2</c:v>
              </c:pt>
              <c:pt idx="10">
                <c:v>2012 Qtr3</c:v>
              </c:pt>
              <c:pt idx="11">
                <c:v>2012 Qtr4</c:v>
              </c:pt>
              <c:pt idx="12">
                <c:v>2013 Qtr1</c:v>
              </c:pt>
              <c:pt idx="13">
                <c:v>2013 Qtr2</c:v>
              </c:pt>
              <c:pt idx="14">
                <c:v>2013 Qtr3</c:v>
              </c:pt>
              <c:pt idx="15">
                <c:v>2013 Qtr4</c:v>
              </c:pt>
              <c:pt idx="16">
                <c:v>2014 Qtr1</c:v>
              </c:pt>
              <c:pt idx="17">
                <c:v>2014 Qtr2</c:v>
              </c:pt>
              <c:pt idx="18">
                <c:v>2014 Qtr3</c:v>
              </c:pt>
              <c:pt idx="19">
                <c:v>2014 Qtr4</c:v>
              </c:pt>
            </c:strLit>
          </c:cat>
          <c:val>
            <c:numLit>
              <c:formatCode>General</c:formatCode>
              <c:ptCount val="20"/>
              <c:pt idx="0">
                <c:v>13</c:v>
              </c:pt>
              <c:pt idx="1">
                <c:v>21</c:v>
              </c:pt>
              <c:pt idx="2">
                <c:v>14</c:v>
              </c:pt>
              <c:pt idx="3">
                <c:v>3</c:v>
              </c:pt>
              <c:pt idx="4">
                <c:v>14</c:v>
              </c:pt>
              <c:pt idx="5">
                <c:v>31</c:v>
              </c:pt>
              <c:pt idx="6">
                <c:v>25</c:v>
              </c:pt>
              <c:pt idx="7">
                <c:v>12</c:v>
              </c:pt>
              <c:pt idx="8">
                <c:v>19</c:v>
              </c:pt>
              <c:pt idx="9">
                <c:v>40</c:v>
              </c:pt>
              <c:pt idx="10">
                <c:v>46</c:v>
              </c:pt>
              <c:pt idx="11">
                <c:v>29</c:v>
              </c:pt>
              <c:pt idx="12">
                <c:v>31</c:v>
              </c:pt>
              <c:pt idx="13">
                <c:v>45</c:v>
              </c:pt>
              <c:pt idx="14">
                <c:v>46</c:v>
              </c:pt>
              <c:pt idx="15">
                <c:v>29</c:v>
              </c:pt>
              <c:pt idx="16">
                <c:v>30</c:v>
              </c:pt>
              <c:pt idx="17">
                <c:v>40</c:v>
              </c:pt>
              <c:pt idx="18">
                <c:v>38</c:v>
              </c:pt>
              <c:pt idx="19">
                <c:v>22</c:v>
              </c:pt>
            </c:numLit>
          </c:val>
          <c:extLst>
            <c:ext xmlns:c16="http://schemas.microsoft.com/office/drawing/2014/chart" uri="{C3380CC4-5D6E-409C-BE32-E72D297353CC}">
              <c16:uniqueId val="{00000003-1D43-4840-AEE7-0A6722F4FC10}"/>
            </c:ext>
          </c:extLst>
        </c:ser>
        <c:ser>
          <c:idx val="4"/>
          <c:order val="4"/>
          <c:tx>
            <c:v>China </c:v>
          </c:tx>
          <c:spPr>
            <a:solidFill>
              <a:schemeClr val="accent5">
                <a:alpha val="70000"/>
              </a:schemeClr>
            </a:solidFill>
            <a:ln>
              <a:noFill/>
            </a:ln>
            <a:effectLst/>
          </c:spPr>
          <c:invertIfNegative val="0"/>
          <c:cat>
            <c:strLit>
              <c:ptCount val="20"/>
              <c:pt idx="0">
                <c:v>2010 Qtr1</c:v>
              </c:pt>
              <c:pt idx="1">
                <c:v>2010 Qtr2</c:v>
              </c:pt>
              <c:pt idx="2">
                <c:v>2010 Qtr3</c:v>
              </c:pt>
              <c:pt idx="3">
                <c:v>2010 Qtr4</c:v>
              </c:pt>
              <c:pt idx="4">
                <c:v>2011 Qtr1</c:v>
              </c:pt>
              <c:pt idx="5">
                <c:v>2011 Qtr2</c:v>
              </c:pt>
              <c:pt idx="6">
                <c:v>2011 Qtr3</c:v>
              </c:pt>
              <c:pt idx="7">
                <c:v>2011 Qtr4</c:v>
              </c:pt>
              <c:pt idx="8">
                <c:v>2012 Qtr1</c:v>
              </c:pt>
              <c:pt idx="9">
                <c:v>2012 Qtr2</c:v>
              </c:pt>
              <c:pt idx="10">
                <c:v>2012 Qtr3</c:v>
              </c:pt>
              <c:pt idx="11">
                <c:v>2012 Qtr4</c:v>
              </c:pt>
              <c:pt idx="12">
                <c:v>2013 Qtr1</c:v>
              </c:pt>
              <c:pt idx="13">
                <c:v>2013 Qtr2</c:v>
              </c:pt>
              <c:pt idx="14">
                <c:v>2013 Qtr3</c:v>
              </c:pt>
              <c:pt idx="15">
                <c:v>2013 Qtr4</c:v>
              </c:pt>
              <c:pt idx="16">
                <c:v>2014 Qtr1</c:v>
              </c:pt>
              <c:pt idx="17">
                <c:v>2014 Qtr2</c:v>
              </c:pt>
              <c:pt idx="18">
                <c:v>2014 Qtr3</c:v>
              </c:pt>
              <c:pt idx="19">
                <c:v>2014 Qtr4</c:v>
              </c:pt>
            </c:strLit>
          </c:cat>
          <c:val>
            <c:numLit>
              <c:formatCode>General</c:formatCode>
              <c:ptCount val="20"/>
              <c:pt idx="0">
                <c:v>0</c:v>
              </c:pt>
              <c:pt idx="1">
                <c:v>0</c:v>
              </c:pt>
              <c:pt idx="2">
                <c:v>0</c:v>
              </c:pt>
              <c:pt idx="3">
                <c:v>0</c:v>
              </c:pt>
              <c:pt idx="4">
                <c:v>0</c:v>
              </c:pt>
              <c:pt idx="5">
                <c:v>0</c:v>
              </c:pt>
              <c:pt idx="6">
                <c:v>0</c:v>
              </c:pt>
              <c:pt idx="7">
                <c:v>0</c:v>
              </c:pt>
              <c:pt idx="8">
                <c:v>10</c:v>
              </c:pt>
              <c:pt idx="9">
                <c:v>13</c:v>
              </c:pt>
              <c:pt idx="10">
                <c:v>13</c:v>
              </c:pt>
              <c:pt idx="11">
                <c:v>10</c:v>
              </c:pt>
              <c:pt idx="12">
                <c:v>15</c:v>
              </c:pt>
              <c:pt idx="13">
                <c:v>20</c:v>
              </c:pt>
              <c:pt idx="14">
                <c:v>20</c:v>
              </c:pt>
              <c:pt idx="15">
                <c:v>15</c:v>
              </c:pt>
              <c:pt idx="16">
                <c:v>15</c:v>
              </c:pt>
              <c:pt idx="17">
                <c:v>25</c:v>
              </c:pt>
              <c:pt idx="18">
                <c:v>26</c:v>
              </c:pt>
              <c:pt idx="19">
                <c:v>16</c:v>
              </c:pt>
            </c:numLit>
          </c:val>
          <c:extLst>
            <c:ext xmlns:c16="http://schemas.microsoft.com/office/drawing/2014/chart" uri="{C3380CC4-5D6E-409C-BE32-E72D297353CC}">
              <c16:uniqueId val="{00000004-1D43-4840-AEE7-0A6722F4FC10}"/>
            </c:ext>
          </c:extLst>
        </c:ser>
        <c:dLbls>
          <c:showLegendKey val="0"/>
          <c:showVal val="0"/>
          <c:showCatName val="0"/>
          <c:showSerName val="0"/>
          <c:showPercent val="0"/>
          <c:showBubbleSize val="0"/>
        </c:dLbls>
        <c:gapWidth val="50"/>
        <c:overlap val="100"/>
        <c:axId val="624106056"/>
        <c:axId val="624109992"/>
      </c:barChart>
      <c:catAx>
        <c:axId val="624106056"/>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09992"/>
        <c:crosses val="autoZero"/>
        <c:auto val="1"/>
        <c:lblAlgn val="ctr"/>
        <c:lblOffset val="100"/>
        <c:noMultiLvlLbl val="0"/>
      </c:catAx>
      <c:valAx>
        <c:axId val="624109992"/>
        <c:scaling>
          <c:orientation val="minMax"/>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1060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effectLst/>
              </a:rPr>
              <a:t>PERCENT ON-TIME DELIVERY</a:t>
            </a:r>
            <a:endParaRPr lang="en-US"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'On-Time Delivery'!$D$3</c:f>
              <c:strCache>
                <c:ptCount val="1"/>
                <c:pt idx="0">
                  <c:v>Percent</c:v>
                </c:pt>
              </c:strCache>
            </c:strRef>
          </c:tx>
          <c:spPr>
            <a:ln w="28575" cap="rnd">
              <a:solidFill>
                <a:schemeClr val="accent1"/>
              </a:solidFill>
              <a:round/>
            </a:ln>
            <a:effectLst/>
          </c:spPr>
          <c:marker>
            <c:symbol val="none"/>
          </c:marker>
          <c:trendline>
            <c:spPr>
              <a:ln w="19050" cap="rnd">
                <a:solidFill>
                  <a:srgbClr val="FF0000"/>
                </a:solidFill>
                <a:prstDash val="sysDot"/>
              </a:ln>
              <a:effectLst/>
            </c:spPr>
            <c:trendlineType val="linear"/>
            <c:dispRSqr val="0"/>
            <c:dispEq val="0"/>
          </c:trendline>
          <c:cat>
            <c:numRef>
              <c:f>'On-Time Delivery'!$A$4:$A$63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'On-Time Delivery'!$D$4:$D$63</c:f>
              <c:numCache>
                <c:formatCode>0.0%</c:formatCode>
                <c:ptCount val="60"/>
                <c:pt idx="0">
                  <c:v>0.98434622467771637</c:v>
                </c:pt>
                <c:pt idx="1">
                  <c:v>0.98092643051771122</c:v>
                </c:pt>
                <c:pt idx="2">
                  <c:v>0.97580645161290325</c:v>
                </c:pt>
                <c:pt idx="3">
                  <c:v>0.98601973684210531</c:v>
                </c:pt>
                <c:pt idx="4">
                  <c:v>0.9873203719357565</c:v>
                </c:pt>
                <c:pt idx="5">
                  <c:v>0.98639455782312924</c:v>
                </c:pt>
                <c:pt idx="6">
                  <c:v>0.9858096828046744</c:v>
                </c:pt>
                <c:pt idx="7">
                  <c:v>0.98672199170124486</c:v>
                </c:pt>
                <c:pt idx="8">
                  <c:v>0.98937040065412918</c:v>
                </c:pt>
                <c:pt idx="9">
                  <c:v>0.98759305210918114</c:v>
                </c:pt>
                <c:pt idx="10">
                  <c:v>0.9849749582637729</c:v>
                </c:pt>
                <c:pt idx="11">
                  <c:v>0.98390989541432017</c:v>
                </c:pt>
                <c:pt idx="12">
                  <c:v>0.98442622950819669</c:v>
                </c:pt>
                <c:pt idx="13">
                  <c:v>0.98630136986301364</c:v>
                </c:pt>
                <c:pt idx="14">
                  <c:v>0.98383185125303152</c:v>
                </c:pt>
                <c:pt idx="15">
                  <c:v>0.9872813990461049</c:v>
                </c:pt>
                <c:pt idx="16">
                  <c:v>0.98732171156893822</c:v>
                </c:pt>
                <c:pt idx="17">
                  <c:v>0.98777506112469438</c:v>
                </c:pt>
                <c:pt idx="18">
                  <c:v>0.98712791633145613</c:v>
                </c:pt>
                <c:pt idx="19">
                  <c:v>0.98672911787665885</c:v>
                </c:pt>
                <c:pt idx="20">
                  <c:v>0.98584905660377353</c:v>
                </c:pt>
                <c:pt idx="21">
                  <c:v>0.98687258687258683</c:v>
                </c:pt>
                <c:pt idx="22">
                  <c:v>0.98690292758089371</c:v>
                </c:pt>
                <c:pt idx="23">
                  <c:v>0.98330804248861914</c:v>
                </c:pt>
                <c:pt idx="24">
                  <c:v>0.98672911787665885</c:v>
                </c:pt>
                <c:pt idx="25">
                  <c:v>0.98787878787878791</c:v>
                </c:pt>
                <c:pt idx="26">
                  <c:v>0.98668639053254437</c:v>
                </c:pt>
                <c:pt idx="27">
                  <c:v>0.9880239520958084</c:v>
                </c:pt>
                <c:pt idx="28">
                  <c:v>0.98838109992254064</c:v>
                </c:pt>
                <c:pt idx="29">
                  <c:v>0.98807749627421759</c:v>
                </c:pt>
                <c:pt idx="30">
                  <c:v>0.98890532544378695</c:v>
                </c:pt>
                <c:pt idx="31">
                  <c:v>0.98765432098765427</c:v>
                </c:pt>
                <c:pt idx="32">
                  <c:v>0.98772563176895312</c:v>
                </c:pt>
                <c:pt idx="33">
                  <c:v>0.98672566371681414</c:v>
                </c:pt>
                <c:pt idx="34">
                  <c:v>0.98825256975036713</c:v>
                </c:pt>
                <c:pt idx="35">
                  <c:v>0.98813936249073386</c:v>
                </c:pt>
                <c:pt idx="36">
                  <c:v>0.98917748917748916</c:v>
                </c:pt>
                <c:pt idx="37">
                  <c:v>0.98821796759941094</c:v>
                </c:pt>
                <c:pt idx="38">
                  <c:v>0.98905908096280093</c:v>
                </c:pt>
                <c:pt idx="39">
                  <c:v>0.98972099853157125</c:v>
                </c:pt>
                <c:pt idx="40">
                  <c:v>0.99111111111111116</c:v>
                </c:pt>
                <c:pt idx="41">
                  <c:v>0.98913830557566984</c:v>
                </c:pt>
                <c:pt idx="42">
                  <c:v>0.98994252873563215</c:v>
                </c:pt>
                <c:pt idx="43">
                  <c:v>0.99124726477024072</c:v>
                </c:pt>
                <c:pt idx="44">
                  <c:v>0.98930099857346643</c:v>
                </c:pt>
                <c:pt idx="45">
                  <c:v>0.98988439306358378</c:v>
                </c:pt>
                <c:pt idx="46">
                  <c:v>0.98427448177269483</c:v>
                </c:pt>
                <c:pt idx="47">
                  <c:v>0.99123447772096418</c:v>
                </c:pt>
                <c:pt idx="48">
                  <c:v>0.99214846538187007</c:v>
                </c:pt>
                <c:pt idx="49">
                  <c:v>0.99135446685878958</c:v>
                </c:pt>
                <c:pt idx="50">
                  <c:v>0.99283154121863804</c:v>
                </c:pt>
                <c:pt idx="51">
                  <c:v>0.99220963172804533</c:v>
                </c:pt>
                <c:pt idx="52">
                  <c:v>0.99215965787598004</c:v>
                </c:pt>
                <c:pt idx="53">
                  <c:v>0.99081272084805649</c:v>
                </c:pt>
                <c:pt idx="54">
                  <c:v>0.99228611500701258</c:v>
                </c:pt>
                <c:pt idx="55">
                  <c:v>0.99231306778476591</c:v>
                </c:pt>
                <c:pt idx="56">
                  <c:v>0.98685121107266438</c:v>
                </c:pt>
                <c:pt idx="57">
                  <c:v>0.99228070175438599</c:v>
                </c:pt>
                <c:pt idx="58">
                  <c:v>0.99292285916489742</c:v>
                </c:pt>
                <c:pt idx="59">
                  <c:v>0.98008241758241754</c:v>
                </c:pt>
              </c:numCache>
            </c:numRef>
          </c:val>
          <c:smooth val="0"/>
          <c:extLst>
            <c:ext xmlns:c16="http://schemas.microsoft.com/office/drawing/2014/chart" uri="{C3380CC4-5D6E-409C-BE32-E72D297353CC}">
              <c16:uniqueId val="{00000000-1F7C-417D-9424-052DFF82553D}"/>
            </c:ext>
          </c:extLst>
        </c:ser>
        <c:dLbls>
          <c:showLegendKey val="0"/>
          <c:showVal val="0"/>
          <c:showCatName val="0"/>
          <c:showSerName val="0"/>
          <c:showPercent val="0"/>
          <c:showBubbleSize val="0"/>
        </c:dLbls>
        <c:smooth val="0"/>
        <c:axId val="925509280"/>
        <c:axId val="925509936"/>
      </c:lineChart>
      <c:dateAx>
        <c:axId val="9255092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09936"/>
        <c:crosses val="autoZero"/>
        <c:auto val="1"/>
        <c:lblOffset val="100"/>
        <c:baseTimeUnit val="months"/>
      </c:dateAx>
      <c:valAx>
        <c:axId val="925509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0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effectLst/>
              </a:rPr>
              <a:t>DEFECTS AFTER DELIVERY</a:t>
            </a:r>
            <a:endParaRPr lang="en-US" sz="18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'Defects After Delivery'!$B$4</c:f>
              <c:strCache>
                <c:ptCount val="1"/>
                <c:pt idx="0">
                  <c:v>2010</c:v>
                </c:pt>
              </c:strCache>
            </c:strRef>
          </c:tx>
          <c:spPr>
            <a:ln w="28575" cap="rnd">
              <a:solidFill>
                <a:schemeClr val="accent1"/>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Delivery'!$B$5:$B$16</c:f>
              <c:numCache>
                <c:formatCode>General</c:formatCode>
                <c:ptCount val="12"/>
                <c:pt idx="0">
                  <c:v>812</c:v>
                </c:pt>
                <c:pt idx="1">
                  <c:v>810</c:v>
                </c:pt>
                <c:pt idx="2">
                  <c:v>813</c:v>
                </c:pt>
                <c:pt idx="3">
                  <c:v>823</c:v>
                </c:pt>
                <c:pt idx="4">
                  <c:v>832</c:v>
                </c:pt>
                <c:pt idx="5">
                  <c:v>848</c:v>
                </c:pt>
                <c:pt idx="6">
                  <c:v>837</c:v>
                </c:pt>
                <c:pt idx="7">
                  <c:v>831</c:v>
                </c:pt>
                <c:pt idx="8">
                  <c:v>827</c:v>
                </c:pt>
                <c:pt idx="9">
                  <c:v>838</c:v>
                </c:pt>
                <c:pt idx="10">
                  <c:v>826</c:v>
                </c:pt>
                <c:pt idx="11">
                  <c:v>819</c:v>
                </c:pt>
              </c:numCache>
            </c:numRef>
          </c:val>
          <c:smooth val="0"/>
          <c:extLst>
            <c:ext xmlns:c16="http://schemas.microsoft.com/office/drawing/2014/chart" uri="{C3380CC4-5D6E-409C-BE32-E72D297353CC}">
              <c16:uniqueId val="{00000000-01BE-435C-B202-D42AA3C73356}"/>
            </c:ext>
          </c:extLst>
        </c:ser>
        <c:ser>
          <c:idx val="1"/>
          <c:order val="1"/>
          <c:tx>
            <c:strRef>
              <c:f>'Defects After Delivery'!$C$4</c:f>
              <c:strCache>
                <c:ptCount val="1"/>
                <c:pt idx="0">
                  <c:v>2011</c:v>
                </c:pt>
              </c:strCache>
            </c:strRef>
          </c:tx>
          <c:spPr>
            <a:ln w="28575" cap="rnd">
              <a:solidFill>
                <a:schemeClr val="accent2"/>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Delivery'!$C$5:$C$16</c:f>
              <c:numCache>
                <c:formatCode>General</c:formatCode>
                <c:ptCount val="12"/>
                <c:pt idx="0">
                  <c:v>828</c:v>
                </c:pt>
                <c:pt idx="1">
                  <c:v>832</c:v>
                </c:pt>
                <c:pt idx="2">
                  <c:v>847</c:v>
                </c:pt>
                <c:pt idx="3">
                  <c:v>839</c:v>
                </c:pt>
                <c:pt idx="4">
                  <c:v>832</c:v>
                </c:pt>
                <c:pt idx="5">
                  <c:v>840</c:v>
                </c:pt>
                <c:pt idx="6">
                  <c:v>849</c:v>
                </c:pt>
                <c:pt idx="7">
                  <c:v>857</c:v>
                </c:pt>
                <c:pt idx="8">
                  <c:v>839</c:v>
                </c:pt>
                <c:pt idx="9">
                  <c:v>842</c:v>
                </c:pt>
                <c:pt idx="10">
                  <c:v>828</c:v>
                </c:pt>
                <c:pt idx="11">
                  <c:v>816</c:v>
                </c:pt>
              </c:numCache>
            </c:numRef>
          </c:val>
          <c:smooth val="0"/>
          <c:extLst>
            <c:ext xmlns:c16="http://schemas.microsoft.com/office/drawing/2014/chart" uri="{C3380CC4-5D6E-409C-BE32-E72D297353CC}">
              <c16:uniqueId val="{00000001-01BE-435C-B202-D42AA3C73356}"/>
            </c:ext>
          </c:extLst>
        </c:ser>
        <c:ser>
          <c:idx val="2"/>
          <c:order val="2"/>
          <c:tx>
            <c:strRef>
              <c:f>'Defects After Delivery'!$D$4</c:f>
              <c:strCache>
                <c:ptCount val="1"/>
                <c:pt idx="0">
                  <c:v>2012</c:v>
                </c:pt>
              </c:strCache>
            </c:strRef>
          </c:tx>
          <c:spPr>
            <a:ln w="28575" cap="rnd">
              <a:solidFill>
                <a:schemeClr val="accent3"/>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Delivery'!$D$5:$D$16</c:f>
              <c:numCache>
                <c:formatCode>General</c:formatCode>
                <c:ptCount val="12"/>
                <c:pt idx="0">
                  <c:v>824</c:v>
                </c:pt>
                <c:pt idx="1">
                  <c:v>836</c:v>
                </c:pt>
                <c:pt idx="2">
                  <c:v>818</c:v>
                </c:pt>
                <c:pt idx="3">
                  <c:v>825</c:v>
                </c:pt>
                <c:pt idx="4">
                  <c:v>804</c:v>
                </c:pt>
                <c:pt idx="5">
                  <c:v>812</c:v>
                </c:pt>
                <c:pt idx="6">
                  <c:v>806</c:v>
                </c:pt>
                <c:pt idx="7">
                  <c:v>798</c:v>
                </c:pt>
                <c:pt idx="8">
                  <c:v>804</c:v>
                </c:pt>
                <c:pt idx="9">
                  <c:v>713</c:v>
                </c:pt>
                <c:pt idx="10">
                  <c:v>705</c:v>
                </c:pt>
                <c:pt idx="11">
                  <c:v>686</c:v>
                </c:pt>
              </c:numCache>
            </c:numRef>
          </c:val>
          <c:smooth val="0"/>
          <c:extLst>
            <c:ext xmlns:c16="http://schemas.microsoft.com/office/drawing/2014/chart" uri="{C3380CC4-5D6E-409C-BE32-E72D297353CC}">
              <c16:uniqueId val="{00000002-01BE-435C-B202-D42AA3C73356}"/>
            </c:ext>
          </c:extLst>
        </c:ser>
        <c:ser>
          <c:idx val="3"/>
          <c:order val="3"/>
          <c:tx>
            <c:strRef>
              <c:f>'Defects After Delivery'!$E$4</c:f>
              <c:strCache>
                <c:ptCount val="1"/>
                <c:pt idx="0">
                  <c:v>2013</c:v>
                </c:pt>
              </c:strCache>
            </c:strRef>
          </c:tx>
          <c:spPr>
            <a:ln w="28575" cap="rnd">
              <a:solidFill>
                <a:schemeClr val="accent4"/>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Delivery'!$E$5:$E$16</c:f>
              <c:numCache>
                <c:formatCode>General</c:formatCode>
                <c:ptCount val="12"/>
                <c:pt idx="0">
                  <c:v>682</c:v>
                </c:pt>
                <c:pt idx="1">
                  <c:v>695</c:v>
                </c:pt>
                <c:pt idx="2">
                  <c:v>692</c:v>
                </c:pt>
                <c:pt idx="3">
                  <c:v>686</c:v>
                </c:pt>
                <c:pt idx="4">
                  <c:v>673</c:v>
                </c:pt>
                <c:pt idx="5">
                  <c:v>681</c:v>
                </c:pt>
                <c:pt idx="6">
                  <c:v>696</c:v>
                </c:pt>
                <c:pt idx="7">
                  <c:v>688</c:v>
                </c:pt>
                <c:pt idx="8">
                  <c:v>671</c:v>
                </c:pt>
                <c:pt idx="9">
                  <c:v>645</c:v>
                </c:pt>
                <c:pt idx="10">
                  <c:v>617</c:v>
                </c:pt>
                <c:pt idx="11">
                  <c:v>603</c:v>
                </c:pt>
              </c:numCache>
            </c:numRef>
          </c:val>
          <c:smooth val="0"/>
          <c:extLst>
            <c:ext xmlns:c16="http://schemas.microsoft.com/office/drawing/2014/chart" uri="{C3380CC4-5D6E-409C-BE32-E72D297353CC}">
              <c16:uniqueId val="{00000003-01BE-435C-B202-D42AA3C73356}"/>
            </c:ext>
          </c:extLst>
        </c:ser>
        <c:ser>
          <c:idx val="4"/>
          <c:order val="4"/>
          <c:tx>
            <c:strRef>
              <c:f>'Defects After Delivery'!$F$4</c:f>
              <c:strCache>
                <c:ptCount val="1"/>
                <c:pt idx="0">
                  <c:v>2014</c:v>
                </c:pt>
              </c:strCache>
            </c:strRef>
          </c:tx>
          <c:spPr>
            <a:ln w="28575" cap="rnd">
              <a:solidFill>
                <a:schemeClr val="accent5"/>
              </a:solidFill>
              <a:round/>
            </a:ln>
            <a:effectLst/>
          </c:spPr>
          <c:marker>
            <c:symbol val="none"/>
          </c:marker>
          <c:cat>
            <c:strRef>
              <c:f>'Defects After Delivery'!$A$5:$A$16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'Defects After Delivery'!$F$5:$F$16</c:f>
              <c:numCache>
                <c:formatCode>General</c:formatCode>
                <c:ptCount val="12"/>
                <c:pt idx="0">
                  <c:v>571</c:v>
                </c:pt>
                <c:pt idx="1">
                  <c:v>575</c:v>
                </c:pt>
                <c:pt idx="2">
                  <c:v>547</c:v>
                </c:pt>
                <c:pt idx="3">
                  <c:v>542</c:v>
                </c:pt>
                <c:pt idx="4">
                  <c:v>532</c:v>
                </c:pt>
                <c:pt idx="5">
                  <c:v>496</c:v>
                </c:pt>
                <c:pt idx="6">
                  <c:v>472</c:v>
                </c:pt>
                <c:pt idx="7">
                  <c:v>460</c:v>
                </c:pt>
                <c:pt idx="8">
                  <c:v>441</c:v>
                </c:pt>
                <c:pt idx="9">
                  <c:v>445</c:v>
                </c:pt>
                <c:pt idx="10">
                  <c:v>438</c:v>
                </c:pt>
                <c:pt idx="11">
                  <c:v>436</c:v>
                </c:pt>
              </c:numCache>
            </c:numRef>
          </c:val>
          <c:smooth val="0"/>
          <c:extLst>
            <c:ext xmlns:c16="http://schemas.microsoft.com/office/drawing/2014/chart" uri="{C3380CC4-5D6E-409C-BE32-E72D297353CC}">
              <c16:uniqueId val="{00000004-01BE-435C-B202-D42AA3C73356}"/>
            </c:ext>
          </c:extLst>
        </c:ser>
        <c:dLbls>
          <c:showLegendKey val="0"/>
          <c:showVal val="0"/>
          <c:showCatName val="0"/>
          <c:showSerName val="0"/>
          <c:showPercent val="0"/>
          <c:showBubbleSize val="0"/>
        </c:dLbls>
        <c:smooth val="0"/>
        <c:axId val="467222736"/>
        <c:axId val="467224048"/>
      </c:lineChart>
      <c:catAx>
        <c:axId val="46722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4048"/>
        <c:crosses val="autoZero"/>
        <c:auto val="1"/>
        <c:lblAlgn val="ctr"/>
        <c:lblOffset val="100"/>
        <c:noMultiLvlLbl val="0"/>
      </c:catAx>
      <c:valAx>
        <c:axId val="46722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222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MONTHLY</a:t>
            </a:r>
            <a:r>
              <a:rPr lang="en-US" b="1" baseline="0"/>
              <a:t> </a:t>
            </a:r>
            <a:r>
              <a:rPr lang="en-US" b="1"/>
              <a:t>MOWER</a:t>
            </a:r>
            <a:r>
              <a:rPr lang="en-US" b="1" baseline="0"/>
              <a:t> UNIT SALES</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'Mower Unit Sales'!$B$3</c:f>
              <c:strCache>
                <c:ptCount val="1"/>
                <c:pt idx="0">
                  <c:v>NA</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Sales'!$B$4:$B$63</c:f>
              <c:numCache>
                <c:formatCode>General</c:formatCode>
                <c:ptCount val="60"/>
                <c:pt idx="0">
                  <c:v>6000</c:v>
                </c:pt>
                <c:pt idx="1">
                  <c:v>7950</c:v>
                </c:pt>
                <c:pt idx="2">
                  <c:v>8100</c:v>
                </c:pt>
                <c:pt idx="3">
                  <c:v>9050</c:v>
                </c:pt>
                <c:pt idx="4">
                  <c:v>9900</c:v>
                </c:pt>
                <c:pt idx="5">
                  <c:v>10200</c:v>
                </c:pt>
                <c:pt idx="6">
                  <c:v>8730</c:v>
                </c:pt>
                <c:pt idx="7">
                  <c:v>8140</c:v>
                </c:pt>
                <c:pt idx="8">
                  <c:v>6480</c:v>
                </c:pt>
                <c:pt idx="9">
                  <c:v>5990</c:v>
                </c:pt>
                <c:pt idx="10">
                  <c:v>5320</c:v>
                </c:pt>
                <c:pt idx="11">
                  <c:v>4640</c:v>
                </c:pt>
                <c:pt idx="12">
                  <c:v>5980</c:v>
                </c:pt>
                <c:pt idx="13">
                  <c:v>7620</c:v>
                </c:pt>
                <c:pt idx="14">
                  <c:v>8370</c:v>
                </c:pt>
                <c:pt idx="15">
                  <c:v>8830</c:v>
                </c:pt>
                <c:pt idx="16">
                  <c:v>9310</c:v>
                </c:pt>
                <c:pt idx="17">
                  <c:v>10230</c:v>
                </c:pt>
                <c:pt idx="18">
                  <c:v>8720</c:v>
                </c:pt>
                <c:pt idx="19">
                  <c:v>7710</c:v>
                </c:pt>
                <c:pt idx="20">
                  <c:v>6320</c:v>
                </c:pt>
                <c:pt idx="21">
                  <c:v>5840</c:v>
                </c:pt>
                <c:pt idx="22">
                  <c:v>4960</c:v>
                </c:pt>
                <c:pt idx="23">
                  <c:v>4350</c:v>
                </c:pt>
                <c:pt idx="24">
                  <c:v>6020</c:v>
                </c:pt>
                <c:pt idx="25">
                  <c:v>7920</c:v>
                </c:pt>
                <c:pt idx="26">
                  <c:v>8430</c:v>
                </c:pt>
                <c:pt idx="27">
                  <c:v>9040</c:v>
                </c:pt>
                <c:pt idx="28">
                  <c:v>9820</c:v>
                </c:pt>
                <c:pt idx="29">
                  <c:v>10370</c:v>
                </c:pt>
                <c:pt idx="30">
                  <c:v>9050</c:v>
                </c:pt>
                <c:pt idx="31">
                  <c:v>7620</c:v>
                </c:pt>
                <c:pt idx="32">
                  <c:v>6420</c:v>
                </c:pt>
                <c:pt idx="33">
                  <c:v>5890</c:v>
                </c:pt>
                <c:pt idx="34">
                  <c:v>5340</c:v>
                </c:pt>
                <c:pt idx="35">
                  <c:v>4430</c:v>
                </c:pt>
                <c:pt idx="36">
                  <c:v>6100</c:v>
                </c:pt>
                <c:pt idx="37">
                  <c:v>8010</c:v>
                </c:pt>
                <c:pt idx="38">
                  <c:v>8430</c:v>
                </c:pt>
                <c:pt idx="39">
                  <c:v>9110</c:v>
                </c:pt>
                <c:pt idx="40">
                  <c:v>9730</c:v>
                </c:pt>
                <c:pt idx="41">
                  <c:v>10120</c:v>
                </c:pt>
                <c:pt idx="42">
                  <c:v>9080</c:v>
                </c:pt>
                <c:pt idx="43">
                  <c:v>7820</c:v>
                </c:pt>
                <c:pt idx="44">
                  <c:v>6540</c:v>
                </c:pt>
                <c:pt idx="45">
                  <c:v>6010</c:v>
                </c:pt>
                <c:pt idx="46">
                  <c:v>5270</c:v>
                </c:pt>
                <c:pt idx="47">
                  <c:v>5380</c:v>
                </c:pt>
                <c:pt idx="48">
                  <c:v>6210</c:v>
                </c:pt>
                <c:pt idx="49">
                  <c:v>8030</c:v>
                </c:pt>
                <c:pt idx="50">
                  <c:v>8540</c:v>
                </c:pt>
                <c:pt idx="51">
                  <c:v>9120</c:v>
                </c:pt>
                <c:pt idx="52">
                  <c:v>9570</c:v>
                </c:pt>
                <c:pt idx="53">
                  <c:v>10230</c:v>
                </c:pt>
                <c:pt idx="54">
                  <c:v>9580</c:v>
                </c:pt>
                <c:pt idx="55">
                  <c:v>7680</c:v>
                </c:pt>
                <c:pt idx="56">
                  <c:v>6870</c:v>
                </c:pt>
                <c:pt idx="57">
                  <c:v>5930</c:v>
                </c:pt>
                <c:pt idx="58">
                  <c:v>5260</c:v>
                </c:pt>
                <c:pt idx="59">
                  <c:v>4830</c:v>
                </c:pt>
              </c:numCache>
            </c:numRef>
          </c:val>
          <c:extLst>
            <c:ext xmlns:c16="http://schemas.microsoft.com/office/drawing/2014/chart" uri="{C3380CC4-5D6E-409C-BE32-E72D297353CC}">
              <c16:uniqueId val="{00000000-783A-43BD-BEE0-4BAF18691D30}"/>
            </c:ext>
          </c:extLst>
        </c:ser>
        <c:ser>
          <c:idx val="1"/>
          <c:order val="1"/>
          <c:tx>
            <c:strRef>
              <c:f>'Mower Unit Sales'!$C$3</c:f>
              <c:strCache>
                <c:ptCount val="1"/>
                <c:pt idx="0">
                  <c:v>SA</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Sales'!$C$4:$C$63</c:f>
              <c:numCache>
                <c:formatCode>General</c:formatCode>
                <c:ptCount val="60"/>
                <c:pt idx="0">
                  <c:v>200</c:v>
                </c:pt>
                <c:pt idx="1">
                  <c:v>220</c:v>
                </c:pt>
                <c:pt idx="2">
                  <c:v>250</c:v>
                </c:pt>
                <c:pt idx="3">
                  <c:v>280</c:v>
                </c:pt>
                <c:pt idx="4">
                  <c:v>310</c:v>
                </c:pt>
                <c:pt idx="5">
                  <c:v>300</c:v>
                </c:pt>
                <c:pt idx="6">
                  <c:v>280</c:v>
                </c:pt>
                <c:pt idx="7">
                  <c:v>250</c:v>
                </c:pt>
                <c:pt idx="8">
                  <c:v>230</c:v>
                </c:pt>
                <c:pt idx="9">
                  <c:v>220</c:v>
                </c:pt>
                <c:pt idx="10">
                  <c:v>210</c:v>
                </c:pt>
                <c:pt idx="11">
                  <c:v>180</c:v>
                </c:pt>
                <c:pt idx="12">
                  <c:v>210</c:v>
                </c:pt>
                <c:pt idx="13">
                  <c:v>240</c:v>
                </c:pt>
                <c:pt idx="14">
                  <c:v>250</c:v>
                </c:pt>
                <c:pt idx="15">
                  <c:v>290</c:v>
                </c:pt>
                <c:pt idx="16">
                  <c:v>330</c:v>
                </c:pt>
                <c:pt idx="17">
                  <c:v>310</c:v>
                </c:pt>
                <c:pt idx="18">
                  <c:v>290</c:v>
                </c:pt>
                <c:pt idx="19">
                  <c:v>270</c:v>
                </c:pt>
                <c:pt idx="20">
                  <c:v>250</c:v>
                </c:pt>
                <c:pt idx="21">
                  <c:v>250</c:v>
                </c:pt>
                <c:pt idx="22">
                  <c:v>240</c:v>
                </c:pt>
                <c:pt idx="23">
                  <c:v>210</c:v>
                </c:pt>
                <c:pt idx="24">
                  <c:v>220</c:v>
                </c:pt>
                <c:pt idx="25">
                  <c:v>250</c:v>
                </c:pt>
                <c:pt idx="26">
                  <c:v>270</c:v>
                </c:pt>
                <c:pt idx="27">
                  <c:v>310</c:v>
                </c:pt>
                <c:pt idx="28">
                  <c:v>360</c:v>
                </c:pt>
                <c:pt idx="29">
                  <c:v>330</c:v>
                </c:pt>
                <c:pt idx="30">
                  <c:v>310</c:v>
                </c:pt>
                <c:pt idx="31">
                  <c:v>300</c:v>
                </c:pt>
                <c:pt idx="32">
                  <c:v>280</c:v>
                </c:pt>
                <c:pt idx="33">
                  <c:v>270</c:v>
                </c:pt>
                <c:pt idx="34">
                  <c:v>260</c:v>
                </c:pt>
                <c:pt idx="35">
                  <c:v>230</c:v>
                </c:pt>
                <c:pt idx="36">
                  <c:v>250</c:v>
                </c:pt>
                <c:pt idx="37">
                  <c:v>270</c:v>
                </c:pt>
                <c:pt idx="38">
                  <c:v>280</c:v>
                </c:pt>
                <c:pt idx="39">
                  <c:v>320</c:v>
                </c:pt>
                <c:pt idx="40">
                  <c:v>380</c:v>
                </c:pt>
                <c:pt idx="41">
                  <c:v>360</c:v>
                </c:pt>
                <c:pt idx="42">
                  <c:v>320</c:v>
                </c:pt>
                <c:pt idx="43">
                  <c:v>310</c:v>
                </c:pt>
                <c:pt idx="44">
                  <c:v>300</c:v>
                </c:pt>
                <c:pt idx="45">
                  <c:v>290</c:v>
                </c:pt>
                <c:pt idx="46">
                  <c:v>270</c:v>
                </c:pt>
                <c:pt idx="47">
                  <c:v>260</c:v>
                </c:pt>
                <c:pt idx="48">
                  <c:v>270</c:v>
                </c:pt>
                <c:pt idx="49">
                  <c:v>280</c:v>
                </c:pt>
                <c:pt idx="50">
                  <c:v>300</c:v>
                </c:pt>
                <c:pt idx="51">
                  <c:v>340</c:v>
                </c:pt>
                <c:pt idx="52">
                  <c:v>390</c:v>
                </c:pt>
                <c:pt idx="53">
                  <c:v>380</c:v>
                </c:pt>
                <c:pt idx="54">
                  <c:v>350</c:v>
                </c:pt>
                <c:pt idx="55">
                  <c:v>340</c:v>
                </c:pt>
                <c:pt idx="56">
                  <c:v>320</c:v>
                </c:pt>
                <c:pt idx="57">
                  <c:v>310</c:v>
                </c:pt>
                <c:pt idx="58">
                  <c:v>300</c:v>
                </c:pt>
                <c:pt idx="59">
                  <c:v>290</c:v>
                </c:pt>
              </c:numCache>
            </c:numRef>
          </c:val>
          <c:extLst>
            <c:ext xmlns:c16="http://schemas.microsoft.com/office/drawing/2014/chart" uri="{C3380CC4-5D6E-409C-BE32-E72D297353CC}">
              <c16:uniqueId val="{00000001-783A-43BD-BEE0-4BAF18691D30}"/>
            </c:ext>
          </c:extLst>
        </c:ser>
        <c:ser>
          <c:idx val="2"/>
          <c:order val="2"/>
          <c:tx>
            <c:strRef>
              <c:f>'Mower Unit Sales'!$D$3</c:f>
              <c:strCache>
                <c:ptCount val="1"/>
                <c:pt idx="0">
                  <c:v>Europe</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Sales'!$D$4:$D$63</c:f>
              <c:numCache>
                <c:formatCode>General</c:formatCode>
                <c:ptCount val="60"/>
                <c:pt idx="0">
                  <c:v>720</c:v>
                </c:pt>
                <c:pt idx="1">
                  <c:v>990</c:v>
                </c:pt>
                <c:pt idx="2">
                  <c:v>1320</c:v>
                </c:pt>
                <c:pt idx="3">
                  <c:v>1650</c:v>
                </c:pt>
                <c:pt idx="4">
                  <c:v>1590</c:v>
                </c:pt>
                <c:pt idx="5">
                  <c:v>1620</c:v>
                </c:pt>
                <c:pt idx="6">
                  <c:v>1590</c:v>
                </c:pt>
                <c:pt idx="7">
                  <c:v>1560</c:v>
                </c:pt>
                <c:pt idx="8">
                  <c:v>1590</c:v>
                </c:pt>
                <c:pt idx="9">
                  <c:v>1320</c:v>
                </c:pt>
                <c:pt idx="10">
                  <c:v>990</c:v>
                </c:pt>
                <c:pt idx="11">
                  <c:v>660</c:v>
                </c:pt>
                <c:pt idx="12">
                  <c:v>690</c:v>
                </c:pt>
                <c:pt idx="13">
                  <c:v>1020</c:v>
                </c:pt>
                <c:pt idx="14">
                  <c:v>1290</c:v>
                </c:pt>
                <c:pt idx="15">
                  <c:v>1620</c:v>
                </c:pt>
                <c:pt idx="16">
                  <c:v>1650</c:v>
                </c:pt>
                <c:pt idx="17">
                  <c:v>1590</c:v>
                </c:pt>
                <c:pt idx="18">
                  <c:v>1560</c:v>
                </c:pt>
                <c:pt idx="19">
                  <c:v>1530</c:v>
                </c:pt>
                <c:pt idx="20">
                  <c:v>1590</c:v>
                </c:pt>
                <c:pt idx="21">
                  <c:v>1260</c:v>
                </c:pt>
                <c:pt idx="22">
                  <c:v>900</c:v>
                </c:pt>
                <c:pt idx="23">
                  <c:v>660</c:v>
                </c:pt>
                <c:pt idx="24">
                  <c:v>570</c:v>
                </c:pt>
                <c:pt idx="25">
                  <c:v>840</c:v>
                </c:pt>
                <c:pt idx="26">
                  <c:v>1110</c:v>
                </c:pt>
                <c:pt idx="27">
                  <c:v>1500</c:v>
                </c:pt>
                <c:pt idx="28">
                  <c:v>1440</c:v>
                </c:pt>
                <c:pt idx="29">
                  <c:v>1410</c:v>
                </c:pt>
                <c:pt idx="30">
                  <c:v>1440</c:v>
                </c:pt>
                <c:pt idx="31">
                  <c:v>1410</c:v>
                </c:pt>
                <c:pt idx="32">
                  <c:v>1350</c:v>
                </c:pt>
                <c:pt idx="33">
                  <c:v>1080</c:v>
                </c:pt>
                <c:pt idx="34">
                  <c:v>840</c:v>
                </c:pt>
                <c:pt idx="35">
                  <c:v>510</c:v>
                </c:pt>
                <c:pt idx="36">
                  <c:v>480</c:v>
                </c:pt>
                <c:pt idx="37">
                  <c:v>750</c:v>
                </c:pt>
                <c:pt idx="38">
                  <c:v>1140</c:v>
                </c:pt>
                <c:pt idx="39">
                  <c:v>1410</c:v>
                </c:pt>
                <c:pt idx="40">
                  <c:v>1340</c:v>
                </c:pt>
                <c:pt idx="41">
                  <c:v>1360</c:v>
                </c:pt>
                <c:pt idx="42">
                  <c:v>1410</c:v>
                </c:pt>
                <c:pt idx="43">
                  <c:v>1490</c:v>
                </c:pt>
                <c:pt idx="44">
                  <c:v>1310</c:v>
                </c:pt>
                <c:pt idx="45">
                  <c:v>980</c:v>
                </c:pt>
                <c:pt idx="46">
                  <c:v>770</c:v>
                </c:pt>
                <c:pt idx="47">
                  <c:v>430</c:v>
                </c:pt>
                <c:pt idx="48">
                  <c:v>400</c:v>
                </c:pt>
                <c:pt idx="49">
                  <c:v>750</c:v>
                </c:pt>
                <c:pt idx="50">
                  <c:v>970</c:v>
                </c:pt>
                <c:pt idx="51">
                  <c:v>1310</c:v>
                </c:pt>
                <c:pt idx="52">
                  <c:v>1260</c:v>
                </c:pt>
                <c:pt idx="53">
                  <c:v>1240</c:v>
                </c:pt>
                <c:pt idx="54">
                  <c:v>1300</c:v>
                </c:pt>
                <c:pt idx="55">
                  <c:v>1250</c:v>
                </c:pt>
                <c:pt idx="56">
                  <c:v>1210</c:v>
                </c:pt>
                <c:pt idx="57">
                  <c:v>970</c:v>
                </c:pt>
                <c:pt idx="58">
                  <c:v>650</c:v>
                </c:pt>
                <c:pt idx="59">
                  <c:v>300</c:v>
                </c:pt>
              </c:numCache>
            </c:numRef>
          </c:val>
          <c:extLst>
            <c:ext xmlns:c16="http://schemas.microsoft.com/office/drawing/2014/chart" uri="{C3380CC4-5D6E-409C-BE32-E72D297353CC}">
              <c16:uniqueId val="{00000002-783A-43BD-BEE0-4BAF18691D30}"/>
            </c:ext>
          </c:extLst>
        </c:ser>
        <c:ser>
          <c:idx val="3"/>
          <c:order val="3"/>
          <c:tx>
            <c:strRef>
              <c:f>'Mower Unit Sales'!$E$3</c:f>
              <c:strCache>
                <c:ptCount val="1"/>
                <c:pt idx="0">
                  <c:v>Pacific</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Sales'!$E$4:$E$63</c:f>
              <c:numCache>
                <c:formatCode>General</c:formatCode>
                <c:ptCount val="60"/>
                <c:pt idx="0">
                  <c:v>100</c:v>
                </c:pt>
                <c:pt idx="1">
                  <c:v>120</c:v>
                </c:pt>
                <c:pt idx="2">
                  <c:v>110</c:v>
                </c:pt>
                <c:pt idx="3">
                  <c:v>120</c:v>
                </c:pt>
                <c:pt idx="4">
                  <c:v>130</c:v>
                </c:pt>
                <c:pt idx="5">
                  <c:v>120</c:v>
                </c:pt>
                <c:pt idx="6">
                  <c:v>140</c:v>
                </c:pt>
                <c:pt idx="7">
                  <c:v>130</c:v>
                </c:pt>
                <c:pt idx="8">
                  <c:v>130</c:v>
                </c:pt>
                <c:pt idx="9">
                  <c:v>120</c:v>
                </c:pt>
                <c:pt idx="10">
                  <c:v>130</c:v>
                </c:pt>
                <c:pt idx="11">
                  <c:v>140</c:v>
                </c:pt>
                <c:pt idx="12">
                  <c:v>140</c:v>
                </c:pt>
                <c:pt idx="13">
                  <c:v>150</c:v>
                </c:pt>
                <c:pt idx="14">
                  <c:v>140</c:v>
                </c:pt>
                <c:pt idx="15">
                  <c:v>150</c:v>
                </c:pt>
                <c:pt idx="16">
                  <c:v>130</c:v>
                </c:pt>
                <c:pt idx="17">
                  <c:v>140</c:v>
                </c:pt>
                <c:pt idx="18">
                  <c:v>150</c:v>
                </c:pt>
                <c:pt idx="19">
                  <c:v>140</c:v>
                </c:pt>
                <c:pt idx="20">
                  <c:v>150</c:v>
                </c:pt>
                <c:pt idx="21">
                  <c:v>160</c:v>
                </c:pt>
                <c:pt idx="22">
                  <c:v>150</c:v>
                </c:pt>
                <c:pt idx="23">
                  <c:v>150</c:v>
                </c:pt>
                <c:pt idx="24">
                  <c:v>160</c:v>
                </c:pt>
                <c:pt idx="25">
                  <c:v>150</c:v>
                </c:pt>
                <c:pt idx="26">
                  <c:v>160</c:v>
                </c:pt>
                <c:pt idx="27">
                  <c:v>170</c:v>
                </c:pt>
                <c:pt idx="28">
                  <c:v>160</c:v>
                </c:pt>
                <c:pt idx="29">
                  <c:v>170</c:v>
                </c:pt>
                <c:pt idx="30">
                  <c:v>160</c:v>
                </c:pt>
                <c:pt idx="31">
                  <c:v>170</c:v>
                </c:pt>
                <c:pt idx="32">
                  <c:v>180</c:v>
                </c:pt>
                <c:pt idx="33">
                  <c:v>180</c:v>
                </c:pt>
                <c:pt idx="34">
                  <c:v>190</c:v>
                </c:pt>
                <c:pt idx="35">
                  <c:v>180</c:v>
                </c:pt>
                <c:pt idx="36">
                  <c:v>200</c:v>
                </c:pt>
                <c:pt idx="37">
                  <c:v>190</c:v>
                </c:pt>
                <c:pt idx="38">
                  <c:v>200</c:v>
                </c:pt>
                <c:pt idx="39">
                  <c:v>210</c:v>
                </c:pt>
                <c:pt idx="40">
                  <c:v>190</c:v>
                </c:pt>
                <c:pt idx="41">
                  <c:v>200</c:v>
                </c:pt>
                <c:pt idx="42">
                  <c:v>200</c:v>
                </c:pt>
                <c:pt idx="43">
                  <c:v>210</c:v>
                </c:pt>
                <c:pt idx="44">
                  <c:v>220</c:v>
                </c:pt>
                <c:pt idx="45">
                  <c:v>210</c:v>
                </c:pt>
                <c:pt idx="46">
                  <c:v>220</c:v>
                </c:pt>
                <c:pt idx="47">
                  <c:v>230</c:v>
                </c:pt>
                <c:pt idx="48">
                  <c:v>200</c:v>
                </c:pt>
                <c:pt idx="49">
                  <c:v>190</c:v>
                </c:pt>
                <c:pt idx="50">
                  <c:v>210</c:v>
                </c:pt>
                <c:pt idx="51">
                  <c:v>220</c:v>
                </c:pt>
                <c:pt idx="52">
                  <c:v>200</c:v>
                </c:pt>
                <c:pt idx="53">
                  <c:v>210</c:v>
                </c:pt>
                <c:pt idx="54">
                  <c:v>230</c:v>
                </c:pt>
                <c:pt idx="55">
                  <c:v>220</c:v>
                </c:pt>
                <c:pt idx="56">
                  <c:v>220</c:v>
                </c:pt>
                <c:pt idx="57">
                  <c:v>230</c:v>
                </c:pt>
                <c:pt idx="58">
                  <c:v>240</c:v>
                </c:pt>
                <c:pt idx="59">
                  <c:v>230</c:v>
                </c:pt>
              </c:numCache>
            </c:numRef>
          </c:val>
          <c:extLst>
            <c:ext xmlns:c16="http://schemas.microsoft.com/office/drawing/2014/chart" uri="{C3380CC4-5D6E-409C-BE32-E72D297353CC}">
              <c16:uniqueId val="{00000003-783A-43BD-BEE0-4BAF18691D30}"/>
            </c:ext>
          </c:extLst>
        </c:ser>
        <c:ser>
          <c:idx val="4"/>
          <c:order val="4"/>
          <c:tx>
            <c:strRef>
              <c:f>'Mower Unit Sales'!$F$3</c:f>
              <c:strCache>
                <c:ptCount val="1"/>
                <c:pt idx="0">
                  <c:v>China</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Sales'!$F$4:$F$63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5</c:v>
                </c:pt>
                <c:pt idx="52">
                  <c:v>16</c:v>
                </c:pt>
                <c:pt idx="53">
                  <c:v>22</c:v>
                </c:pt>
                <c:pt idx="54">
                  <c:v>26</c:v>
                </c:pt>
                <c:pt idx="55">
                  <c:v>14</c:v>
                </c:pt>
                <c:pt idx="56">
                  <c:v>15</c:v>
                </c:pt>
                <c:pt idx="57">
                  <c:v>11</c:v>
                </c:pt>
                <c:pt idx="58">
                  <c:v>3</c:v>
                </c:pt>
                <c:pt idx="59">
                  <c:v>1</c:v>
                </c:pt>
              </c:numCache>
            </c:numRef>
          </c:val>
          <c:extLst>
            <c:ext xmlns:c16="http://schemas.microsoft.com/office/drawing/2014/chart" uri="{C3380CC4-5D6E-409C-BE32-E72D297353CC}">
              <c16:uniqueId val="{00000004-783A-43BD-BEE0-4BAF18691D30}"/>
            </c:ext>
          </c:extLst>
        </c:ser>
        <c:dLbls>
          <c:showLegendKey val="0"/>
          <c:showVal val="0"/>
          <c:showCatName val="0"/>
          <c:showSerName val="0"/>
          <c:showPercent val="0"/>
          <c:showBubbleSize val="0"/>
        </c:dLbls>
        <c:gapWidth val="150"/>
        <c:overlap val="100"/>
        <c:axId val="537673288"/>
        <c:axId val="537668368"/>
      </c:barChart>
      <c:dateAx>
        <c:axId val="537673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668368"/>
        <c:crosses val="autoZero"/>
        <c:auto val="1"/>
        <c:lblOffset val="100"/>
        <c:baseTimeUnit val="months"/>
      </c:dateAx>
      <c:valAx>
        <c:axId val="53766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67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1" i="0" u="none" strike="noStrike" cap="none" baseline="0">
                <a:effectLst/>
              </a:rPr>
              <a:t>MONTHLY TRACTOR</a:t>
            </a:r>
            <a:r>
              <a:rPr lang="en-US" b="1" baseline="0"/>
              <a:t> UNIT SALES</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'Tractor Unit Sales'!$B$3</c:f>
              <c:strCache>
                <c:ptCount val="1"/>
                <c:pt idx="0">
                  <c:v>NA</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Sales'!$B$4:$B$63</c:f>
              <c:numCache>
                <c:formatCode>General</c:formatCode>
                <c:ptCount val="60"/>
                <c:pt idx="0">
                  <c:v>570</c:v>
                </c:pt>
                <c:pt idx="1">
                  <c:v>611</c:v>
                </c:pt>
                <c:pt idx="2">
                  <c:v>630</c:v>
                </c:pt>
                <c:pt idx="3">
                  <c:v>684</c:v>
                </c:pt>
                <c:pt idx="4">
                  <c:v>650</c:v>
                </c:pt>
                <c:pt idx="5">
                  <c:v>600</c:v>
                </c:pt>
                <c:pt idx="6">
                  <c:v>512</c:v>
                </c:pt>
                <c:pt idx="7">
                  <c:v>500</c:v>
                </c:pt>
                <c:pt idx="8">
                  <c:v>478</c:v>
                </c:pt>
                <c:pt idx="9">
                  <c:v>455</c:v>
                </c:pt>
                <c:pt idx="10">
                  <c:v>407</c:v>
                </c:pt>
                <c:pt idx="11">
                  <c:v>360</c:v>
                </c:pt>
                <c:pt idx="12">
                  <c:v>571</c:v>
                </c:pt>
                <c:pt idx="13">
                  <c:v>650</c:v>
                </c:pt>
                <c:pt idx="14">
                  <c:v>740</c:v>
                </c:pt>
                <c:pt idx="15">
                  <c:v>840</c:v>
                </c:pt>
                <c:pt idx="16">
                  <c:v>830</c:v>
                </c:pt>
                <c:pt idx="17">
                  <c:v>760</c:v>
                </c:pt>
                <c:pt idx="18">
                  <c:v>681</c:v>
                </c:pt>
                <c:pt idx="19">
                  <c:v>670</c:v>
                </c:pt>
                <c:pt idx="20">
                  <c:v>640</c:v>
                </c:pt>
                <c:pt idx="21">
                  <c:v>620</c:v>
                </c:pt>
                <c:pt idx="22">
                  <c:v>570</c:v>
                </c:pt>
                <c:pt idx="23">
                  <c:v>533</c:v>
                </c:pt>
                <c:pt idx="24">
                  <c:v>620</c:v>
                </c:pt>
                <c:pt idx="25">
                  <c:v>792</c:v>
                </c:pt>
                <c:pt idx="26">
                  <c:v>890</c:v>
                </c:pt>
                <c:pt idx="27">
                  <c:v>960</c:v>
                </c:pt>
                <c:pt idx="28">
                  <c:v>1040</c:v>
                </c:pt>
                <c:pt idx="29">
                  <c:v>1032</c:v>
                </c:pt>
                <c:pt idx="30">
                  <c:v>1006</c:v>
                </c:pt>
                <c:pt idx="31">
                  <c:v>910</c:v>
                </c:pt>
                <c:pt idx="32">
                  <c:v>803</c:v>
                </c:pt>
                <c:pt idx="33">
                  <c:v>730</c:v>
                </c:pt>
                <c:pt idx="34">
                  <c:v>699</c:v>
                </c:pt>
                <c:pt idx="35">
                  <c:v>647</c:v>
                </c:pt>
                <c:pt idx="36">
                  <c:v>730</c:v>
                </c:pt>
                <c:pt idx="37">
                  <c:v>930</c:v>
                </c:pt>
                <c:pt idx="38">
                  <c:v>1160</c:v>
                </c:pt>
                <c:pt idx="39">
                  <c:v>1510</c:v>
                </c:pt>
                <c:pt idx="40">
                  <c:v>1650</c:v>
                </c:pt>
                <c:pt idx="41">
                  <c:v>1490</c:v>
                </c:pt>
                <c:pt idx="42">
                  <c:v>1460</c:v>
                </c:pt>
                <c:pt idx="43">
                  <c:v>1390</c:v>
                </c:pt>
                <c:pt idx="44">
                  <c:v>1360</c:v>
                </c:pt>
                <c:pt idx="45">
                  <c:v>1340</c:v>
                </c:pt>
                <c:pt idx="46">
                  <c:v>1240</c:v>
                </c:pt>
                <c:pt idx="47">
                  <c:v>1103</c:v>
                </c:pt>
                <c:pt idx="48">
                  <c:v>1250</c:v>
                </c:pt>
                <c:pt idx="49">
                  <c:v>1550</c:v>
                </c:pt>
                <c:pt idx="50">
                  <c:v>1820</c:v>
                </c:pt>
                <c:pt idx="51">
                  <c:v>2010</c:v>
                </c:pt>
                <c:pt idx="52">
                  <c:v>2230</c:v>
                </c:pt>
                <c:pt idx="53">
                  <c:v>2490</c:v>
                </c:pt>
                <c:pt idx="54">
                  <c:v>2440</c:v>
                </c:pt>
                <c:pt idx="55">
                  <c:v>2334</c:v>
                </c:pt>
                <c:pt idx="56">
                  <c:v>2190</c:v>
                </c:pt>
                <c:pt idx="57">
                  <c:v>2080</c:v>
                </c:pt>
                <c:pt idx="58">
                  <c:v>2050</c:v>
                </c:pt>
                <c:pt idx="59">
                  <c:v>2004</c:v>
                </c:pt>
              </c:numCache>
            </c:numRef>
          </c:val>
          <c:extLst>
            <c:ext xmlns:c16="http://schemas.microsoft.com/office/drawing/2014/chart" uri="{C3380CC4-5D6E-409C-BE32-E72D297353CC}">
              <c16:uniqueId val="{00000000-D145-41AF-B98A-00A385C51AF1}"/>
            </c:ext>
          </c:extLst>
        </c:ser>
        <c:ser>
          <c:idx val="1"/>
          <c:order val="1"/>
          <c:tx>
            <c:strRef>
              <c:f>'Tractor Unit Sales'!$C$3</c:f>
              <c:strCache>
                <c:ptCount val="1"/>
                <c:pt idx="0">
                  <c:v>SA</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Sales'!$C$4:$C$63</c:f>
              <c:numCache>
                <c:formatCode>General</c:formatCode>
                <c:ptCount val="60"/>
                <c:pt idx="0">
                  <c:v>250</c:v>
                </c:pt>
                <c:pt idx="1">
                  <c:v>270</c:v>
                </c:pt>
                <c:pt idx="2">
                  <c:v>260</c:v>
                </c:pt>
                <c:pt idx="3">
                  <c:v>270</c:v>
                </c:pt>
                <c:pt idx="4">
                  <c:v>280</c:v>
                </c:pt>
                <c:pt idx="5">
                  <c:v>270</c:v>
                </c:pt>
                <c:pt idx="6">
                  <c:v>264</c:v>
                </c:pt>
                <c:pt idx="7">
                  <c:v>280</c:v>
                </c:pt>
                <c:pt idx="8">
                  <c:v>290</c:v>
                </c:pt>
                <c:pt idx="9">
                  <c:v>280</c:v>
                </c:pt>
                <c:pt idx="10">
                  <c:v>290</c:v>
                </c:pt>
                <c:pt idx="11">
                  <c:v>280</c:v>
                </c:pt>
                <c:pt idx="12">
                  <c:v>320</c:v>
                </c:pt>
                <c:pt idx="13">
                  <c:v>350</c:v>
                </c:pt>
                <c:pt idx="14">
                  <c:v>390</c:v>
                </c:pt>
                <c:pt idx="15">
                  <c:v>440</c:v>
                </c:pt>
                <c:pt idx="16">
                  <c:v>470</c:v>
                </c:pt>
                <c:pt idx="17">
                  <c:v>490</c:v>
                </c:pt>
                <c:pt idx="18">
                  <c:v>481</c:v>
                </c:pt>
                <c:pt idx="19">
                  <c:v>460</c:v>
                </c:pt>
                <c:pt idx="20">
                  <c:v>460</c:v>
                </c:pt>
                <c:pt idx="21">
                  <c:v>440</c:v>
                </c:pt>
                <c:pt idx="22">
                  <c:v>436</c:v>
                </c:pt>
                <c:pt idx="23">
                  <c:v>420</c:v>
                </c:pt>
                <c:pt idx="24">
                  <c:v>510</c:v>
                </c:pt>
                <c:pt idx="25">
                  <c:v>590</c:v>
                </c:pt>
                <c:pt idx="26">
                  <c:v>610</c:v>
                </c:pt>
                <c:pt idx="27">
                  <c:v>600</c:v>
                </c:pt>
                <c:pt idx="28">
                  <c:v>620</c:v>
                </c:pt>
                <c:pt idx="29">
                  <c:v>640</c:v>
                </c:pt>
                <c:pt idx="30">
                  <c:v>590</c:v>
                </c:pt>
                <c:pt idx="31">
                  <c:v>600</c:v>
                </c:pt>
                <c:pt idx="32">
                  <c:v>670</c:v>
                </c:pt>
                <c:pt idx="33">
                  <c:v>630</c:v>
                </c:pt>
                <c:pt idx="34">
                  <c:v>710</c:v>
                </c:pt>
                <c:pt idx="35">
                  <c:v>570</c:v>
                </c:pt>
                <c:pt idx="36">
                  <c:v>650</c:v>
                </c:pt>
                <c:pt idx="37">
                  <c:v>680</c:v>
                </c:pt>
                <c:pt idx="38">
                  <c:v>724</c:v>
                </c:pt>
                <c:pt idx="39">
                  <c:v>730</c:v>
                </c:pt>
                <c:pt idx="40">
                  <c:v>760</c:v>
                </c:pt>
                <c:pt idx="41">
                  <c:v>800</c:v>
                </c:pt>
                <c:pt idx="42">
                  <c:v>840</c:v>
                </c:pt>
                <c:pt idx="43">
                  <c:v>830</c:v>
                </c:pt>
                <c:pt idx="44">
                  <c:v>820</c:v>
                </c:pt>
                <c:pt idx="45">
                  <c:v>810</c:v>
                </c:pt>
                <c:pt idx="46">
                  <c:v>827</c:v>
                </c:pt>
                <c:pt idx="47">
                  <c:v>750</c:v>
                </c:pt>
                <c:pt idx="48">
                  <c:v>780</c:v>
                </c:pt>
                <c:pt idx="49">
                  <c:v>805</c:v>
                </c:pt>
                <c:pt idx="50">
                  <c:v>830</c:v>
                </c:pt>
                <c:pt idx="51">
                  <c:v>890</c:v>
                </c:pt>
                <c:pt idx="52">
                  <c:v>930</c:v>
                </c:pt>
                <c:pt idx="53">
                  <c:v>980</c:v>
                </c:pt>
                <c:pt idx="54">
                  <c:v>1002</c:v>
                </c:pt>
                <c:pt idx="55">
                  <c:v>970</c:v>
                </c:pt>
                <c:pt idx="56">
                  <c:v>960</c:v>
                </c:pt>
                <c:pt idx="57">
                  <c:v>930</c:v>
                </c:pt>
                <c:pt idx="58">
                  <c:v>920</c:v>
                </c:pt>
                <c:pt idx="59">
                  <c:v>902</c:v>
                </c:pt>
              </c:numCache>
            </c:numRef>
          </c:val>
          <c:extLst>
            <c:ext xmlns:c16="http://schemas.microsoft.com/office/drawing/2014/chart" uri="{C3380CC4-5D6E-409C-BE32-E72D297353CC}">
              <c16:uniqueId val="{00000001-D145-41AF-B98A-00A385C51AF1}"/>
            </c:ext>
          </c:extLst>
        </c:ser>
        <c:ser>
          <c:idx val="2"/>
          <c:order val="2"/>
          <c:tx>
            <c:strRef>
              <c:f>'Tractor Unit Sales'!$D$3</c:f>
              <c:strCache>
                <c:ptCount val="1"/>
                <c:pt idx="0">
                  <c:v>Eur</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Sales'!$D$4:$D$63</c:f>
              <c:numCache>
                <c:formatCode>General</c:formatCode>
                <c:ptCount val="60"/>
                <c:pt idx="0">
                  <c:v>560</c:v>
                </c:pt>
                <c:pt idx="1">
                  <c:v>600</c:v>
                </c:pt>
                <c:pt idx="2">
                  <c:v>680</c:v>
                </c:pt>
                <c:pt idx="3">
                  <c:v>650</c:v>
                </c:pt>
                <c:pt idx="4">
                  <c:v>580</c:v>
                </c:pt>
                <c:pt idx="5">
                  <c:v>590</c:v>
                </c:pt>
                <c:pt idx="6">
                  <c:v>760</c:v>
                </c:pt>
                <c:pt idx="7">
                  <c:v>645</c:v>
                </c:pt>
                <c:pt idx="8">
                  <c:v>650</c:v>
                </c:pt>
                <c:pt idx="9">
                  <c:v>670</c:v>
                </c:pt>
                <c:pt idx="10">
                  <c:v>888</c:v>
                </c:pt>
                <c:pt idx="11">
                  <c:v>850</c:v>
                </c:pt>
                <c:pt idx="12">
                  <c:v>620</c:v>
                </c:pt>
                <c:pt idx="13">
                  <c:v>760</c:v>
                </c:pt>
                <c:pt idx="14">
                  <c:v>742</c:v>
                </c:pt>
                <c:pt idx="15">
                  <c:v>780</c:v>
                </c:pt>
                <c:pt idx="16">
                  <c:v>690</c:v>
                </c:pt>
                <c:pt idx="17">
                  <c:v>721</c:v>
                </c:pt>
                <c:pt idx="18">
                  <c:v>680</c:v>
                </c:pt>
                <c:pt idx="19">
                  <c:v>711</c:v>
                </c:pt>
                <c:pt idx="20">
                  <c:v>695</c:v>
                </c:pt>
                <c:pt idx="21">
                  <c:v>650</c:v>
                </c:pt>
                <c:pt idx="22">
                  <c:v>680</c:v>
                </c:pt>
                <c:pt idx="23">
                  <c:v>657</c:v>
                </c:pt>
                <c:pt idx="24">
                  <c:v>610</c:v>
                </c:pt>
                <c:pt idx="25">
                  <c:v>680</c:v>
                </c:pt>
                <c:pt idx="26">
                  <c:v>730</c:v>
                </c:pt>
                <c:pt idx="27">
                  <c:v>820</c:v>
                </c:pt>
                <c:pt idx="28">
                  <c:v>810</c:v>
                </c:pt>
                <c:pt idx="29">
                  <c:v>807</c:v>
                </c:pt>
                <c:pt idx="30">
                  <c:v>760</c:v>
                </c:pt>
                <c:pt idx="31">
                  <c:v>720</c:v>
                </c:pt>
                <c:pt idx="32">
                  <c:v>660</c:v>
                </c:pt>
                <c:pt idx="33">
                  <c:v>630</c:v>
                </c:pt>
                <c:pt idx="34">
                  <c:v>603</c:v>
                </c:pt>
                <c:pt idx="35">
                  <c:v>570</c:v>
                </c:pt>
                <c:pt idx="36">
                  <c:v>500</c:v>
                </c:pt>
                <c:pt idx="37">
                  <c:v>590</c:v>
                </c:pt>
                <c:pt idx="38">
                  <c:v>620</c:v>
                </c:pt>
                <c:pt idx="39">
                  <c:v>730</c:v>
                </c:pt>
                <c:pt idx="40">
                  <c:v>740</c:v>
                </c:pt>
                <c:pt idx="41">
                  <c:v>720</c:v>
                </c:pt>
                <c:pt idx="42">
                  <c:v>670</c:v>
                </c:pt>
                <c:pt idx="43">
                  <c:v>610</c:v>
                </c:pt>
                <c:pt idx="44">
                  <c:v>599</c:v>
                </c:pt>
                <c:pt idx="45">
                  <c:v>560</c:v>
                </c:pt>
                <c:pt idx="46">
                  <c:v>550</c:v>
                </c:pt>
                <c:pt idx="47">
                  <c:v>520</c:v>
                </c:pt>
                <c:pt idx="48">
                  <c:v>480</c:v>
                </c:pt>
                <c:pt idx="49">
                  <c:v>523</c:v>
                </c:pt>
                <c:pt idx="50">
                  <c:v>560</c:v>
                </c:pt>
                <c:pt idx="51">
                  <c:v>570</c:v>
                </c:pt>
                <c:pt idx="52">
                  <c:v>590</c:v>
                </c:pt>
                <c:pt idx="53">
                  <c:v>600</c:v>
                </c:pt>
                <c:pt idx="54">
                  <c:v>580</c:v>
                </c:pt>
                <c:pt idx="55">
                  <c:v>570</c:v>
                </c:pt>
                <c:pt idx="56">
                  <c:v>550</c:v>
                </c:pt>
                <c:pt idx="57">
                  <c:v>530</c:v>
                </c:pt>
                <c:pt idx="58">
                  <c:v>517</c:v>
                </c:pt>
                <c:pt idx="59">
                  <c:v>490</c:v>
                </c:pt>
              </c:numCache>
            </c:numRef>
          </c:val>
          <c:extLst>
            <c:ext xmlns:c16="http://schemas.microsoft.com/office/drawing/2014/chart" uri="{C3380CC4-5D6E-409C-BE32-E72D297353CC}">
              <c16:uniqueId val="{00000002-D145-41AF-B98A-00A385C51AF1}"/>
            </c:ext>
          </c:extLst>
        </c:ser>
        <c:ser>
          <c:idx val="3"/>
          <c:order val="3"/>
          <c:tx>
            <c:strRef>
              <c:f>'Tractor Unit Sales'!$E$3</c:f>
              <c:strCache>
                <c:ptCount val="1"/>
                <c:pt idx="0">
                  <c:v>Pac</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Sales'!$E$4:$E$63</c:f>
              <c:numCache>
                <c:formatCode>General</c:formatCode>
                <c:ptCount val="60"/>
                <c:pt idx="0">
                  <c:v>212</c:v>
                </c:pt>
                <c:pt idx="1">
                  <c:v>230</c:v>
                </c:pt>
                <c:pt idx="2">
                  <c:v>240</c:v>
                </c:pt>
                <c:pt idx="3">
                  <c:v>263</c:v>
                </c:pt>
                <c:pt idx="4">
                  <c:v>269</c:v>
                </c:pt>
                <c:pt idx="5">
                  <c:v>280</c:v>
                </c:pt>
                <c:pt idx="6">
                  <c:v>290</c:v>
                </c:pt>
                <c:pt idx="7">
                  <c:v>270</c:v>
                </c:pt>
                <c:pt idx="8">
                  <c:v>263</c:v>
                </c:pt>
                <c:pt idx="9">
                  <c:v>258</c:v>
                </c:pt>
                <c:pt idx="10">
                  <c:v>240</c:v>
                </c:pt>
                <c:pt idx="11">
                  <c:v>230</c:v>
                </c:pt>
                <c:pt idx="12">
                  <c:v>250</c:v>
                </c:pt>
                <c:pt idx="13">
                  <c:v>275</c:v>
                </c:pt>
                <c:pt idx="14">
                  <c:v>270</c:v>
                </c:pt>
                <c:pt idx="15">
                  <c:v>280</c:v>
                </c:pt>
                <c:pt idx="16">
                  <c:v>290</c:v>
                </c:pt>
                <c:pt idx="17">
                  <c:v>300</c:v>
                </c:pt>
                <c:pt idx="18">
                  <c:v>312</c:v>
                </c:pt>
                <c:pt idx="19">
                  <c:v>305</c:v>
                </c:pt>
                <c:pt idx="20">
                  <c:v>290</c:v>
                </c:pt>
                <c:pt idx="21">
                  <c:v>260</c:v>
                </c:pt>
                <c:pt idx="22">
                  <c:v>250</c:v>
                </c:pt>
                <c:pt idx="23">
                  <c:v>240</c:v>
                </c:pt>
                <c:pt idx="24">
                  <c:v>250</c:v>
                </c:pt>
                <c:pt idx="25">
                  <c:v>250</c:v>
                </c:pt>
                <c:pt idx="26">
                  <c:v>260</c:v>
                </c:pt>
                <c:pt idx="27">
                  <c:v>270</c:v>
                </c:pt>
                <c:pt idx="28">
                  <c:v>290</c:v>
                </c:pt>
                <c:pt idx="29">
                  <c:v>310</c:v>
                </c:pt>
                <c:pt idx="30">
                  <c:v>340</c:v>
                </c:pt>
                <c:pt idx="31">
                  <c:v>320</c:v>
                </c:pt>
                <c:pt idx="32">
                  <c:v>313</c:v>
                </c:pt>
                <c:pt idx="33">
                  <c:v>290</c:v>
                </c:pt>
                <c:pt idx="34">
                  <c:v>280</c:v>
                </c:pt>
                <c:pt idx="35">
                  <c:v>260</c:v>
                </c:pt>
                <c:pt idx="36">
                  <c:v>287</c:v>
                </c:pt>
                <c:pt idx="37">
                  <c:v>290</c:v>
                </c:pt>
                <c:pt idx="38">
                  <c:v>300</c:v>
                </c:pt>
                <c:pt idx="39">
                  <c:v>310</c:v>
                </c:pt>
                <c:pt idx="40">
                  <c:v>330</c:v>
                </c:pt>
                <c:pt idx="41">
                  <c:v>340</c:v>
                </c:pt>
                <c:pt idx="42">
                  <c:v>350</c:v>
                </c:pt>
                <c:pt idx="43">
                  <c:v>341</c:v>
                </c:pt>
                <c:pt idx="44">
                  <c:v>330</c:v>
                </c:pt>
                <c:pt idx="45">
                  <c:v>320</c:v>
                </c:pt>
                <c:pt idx="46">
                  <c:v>300</c:v>
                </c:pt>
                <c:pt idx="47">
                  <c:v>290</c:v>
                </c:pt>
                <c:pt idx="48">
                  <c:v>200</c:v>
                </c:pt>
                <c:pt idx="49">
                  <c:v>210</c:v>
                </c:pt>
                <c:pt idx="50">
                  <c:v>220</c:v>
                </c:pt>
                <c:pt idx="51">
                  <c:v>230</c:v>
                </c:pt>
                <c:pt idx="52">
                  <c:v>253</c:v>
                </c:pt>
                <c:pt idx="53">
                  <c:v>270</c:v>
                </c:pt>
                <c:pt idx="54">
                  <c:v>280</c:v>
                </c:pt>
                <c:pt idx="55">
                  <c:v>250</c:v>
                </c:pt>
                <c:pt idx="56">
                  <c:v>230</c:v>
                </c:pt>
                <c:pt idx="57">
                  <c:v>220</c:v>
                </c:pt>
                <c:pt idx="58">
                  <c:v>190</c:v>
                </c:pt>
                <c:pt idx="59">
                  <c:v>190</c:v>
                </c:pt>
              </c:numCache>
            </c:numRef>
          </c:val>
          <c:extLst>
            <c:ext xmlns:c16="http://schemas.microsoft.com/office/drawing/2014/chart" uri="{C3380CC4-5D6E-409C-BE32-E72D297353CC}">
              <c16:uniqueId val="{00000003-D145-41AF-B98A-00A385C51AF1}"/>
            </c:ext>
          </c:extLst>
        </c:ser>
        <c:ser>
          <c:idx val="4"/>
          <c:order val="4"/>
          <c:tx>
            <c:strRef>
              <c:f>'Tractor Unit Sales'!$F$3</c:f>
              <c:strCache>
                <c:ptCount val="1"/>
                <c:pt idx="0">
                  <c:v>China</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Sales'!$F$4:$F$63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10</c:v>
                </c:pt>
                <c:pt idx="25">
                  <c:v>12</c:v>
                </c:pt>
                <c:pt idx="26">
                  <c:v>20</c:v>
                </c:pt>
                <c:pt idx="27">
                  <c:v>22</c:v>
                </c:pt>
                <c:pt idx="28">
                  <c:v>20</c:v>
                </c:pt>
                <c:pt idx="29">
                  <c:v>24</c:v>
                </c:pt>
                <c:pt idx="30">
                  <c:v>20</c:v>
                </c:pt>
                <c:pt idx="31">
                  <c:v>31</c:v>
                </c:pt>
                <c:pt idx="32">
                  <c:v>30</c:v>
                </c:pt>
                <c:pt idx="33">
                  <c:v>37</c:v>
                </c:pt>
                <c:pt idx="34">
                  <c:v>32</c:v>
                </c:pt>
                <c:pt idx="35">
                  <c:v>33</c:v>
                </c:pt>
                <c:pt idx="36">
                  <c:v>35</c:v>
                </c:pt>
                <c:pt idx="37">
                  <c:v>50</c:v>
                </c:pt>
                <c:pt idx="38">
                  <c:v>63</c:v>
                </c:pt>
                <c:pt idx="39">
                  <c:v>68</c:v>
                </c:pt>
                <c:pt idx="40">
                  <c:v>70</c:v>
                </c:pt>
                <c:pt idx="41">
                  <c:v>82</c:v>
                </c:pt>
                <c:pt idx="42">
                  <c:v>80</c:v>
                </c:pt>
                <c:pt idx="43">
                  <c:v>90</c:v>
                </c:pt>
                <c:pt idx="44">
                  <c:v>100</c:v>
                </c:pt>
                <c:pt idx="45">
                  <c:v>102</c:v>
                </c:pt>
                <c:pt idx="46">
                  <c:v>110</c:v>
                </c:pt>
                <c:pt idx="47">
                  <c:v>114</c:v>
                </c:pt>
                <c:pt idx="48">
                  <c:v>111</c:v>
                </c:pt>
                <c:pt idx="49">
                  <c:v>121</c:v>
                </c:pt>
                <c:pt idx="50">
                  <c:v>123</c:v>
                </c:pt>
                <c:pt idx="51">
                  <c:v>120</c:v>
                </c:pt>
                <c:pt idx="52">
                  <c:v>130</c:v>
                </c:pt>
                <c:pt idx="53">
                  <c:v>136</c:v>
                </c:pt>
                <c:pt idx="54">
                  <c:v>134</c:v>
                </c:pt>
                <c:pt idx="55">
                  <c:v>132</c:v>
                </c:pt>
                <c:pt idx="56">
                  <c:v>137</c:v>
                </c:pt>
                <c:pt idx="57">
                  <c:v>130</c:v>
                </c:pt>
                <c:pt idx="58">
                  <c:v>139</c:v>
                </c:pt>
                <c:pt idx="59">
                  <c:v>131</c:v>
                </c:pt>
              </c:numCache>
            </c:numRef>
          </c:val>
          <c:extLst>
            <c:ext xmlns:c16="http://schemas.microsoft.com/office/drawing/2014/chart" uri="{C3380CC4-5D6E-409C-BE32-E72D297353CC}">
              <c16:uniqueId val="{00000004-D145-41AF-B98A-00A385C51AF1}"/>
            </c:ext>
          </c:extLst>
        </c:ser>
        <c:dLbls>
          <c:showLegendKey val="0"/>
          <c:showVal val="0"/>
          <c:showCatName val="0"/>
          <c:showSerName val="0"/>
          <c:showPercent val="0"/>
          <c:showBubbleSize val="0"/>
        </c:dLbls>
        <c:gapWidth val="150"/>
        <c:overlap val="100"/>
        <c:axId val="237097768"/>
        <c:axId val="237099736"/>
      </c:barChart>
      <c:dateAx>
        <c:axId val="2370977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7099736"/>
        <c:crosses val="autoZero"/>
        <c:auto val="1"/>
        <c:lblOffset val="100"/>
        <c:baseTimeUnit val="months"/>
      </c:dateAx>
      <c:valAx>
        <c:axId val="23709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709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AVERAGE END-USER SATISFACTION BY REGION</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'End-User Satisfaction'!$K$3</c:f>
              <c:strCache>
                <c:ptCount val="1"/>
                <c:pt idx="0">
                  <c:v>North America</c:v>
                </c:pt>
              </c:strCache>
            </c:strRef>
          </c:tx>
          <c:spPr>
            <a:ln w="28575" cap="rnd">
              <a:solidFill>
                <a:schemeClr val="accent1"/>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Satisfaction'!$K$4:$K$8</c:f>
              <c:numCache>
                <c:formatCode>General</c:formatCode>
                <c:ptCount val="5"/>
                <c:pt idx="0">
                  <c:v>3.98</c:v>
                </c:pt>
                <c:pt idx="1">
                  <c:v>4.04</c:v>
                </c:pt>
                <c:pt idx="2">
                  <c:v>4.04</c:v>
                </c:pt>
                <c:pt idx="3">
                  <c:v>4.17</c:v>
                </c:pt>
                <c:pt idx="4">
                  <c:v>4.22</c:v>
                </c:pt>
              </c:numCache>
            </c:numRef>
          </c:val>
          <c:smooth val="0"/>
          <c:extLst>
            <c:ext xmlns:c16="http://schemas.microsoft.com/office/drawing/2014/chart" uri="{C3380CC4-5D6E-409C-BE32-E72D297353CC}">
              <c16:uniqueId val="{00000000-73DB-46B1-A27B-65D80A4BDB96}"/>
            </c:ext>
          </c:extLst>
        </c:ser>
        <c:ser>
          <c:idx val="1"/>
          <c:order val="1"/>
          <c:tx>
            <c:strRef>
              <c:f>'End-User Satisfaction'!$L$3</c:f>
              <c:strCache>
                <c:ptCount val="1"/>
                <c:pt idx="0">
                  <c:v>South America</c:v>
                </c:pt>
              </c:strCache>
            </c:strRef>
          </c:tx>
          <c:spPr>
            <a:ln w="28575" cap="rnd">
              <a:solidFill>
                <a:schemeClr val="accent2"/>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Satisfaction'!$L$4:$L$8</c:f>
              <c:numCache>
                <c:formatCode>General</c:formatCode>
                <c:ptCount val="5"/>
                <c:pt idx="0">
                  <c:v>4</c:v>
                </c:pt>
                <c:pt idx="1">
                  <c:v>3.95</c:v>
                </c:pt>
                <c:pt idx="2">
                  <c:v>3.99</c:v>
                </c:pt>
                <c:pt idx="3">
                  <c:v>4</c:v>
                </c:pt>
                <c:pt idx="4">
                  <c:v>4.0199999999999996</c:v>
                </c:pt>
              </c:numCache>
            </c:numRef>
          </c:val>
          <c:smooth val="0"/>
          <c:extLst>
            <c:ext xmlns:c16="http://schemas.microsoft.com/office/drawing/2014/chart" uri="{C3380CC4-5D6E-409C-BE32-E72D297353CC}">
              <c16:uniqueId val="{00000001-73DB-46B1-A27B-65D80A4BDB96}"/>
            </c:ext>
          </c:extLst>
        </c:ser>
        <c:ser>
          <c:idx val="2"/>
          <c:order val="2"/>
          <c:tx>
            <c:strRef>
              <c:f>'End-User Satisfaction'!$M$3</c:f>
              <c:strCache>
                <c:ptCount val="1"/>
                <c:pt idx="0">
                  <c:v>Europe</c:v>
                </c:pt>
              </c:strCache>
            </c:strRef>
          </c:tx>
          <c:spPr>
            <a:ln w="28575" cap="rnd">
              <a:solidFill>
                <a:schemeClr val="accent3"/>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Satisfaction'!$M$4:$M$8</c:f>
              <c:numCache>
                <c:formatCode>General</c:formatCode>
                <c:ptCount val="5"/>
                <c:pt idx="0">
                  <c:v>3.97</c:v>
                </c:pt>
                <c:pt idx="1">
                  <c:v>3.96</c:v>
                </c:pt>
                <c:pt idx="2">
                  <c:v>3.9</c:v>
                </c:pt>
                <c:pt idx="3">
                  <c:v>4.07</c:v>
                </c:pt>
                <c:pt idx="4">
                  <c:v>4.07</c:v>
                </c:pt>
              </c:numCache>
            </c:numRef>
          </c:val>
          <c:smooth val="0"/>
          <c:extLst>
            <c:ext xmlns:c16="http://schemas.microsoft.com/office/drawing/2014/chart" uri="{C3380CC4-5D6E-409C-BE32-E72D297353CC}">
              <c16:uniqueId val="{00000002-73DB-46B1-A27B-65D80A4BDB96}"/>
            </c:ext>
          </c:extLst>
        </c:ser>
        <c:ser>
          <c:idx val="3"/>
          <c:order val="3"/>
          <c:tx>
            <c:strRef>
              <c:f>'End-User Satisfaction'!$N$3</c:f>
              <c:strCache>
                <c:ptCount val="1"/>
                <c:pt idx="0">
                  <c:v>Pacific Rim</c:v>
                </c:pt>
              </c:strCache>
            </c:strRef>
          </c:tx>
          <c:spPr>
            <a:ln w="28575" cap="rnd">
              <a:solidFill>
                <a:schemeClr val="accent4"/>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Satisfaction'!$N$4:$N$8</c:f>
              <c:numCache>
                <c:formatCode>General</c:formatCode>
                <c:ptCount val="5"/>
                <c:pt idx="0">
                  <c:v>3.92</c:v>
                </c:pt>
                <c:pt idx="1">
                  <c:v>3.95</c:v>
                </c:pt>
                <c:pt idx="2">
                  <c:v>4</c:v>
                </c:pt>
                <c:pt idx="3">
                  <c:v>4.0599999999999996</c:v>
                </c:pt>
                <c:pt idx="4">
                  <c:v>4.07</c:v>
                </c:pt>
              </c:numCache>
            </c:numRef>
          </c:val>
          <c:smooth val="0"/>
          <c:extLst>
            <c:ext xmlns:c16="http://schemas.microsoft.com/office/drawing/2014/chart" uri="{C3380CC4-5D6E-409C-BE32-E72D297353CC}">
              <c16:uniqueId val="{00000003-73DB-46B1-A27B-65D80A4BDB96}"/>
            </c:ext>
          </c:extLst>
        </c:ser>
        <c:ser>
          <c:idx val="4"/>
          <c:order val="4"/>
          <c:tx>
            <c:strRef>
              <c:f>'End-User Satisfaction'!$O$3</c:f>
              <c:strCache>
                <c:ptCount val="1"/>
                <c:pt idx="0">
                  <c:v>China</c:v>
                </c:pt>
              </c:strCache>
            </c:strRef>
          </c:tx>
          <c:spPr>
            <a:ln w="28575" cap="rnd">
              <a:solidFill>
                <a:schemeClr val="accent5"/>
              </a:solidFill>
              <a:round/>
            </a:ln>
            <a:effectLst/>
          </c:spPr>
          <c:marker>
            <c:symbol val="none"/>
          </c:marker>
          <c:cat>
            <c:numRef>
              <c:f>'End-User Satisfaction'!$J$4:$J$8</c:f>
              <c:numCache>
                <c:formatCode>General</c:formatCode>
                <c:ptCount val="5"/>
                <c:pt idx="0">
                  <c:v>2010</c:v>
                </c:pt>
                <c:pt idx="1">
                  <c:v>2011</c:v>
                </c:pt>
                <c:pt idx="2">
                  <c:v>2012</c:v>
                </c:pt>
                <c:pt idx="3">
                  <c:v>2013</c:v>
                </c:pt>
                <c:pt idx="4">
                  <c:v>2014</c:v>
                </c:pt>
              </c:numCache>
            </c:numRef>
          </c:cat>
          <c:val>
            <c:numRef>
              <c:f>'End-User Satisfaction'!$O$4:$O$8</c:f>
              <c:numCache>
                <c:formatCode>General</c:formatCode>
                <c:ptCount val="5"/>
                <c:pt idx="2">
                  <c:v>3.78</c:v>
                </c:pt>
                <c:pt idx="3">
                  <c:v>3.86</c:v>
                </c:pt>
                <c:pt idx="4">
                  <c:v>4.12</c:v>
                </c:pt>
              </c:numCache>
            </c:numRef>
          </c:val>
          <c:smooth val="0"/>
          <c:extLst>
            <c:ext xmlns:c16="http://schemas.microsoft.com/office/drawing/2014/chart" uri="{C3380CC4-5D6E-409C-BE32-E72D297353CC}">
              <c16:uniqueId val="{00000004-73DB-46B1-A27B-65D80A4BDB96}"/>
            </c:ext>
          </c:extLst>
        </c:ser>
        <c:dLbls>
          <c:showLegendKey val="0"/>
          <c:showVal val="0"/>
          <c:showCatName val="0"/>
          <c:showSerName val="0"/>
          <c:showPercent val="0"/>
          <c:showBubbleSize val="0"/>
        </c:dLbls>
        <c:smooth val="0"/>
        <c:axId val="492071080"/>
        <c:axId val="492068128"/>
      </c:lineChart>
      <c:catAx>
        <c:axId val="492071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68128"/>
        <c:crosses val="autoZero"/>
        <c:auto val="1"/>
        <c:lblAlgn val="ctr"/>
        <c:lblOffset val="100"/>
        <c:noMultiLvlLbl val="0"/>
      </c:catAx>
      <c:valAx>
        <c:axId val="4920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071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MONTHLY COMPLAINTS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tx>
            <c:strRef>
              <c:f>Complaints!$B$3</c:f>
              <c:strCache>
                <c:ptCount val="1"/>
                <c:pt idx="0">
                  <c:v>World</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Complaints!$B$4:$B$63</c:f>
              <c:numCache>
                <c:formatCode>General</c:formatCode>
                <c:ptCount val="60"/>
                <c:pt idx="0">
                  <c:v>169</c:v>
                </c:pt>
                <c:pt idx="1">
                  <c:v>187</c:v>
                </c:pt>
                <c:pt idx="2">
                  <c:v>210</c:v>
                </c:pt>
                <c:pt idx="3">
                  <c:v>226</c:v>
                </c:pt>
                <c:pt idx="4">
                  <c:v>232</c:v>
                </c:pt>
                <c:pt idx="5">
                  <c:v>261</c:v>
                </c:pt>
                <c:pt idx="6">
                  <c:v>245</c:v>
                </c:pt>
                <c:pt idx="7">
                  <c:v>223</c:v>
                </c:pt>
                <c:pt idx="8">
                  <c:v>195</c:v>
                </c:pt>
                <c:pt idx="9">
                  <c:v>174</c:v>
                </c:pt>
                <c:pt idx="10">
                  <c:v>154</c:v>
                </c:pt>
                <c:pt idx="11">
                  <c:v>163</c:v>
                </c:pt>
                <c:pt idx="12">
                  <c:v>195</c:v>
                </c:pt>
                <c:pt idx="13">
                  <c:v>221</c:v>
                </c:pt>
                <c:pt idx="14">
                  <c:v>240</c:v>
                </c:pt>
                <c:pt idx="15">
                  <c:v>264</c:v>
                </c:pt>
                <c:pt idx="16">
                  <c:v>283</c:v>
                </c:pt>
                <c:pt idx="17">
                  <c:v>296</c:v>
                </c:pt>
                <c:pt idx="18">
                  <c:v>269</c:v>
                </c:pt>
                <c:pt idx="19">
                  <c:v>256</c:v>
                </c:pt>
                <c:pt idx="20">
                  <c:v>231</c:v>
                </c:pt>
                <c:pt idx="21">
                  <c:v>214</c:v>
                </c:pt>
                <c:pt idx="22">
                  <c:v>201</c:v>
                </c:pt>
                <c:pt idx="23">
                  <c:v>171</c:v>
                </c:pt>
                <c:pt idx="24">
                  <c:v>200</c:v>
                </c:pt>
                <c:pt idx="25">
                  <c:v>216</c:v>
                </c:pt>
                <c:pt idx="26">
                  <c:v>234</c:v>
                </c:pt>
                <c:pt idx="27">
                  <c:v>253</c:v>
                </c:pt>
                <c:pt idx="28">
                  <c:v>282</c:v>
                </c:pt>
                <c:pt idx="29">
                  <c:v>305</c:v>
                </c:pt>
                <c:pt idx="30">
                  <c:v>296</c:v>
                </c:pt>
                <c:pt idx="31">
                  <c:v>279</c:v>
                </c:pt>
                <c:pt idx="32">
                  <c:v>266</c:v>
                </c:pt>
                <c:pt idx="33">
                  <c:v>243</c:v>
                </c:pt>
                <c:pt idx="34">
                  <c:v>232</c:v>
                </c:pt>
                <c:pt idx="35">
                  <c:v>203</c:v>
                </c:pt>
                <c:pt idx="36">
                  <c:v>216</c:v>
                </c:pt>
                <c:pt idx="37">
                  <c:v>239</c:v>
                </c:pt>
                <c:pt idx="38">
                  <c:v>266</c:v>
                </c:pt>
                <c:pt idx="39">
                  <c:v>284</c:v>
                </c:pt>
                <c:pt idx="40">
                  <c:v>315</c:v>
                </c:pt>
                <c:pt idx="41">
                  <c:v>340</c:v>
                </c:pt>
                <c:pt idx="42">
                  <c:v>319</c:v>
                </c:pt>
                <c:pt idx="43">
                  <c:v>304</c:v>
                </c:pt>
                <c:pt idx="44">
                  <c:v>277</c:v>
                </c:pt>
                <c:pt idx="45">
                  <c:v>250</c:v>
                </c:pt>
                <c:pt idx="46">
                  <c:v>228</c:v>
                </c:pt>
                <c:pt idx="47">
                  <c:v>213</c:v>
                </c:pt>
                <c:pt idx="48">
                  <c:v>240</c:v>
                </c:pt>
                <c:pt idx="49">
                  <c:v>251</c:v>
                </c:pt>
                <c:pt idx="50">
                  <c:v>281</c:v>
                </c:pt>
                <c:pt idx="51">
                  <c:v>298</c:v>
                </c:pt>
                <c:pt idx="52">
                  <c:v>322</c:v>
                </c:pt>
                <c:pt idx="53">
                  <c:v>350</c:v>
                </c:pt>
                <c:pt idx="54">
                  <c:v>330</c:v>
                </c:pt>
                <c:pt idx="55">
                  <c:v>311</c:v>
                </c:pt>
                <c:pt idx="56">
                  <c:v>289</c:v>
                </c:pt>
                <c:pt idx="57">
                  <c:v>265</c:v>
                </c:pt>
                <c:pt idx="58">
                  <c:v>239</c:v>
                </c:pt>
                <c:pt idx="59">
                  <c:v>219</c:v>
                </c:pt>
              </c:numCache>
            </c:numRef>
          </c:val>
          <c:extLst>
            <c:ext xmlns:c16="http://schemas.microsoft.com/office/drawing/2014/chart" uri="{C3380CC4-5D6E-409C-BE32-E72D297353CC}">
              <c16:uniqueId val="{00000000-751C-4836-8C9B-EBCC6F959524}"/>
            </c:ext>
          </c:extLst>
        </c:ser>
        <c:ser>
          <c:idx val="1"/>
          <c:order val="1"/>
          <c:tx>
            <c:strRef>
              <c:f>Complaints!$C$3</c:f>
              <c:strCache>
                <c:ptCount val="1"/>
                <c:pt idx="0">
                  <c:v>NA</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Complaints!$C$4:$C$63</c:f>
              <c:numCache>
                <c:formatCode>General</c:formatCode>
                <c:ptCount val="60"/>
                <c:pt idx="0">
                  <c:v>102</c:v>
                </c:pt>
                <c:pt idx="1">
                  <c:v>115</c:v>
                </c:pt>
                <c:pt idx="2">
                  <c:v>128</c:v>
                </c:pt>
                <c:pt idx="3">
                  <c:v>136</c:v>
                </c:pt>
                <c:pt idx="4">
                  <c:v>137</c:v>
                </c:pt>
                <c:pt idx="5">
                  <c:v>151</c:v>
                </c:pt>
                <c:pt idx="6">
                  <c:v>140</c:v>
                </c:pt>
                <c:pt idx="7">
                  <c:v>128</c:v>
                </c:pt>
                <c:pt idx="8">
                  <c:v>103</c:v>
                </c:pt>
                <c:pt idx="9">
                  <c:v>96</c:v>
                </c:pt>
                <c:pt idx="10">
                  <c:v>84</c:v>
                </c:pt>
                <c:pt idx="11">
                  <c:v>99</c:v>
                </c:pt>
                <c:pt idx="12">
                  <c:v>123</c:v>
                </c:pt>
                <c:pt idx="13">
                  <c:v>141</c:v>
                </c:pt>
                <c:pt idx="14">
                  <c:v>152</c:v>
                </c:pt>
                <c:pt idx="15">
                  <c:v>163</c:v>
                </c:pt>
                <c:pt idx="16">
                  <c:v>178</c:v>
                </c:pt>
                <c:pt idx="17">
                  <c:v>170</c:v>
                </c:pt>
                <c:pt idx="18">
                  <c:v>153</c:v>
                </c:pt>
                <c:pt idx="19">
                  <c:v>146</c:v>
                </c:pt>
                <c:pt idx="20">
                  <c:v>131</c:v>
                </c:pt>
                <c:pt idx="21">
                  <c:v>125</c:v>
                </c:pt>
                <c:pt idx="22">
                  <c:v>118</c:v>
                </c:pt>
                <c:pt idx="23">
                  <c:v>96</c:v>
                </c:pt>
                <c:pt idx="24">
                  <c:v>112</c:v>
                </c:pt>
                <c:pt idx="25">
                  <c:v>117</c:v>
                </c:pt>
                <c:pt idx="26">
                  <c:v>126</c:v>
                </c:pt>
                <c:pt idx="27">
                  <c:v>138</c:v>
                </c:pt>
                <c:pt idx="28">
                  <c:v>152</c:v>
                </c:pt>
                <c:pt idx="29">
                  <c:v>163</c:v>
                </c:pt>
                <c:pt idx="30">
                  <c:v>156</c:v>
                </c:pt>
                <c:pt idx="31">
                  <c:v>148</c:v>
                </c:pt>
                <c:pt idx="32">
                  <c:v>143</c:v>
                </c:pt>
                <c:pt idx="33">
                  <c:v>131</c:v>
                </c:pt>
                <c:pt idx="34">
                  <c:v>128</c:v>
                </c:pt>
                <c:pt idx="35">
                  <c:v>107</c:v>
                </c:pt>
                <c:pt idx="36">
                  <c:v>110</c:v>
                </c:pt>
                <c:pt idx="37">
                  <c:v>123</c:v>
                </c:pt>
                <c:pt idx="38">
                  <c:v>138</c:v>
                </c:pt>
                <c:pt idx="39">
                  <c:v>150</c:v>
                </c:pt>
                <c:pt idx="40">
                  <c:v>169</c:v>
                </c:pt>
                <c:pt idx="41">
                  <c:v>181</c:v>
                </c:pt>
                <c:pt idx="42">
                  <c:v>169</c:v>
                </c:pt>
                <c:pt idx="43">
                  <c:v>160</c:v>
                </c:pt>
                <c:pt idx="44">
                  <c:v>141</c:v>
                </c:pt>
                <c:pt idx="45">
                  <c:v>123</c:v>
                </c:pt>
                <c:pt idx="46">
                  <c:v>112</c:v>
                </c:pt>
                <c:pt idx="47">
                  <c:v>105</c:v>
                </c:pt>
                <c:pt idx="48">
                  <c:v>121</c:v>
                </c:pt>
                <c:pt idx="49">
                  <c:v>126</c:v>
                </c:pt>
                <c:pt idx="50">
                  <c:v>148</c:v>
                </c:pt>
                <c:pt idx="51">
                  <c:v>155</c:v>
                </c:pt>
                <c:pt idx="52">
                  <c:v>168</c:v>
                </c:pt>
                <c:pt idx="53">
                  <c:v>183</c:v>
                </c:pt>
                <c:pt idx="54">
                  <c:v>170</c:v>
                </c:pt>
                <c:pt idx="55">
                  <c:v>158</c:v>
                </c:pt>
                <c:pt idx="56">
                  <c:v>149</c:v>
                </c:pt>
                <c:pt idx="57">
                  <c:v>136</c:v>
                </c:pt>
                <c:pt idx="58">
                  <c:v>121</c:v>
                </c:pt>
                <c:pt idx="59">
                  <c:v>108</c:v>
                </c:pt>
              </c:numCache>
            </c:numRef>
          </c:val>
          <c:extLst>
            <c:ext xmlns:c16="http://schemas.microsoft.com/office/drawing/2014/chart" uri="{C3380CC4-5D6E-409C-BE32-E72D297353CC}">
              <c16:uniqueId val="{00000001-751C-4836-8C9B-EBCC6F959524}"/>
            </c:ext>
          </c:extLst>
        </c:ser>
        <c:ser>
          <c:idx val="2"/>
          <c:order val="2"/>
          <c:tx>
            <c:strRef>
              <c:f>Complaints!$D$3</c:f>
              <c:strCache>
                <c:ptCount val="1"/>
                <c:pt idx="0">
                  <c:v>SA</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Complaints!$D$4:$D$63</c:f>
              <c:numCache>
                <c:formatCode>General</c:formatCode>
                <c:ptCount val="60"/>
                <c:pt idx="0">
                  <c:v>12</c:v>
                </c:pt>
                <c:pt idx="1">
                  <c:v>13</c:v>
                </c:pt>
                <c:pt idx="2">
                  <c:v>15</c:v>
                </c:pt>
                <c:pt idx="3">
                  <c:v>16</c:v>
                </c:pt>
                <c:pt idx="4">
                  <c:v>17</c:v>
                </c:pt>
                <c:pt idx="5">
                  <c:v>19</c:v>
                </c:pt>
                <c:pt idx="6">
                  <c:v>18</c:v>
                </c:pt>
                <c:pt idx="7">
                  <c:v>16</c:v>
                </c:pt>
                <c:pt idx="8">
                  <c:v>15</c:v>
                </c:pt>
                <c:pt idx="9">
                  <c:v>14</c:v>
                </c:pt>
                <c:pt idx="10">
                  <c:v>11</c:v>
                </c:pt>
                <c:pt idx="11">
                  <c:v>9</c:v>
                </c:pt>
                <c:pt idx="12">
                  <c:v>10</c:v>
                </c:pt>
                <c:pt idx="13">
                  <c:v>13</c:v>
                </c:pt>
                <c:pt idx="14">
                  <c:v>16</c:v>
                </c:pt>
                <c:pt idx="15">
                  <c:v>20</c:v>
                </c:pt>
                <c:pt idx="16">
                  <c:v>22</c:v>
                </c:pt>
                <c:pt idx="17">
                  <c:v>28</c:v>
                </c:pt>
                <c:pt idx="18">
                  <c:v>25</c:v>
                </c:pt>
                <c:pt idx="19">
                  <c:v>23</c:v>
                </c:pt>
                <c:pt idx="20">
                  <c:v>20</c:v>
                </c:pt>
                <c:pt idx="21">
                  <c:v>16</c:v>
                </c:pt>
                <c:pt idx="22">
                  <c:v>13</c:v>
                </c:pt>
                <c:pt idx="23">
                  <c:v>11</c:v>
                </c:pt>
                <c:pt idx="24">
                  <c:v>15</c:v>
                </c:pt>
                <c:pt idx="25">
                  <c:v>18</c:v>
                </c:pt>
                <c:pt idx="26">
                  <c:v>20</c:v>
                </c:pt>
                <c:pt idx="27">
                  <c:v>23</c:v>
                </c:pt>
                <c:pt idx="28">
                  <c:v>26</c:v>
                </c:pt>
                <c:pt idx="29">
                  <c:v>30</c:v>
                </c:pt>
                <c:pt idx="30">
                  <c:v>28</c:v>
                </c:pt>
                <c:pt idx="31">
                  <c:v>26</c:v>
                </c:pt>
                <c:pt idx="32">
                  <c:v>24</c:v>
                </c:pt>
                <c:pt idx="33">
                  <c:v>21</c:v>
                </c:pt>
                <c:pt idx="34">
                  <c:v>18</c:v>
                </c:pt>
                <c:pt idx="35">
                  <c:v>15</c:v>
                </c:pt>
                <c:pt idx="36">
                  <c:v>19</c:v>
                </c:pt>
                <c:pt idx="37">
                  <c:v>23</c:v>
                </c:pt>
                <c:pt idx="38">
                  <c:v>26</c:v>
                </c:pt>
                <c:pt idx="39">
                  <c:v>30</c:v>
                </c:pt>
                <c:pt idx="40">
                  <c:v>33</c:v>
                </c:pt>
                <c:pt idx="41">
                  <c:v>37</c:v>
                </c:pt>
                <c:pt idx="42">
                  <c:v>34</c:v>
                </c:pt>
                <c:pt idx="43">
                  <c:v>32</c:v>
                </c:pt>
                <c:pt idx="44">
                  <c:v>29</c:v>
                </c:pt>
                <c:pt idx="45">
                  <c:v>26</c:v>
                </c:pt>
                <c:pt idx="46">
                  <c:v>24</c:v>
                </c:pt>
                <c:pt idx="47">
                  <c:v>23</c:v>
                </c:pt>
                <c:pt idx="48">
                  <c:v>26</c:v>
                </c:pt>
                <c:pt idx="49">
                  <c:v>28</c:v>
                </c:pt>
                <c:pt idx="50">
                  <c:v>31</c:v>
                </c:pt>
                <c:pt idx="51">
                  <c:v>35</c:v>
                </c:pt>
                <c:pt idx="52">
                  <c:v>39</c:v>
                </c:pt>
                <c:pt idx="53">
                  <c:v>43</c:v>
                </c:pt>
                <c:pt idx="54">
                  <c:v>41</c:v>
                </c:pt>
                <c:pt idx="55">
                  <c:v>38</c:v>
                </c:pt>
                <c:pt idx="56">
                  <c:v>33</c:v>
                </c:pt>
                <c:pt idx="57">
                  <c:v>30</c:v>
                </c:pt>
                <c:pt idx="58">
                  <c:v>26</c:v>
                </c:pt>
                <c:pt idx="59">
                  <c:v>23</c:v>
                </c:pt>
              </c:numCache>
            </c:numRef>
          </c:val>
          <c:extLst>
            <c:ext xmlns:c16="http://schemas.microsoft.com/office/drawing/2014/chart" uri="{C3380CC4-5D6E-409C-BE32-E72D297353CC}">
              <c16:uniqueId val="{00000002-751C-4836-8C9B-EBCC6F959524}"/>
            </c:ext>
          </c:extLst>
        </c:ser>
        <c:ser>
          <c:idx val="3"/>
          <c:order val="3"/>
          <c:tx>
            <c:strRef>
              <c:f>Complaints!$E$3</c:f>
              <c:strCache>
                <c:ptCount val="1"/>
                <c:pt idx="0">
                  <c:v>Eur</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Complaints!$E$4:$E$63</c:f>
              <c:numCache>
                <c:formatCode>General</c:formatCode>
                <c:ptCount val="60"/>
                <c:pt idx="0">
                  <c:v>52</c:v>
                </c:pt>
                <c:pt idx="1">
                  <c:v>55</c:v>
                </c:pt>
                <c:pt idx="2">
                  <c:v>61</c:v>
                </c:pt>
                <c:pt idx="3">
                  <c:v>67</c:v>
                </c:pt>
                <c:pt idx="4">
                  <c:v>73</c:v>
                </c:pt>
                <c:pt idx="5">
                  <c:v>82</c:v>
                </c:pt>
                <c:pt idx="6">
                  <c:v>80</c:v>
                </c:pt>
                <c:pt idx="7">
                  <c:v>76</c:v>
                </c:pt>
                <c:pt idx="8">
                  <c:v>73</c:v>
                </c:pt>
                <c:pt idx="9">
                  <c:v>62</c:v>
                </c:pt>
                <c:pt idx="10">
                  <c:v>59</c:v>
                </c:pt>
                <c:pt idx="11">
                  <c:v>54</c:v>
                </c:pt>
                <c:pt idx="12">
                  <c:v>59</c:v>
                </c:pt>
                <c:pt idx="13">
                  <c:v>62</c:v>
                </c:pt>
                <c:pt idx="14">
                  <c:v>66</c:v>
                </c:pt>
                <c:pt idx="15">
                  <c:v>70</c:v>
                </c:pt>
                <c:pt idx="16">
                  <c:v>75</c:v>
                </c:pt>
                <c:pt idx="17">
                  <c:v>86</c:v>
                </c:pt>
                <c:pt idx="18">
                  <c:v>81</c:v>
                </c:pt>
                <c:pt idx="19">
                  <c:v>79</c:v>
                </c:pt>
                <c:pt idx="20">
                  <c:v>73</c:v>
                </c:pt>
                <c:pt idx="21">
                  <c:v>68</c:v>
                </c:pt>
                <c:pt idx="22">
                  <c:v>66</c:v>
                </c:pt>
                <c:pt idx="23">
                  <c:v>61</c:v>
                </c:pt>
                <c:pt idx="24">
                  <c:v>66</c:v>
                </c:pt>
                <c:pt idx="25">
                  <c:v>71</c:v>
                </c:pt>
                <c:pt idx="26">
                  <c:v>76</c:v>
                </c:pt>
                <c:pt idx="27">
                  <c:v>79</c:v>
                </c:pt>
                <c:pt idx="28">
                  <c:v>85</c:v>
                </c:pt>
                <c:pt idx="29">
                  <c:v>91</c:v>
                </c:pt>
                <c:pt idx="30">
                  <c:v>89</c:v>
                </c:pt>
                <c:pt idx="31">
                  <c:v>86</c:v>
                </c:pt>
                <c:pt idx="32">
                  <c:v>82</c:v>
                </c:pt>
                <c:pt idx="33">
                  <c:v>76</c:v>
                </c:pt>
                <c:pt idx="34">
                  <c:v>73</c:v>
                </c:pt>
                <c:pt idx="35">
                  <c:v>70</c:v>
                </c:pt>
                <c:pt idx="36">
                  <c:v>74</c:v>
                </c:pt>
                <c:pt idx="37">
                  <c:v>79</c:v>
                </c:pt>
                <c:pt idx="38">
                  <c:v>83</c:v>
                </c:pt>
                <c:pt idx="39">
                  <c:v>88</c:v>
                </c:pt>
                <c:pt idx="40">
                  <c:v>91</c:v>
                </c:pt>
                <c:pt idx="41">
                  <c:v>95</c:v>
                </c:pt>
                <c:pt idx="42">
                  <c:v>92</c:v>
                </c:pt>
                <c:pt idx="43">
                  <c:v>90</c:v>
                </c:pt>
                <c:pt idx="44">
                  <c:v>87</c:v>
                </c:pt>
                <c:pt idx="45">
                  <c:v>83</c:v>
                </c:pt>
                <c:pt idx="46">
                  <c:v>77</c:v>
                </c:pt>
                <c:pt idx="47">
                  <c:v>74</c:v>
                </c:pt>
                <c:pt idx="48">
                  <c:v>80</c:v>
                </c:pt>
                <c:pt idx="49">
                  <c:v>82</c:v>
                </c:pt>
                <c:pt idx="50">
                  <c:v>85</c:v>
                </c:pt>
                <c:pt idx="51">
                  <c:v>89</c:v>
                </c:pt>
                <c:pt idx="52">
                  <c:v>95</c:v>
                </c:pt>
                <c:pt idx="53">
                  <c:v>98</c:v>
                </c:pt>
                <c:pt idx="54">
                  <c:v>95</c:v>
                </c:pt>
                <c:pt idx="55">
                  <c:v>93</c:v>
                </c:pt>
                <c:pt idx="56">
                  <c:v>89</c:v>
                </c:pt>
                <c:pt idx="57">
                  <c:v>85</c:v>
                </c:pt>
                <c:pt idx="58">
                  <c:v>80</c:v>
                </c:pt>
                <c:pt idx="59">
                  <c:v>76</c:v>
                </c:pt>
              </c:numCache>
            </c:numRef>
          </c:val>
          <c:extLst>
            <c:ext xmlns:c16="http://schemas.microsoft.com/office/drawing/2014/chart" uri="{C3380CC4-5D6E-409C-BE32-E72D297353CC}">
              <c16:uniqueId val="{00000003-751C-4836-8C9B-EBCC6F959524}"/>
            </c:ext>
          </c:extLst>
        </c:ser>
        <c:ser>
          <c:idx val="4"/>
          <c:order val="4"/>
          <c:tx>
            <c:strRef>
              <c:f>Complaints!$F$3</c:f>
              <c:strCache>
                <c:ptCount val="1"/>
                <c:pt idx="0">
                  <c:v>Pac</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Complaints!$F$4:$F$63</c:f>
              <c:numCache>
                <c:formatCode>General</c:formatCode>
                <c:ptCount val="60"/>
                <c:pt idx="0">
                  <c:v>3</c:v>
                </c:pt>
                <c:pt idx="1">
                  <c:v>4</c:v>
                </c:pt>
                <c:pt idx="2">
                  <c:v>6</c:v>
                </c:pt>
                <c:pt idx="3">
                  <c:v>7</c:v>
                </c:pt>
                <c:pt idx="4">
                  <c:v>5</c:v>
                </c:pt>
                <c:pt idx="5">
                  <c:v>9</c:v>
                </c:pt>
                <c:pt idx="6">
                  <c:v>7</c:v>
                </c:pt>
                <c:pt idx="7">
                  <c:v>3</c:v>
                </c:pt>
                <c:pt idx="8">
                  <c:v>4</c:v>
                </c:pt>
                <c:pt idx="9">
                  <c:v>2</c:v>
                </c:pt>
                <c:pt idx="10">
                  <c:v>0</c:v>
                </c:pt>
                <c:pt idx="11">
                  <c:v>1</c:v>
                </c:pt>
                <c:pt idx="12">
                  <c:v>3</c:v>
                </c:pt>
                <c:pt idx="13">
                  <c:v>5</c:v>
                </c:pt>
                <c:pt idx="14">
                  <c:v>6</c:v>
                </c:pt>
                <c:pt idx="15">
                  <c:v>11</c:v>
                </c:pt>
                <c:pt idx="16">
                  <c:v>8</c:v>
                </c:pt>
                <c:pt idx="17">
                  <c:v>12</c:v>
                </c:pt>
                <c:pt idx="18">
                  <c:v>10</c:v>
                </c:pt>
                <c:pt idx="19">
                  <c:v>8</c:v>
                </c:pt>
                <c:pt idx="20">
                  <c:v>7</c:v>
                </c:pt>
                <c:pt idx="21">
                  <c:v>5</c:v>
                </c:pt>
                <c:pt idx="22">
                  <c:v>4</c:v>
                </c:pt>
                <c:pt idx="23">
                  <c:v>3</c:v>
                </c:pt>
                <c:pt idx="24">
                  <c:v>4</c:v>
                </c:pt>
                <c:pt idx="25">
                  <c:v>6</c:v>
                </c:pt>
                <c:pt idx="26">
                  <c:v>9</c:v>
                </c:pt>
                <c:pt idx="27">
                  <c:v>11</c:v>
                </c:pt>
                <c:pt idx="28">
                  <c:v>14</c:v>
                </c:pt>
                <c:pt idx="29">
                  <c:v>15</c:v>
                </c:pt>
                <c:pt idx="30">
                  <c:v>18</c:v>
                </c:pt>
                <c:pt idx="31">
                  <c:v>15</c:v>
                </c:pt>
                <c:pt idx="32">
                  <c:v>13</c:v>
                </c:pt>
                <c:pt idx="33">
                  <c:v>12</c:v>
                </c:pt>
                <c:pt idx="34">
                  <c:v>10</c:v>
                </c:pt>
                <c:pt idx="35">
                  <c:v>7</c:v>
                </c:pt>
                <c:pt idx="36">
                  <c:v>8</c:v>
                </c:pt>
                <c:pt idx="37">
                  <c:v>10</c:v>
                </c:pt>
                <c:pt idx="38">
                  <c:v>13</c:v>
                </c:pt>
                <c:pt idx="39">
                  <c:v>11</c:v>
                </c:pt>
                <c:pt idx="40">
                  <c:v>15</c:v>
                </c:pt>
                <c:pt idx="41">
                  <c:v>19</c:v>
                </c:pt>
                <c:pt idx="42">
                  <c:v>17</c:v>
                </c:pt>
                <c:pt idx="43">
                  <c:v>15</c:v>
                </c:pt>
                <c:pt idx="44">
                  <c:v>14</c:v>
                </c:pt>
                <c:pt idx="45">
                  <c:v>12</c:v>
                </c:pt>
                <c:pt idx="46">
                  <c:v>10</c:v>
                </c:pt>
                <c:pt idx="47">
                  <c:v>7</c:v>
                </c:pt>
                <c:pt idx="48">
                  <c:v>8</c:v>
                </c:pt>
                <c:pt idx="49">
                  <c:v>10</c:v>
                </c:pt>
                <c:pt idx="50">
                  <c:v>12</c:v>
                </c:pt>
                <c:pt idx="51">
                  <c:v>13</c:v>
                </c:pt>
                <c:pt idx="52">
                  <c:v>12</c:v>
                </c:pt>
                <c:pt idx="53">
                  <c:v>15</c:v>
                </c:pt>
                <c:pt idx="54">
                  <c:v>14</c:v>
                </c:pt>
                <c:pt idx="55">
                  <c:v>13</c:v>
                </c:pt>
                <c:pt idx="56">
                  <c:v>11</c:v>
                </c:pt>
                <c:pt idx="57">
                  <c:v>8</c:v>
                </c:pt>
                <c:pt idx="58">
                  <c:v>7</c:v>
                </c:pt>
                <c:pt idx="59">
                  <c:v>7</c:v>
                </c:pt>
              </c:numCache>
            </c:numRef>
          </c:val>
          <c:extLst>
            <c:ext xmlns:c16="http://schemas.microsoft.com/office/drawing/2014/chart" uri="{C3380CC4-5D6E-409C-BE32-E72D297353CC}">
              <c16:uniqueId val="{00000004-751C-4836-8C9B-EBCC6F959524}"/>
            </c:ext>
          </c:extLst>
        </c:ser>
        <c:ser>
          <c:idx val="5"/>
          <c:order val="5"/>
          <c:tx>
            <c:strRef>
              <c:f>Complaints!$G$3</c:f>
              <c:strCache>
                <c:ptCount val="1"/>
                <c:pt idx="0">
                  <c:v>China</c:v>
                </c:pt>
              </c:strCache>
            </c:strRef>
          </c:tx>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chemeClr>
              </a:solidFill>
              <a:round/>
            </a:ln>
            <a:effectLst>
              <a:outerShdw blurRad="40000" dist="20000" dir="5400000" rotWithShape="0">
                <a:srgbClr val="000000">
                  <a:alpha val="38000"/>
                </a:srgbClr>
              </a:outerShdw>
            </a:effectLst>
          </c:spPr>
          <c:cat>
            <c:numRef>
              <c:f>Complaints!$A$4:$A$63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Complaints!$G$4:$G$63</c:f>
              <c:numCache>
                <c:formatCode>General</c:formatCode>
                <c:ptCount val="60"/>
                <c:pt idx="24">
                  <c:v>3</c:v>
                </c:pt>
                <c:pt idx="25">
                  <c:v>4</c:v>
                </c:pt>
                <c:pt idx="26">
                  <c:v>3</c:v>
                </c:pt>
                <c:pt idx="27">
                  <c:v>2</c:v>
                </c:pt>
                <c:pt idx="28">
                  <c:v>5</c:v>
                </c:pt>
                <c:pt idx="29">
                  <c:v>6</c:v>
                </c:pt>
                <c:pt idx="30">
                  <c:v>5</c:v>
                </c:pt>
                <c:pt idx="31">
                  <c:v>4</c:v>
                </c:pt>
                <c:pt idx="32">
                  <c:v>4</c:v>
                </c:pt>
                <c:pt idx="33">
                  <c:v>3</c:v>
                </c:pt>
                <c:pt idx="34">
                  <c:v>3</c:v>
                </c:pt>
                <c:pt idx="35">
                  <c:v>4</c:v>
                </c:pt>
                <c:pt idx="36">
                  <c:v>5</c:v>
                </c:pt>
                <c:pt idx="37">
                  <c:v>4</c:v>
                </c:pt>
                <c:pt idx="38">
                  <c:v>6</c:v>
                </c:pt>
                <c:pt idx="39">
                  <c:v>5</c:v>
                </c:pt>
                <c:pt idx="40">
                  <c:v>7</c:v>
                </c:pt>
                <c:pt idx="41">
                  <c:v>8</c:v>
                </c:pt>
                <c:pt idx="42">
                  <c:v>7</c:v>
                </c:pt>
                <c:pt idx="43">
                  <c:v>7</c:v>
                </c:pt>
                <c:pt idx="44">
                  <c:v>6</c:v>
                </c:pt>
                <c:pt idx="45">
                  <c:v>6</c:v>
                </c:pt>
                <c:pt idx="46">
                  <c:v>5</c:v>
                </c:pt>
                <c:pt idx="47">
                  <c:v>4</c:v>
                </c:pt>
                <c:pt idx="48">
                  <c:v>5</c:v>
                </c:pt>
                <c:pt idx="49">
                  <c:v>5</c:v>
                </c:pt>
                <c:pt idx="50">
                  <c:v>5</c:v>
                </c:pt>
                <c:pt idx="51">
                  <c:v>6</c:v>
                </c:pt>
                <c:pt idx="52">
                  <c:v>8</c:v>
                </c:pt>
                <c:pt idx="53">
                  <c:v>11</c:v>
                </c:pt>
                <c:pt idx="54">
                  <c:v>10</c:v>
                </c:pt>
                <c:pt idx="55">
                  <c:v>9</c:v>
                </c:pt>
                <c:pt idx="56">
                  <c:v>7</c:v>
                </c:pt>
                <c:pt idx="57">
                  <c:v>6</c:v>
                </c:pt>
                <c:pt idx="58">
                  <c:v>5</c:v>
                </c:pt>
                <c:pt idx="59">
                  <c:v>5</c:v>
                </c:pt>
              </c:numCache>
            </c:numRef>
          </c:val>
          <c:extLst>
            <c:ext xmlns:c16="http://schemas.microsoft.com/office/drawing/2014/chart" uri="{C3380CC4-5D6E-409C-BE32-E72D297353CC}">
              <c16:uniqueId val="{00000005-751C-4836-8C9B-EBCC6F959524}"/>
            </c:ext>
          </c:extLst>
        </c:ser>
        <c:dLbls>
          <c:showLegendKey val="0"/>
          <c:showVal val="0"/>
          <c:showCatName val="0"/>
          <c:showSerName val="0"/>
          <c:showPercent val="0"/>
          <c:showBubbleSize val="0"/>
        </c:dLbls>
        <c:axId val="634819040"/>
        <c:axId val="634818384"/>
      </c:areaChart>
      <c:dateAx>
        <c:axId val="63481904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4818384"/>
        <c:crosses val="autoZero"/>
        <c:auto val="1"/>
        <c:lblOffset val="100"/>
        <c:baseTimeUnit val="months"/>
      </c:dateAx>
      <c:valAx>
        <c:axId val="634818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63481904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[MIS114_2B_2021_1811740406_3.xlsx]Complaints!PivotTable3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cap="all" baseline="0">
                <a:effectLst/>
              </a:rPr>
              <a:t>TOTAL COMPLAINTS QUATERLY BY REGION</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Complaints!$J$3</c:f>
              <c:strCache>
                <c:ptCount val="1"/>
                <c:pt idx="0">
                  <c:v>Sum of NA</c:v>
                </c:pt>
              </c:strCache>
            </c:strRef>
          </c:tx>
          <c:spPr>
            <a:solidFill>
              <a:schemeClr val="accent1"/>
            </a:solidFill>
            <a:ln>
              <a:noFill/>
            </a:ln>
            <a:effectLst/>
          </c:spPr>
          <c:invertIfNegative val="0"/>
          <c:cat>
            <c:multiLvlStrRef>
              <c:f>Complaints!$I$4:$I$29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Complaints!$J$4:$J$29</c:f>
              <c:numCache>
                <c:formatCode>General</c:formatCode>
                <c:ptCount val="20"/>
                <c:pt idx="0">
                  <c:v>345</c:v>
                </c:pt>
                <c:pt idx="1">
                  <c:v>424</c:v>
                </c:pt>
                <c:pt idx="2">
                  <c:v>371</c:v>
                </c:pt>
                <c:pt idx="3">
                  <c:v>279</c:v>
                </c:pt>
                <c:pt idx="4">
                  <c:v>416</c:v>
                </c:pt>
                <c:pt idx="5">
                  <c:v>511</c:v>
                </c:pt>
                <c:pt idx="6">
                  <c:v>430</c:v>
                </c:pt>
                <c:pt idx="7">
                  <c:v>339</c:v>
                </c:pt>
                <c:pt idx="8">
                  <c:v>355</c:v>
                </c:pt>
                <c:pt idx="9">
                  <c:v>453</c:v>
                </c:pt>
                <c:pt idx="10">
                  <c:v>447</c:v>
                </c:pt>
                <c:pt idx="11">
                  <c:v>366</c:v>
                </c:pt>
                <c:pt idx="12">
                  <c:v>371</c:v>
                </c:pt>
                <c:pt idx="13">
                  <c:v>500</c:v>
                </c:pt>
                <c:pt idx="14">
                  <c:v>470</c:v>
                </c:pt>
                <c:pt idx="15">
                  <c:v>340</c:v>
                </c:pt>
                <c:pt idx="16">
                  <c:v>395</c:v>
                </c:pt>
                <c:pt idx="17">
                  <c:v>506</c:v>
                </c:pt>
                <c:pt idx="18">
                  <c:v>477</c:v>
                </c:pt>
                <c:pt idx="19">
                  <c:v>365</c:v>
                </c:pt>
              </c:numCache>
            </c:numRef>
          </c:val>
          <c:extLst>
            <c:ext xmlns:c16="http://schemas.microsoft.com/office/drawing/2014/chart" uri="{C3380CC4-5D6E-409C-BE32-E72D297353CC}">
              <c16:uniqueId val="{00000000-7005-4583-9AF8-BD4FE90CE8C7}"/>
            </c:ext>
          </c:extLst>
        </c:ser>
        <c:ser>
          <c:idx val="1"/>
          <c:order val="1"/>
          <c:tx>
            <c:strRef>
              <c:f>Complaints!$K$3</c:f>
              <c:strCache>
                <c:ptCount val="1"/>
                <c:pt idx="0">
                  <c:v>Sum of SA</c:v>
                </c:pt>
              </c:strCache>
            </c:strRef>
          </c:tx>
          <c:spPr>
            <a:solidFill>
              <a:schemeClr val="accent2"/>
            </a:solidFill>
            <a:ln>
              <a:noFill/>
            </a:ln>
            <a:effectLst/>
          </c:spPr>
          <c:invertIfNegative val="0"/>
          <c:cat>
            <c:multiLvlStrRef>
              <c:f>Complaints!$I$4:$I$29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Complaints!$K$4:$K$29</c:f>
              <c:numCache>
                <c:formatCode>General</c:formatCode>
                <c:ptCount val="20"/>
                <c:pt idx="0">
                  <c:v>40</c:v>
                </c:pt>
                <c:pt idx="1">
                  <c:v>52</c:v>
                </c:pt>
                <c:pt idx="2">
                  <c:v>49</c:v>
                </c:pt>
                <c:pt idx="3">
                  <c:v>34</c:v>
                </c:pt>
                <c:pt idx="4">
                  <c:v>39</c:v>
                </c:pt>
                <c:pt idx="5">
                  <c:v>70</c:v>
                </c:pt>
                <c:pt idx="6">
                  <c:v>68</c:v>
                </c:pt>
                <c:pt idx="7">
                  <c:v>40</c:v>
                </c:pt>
                <c:pt idx="8">
                  <c:v>53</c:v>
                </c:pt>
                <c:pt idx="9">
                  <c:v>79</c:v>
                </c:pt>
                <c:pt idx="10">
                  <c:v>78</c:v>
                </c:pt>
                <c:pt idx="11">
                  <c:v>54</c:v>
                </c:pt>
                <c:pt idx="12">
                  <c:v>68</c:v>
                </c:pt>
                <c:pt idx="13">
                  <c:v>100</c:v>
                </c:pt>
                <c:pt idx="14">
                  <c:v>95</c:v>
                </c:pt>
                <c:pt idx="15">
                  <c:v>73</c:v>
                </c:pt>
                <c:pt idx="16">
                  <c:v>85</c:v>
                </c:pt>
                <c:pt idx="17">
                  <c:v>117</c:v>
                </c:pt>
                <c:pt idx="18">
                  <c:v>112</c:v>
                </c:pt>
                <c:pt idx="19">
                  <c:v>79</c:v>
                </c:pt>
              </c:numCache>
            </c:numRef>
          </c:val>
          <c:extLst>
            <c:ext xmlns:c16="http://schemas.microsoft.com/office/drawing/2014/chart" uri="{C3380CC4-5D6E-409C-BE32-E72D297353CC}">
              <c16:uniqueId val="{00000001-7005-4583-9AF8-BD4FE90CE8C7}"/>
            </c:ext>
          </c:extLst>
        </c:ser>
        <c:ser>
          <c:idx val="2"/>
          <c:order val="2"/>
          <c:tx>
            <c:strRef>
              <c:f>Complaints!$L$3</c:f>
              <c:strCache>
                <c:ptCount val="1"/>
                <c:pt idx="0">
                  <c:v>Sum of Eur</c:v>
                </c:pt>
              </c:strCache>
            </c:strRef>
          </c:tx>
          <c:spPr>
            <a:solidFill>
              <a:schemeClr val="accent3"/>
            </a:solidFill>
            <a:ln>
              <a:noFill/>
            </a:ln>
            <a:effectLst/>
          </c:spPr>
          <c:invertIfNegative val="0"/>
          <c:cat>
            <c:multiLvlStrRef>
              <c:f>Complaints!$I$4:$I$29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Complaints!$L$4:$L$29</c:f>
              <c:numCache>
                <c:formatCode>General</c:formatCode>
                <c:ptCount val="20"/>
                <c:pt idx="0">
                  <c:v>168</c:v>
                </c:pt>
                <c:pt idx="1">
                  <c:v>222</c:v>
                </c:pt>
                <c:pt idx="2">
                  <c:v>229</c:v>
                </c:pt>
                <c:pt idx="3">
                  <c:v>175</c:v>
                </c:pt>
                <c:pt idx="4">
                  <c:v>187</c:v>
                </c:pt>
                <c:pt idx="5">
                  <c:v>231</c:v>
                </c:pt>
                <c:pt idx="6">
                  <c:v>233</c:v>
                </c:pt>
                <c:pt idx="7">
                  <c:v>195</c:v>
                </c:pt>
                <c:pt idx="8">
                  <c:v>213</c:v>
                </c:pt>
                <c:pt idx="9">
                  <c:v>255</c:v>
                </c:pt>
                <c:pt idx="10">
                  <c:v>257</c:v>
                </c:pt>
                <c:pt idx="11">
                  <c:v>219</c:v>
                </c:pt>
                <c:pt idx="12">
                  <c:v>236</c:v>
                </c:pt>
                <c:pt idx="13">
                  <c:v>274</c:v>
                </c:pt>
                <c:pt idx="14">
                  <c:v>269</c:v>
                </c:pt>
                <c:pt idx="15">
                  <c:v>234</c:v>
                </c:pt>
                <c:pt idx="16">
                  <c:v>247</c:v>
                </c:pt>
                <c:pt idx="17">
                  <c:v>282</c:v>
                </c:pt>
                <c:pt idx="18">
                  <c:v>277</c:v>
                </c:pt>
                <c:pt idx="19">
                  <c:v>241</c:v>
                </c:pt>
              </c:numCache>
            </c:numRef>
          </c:val>
          <c:extLst>
            <c:ext xmlns:c16="http://schemas.microsoft.com/office/drawing/2014/chart" uri="{C3380CC4-5D6E-409C-BE32-E72D297353CC}">
              <c16:uniqueId val="{00000002-7005-4583-9AF8-BD4FE90CE8C7}"/>
            </c:ext>
          </c:extLst>
        </c:ser>
        <c:ser>
          <c:idx val="3"/>
          <c:order val="3"/>
          <c:tx>
            <c:strRef>
              <c:f>Complaints!$M$3</c:f>
              <c:strCache>
                <c:ptCount val="1"/>
                <c:pt idx="0">
                  <c:v>Sum of Pac</c:v>
                </c:pt>
              </c:strCache>
            </c:strRef>
          </c:tx>
          <c:spPr>
            <a:solidFill>
              <a:schemeClr val="accent4"/>
            </a:solidFill>
            <a:ln>
              <a:noFill/>
            </a:ln>
            <a:effectLst/>
          </c:spPr>
          <c:invertIfNegative val="0"/>
          <c:cat>
            <c:multiLvlStrRef>
              <c:f>Complaints!$I$4:$I$29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Complaints!$M$4:$M$29</c:f>
              <c:numCache>
                <c:formatCode>General</c:formatCode>
                <c:ptCount val="20"/>
                <c:pt idx="0">
                  <c:v>13</c:v>
                </c:pt>
                <c:pt idx="1">
                  <c:v>21</c:v>
                </c:pt>
                <c:pt idx="2">
                  <c:v>14</c:v>
                </c:pt>
                <c:pt idx="3">
                  <c:v>3</c:v>
                </c:pt>
                <c:pt idx="4">
                  <c:v>14</c:v>
                </c:pt>
                <c:pt idx="5">
                  <c:v>31</c:v>
                </c:pt>
                <c:pt idx="6">
                  <c:v>25</c:v>
                </c:pt>
                <c:pt idx="7">
                  <c:v>12</c:v>
                </c:pt>
                <c:pt idx="8">
                  <c:v>19</c:v>
                </c:pt>
                <c:pt idx="9">
                  <c:v>40</c:v>
                </c:pt>
                <c:pt idx="10">
                  <c:v>46</c:v>
                </c:pt>
                <c:pt idx="11">
                  <c:v>29</c:v>
                </c:pt>
                <c:pt idx="12">
                  <c:v>31</c:v>
                </c:pt>
                <c:pt idx="13">
                  <c:v>45</c:v>
                </c:pt>
                <c:pt idx="14">
                  <c:v>46</c:v>
                </c:pt>
                <c:pt idx="15">
                  <c:v>29</c:v>
                </c:pt>
                <c:pt idx="16">
                  <c:v>30</c:v>
                </c:pt>
                <c:pt idx="17">
                  <c:v>40</c:v>
                </c:pt>
                <c:pt idx="18">
                  <c:v>38</c:v>
                </c:pt>
                <c:pt idx="19">
                  <c:v>22</c:v>
                </c:pt>
              </c:numCache>
            </c:numRef>
          </c:val>
          <c:extLst>
            <c:ext xmlns:c16="http://schemas.microsoft.com/office/drawing/2014/chart" uri="{C3380CC4-5D6E-409C-BE32-E72D297353CC}">
              <c16:uniqueId val="{00000003-7005-4583-9AF8-BD4FE90CE8C7}"/>
            </c:ext>
          </c:extLst>
        </c:ser>
        <c:ser>
          <c:idx val="4"/>
          <c:order val="4"/>
          <c:tx>
            <c:strRef>
              <c:f>Complaints!$N$3</c:f>
              <c:strCache>
                <c:ptCount val="1"/>
                <c:pt idx="0">
                  <c:v>Sum of China</c:v>
                </c:pt>
              </c:strCache>
            </c:strRef>
          </c:tx>
          <c:spPr>
            <a:solidFill>
              <a:schemeClr val="accent5"/>
            </a:solidFill>
            <a:ln>
              <a:noFill/>
            </a:ln>
            <a:effectLst/>
          </c:spPr>
          <c:invertIfNegative val="0"/>
          <c:cat>
            <c:multiLvlStrRef>
              <c:f>Complaints!$I$4:$I$29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Complaints!$N$4:$N$29</c:f>
              <c:numCache>
                <c:formatCode>General</c:formatCode>
                <c:ptCount val="20"/>
                <c:pt idx="8">
                  <c:v>10</c:v>
                </c:pt>
                <c:pt idx="9">
                  <c:v>13</c:v>
                </c:pt>
                <c:pt idx="10">
                  <c:v>13</c:v>
                </c:pt>
                <c:pt idx="11">
                  <c:v>10</c:v>
                </c:pt>
                <c:pt idx="12">
                  <c:v>15</c:v>
                </c:pt>
                <c:pt idx="13">
                  <c:v>20</c:v>
                </c:pt>
                <c:pt idx="14">
                  <c:v>20</c:v>
                </c:pt>
                <c:pt idx="15">
                  <c:v>15</c:v>
                </c:pt>
                <c:pt idx="16">
                  <c:v>15</c:v>
                </c:pt>
                <c:pt idx="17">
                  <c:v>25</c:v>
                </c:pt>
                <c:pt idx="18">
                  <c:v>26</c:v>
                </c:pt>
                <c:pt idx="19">
                  <c:v>16</c:v>
                </c:pt>
              </c:numCache>
            </c:numRef>
          </c:val>
          <c:extLst>
            <c:ext xmlns:c16="http://schemas.microsoft.com/office/drawing/2014/chart" uri="{C3380CC4-5D6E-409C-BE32-E72D297353CC}">
              <c16:uniqueId val="{00000004-7005-4583-9AF8-BD4FE90CE8C7}"/>
            </c:ext>
          </c:extLst>
        </c:ser>
        <c:dLbls>
          <c:showLegendKey val="0"/>
          <c:showVal val="0"/>
          <c:showCatName val="0"/>
          <c:showSerName val="0"/>
          <c:showPercent val="0"/>
          <c:showBubbleSize val="0"/>
        </c:dLbls>
        <c:gapWidth val="150"/>
        <c:overlap val="100"/>
        <c:axId val="587787760"/>
        <c:axId val="587782512"/>
      </c:barChart>
      <c:catAx>
        <c:axId val="58778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82512"/>
        <c:crosses val="autoZero"/>
        <c:auto val="1"/>
        <c:lblAlgn val="ctr"/>
        <c:lblOffset val="100"/>
        <c:noMultiLvlLbl val="0"/>
      </c:catAx>
      <c:valAx>
        <c:axId val="587782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8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MONTHLY</a:t>
            </a:r>
            <a:r>
              <a:rPr lang="en-US" b="1" baseline="0"/>
              <a:t> </a:t>
            </a:r>
            <a:r>
              <a:rPr lang="en-US" b="1"/>
              <a:t>MOWER</a:t>
            </a:r>
            <a:r>
              <a:rPr lang="en-US" b="1" baseline="0"/>
              <a:t> UNIT SALES</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'Mower Unit Sales'!$B$3</c:f>
              <c:strCache>
                <c:ptCount val="1"/>
                <c:pt idx="0">
                  <c:v>NA</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Sales'!$B$4:$B$63</c:f>
              <c:numCache>
                <c:formatCode>General</c:formatCode>
                <c:ptCount val="60"/>
                <c:pt idx="0">
                  <c:v>6000</c:v>
                </c:pt>
                <c:pt idx="1">
                  <c:v>7950</c:v>
                </c:pt>
                <c:pt idx="2">
                  <c:v>8100</c:v>
                </c:pt>
                <c:pt idx="3">
                  <c:v>9050</c:v>
                </c:pt>
                <c:pt idx="4">
                  <c:v>9900</c:v>
                </c:pt>
                <c:pt idx="5">
                  <c:v>10200</c:v>
                </c:pt>
                <c:pt idx="6">
                  <c:v>8730</c:v>
                </c:pt>
                <c:pt idx="7">
                  <c:v>8140</c:v>
                </c:pt>
                <c:pt idx="8">
                  <c:v>6480</c:v>
                </c:pt>
                <c:pt idx="9">
                  <c:v>5990</c:v>
                </c:pt>
                <c:pt idx="10">
                  <c:v>5320</c:v>
                </c:pt>
                <c:pt idx="11">
                  <c:v>4640</c:v>
                </c:pt>
                <c:pt idx="12">
                  <c:v>5980</c:v>
                </c:pt>
                <c:pt idx="13">
                  <c:v>7620</c:v>
                </c:pt>
                <c:pt idx="14">
                  <c:v>8370</c:v>
                </c:pt>
                <c:pt idx="15">
                  <c:v>8830</c:v>
                </c:pt>
                <c:pt idx="16">
                  <c:v>9310</c:v>
                </c:pt>
                <c:pt idx="17">
                  <c:v>10230</c:v>
                </c:pt>
                <c:pt idx="18">
                  <c:v>8720</c:v>
                </c:pt>
                <c:pt idx="19">
                  <c:v>7710</c:v>
                </c:pt>
                <c:pt idx="20">
                  <c:v>6320</c:v>
                </c:pt>
                <c:pt idx="21">
                  <c:v>5840</c:v>
                </c:pt>
                <c:pt idx="22">
                  <c:v>4960</c:v>
                </c:pt>
                <c:pt idx="23">
                  <c:v>4350</c:v>
                </c:pt>
                <c:pt idx="24">
                  <c:v>6020</c:v>
                </c:pt>
                <c:pt idx="25">
                  <c:v>7920</c:v>
                </c:pt>
                <c:pt idx="26">
                  <c:v>8430</c:v>
                </c:pt>
                <c:pt idx="27">
                  <c:v>9040</c:v>
                </c:pt>
                <c:pt idx="28">
                  <c:v>9820</c:v>
                </c:pt>
                <c:pt idx="29">
                  <c:v>10370</c:v>
                </c:pt>
                <c:pt idx="30">
                  <c:v>9050</c:v>
                </c:pt>
                <c:pt idx="31">
                  <c:v>7620</c:v>
                </c:pt>
                <c:pt idx="32">
                  <c:v>6420</c:v>
                </c:pt>
                <c:pt idx="33">
                  <c:v>5890</c:v>
                </c:pt>
                <c:pt idx="34">
                  <c:v>5340</c:v>
                </c:pt>
                <c:pt idx="35">
                  <c:v>4430</c:v>
                </c:pt>
                <c:pt idx="36">
                  <c:v>6100</c:v>
                </c:pt>
                <c:pt idx="37">
                  <c:v>8010</c:v>
                </c:pt>
                <c:pt idx="38">
                  <c:v>8430</c:v>
                </c:pt>
                <c:pt idx="39">
                  <c:v>9110</c:v>
                </c:pt>
                <c:pt idx="40">
                  <c:v>9730</c:v>
                </c:pt>
                <c:pt idx="41">
                  <c:v>10120</c:v>
                </c:pt>
                <c:pt idx="42">
                  <c:v>9080</c:v>
                </c:pt>
                <c:pt idx="43">
                  <c:v>7820</c:v>
                </c:pt>
                <c:pt idx="44">
                  <c:v>6540</c:v>
                </c:pt>
                <c:pt idx="45">
                  <c:v>6010</c:v>
                </c:pt>
                <c:pt idx="46">
                  <c:v>5270</c:v>
                </c:pt>
                <c:pt idx="47">
                  <c:v>5380</c:v>
                </c:pt>
                <c:pt idx="48">
                  <c:v>6210</c:v>
                </c:pt>
                <c:pt idx="49">
                  <c:v>8030</c:v>
                </c:pt>
                <c:pt idx="50">
                  <c:v>8540</c:v>
                </c:pt>
                <c:pt idx="51">
                  <c:v>9120</c:v>
                </c:pt>
                <c:pt idx="52">
                  <c:v>9570</c:v>
                </c:pt>
                <c:pt idx="53">
                  <c:v>10230</c:v>
                </c:pt>
                <c:pt idx="54">
                  <c:v>9580</c:v>
                </c:pt>
                <c:pt idx="55">
                  <c:v>7680</c:v>
                </c:pt>
                <c:pt idx="56">
                  <c:v>6870</c:v>
                </c:pt>
                <c:pt idx="57">
                  <c:v>5930</c:v>
                </c:pt>
                <c:pt idx="58">
                  <c:v>5260</c:v>
                </c:pt>
                <c:pt idx="59">
                  <c:v>4830</c:v>
                </c:pt>
              </c:numCache>
            </c:numRef>
          </c:val>
          <c:extLst>
            <c:ext xmlns:c16="http://schemas.microsoft.com/office/drawing/2014/chart" uri="{C3380CC4-5D6E-409C-BE32-E72D297353CC}">
              <c16:uniqueId val="{00000000-4369-473E-9D75-953968F5F020}"/>
            </c:ext>
          </c:extLst>
        </c:ser>
        <c:ser>
          <c:idx val="1"/>
          <c:order val="1"/>
          <c:tx>
            <c:strRef>
              <c:f>'Mower Unit Sales'!$C$3</c:f>
              <c:strCache>
                <c:ptCount val="1"/>
                <c:pt idx="0">
                  <c:v>SA</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Sales'!$C$4:$C$63</c:f>
              <c:numCache>
                <c:formatCode>General</c:formatCode>
                <c:ptCount val="60"/>
                <c:pt idx="0">
                  <c:v>200</c:v>
                </c:pt>
                <c:pt idx="1">
                  <c:v>220</c:v>
                </c:pt>
                <c:pt idx="2">
                  <c:v>250</c:v>
                </c:pt>
                <c:pt idx="3">
                  <c:v>280</c:v>
                </c:pt>
                <c:pt idx="4">
                  <c:v>310</c:v>
                </c:pt>
                <c:pt idx="5">
                  <c:v>300</c:v>
                </c:pt>
                <c:pt idx="6">
                  <c:v>280</c:v>
                </c:pt>
                <c:pt idx="7">
                  <c:v>250</c:v>
                </c:pt>
                <c:pt idx="8">
                  <c:v>230</c:v>
                </c:pt>
                <c:pt idx="9">
                  <c:v>220</c:v>
                </c:pt>
                <c:pt idx="10">
                  <c:v>210</c:v>
                </c:pt>
                <c:pt idx="11">
                  <c:v>180</c:v>
                </c:pt>
                <c:pt idx="12">
                  <c:v>210</c:v>
                </c:pt>
                <c:pt idx="13">
                  <c:v>240</c:v>
                </c:pt>
                <c:pt idx="14">
                  <c:v>250</c:v>
                </c:pt>
                <c:pt idx="15">
                  <c:v>290</c:v>
                </c:pt>
                <c:pt idx="16">
                  <c:v>330</c:v>
                </c:pt>
                <c:pt idx="17">
                  <c:v>310</c:v>
                </c:pt>
                <c:pt idx="18">
                  <c:v>290</c:v>
                </c:pt>
                <c:pt idx="19">
                  <c:v>270</c:v>
                </c:pt>
                <c:pt idx="20">
                  <c:v>250</c:v>
                </c:pt>
                <c:pt idx="21">
                  <c:v>250</c:v>
                </c:pt>
                <c:pt idx="22">
                  <c:v>240</c:v>
                </c:pt>
                <c:pt idx="23">
                  <c:v>210</c:v>
                </c:pt>
                <c:pt idx="24">
                  <c:v>220</c:v>
                </c:pt>
                <c:pt idx="25">
                  <c:v>250</c:v>
                </c:pt>
                <c:pt idx="26">
                  <c:v>270</c:v>
                </c:pt>
                <c:pt idx="27">
                  <c:v>310</c:v>
                </c:pt>
                <c:pt idx="28">
                  <c:v>360</c:v>
                </c:pt>
                <c:pt idx="29">
                  <c:v>330</c:v>
                </c:pt>
                <c:pt idx="30">
                  <c:v>310</c:v>
                </c:pt>
                <c:pt idx="31">
                  <c:v>300</c:v>
                </c:pt>
                <c:pt idx="32">
                  <c:v>280</c:v>
                </c:pt>
                <c:pt idx="33">
                  <c:v>270</c:v>
                </c:pt>
                <c:pt idx="34">
                  <c:v>260</c:v>
                </c:pt>
                <c:pt idx="35">
                  <c:v>230</c:v>
                </c:pt>
                <c:pt idx="36">
                  <c:v>250</c:v>
                </c:pt>
                <c:pt idx="37">
                  <c:v>270</c:v>
                </c:pt>
                <c:pt idx="38">
                  <c:v>280</c:v>
                </c:pt>
                <c:pt idx="39">
                  <c:v>320</c:v>
                </c:pt>
                <c:pt idx="40">
                  <c:v>380</c:v>
                </c:pt>
                <c:pt idx="41">
                  <c:v>360</c:v>
                </c:pt>
                <c:pt idx="42">
                  <c:v>320</c:v>
                </c:pt>
                <c:pt idx="43">
                  <c:v>310</c:v>
                </c:pt>
                <c:pt idx="44">
                  <c:v>300</c:v>
                </c:pt>
                <c:pt idx="45">
                  <c:v>290</c:v>
                </c:pt>
                <c:pt idx="46">
                  <c:v>270</c:v>
                </c:pt>
                <c:pt idx="47">
                  <c:v>260</c:v>
                </c:pt>
                <c:pt idx="48">
                  <c:v>270</c:v>
                </c:pt>
                <c:pt idx="49">
                  <c:v>280</c:v>
                </c:pt>
                <c:pt idx="50">
                  <c:v>300</c:v>
                </c:pt>
                <c:pt idx="51">
                  <c:v>340</c:v>
                </c:pt>
                <c:pt idx="52">
                  <c:v>390</c:v>
                </c:pt>
                <c:pt idx="53">
                  <c:v>380</c:v>
                </c:pt>
                <c:pt idx="54">
                  <c:v>350</c:v>
                </c:pt>
                <c:pt idx="55">
                  <c:v>340</c:v>
                </c:pt>
                <c:pt idx="56">
                  <c:v>320</c:v>
                </c:pt>
                <c:pt idx="57">
                  <c:v>310</c:v>
                </c:pt>
                <c:pt idx="58">
                  <c:v>300</c:v>
                </c:pt>
                <c:pt idx="59">
                  <c:v>290</c:v>
                </c:pt>
              </c:numCache>
            </c:numRef>
          </c:val>
          <c:extLst>
            <c:ext xmlns:c16="http://schemas.microsoft.com/office/drawing/2014/chart" uri="{C3380CC4-5D6E-409C-BE32-E72D297353CC}">
              <c16:uniqueId val="{00000001-4369-473E-9D75-953968F5F020}"/>
            </c:ext>
          </c:extLst>
        </c:ser>
        <c:ser>
          <c:idx val="2"/>
          <c:order val="2"/>
          <c:tx>
            <c:strRef>
              <c:f>'Mower Unit Sales'!$D$3</c:f>
              <c:strCache>
                <c:ptCount val="1"/>
                <c:pt idx="0">
                  <c:v>Europe</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Sales'!$D$4:$D$63</c:f>
              <c:numCache>
                <c:formatCode>General</c:formatCode>
                <c:ptCount val="60"/>
                <c:pt idx="0">
                  <c:v>720</c:v>
                </c:pt>
                <c:pt idx="1">
                  <c:v>990</c:v>
                </c:pt>
                <c:pt idx="2">
                  <c:v>1320</c:v>
                </c:pt>
                <c:pt idx="3">
                  <c:v>1650</c:v>
                </c:pt>
                <c:pt idx="4">
                  <c:v>1590</c:v>
                </c:pt>
                <c:pt idx="5">
                  <c:v>1620</c:v>
                </c:pt>
                <c:pt idx="6">
                  <c:v>1590</c:v>
                </c:pt>
                <c:pt idx="7">
                  <c:v>1560</c:v>
                </c:pt>
                <c:pt idx="8">
                  <c:v>1590</c:v>
                </c:pt>
                <c:pt idx="9">
                  <c:v>1320</c:v>
                </c:pt>
                <c:pt idx="10">
                  <c:v>990</c:v>
                </c:pt>
                <c:pt idx="11">
                  <c:v>660</c:v>
                </c:pt>
                <c:pt idx="12">
                  <c:v>690</c:v>
                </c:pt>
                <c:pt idx="13">
                  <c:v>1020</c:v>
                </c:pt>
                <c:pt idx="14">
                  <c:v>1290</c:v>
                </c:pt>
                <c:pt idx="15">
                  <c:v>1620</c:v>
                </c:pt>
                <c:pt idx="16">
                  <c:v>1650</c:v>
                </c:pt>
                <c:pt idx="17">
                  <c:v>1590</c:v>
                </c:pt>
                <c:pt idx="18">
                  <c:v>1560</c:v>
                </c:pt>
                <c:pt idx="19">
                  <c:v>1530</c:v>
                </c:pt>
                <c:pt idx="20">
                  <c:v>1590</c:v>
                </c:pt>
                <c:pt idx="21">
                  <c:v>1260</c:v>
                </c:pt>
                <c:pt idx="22">
                  <c:v>900</c:v>
                </c:pt>
                <c:pt idx="23">
                  <c:v>660</c:v>
                </c:pt>
                <c:pt idx="24">
                  <c:v>570</c:v>
                </c:pt>
                <c:pt idx="25">
                  <c:v>840</c:v>
                </c:pt>
                <c:pt idx="26">
                  <c:v>1110</c:v>
                </c:pt>
                <c:pt idx="27">
                  <c:v>1500</c:v>
                </c:pt>
                <c:pt idx="28">
                  <c:v>1440</c:v>
                </c:pt>
                <c:pt idx="29">
                  <c:v>1410</c:v>
                </c:pt>
                <c:pt idx="30">
                  <c:v>1440</c:v>
                </c:pt>
                <c:pt idx="31">
                  <c:v>1410</c:v>
                </c:pt>
                <c:pt idx="32">
                  <c:v>1350</c:v>
                </c:pt>
                <c:pt idx="33">
                  <c:v>1080</c:v>
                </c:pt>
                <c:pt idx="34">
                  <c:v>840</c:v>
                </c:pt>
                <c:pt idx="35">
                  <c:v>510</c:v>
                </c:pt>
                <c:pt idx="36">
                  <c:v>480</c:v>
                </c:pt>
                <c:pt idx="37">
                  <c:v>750</c:v>
                </c:pt>
                <c:pt idx="38">
                  <c:v>1140</c:v>
                </c:pt>
                <c:pt idx="39">
                  <c:v>1410</c:v>
                </c:pt>
                <c:pt idx="40">
                  <c:v>1340</c:v>
                </c:pt>
                <c:pt idx="41">
                  <c:v>1360</c:v>
                </c:pt>
                <c:pt idx="42">
                  <c:v>1410</c:v>
                </c:pt>
                <c:pt idx="43">
                  <c:v>1490</c:v>
                </c:pt>
                <c:pt idx="44">
                  <c:v>1310</c:v>
                </c:pt>
                <c:pt idx="45">
                  <c:v>980</c:v>
                </c:pt>
                <c:pt idx="46">
                  <c:v>770</c:v>
                </c:pt>
                <c:pt idx="47">
                  <c:v>430</c:v>
                </c:pt>
                <c:pt idx="48">
                  <c:v>400</c:v>
                </c:pt>
                <c:pt idx="49">
                  <c:v>750</c:v>
                </c:pt>
                <c:pt idx="50">
                  <c:v>970</c:v>
                </c:pt>
                <c:pt idx="51">
                  <c:v>1310</c:v>
                </c:pt>
                <c:pt idx="52">
                  <c:v>1260</c:v>
                </c:pt>
                <c:pt idx="53">
                  <c:v>1240</c:v>
                </c:pt>
                <c:pt idx="54">
                  <c:v>1300</c:v>
                </c:pt>
                <c:pt idx="55">
                  <c:v>1250</c:v>
                </c:pt>
                <c:pt idx="56">
                  <c:v>1210</c:v>
                </c:pt>
                <c:pt idx="57">
                  <c:v>970</c:v>
                </c:pt>
                <c:pt idx="58">
                  <c:v>650</c:v>
                </c:pt>
                <c:pt idx="59">
                  <c:v>300</c:v>
                </c:pt>
              </c:numCache>
            </c:numRef>
          </c:val>
          <c:extLst>
            <c:ext xmlns:c16="http://schemas.microsoft.com/office/drawing/2014/chart" uri="{C3380CC4-5D6E-409C-BE32-E72D297353CC}">
              <c16:uniqueId val="{00000002-4369-473E-9D75-953968F5F020}"/>
            </c:ext>
          </c:extLst>
        </c:ser>
        <c:ser>
          <c:idx val="3"/>
          <c:order val="3"/>
          <c:tx>
            <c:strRef>
              <c:f>'Mower Unit Sales'!$E$3</c:f>
              <c:strCache>
                <c:ptCount val="1"/>
                <c:pt idx="0">
                  <c:v>Pacific</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Sales'!$E$4:$E$63</c:f>
              <c:numCache>
                <c:formatCode>General</c:formatCode>
                <c:ptCount val="60"/>
                <c:pt idx="0">
                  <c:v>100</c:v>
                </c:pt>
                <c:pt idx="1">
                  <c:v>120</c:v>
                </c:pt>
                <c:pt idx="2">
                  <c:v>110</c:v>
                </c:pt>
                <c:pt idx="3">
                  <c:v>120</c:v>
                </c:pt>
                <c:pt idx="4">
                  <c:v>130</c:v>
                </c:pt>
                <c:pt idx="5">
                  <c:v>120</c:v>
                </c:pt>
                <c:pt idx="6">
                  <c:v>140</c:v>
                </c:pt>
                <c:pt idx="7">
                  <c:v>130</c:v>
                </c:pt>
                <c:pt idx="8">
                  <c:v>130</c:v>
                </c:pt>
                <c:pt idx="9">
                  <c:v>120</c:v>
                </c:pt>
                <c:pt idx="10">
                  <c:v>130</c:v>
                </c:pt>
                <c:pt idx="11">
                  <c:v>140</c:v>
                </c:pt>
                <c:pt idx="12">
                  <c:v>140</c:v>
                </c:pt>
                <c:pt idx="13">
                  <c:v>150</c:v>
                </c:pt>
                <c:pt idx="14">
                  <c:v>140</c:v>
                </c:pt>
                <c:pt idx="15">
                  <c:v>150</c:v>
                </c:pt>
                <c:pt idx="16">
                  <c:v>130</c:v>
                </c:pt>
                <c:pt idx="17">
                  <c:v>140</c:v>
                </c:pt>
                <c:pt idx="18">
                  <c:v>150</c:v>
                </c:pt>
                <c:pt idx="19">
                  <c:v>140</c:v>
                </c:pt>
                <c:pt idx="20">
                  <c:v>150</c:v>
                </c:pt>
                <c:pt idx="21">
                  <c:v>160</c:v>
                </c:pt>
                <c:pt idx="22">
                  <c:v>150</c:v>
                </c:pt>
                <c:pt idx="23">
                  <c:v>150</c:v>
                </c:pt>
                <c:pt idx="24">
                  <c:v>160</c:v>
                </c:pt>
                <c:pt idx="25">
                  <c:v>150</c:v>
                </c:pt>
                <c:pt idx="26">
                  <c:v>160</c:v>
                </c:pt>
                <c:pt idx="27">
                  <c:v>170</c:v>
                </c:pt>
                <c:pt idx="28">
                  <c:v>160</c:v>
                </c:pt>
                <c:pt idx="29">
                  <c:v>170</c:v>
                </c:pt>
                <c:pt idx="30">
                  <c:v>160</c:v>
                </c:pt>
                <c:pt idx="31">
                  <c:v>170</c:v>
                </c:pt>
                <c:pt idx="32">
                  <c:v>180</c:v>
                </c:pt>
                <c:pt idx="33">
                  <c:v>180</c:v>
                </c:pt>
                <c:pt idx="34">
                  <c:v>190</c:v>
                </c:pt>
                <c:pt idx="35">
                  <c:v>180</c:v>
                </c:pt>
                <c:pt idx="36">
                  <c:v>200</c:v>
                </c:pt>
                <c:pt idx="37">
                  <c:v>190</c:v>
                </c:pt>
                <c:pt idx="38">
                  <c:v>200</c:v>
                </c:pt>
                <c:pt idx="39">
                  <c:v>210</c:v>
                </c:pt>
                <c:pt idx="40">
                  <c:v>190</c:v>
                </c:pt>
                <c:pt idx="41">
                  <c:v>200</c:v>
                </c:pt>
                <c:pt idx="42">
                  <c:v>200</c:v>
                </c:pt>
                <c:pt idx="43">
                  <c:v>210</c:v>
                </c:pt>
                <c:pt idx="44">
                  <c:v>220</c:v>
                </c:pt>
                <c:pt idx="45">
                  <c:v>210</c:v>
                </c:pt>
                <c:pt idx="46">
                  <c:v>220</c:v>
                </c:pt>
                <c:pt idx="47">
                  <c:v>230</c:v>
                </c:pt>
                <c:pt idx="48">
                  <c:v>200</c:v>
                </c:pt>
                <c:pt idx="49">
                  <c:v>190</c:v>
                </c:pt>
                <c:pt idx="50">
                  <c:v>210</c:v>
                </c:pt>
                <c:pt idx="51">
                  <c:v>220</c:v>
                </c:pt>
                <c:pt idx="52">
                  <c:v>200</c:v>
                </c:pt>
                <c:pt idx="53">
                  <c:v>210</c:v>
                </c:pt>
                <c:pt idx="54">
                  <c:v>230</c:v>
                </c:pt>
                <c:pt idx="55">
                  <c:v>220</c:v>
                </c:pt>
                <c:pt idx="56">
                  <c:v>220</c:v>
                </c:pt>
                <c:pt idx="57">
                  <c:v>230</c:v>
                </c:pt>
                <c:pt idx="58">
                  <c:v>240</c:v>
                </c:pt>
                <c:pt idx="59">
                  <c:v>230</c:v>
                </c:pt>
              </c:numCache>
            </c:numRef>
          </c:val>
          <c:extLst>
            <c:ext xmlns:c16="http://schemas.microsoft.com/office/drawing/2014/chart" uri="{C3380CC4-5D6E-409C-BE32-E72D297353CC}">
              <c16:uniqueId val="{00000003-4369-473E-9D75-953968F5F020}"/>
            </c:ext>
          </c:extLst>
        </c:ser>
        <c:ser>
          <c:idx val="4"/>
          <c:order val="4"/>
          <c:tx>
            <c:strRef>
              <c:f>'Mower Unit Sales'!$F$3</c:f>
              <c:strCache>
                <c:ptCount val="1"/>
                <c:pt idx="0">
                  <c:v>China</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numRef>
              <c:f>'Mower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'Mower Unit Sales'!$F$4:$F$63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5</c:v>
                </c:pt>
                <c:pt idx="52">
                  <c:v>16</c:v>
                </c:pt>
                <c:pt idx="53">
                  <c:v>22</c:v>
                </c:pt>
                <c:pt idx="54">
                  <c:v>26</c:v>
                </c:pt>
                <c:pt idx="55">
                  <c:v>14</c:v>
                </c:pt>
                <c:pt idx="56">
                  <c:v>15</c:v>
                </c:pt>
                <c:pt idx="57">
                  <c:v>11</c:v>
                </c:pt>
                <c:pt idx="58">
                  <c:v>3</c:v>
                </c:pt>
                <c:pt idx="59">
                  <c:v>1</c:v>
                </c:pt>
              </c:numCache>
            </c:numRef>
          </c:val>
          <c:extLst>
            <c:ext xmlns:c16="http://schemas.microsoft.com/office/drawing/2014/chart" uri="{C3380CC4-5D6E-409C-BE32-E72D297353CC}">
              <c16:uniqueId val="{00000004-4369-473E-9D75-953968F5F020}"/>
            </c:ext>
          </c:extLst>
        </c:ser>
        <c:dLbls>
          <c:showLegendKey val="0"/>
          <c:showVal val="0"/>
          <c:showCatName val="0"/>
          <c:showSerName val="0"/>
          <c:showPercent val="0"/>
          <c:showBubbleSize val="0"/>
        </c:dLbls>
        <c:gapWidth val="150"/>
        <c:overlap val="100"/>
        <c:axId val="537673288"/>
        <c:axId val="537668368"/>
      </c:barChart>
      <c:dateAx>
        <c:axId val="53767328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668368"/>
        <c:crosses val="autoZero"/>
        <c:auto val="1"/>
        <c:lblOffset val="100"/>
        <c:baseTimeUnit val="months"/>
      </c:dateAx>
      <c:valAx>
        <c:axId val="537668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7673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[MIS114_2B_2021_1811740406_3.xlsx]Mower Unit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MOWER UNIT SALES EACH QUARTER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'Mower Unit Sales'!$J$3</c:f>
              <c:strCache>
                <c:ptCount val="1"/>
                <c:pt idx="0">
                  <c:v>Sum of NA</c:v>
                </c:pt>
              </c:strCache>
            </c:strRef>
          </c:tx>
          <c:spPr>
            <a:solidFill>
              <a:schemeClr val="accent1"/>
            </a:solidFill>
            <a:ln>
              <a:noFill/>
            </a:ln>
            <a:effectLst/>
          </c:spPr>
          <c:invertIfNegative val="0"/>
          <c:cat>
            <c:multiLvlStrRef>
              <c:f>'Mower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'Mower Unit Sales'!$J$4:$J$29</c:f>
              <c:numCache>
                <c:formatCode>General</c:formatCode>
                <c:ptCount val="20"/>
                <c:pt idx="0">
                  <c:v>22050</c:v>
                </c:pt>
                <c:pt idx="1">
                  <c:v>29150</c:v>
                </c:pt>
                <c:pt idx="2">
                  <c:v>23350</c:v>
                </c:pt>
                <c:pt idx="3">
                  <c:v>15950</c:v>
                </c:pt>
                <c:pt idx="4">
                  <c:v>21970</c:v>
                </c:pt>
                <c:pt idx="5">
                  <c:v>28370</c:v>
                </c:pt>
                <c:pt idx="6">
                  <c:v>22750</c:v>
                </c:pt>
                <c:pt idx="7">
                  <c:v>15150</c:v>
                </c:pt>
                <c:pt idx="8">
                  <c:v>22370</c:v>
                </c:pt>
                <c:pt idx="9">
                  <c:v>29230</c:v>
                </c:pt>
                <c:pt idx="10">
                  <c:v>23090</c:v>
                </c:pt>
                <c:pt idx="11">
                  <c:v>15660</c:v>
                </c:pt>
                <c:pt idx="12">
                  <c:v>22540</c:v>
                </c:pt>
                <c:pt idx="13">
                  <c:v>28960</c:v>
                </c:pt>
                <c:pt idx="14">
                  <c:v>23440</c:v>
                </c:pt>
                <c:pt idx="15">
                  <c:v>16660</c:v>
                </c:pt>
                <c:pt idx="16">
                  <c:v>22780</c:v>
                </c:pt>
                <c:pt idx="17">
                  <c:v>28920</c:v>
                </c:pt>
                <c:pt idx="18">
                  <c:v>24130</c:v>
                </c:pt>
                <c:pt idx="19">
                  <c:v>16020</c:v>
                </c:pt>
              </c:numCache>
            </c:numRef>
          </c:val>
          <c:extLst>
            <c:ext xmlns:c16="http://schemas.microsoft.com/office/drawing/2014/chart" uri="{C3380CC4-5D6E-409C-BE32-E72D297353CC}">
              <c16:uniqueId val="{00000000-97AA-4BFB-8AED-590C0623525E}"/>
            </c:ext>
          </c:extLst>
        </c:ser>
        <c:ser>
          <c:idx val="1"/>
          <c:order val="1"/>
          <c:tx>
            <c:strRef>
              <c:f>'Mower Unit Sales'!$K$3</c:f>
              <c:strCache>
                <c:ptCount val="1"/>
                <c:pt idx="0">
                  <c:v>Sum of SA</c:v>
                </c:pt>
              </c:strCache>
            </c:strRef>
          </c:tx>
          <c:spPr>
            <a:solidFill>
              <a:schemeClr val="accent2"/>
            </a:solidFill>
            <a:ln>
              <a:noFill/>
            </a:ln>
            <a:effectLst/>
          </c:spPr>
          <c:invertIfNegative val="0"/>
          <c:cat>
            <c:multiLvlStrRef>
              <c:f>'Mower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'Mower Unit Sales'!$K$4:$K$29</c:f>
              <c:numCache>
                <c:formatCode>General</c:formatCode>
                <c:ptCount val="20"/>
                <c:pt idx="0">
                  <c:v>670</c:v>
                </c:pt>
                <c:pt idx="1">
                  <c:v>890</c:v>
                </c:pt>
                <c:pt idx="2">
                  <c:v>760</c:v>
                </c:pt>
                <c:pt idx="3">
                  <c:v>610</c:v>
                </c:pt>
                <c:pt idx="4">
                  <c:v>700</c:v>
                </c:pt>
                <c:pt idx="5">
                  <c:v>930</c:v>
                </c:pt>
                <c:pt idx="6">
                  <c:v>810</c:v>
                </c:pt>
                <c:pt idx="7">
                  <c:v>700</c:v>
                </c:pt>
                <c:pt idx="8">
                  <c:v>740</c:v>
                </c:pt>
                <c:pt idx="9">
                  <c:v>1000</c:v>
                </c:pt>
                <c:pt idx="10">
                  <c:v>890</c:v>
                </c:pt>
                <c:pt idx="11">
                  <c:v>760</c:v>
                </c:pt>
                <c:pt idx="12">
                  <c:v>800</c:v>
                </c:pt>
                <c:pt idx="13">
                  <c:v>1060</c:v>
                </c:pt>
                <c:pt idx="14">
                  <c:v>930</c:v>
                </c:pt>
                <c:pt idx="15">
                  <c:v>820</c:v>
                </c:pt>
                <c:pt idx="16">
                  <c:v>850</c:v>
                </c:pt>
                <c:pt idx="17">
                  <c:v>1110</c:v>
                </c:pt>
                <c:pt idx="18">
                  <c:v>1010</c:v>
                </c:pt>
                <c:pt idx="19">
                  <c:v>900</c:v>
                </c:pt>
              </c:numCache>
            </c:numRef>
          </c:val>
          <c:extLst>
            <c:ext xmlns:c16="http://schemas.microsoft.com/office/drawing/2014/chart" uri="{C3380CC4-5D6E-409C-BE32-E72D297353CC}">
              <c16:uniqueId val="{00000001-97AA-4BFB-8AED-590C0623525E}"/>
            </c:ext>
          </c:extLst>
        </c:ser>
        <c:ser>
          <c:idx val="2"/>
          <c:order val="2"/>
          <c:tx>
            <c:strRef>
              <c:f>'Mower Unit Sales'!$L$3</c:f>
              <c:strCache>
                <c:ptCount val="1"/>
                <c:pt idx="0">
                  <c:v>Sum of Europe</c:v>
                </c:pt>
              </c:strCache>
            </c:strRef>
          </c:tx>
          <c:spPr>
            <a:solidFill>
              <a:schemeClr val="accent3"/>
            </a:solidFill>
            <a:ln>
              <a:noFill/>
            </a:ln>
            <a:effectLst/>
          </c:spPr>
          <c:invertIfNegative val="0"/>
          <c:cat>
            <c:multiLvlStrRef>
              <c:f>'Mower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'Mower Unit Sales'!$L$4:$L$29</c:f>
              <c:numCache>
                <c:formatCode>General</c:formatCode>
                <c:ptCount val="20"/>
                <c:pt idx="0">
                  <c:v>3030</c:v>
                </c:pt>
                <c:pt idx="1">
                  <c:v>4860</c:v>
                </c:pt>
                <c:pt idx="2">
                  <c:v>4740</c:v>
                </c:pt>
                <c:pt idx="3">
                  <c:v>2970</c:v>
                </c:pt>
                <c:pt idx="4">
                  <c:v>3000</c:v>
                </c:pt>
                <c:pt idx="5">
                  <c:v>4860</c:v>
                </c:pt>
                <c:pt idx="6">
                  <c:v>4680</c:v>
                </c:pt>
                <c:pt idx="7">
                  <c:v>2820</c:v>
                </c:pt>
                <c:pt idx="8">
                  <c:v>2520</c:v>
                </c:pt>
                <c:pt idx="9">
                  <c:v>4350</c:v>
                </c:pt>
                <c:pt idx="10">
                  <c:v>4200</c:v>
                </c:pt>
                <c:pt idx="11">
                  <c:v>2430</c:v>
                </c:pt>
                <c:pt idx="12">
                  <c:v>2370</c:v>
                </c:pt>
                <c:pt idx="13">
                  <c:v>4110</c:v>
                </c:pt>
                <c:pt idx="14">
                  <c:v>4210</c:v>
                </c:pt>
                <c:pt idx="15">
                  <c:v>2180</c:v>
                </c:pt>
                <c:pt idx="16">
                  <c:v>2120</c:v>
                </c:pt>
                <c:pt idx="17">
                  <c:v>3810</c:v>
                </c:pt>
                <c:pt idx="18">
                  <c:v>3760</c:v>
                </c:pt>
                <c:pt idx="19">
                  <c:v>1920</c:v>
                </c:pt>
              </c:numCache>
            </c:numRef>
          </c:val>
          <c:extLst>
            <c:ext xmlns:c16="http://schemas.microsoft.com/office/drawing/2014/chart" uri="{C3380CC4-5D6E-409C-BE32-E72D297353CC}">
              <c16:uniqueId val="{00000002-97AA-4BFB-8AED-590C0623525E}"/>
            </c:ext>
          </c:extLst>
        </c:ser>
        <c:ser>
          <c:idx val="3"/>
          <c:order val="3"/>
          <c:tx>
            <c:strRef>
              <c:f>'Mower Unit Sales'!$M$3</c:f>
              <c:strCache>
                <c:ptCount val="1"/>
                <c:pt idx="0">
                  <c:v>Sum of Pacific</c:v>
                </c:pt>
              </c:strCache>
            </c:strRef>
          </c:tx>
          <c:spPr>
            <a:solidFill>
              <a:schemeClr val="accent4"/>
            </a:solidFill>
            <a:ln>
              <a:noFill/>
            </a:ln>
            <a:effectLst/>
          </c:spPr>
          <c:invertIfNegative val="0"/>
          <c:cat>
            <c:multiLvlStrRef>
              <c:f>'Mower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'Mower Unit Sales'!$M$4:$M$29</c:f>
              <c:numCache>
                <c:formatCode>General</c:formatCode>
                <c:ptCount val="20"/>
                <c:pt idx="0">
                  <c:v>330</c:v>
                </c:pt>
                <c:pt idx="1">
                  <c:v>370</c:v>
                </c:pt>
                <c:pt idx="2">
                  <c:v>400</c:v>
                </c:pt>
                <c:pt idx="3">
                  <c:v>390</c:v>
                </c:pt>
                <c:pt idx="4">
                  <c:v>430</c:v>
                </c:pt>
                <c:pt idx="5">
                  <c:v>420</c:v>
                </c:pt>
                <c:pt idx="6">
                  <c:v>440</c:v>
                </c:pt>
                <c:pt idx="7">
                  <c:v>460</c:v>
                </c:pt>
                <c:pt idx="8">
                  <c:v>470</c:v>
                </c:pt>
                <c:pt idx="9">
                  <c:v>500</c:v>
                </c:pt>
                <c:pt idx="10">
                  <c:v>510</c:v>
                </c:pt>
                <c:pt idx="11">
                  <c:v>550</c:v>
                </c:pt>
                <c:pt idx="12">
                  <c:v>590</c:v>
                </c:pt>
                <c:pt idx="13">
                  <c:v>600</c:v>
                </c:pt>
                <c:pt idx="14">
                  <c:v>630</c:v>
                </c:pt>
                <c:pt idx="15">
                  <c:v>660</c:v>
                </c:pt>
                <c:pt idx="16">
                  <c:v>600</c:v>
                </c:pt>
                <c:pt idx="17">
                  <c:v>630</c:v>
                </c:pt>
                <c:pt idx="18">
                  <c:v>670</c:v>
                </c:pt>
                <c:pt idx="19">
                  <c:v>700</c:v>
                </c:pt>
              </c:numCache>
            </c:numRef>
          </c:val>
          <c:extLst>
            <c:ext xmlns:c16="http://schemas.microsoft.com/office/drawing/2014/chart" uri="{C3380CC4-5D6E-409C-BE32-E72D297353CC}">
              <c16:uniqueId val="{00000003-97AA-4BFB-8AED-590C0623525E}"/>
            </c:ext>
          </c:extLst>
        </c:ser>
        <c:ser>
          <c:idx val="4"/>
          <c:order val="4"/>
          <c:tx>
            <c:strRef>
              <c:f>'Mower Unit Sales'!$N$3</c:f>
              <c:strCache>
                <c:ptCount val="1"/>
                <c:pt idx="0">
                  <c:v>Sum of China</c:v>
                </c:pt>
              </c:strCache>
            </c:strRef>
          </c:tx>
          <c:spPr>
            <a:solidFill>
              <a:schemeClr val="accent5"/>
            </a:solidFill>
            <a:ln>
              <a:noFill/>
            </a:ln>
            <a:effectLst/>
          </c:spPr>
          <c:invertIfNegative val="0"/>
          <c:cat>
            <c:multiLvlStrRef>
              <c:f>'Mower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'Mower Unit Sales'!$N$4:$N$29</c:f>
              <c:numCache>
                <c:formatCode>General</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43</c:v>
                </c:pt>
                <c:pt idx="18">
                  <c:v>55</c:v>
                </c:pt>
                <c:pt idx="19">
                  <c:v>15</c:v>
                </c:pt>
              </c:numCache>
            </c:numRef>
          </c:val>
          <c:extLst>
            <c:ext xmlns:c16="http://schemas.microsoft.com/office/drawing/2014/chart" uri="{C3380CC4-5D6E-409C-BE32-E72D297353CC}">
              <c16:uniqueId val="{00000004-97AA-4BFB-8AED-590C0623525E}"/>
            </c:ext>
          </c:extLst>
        </c:ser>
        <c:dLbls>
          <c:showLegendKey val="0"/>
          <c:showVal val="0"/>
          <c:showCatName val="0"/>
          <c:showSerName val="0"/>
          <c:showPercent val="0"/>
          <c:showBubbleSize val="0"/>
        </c:dLbls>
        <c:gapWidth val="150"/>
        <c:overlap val="100"/>
        <c:axId val="610758112"/>
        <c:axId val="610762048"/>
      </c:barChart>
      <c:catAx>
        <c:axId val="61075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62048"/>
        <c:crosses val="autoZero"/>
        <c:auto val="1"/>
        <c:lblAlgn val="ctr"/>
        <c:lblOffset val="100"/>
        <c:noMultiLvlLbl val="0"/>
      </c:catAx>
      <c:valAx>
        <c:axId val="610762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5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400" b="1" i="0" u="none" strike="noStrike" cap="none" baseline="0">
                <a:effectLst/>
              </a:rPr>
              <a:t>MONTHLY TRACTOR</a:t>
            </a:r>
            <a:r>
              <a:rPr lang="en-US" b="1" baseline="0"/>
              <a:t> UNIT SALES</a:t>
            </a: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stacked"/>
        <c:varyColors val="0"/>
        <c:ser>
          <c:idx val="0"/>
          <c:order val="0"/>
          <c:tx>
            <c:strRef>
              <c:f>'Tractor Unit Sales'!$B$3</c:f>
              <c:strCache>
                <c:ptCount val="1"/>
                <c:pt idx="0">
                  <c:v>NA</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Sales'!$B$4:$B$63</c:f>
              <c:numCache>
                <c:formatCode>General</c:formatCode>
                <c:ptCount val="60"/>
                <c:pt idx="0">
                  <c:v>570</c:v>
                </c:pt>
                <c:pt idx="1">
                  <c:v>611</c:v>
                </c:pt>
                <c:pt idx="2">
                  <c:v>630</c:v>
                </c:pt>
                <c:pt idx="3">
                  <c:v>684</c:v>
                </c:pt>
                <c:pt idx="4">
                  <c:v>650</c:v>
                </c:pt>
                <c:pt idx="5">
                  <c:v>600</c:v>
                </c:pt>
                <c:pt idx="6">
                  <c:v>512</c:v>
                </c:pt>
                <c:pt idx="7">
                  <c:v>500</c:v>
                </c:pt>
                <c:pt idx="8">
                  <c:v>478</c:v>
                </c:pt>
                <c:pt idx="9">
                  <c:v>455</c:v>
                </c:pt>
                <c:pt idx="10">
                  <c:v>407</c:v>
                </c:pt>
                <c:pt idx="11">
                  <c:v>360</c:v>
                </c:pt>
                <c:pt idx="12">
                  <c:v>571</c:v>
                </c:pt>
                <c:pt idx="13">
                  <c:v>650</c:v>
                </c:pt>
                <c:pt idx="14">
                  <c:v>740</c:v>
                </c:pt>
                <c:pt idx="15">
                  <c:v>840</c:v>
                </c:pt>
                <c:pt idx="16">
                  <c:v>830</c:v>
                </c:pt>
                <c:pt idx="17">
                  <c:v>760</c:v>
                </c:pt>
                <c:pt idx="18">
                  <c:v>681</c:v>
                </c:pt>
                <c:pt idx="19">
                  <c:v>670</c:v>
                </c:pt>
                <c:pt idx="20">
                  <c:v>640</c:v>
                </c:pt>
                <c:pt idx="21">
                  <c:v>620</c:v>
                </c:pt>
                <c:pt idx="22">
                  <c:v>570</c:v>
                </c:pt>
                <c:pt idx="23">
                  <c:v>533</c:v>
                </c:pt>
                <c:pt idx="24">
                  <c:v>620</c:v>
                </c:pt>
                <c:pt idx="25">
                  <c:v>792</c:v>
                </c:pt>
                <c:pt idx="26">
                  <c:v>890</c:v>
                </c:pt>
                <c:pt idx="27">
                  <c:v>960</c:v>
                </c:pt>
                <c:pt idx="28">
                  <c:v>1040</c:v>
                </c:pt>
                <c:pt idx="29">
                  <c:v>1032</c:v>
                </c:pt>
                <c:pt idx="30">
                  <c:v>1006</c:v>
                </c:pt>
                <c:pt idx="31">
                  <c:v>910</c:v>
                </c:pt>
                <c:pt idx="32">
                  <c:v>803</c:v>
                </c:pt>
                <c:pt idx="33">
                  <c:v>730</c:v>
                </c:pt>
                <c:pt idx="34">
                  <c:v>699</c:v>
                </c:pt>
                <c:pt idx="35">
                  <c:v>647</c:v>
                </c:pt>
                <c:pt idx="36">
                  <c:v>730</c:v>
                </c:pt>
                <c:pt idx="37">
                  <c:v>930</c:v>
                </c:pt>
                <c:pt idx="38">
                  <c:v>1160</c:v>
                </c:pt>
                <c:pt idx="39">
                  <c:v>1510</c:v>
                </c:pt>
                <c:pt idx="40">
                  <c:v>1650</c:v>
                </c:pt>
                <c:pt idx="41">
                  <c:v>1490</c:v>
                </c:pt>
                <c:pt idx="42">
                  <c:v>1460</c:v>
                </c:pt>
                <c:pt idx="43">
                  <c:v>1390</c:v>
                </c:pt>
                <c:pt idx="44">
                  <c:v>1360</c:v>
                </c:pt>
                <c:pt idx="45">
                  <c:v>1340</c:v>
                </c:pt>
                <c:pt idx="46">
                  <c:v>1240</c:v>
                </c:pt>
                <c:pt idx="47">
                  <c:v>1103</c:v>
                </c:pt>
                <c:pt idx="48">
                  <c:v>1250</c:v>
                </c:pt>
                <c:pt idx="49">
                  <c:v>1550</c:v>
                </c:pt>
                <c:pt idx="50">
                  <c:v>1820</c:v>
                </c:pt>
                <c:pt idx="51">
                  <c:v>2010</c:v>
                </c:pt>
                <c:pt idx="52">
                  <c:v>2230</c:v>
                </c:pt>
                <c:pt idx="53">
                  <c:v>2490</c:v>
                </c:pt>
                <c:pt idx="54">
                  <c:v>2440</c:v>
                </c:pt>
                <c:pt idx="55">
                  <c:v>2334</c:v>
                </c:pt>
                <c:pt idx="56">
                  <c:v>2190</c:v>
                </c:pt>
                <c:pt idx="57">
                  <c:v>2080</c:v>
                </c:pt>
                <c:pt idx="58">
                  <c:v>2050</c:v>
                </c:pt>
                <c:pt idx="59">
                  <c:v>2004</c:v>
                </c:pt>
              </c:numCache>
            </c:numRef>
          </c:val>
          <c:extLst>
            <c:ext xmlns:c16="http://schemas.microsoft.com/office/drawing/2014/chart" uri="{C3380CC4-5D6E-409C-BE32-E72D297353CC}">
              <c16:uniqueId val="{00000000-374E-413C-BBCF-D9A911BB0EEC}"/>
            </c:ext>
          </c:extLst>
        </c:ser>
        <c:ser>
          <c:idx val="1"/>
          <c:order val="1"/>
          <c:tx>
            <c:strRef>
              <c:f>'Tractor Unit Sales'!$C$3</c:f>
              <c:strCache>
                <c:ptCount val="1"/>
                <c:pt idx="0">
                  <c:v>SA</c:v>
                </c:pt>
              </c:strCache>
            </c:strRef>
          </c:tx>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Sales'!$C$4:$C$63</c:f>
              <c:numCache>
                <c:formatCode>General</c:formatCode>
                <c:ptCount val="60"/>
                <c:pt idx="0">
                  <c:v>250</c:v>
                </c:pt>
                <c:pt idx="1">
                  <c:v>270</c:v>
                </c:pt>
                <c:pt idx="2">
                  <c:v>260</c:v>
                </c:pt>
                <c:pt idx="3">
                  <c:v>270</c:v>
                </c:pt>
                <c:pt idx="4">
                  <c:v>280</c:v>
                </c:pt>
                <c:pt idx="5">
                  <c:v>270</c:v>
                </c:pt>
                <c:pt idx="6">
                  <c:v>264</c:v>
                </c:pt>
                <c:pt idx="7">
                  <c:v>280</c:v>
                </c:pt>
                <c:pt idx="8">
                  <c:v>290</c:v>
                </c:pt>
                <c:pt idx="9">
                  <c:v>280</c:v>
                </c:pt>
                <c:pt idx="10">
                  <c:v>290</c:v>
                </c:pt>
                <c:pt idx="11">
                  <c:v>280</c:v>
                </c:pt>
                <c:pt idx="12">
                  <c:v>320</c:v>
                </c:pt>
                <c:pt idx="13">
                  <c:v>350</c:v>
                </c:pt>
                <c:pt idx="14">
                  <c:v>390</c:v>
                </c:pt>
                <c:pt idx="15">
                  <c:v>440</c:v>
                </c:pt>
                <c:pt idx="16">
                  <c:v>470</c:v>
                </c:pt>
                <c:pt idx="17">
                  <c:v>490</c:v>
                </c:pt>
                <c:pt idx="18">
                  <c:v>481</c:v>
                </c:pt>
                <c:pt idx="19">
                  <c:v>460</c:v>
                </c:pt>
                <c:pt idx="20">
                  <c:v>460</c:v>
                </c:pt>
                <c:pt idx="21">
                  <c:v>440</c:v>
                </c:pt>
                <c:pt idx="22">
                  <c:v>436</c:v>
                </c:pt>
                <c:pt idx="23">
                  <c:v>420</c:v>
                </c:pt>
                <c:pt idx="24">
                  <c:v>510</c:v>
                </c:pt>
                <c:pt idx="25">
                  <c:v>590</c:v>
                </c:pt>
                <c:pt idx="26">
                  <c:v>610</c:v>
                </c:pt>
                <c:pt idx="27">
                  <c:v>600</c:v>
                </c:pt>
                <c:pt idx="28">
                  <c:v>620</c:v>
                </c:pt>
                <c:pt idx="29">
                  <c:v>640</c:v>
                </c:pt>
                <c:pt idx="30">
                  <c:v>590</c:v>
                </c:pt>
                <c:pt idx="31">
                  <c:v>600</c:v>
                </c:pt>
                <c:pt idx="32">
                  <c:v>670</c:v>
                </c:pt>
                <c:pt idx="33">
                  <c:v>630</c:v>
                </c:pt>
                <c:pt idx="34">
                  <c:v>710</c:v>
                </c:pt>
                <c:pt idx="35">
                  <c:v>570</c:v>
                </c:pt>
                <c:pt idx="36">
                  <c:v>650</c:v>
                </c:pt>
                <c:pt idx="37">
                  <c:v>680</c:v>
                </c:pt>
                <c:pt idx="38">
                  <c:v>724</c:v>
                </c:pt>
                <c:pt idx="39">
                  <c:v>730</c:v>
                </c:pt>
                <c:pt idx="40">
                  <c:v>760</c:v>
                </c:pt>
                <c:pt idx="41">
                  <c:v>800</c:v>
                </c:pt>
                <c:pt idx="42">
                  <c:v>840</c:v>
                </c:pt>
                <c:pt idx="43">
                  <c:v>830</c:v>
                </c:pt>
                <c:pt idx="44">
                  <c:v>820</c:v>
                </c:pt>
                <c:pt idx="45">
                  <c:v>810</c:v>
                </c:pt>
                <c:pt idx="46">
                  <c:v>827</c:v>
                </c:pt>
                <c:pt idx="47">
                  <c:v>750</c:v>
                </c:pt>
                <c:pt idx="48">
                  <c:v>780</c:v>
                </c:pt>
                <c:pt idx="49">
                  <c:v>805</c:v>
                </c:pt>
                <c:pt idx="50">
                  <c:v>830</c:v>
                </c:pt>
                <c:pt idx="51">
                  <c:v>890</c:v>
                </c:pt>
                <c:pt idx="52">
                  <c:v>930</c:v>
                </c:pt>
                <c:pt idx="53">
                  <c:v>980</c:v>
                </c:pt>
                <c:pt idx="54">
                  <c:v>1002</c:v>
                </c:pt>
                <c:pt idx="55">
                  <c:v>970</c:v>
                </c:pt>
                <c:pt idx="56">
                  <c:v>960</c:v>
                </c:pt>
                <c:pt idx="57">
                  <c:v>930</c:v>
                </c:pt>
                <c:pt idx="58">
                  <c:v>920</c:v>
                </c:pt>
                <c:pt idx="59">
                  <c:v>902</c:v>
                </c:pt>
              </c:numCache>
            </c:numRef>
          </c:val>
          <c:extLst>
            <c:ext xmlns:c16="http://schemas.microsoft.com/office/drawing/2014/chart" uri="{C3380CC4-5D6E-409C-BE32-E72D297353CC}">
              <c16:uniqueId val="{00000001-374E-413C-BBCF-D9A911BB0EEC}"/>
            </c:ext>
          </c:extLst>
        </c:ser>
        <c:ser>
          <c:idx val="2"/>
          <c:order val="2"/>
          <c:tx>
            <c:strRef>
              <c:f>'Tractor Unit Sales'!$D$3</c:f>
              <c:strCache>
                <c:ptCount val="1"/>
                <c:pt idx="0">
                  <c:v>Eur</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Sales'!$D$4:$D$63</c:f>
              <c:numCache>
                <c:formatCode>General</c:formatCode>
                <c:ptCount val="60"/>
                <c:pt idx="0">
                  <c:v>560</c:v>
                </c:pt>
                <c:pt idx="1">
                  <c:v>600</c:v>
                </c:pt>
                <c:pt idx="2">
                  <c:v>680</c:v>
                </c:pt>
                <c:pt idx="3">
                  <c:v>650</c:v>
                </c:pt>
                <c:pt idx="4">
                  <c:v>580</c:v>
                </c:pt>
                <c:pt idx="5">
                  <c:v>590</c:v>
                </c:pt>
                <c:pt idx="6">
                  <c:v>760</c:v>
                </c:pt>
                <c:pt idx="7">
                  <c:v>645</c:v>
                </c:pt>
                <c:pt idx="8">
                  <c:v>650</c:v>
                </c:pt>
                <c:pt idx="9">
                  <c:v>670</c:v>
                </c:pt>
                <c:pt idx="10">
                  <c:v>888</c:v>
                </c:pt>
                <c:pt idx="11">
                  <c:v>850</c:v>
                </c:pt>
                <c:pt idx="12">
                  <c:v>620</c:v>
                </c:pt>
                <c:pt idx="13">
                  <c:v>760</c:v>
                </c:pt>
                <c:pt idx="14">
                  <c:v>742</c:v>
                </c:pt>
                <c:pt idx="15">
                  <c:v>780</c:v>
                </c:pt>
                <c:pt idx="16">
                  <c:v>690</c:v>
                </c:pt>
                <c:pt idx="17">
                  <c:v>721</c:v>
                </c:pt>
                <c:pt idx="18">
                  <c:v>680</c:v>
                </c:pt>
                <c:pt idx="19">
                  <c:v>711</c:v>
                </c:pt>
                <c:pt idx="20">
                  <c:v>695</c:v>
                </c:pt>
                <c:pt idx="21">
                  <c:v>650</c:v>
                </c:pt>
                <c:pt idx="22">
                  <c:v>680</c:v>
                </c:pt>
                <c:pt idx="23">
                  <c:v>657</c:v>
                </c:pt>
                <c:pt idx="24">
                  <c:v>610</c:v>
                </c:pt>
                <c:pt idx="25">
                  <c:v>680</c:v>
                </c:pt>
                <c:pt idx="26">
                  <c:v>730</c:v>
                </c:pt>
                <c:pt idx="27">
                  <c:v>820</c:v>
                </c:pt>
                <c:pt idx="28">
                  <c:v>810</c:v>
                </c:pt>
                <c:pt idx="29">
                  <c:v>807</c:v>
                </c:pt>
                <c:pt idx="30">
                  <c:v>760</c:v>
                </c:pt>
                <c:pt idx="31">
                  <c:v>720</c:v>
                </c:pt>
                <c:pt idx="32">
                  <c:v>660</c:v>
                </c:pt>
                <c:pt idx="33">
                  <c:v>630</c:v>
                </c:pt>
                <c:pt idx="34">
                  <c:v>603</c:v>
                </c:pt>
                <c:pt idx="35">
                  <c:v>570</c:v>
                </c:pt>
                <c:pt idx="36">
                  <c:v>500</c:v>
                </c:pt>
                <c:pt idx="37">
                  <c:v>590</c:v>
                </c:pt>
                <c:pt idx="38">
                  <c:v>620</c:v>
                </c:pt>
                <c:pt idx="39">
                  <c:v>730</c:v>
                </c:pt>
                <c:pt idx="40">
                  <c:v>740</c:v>
                </c:pt>
                <c:pt idx="41">
                  <c:v>720</c:v>
                </c:pt>
                <c:pt idx="42">
                  <c:v>670</c:v>
                </c:pt>
                <c:pt idx="43">
                  <c:v>610</c:v>
                </c:pt>
                <c:pt idx="44">
                  <c:v>599</c:v>
                </c:pt>
                <c:pt idx="45">
                  <c:v>560</c:v>
                </c:pt>
                <c:pt idx="46">
                  <c:v>550</c:v>
                </c:pt>
                <c:pt idx="47">
                  <c:v>520</c:v>
                </c:pt>
                <c:pt idx="48">
                  <c:v>480</c:v>
                </c:pt>
                <c:pt idx="49">
                  <c:v>523</c:v>
                </c:pt>
                <c:pt idx="50">
                  <c:v>560</c:v>
                </c:pt>
                <c:pt idx="51">
                  <c:v>570</c:v>
                </c:pt>
                <c:pt idx="52">
                  <c:v>590</c:v>
                </c:pt>
                <c:pt idx="53">
                  <c:v>600</c:v>
                </c:pt>
                <c:pt idx="54">
                  <c:v>580</c:v>
                </c:pt>
                <c:pt idx="55">
                  <c:v>570</c:v>
                </c:pt>
                <c:pt idx="56">
                  <c:v>550</c:v>
                </c:pt>
                <c:pt idx="57">
                  <c:v>530</c:v>
                </c:pt>
                <c:pt idx="58">
                  <c:v>517</c:v>
                </c:pt>
                <c:pt idx="59">
                  <c:v>490</c:v>
                </c:pt>
              </c:numCache>
            </c:numRef>
          </c:val>
          <c:extLst>
            <c:ext xmlns:c16="http://schemas.microsoft.com/office/drawing/2014/chart" uri="{C3380CC4-5D6E-409C-BE32-E72D297353CC}">
              <c16:uniqueId val="{00000002-374E-413C-BBCF-D9A911BB0EEC}"/>
            </c:ext>
          </c:extLst>
        </c:ser>
        <c:ser>
          <c:idx val="3"/>
          <c:order val="3"/>
          <c:tx>
            <c:strRef>
              <c:f>'Tractor Unit Sales'!$E$3</c:f>
              <c:strCache>
                <c:ptCount val="1"/>
                <c:pt idx="0">
                  <c:v>Pac</c:v>
                </c:pt>
              </c:strCache>
            </c:strRef>
          </c:tx>
          <c:spPr>
            <a:gradFill rotWithShape="1">
              <a:gsLst>
                <a:gs pos="0">
                  <a:schemeClr val="accent4">
                    <a:tint val="50000"/>
                    <a:satMod val="300000"/>
                  </a:schemeClr>
                </a:gs>
                <a:gs pos="35000">
                  <a:schemeClr val="accent4">
                    <a:tint val="37000"/>
                    <a:satMod val="300000"/>
                  </a:schemeClr>
                </a:gs>
                <a:gs pos="100000">
                  <a:schemeClr val="accent4">
                    <a:tint val="15000"/>
                    <a:satMod val="350000"/>
                  </a:schemeClr>
                </a:gs>
              </a:gsLst>
              <a:lin ang="16200000" scaled="1"/>
            </a:gradFill>
            <a:ln w="9525" cap="flat" cmpd="sng" algn="ctr">
              <a:solidFill>
                <a:schemeClr val="accent4">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Sales'!$E$4:$E$63</c:f>
              <c:numCache>
                <c:formatCode>General</c:formatCode>
                <c:ptCount val="60"/>
                <c:pt idx="0">
                  <c:v>212</c:v>
                </c:pt>
                <c:pt idx="1">
                  <c:v>230</c:v>
                </c:pt>
                <c:pt idx="2">
                  <c:v>240</c:v>
                </c:pt>
                <c:pt idx="3">
                  <c:v>263</c:v>
                </c:pt>
                <c:pt idx="4">
                  <c:v>269</c:v>
                </c:pt>
                <c:pt idx="5">
                  <c:v>280</c:v>
                </c:pt>
                <c:pt idx="6">
                  <c:v>290</c:v>
                </c:pt>
                <c:pt idx="7">
                  <c:v>270</c:v>
                </c:pt>
                <c:pt idx="8">
                  <c:v>263</c:v>
                </c:pt>
                <c:pt idx="9">
                  <c:v>258</c:v>
                </c:pt>
                <c:pt idx="10">
                  <c:v>240</c:v>
                </c:pt>
                <c:pt idx="11">
                  <c:v>230</c:v>
                </c:pt>
                <c:pt idx="12">
                  <c:v>250</c:v>
                </c:pt>
                <c:pt idx="13">
                  <c:v>275</c:v>
                </c:pt>
                <c:pt idx="14">
                  <c:v>270</c:v>
                </c:pt>
                <c:pt idx="15">
                  <c:v>280</c:v>
                </c:pt>
                <c:pt idx="16">
                  <c:v>290</c:v>
                </c:pt>
                <c:pt idx="17">
                  <c:v>300</c:v>
                </c:pt>
                <c:pt idx="18">
                  <c:v>312</c:v>
                </c:pt>
                <c:pt idx="19">
                  <c:v>305</c:v>
                </c:pt>
                <c:pt idx="20">
                  <c:v>290</c:v>
                </c:pt>
                <c:pt idx="21">
                  <c:v>260</c:v>
                </c:pt>
                <c:pt idx="22">
                  <c:v>250</c:v>
                </c:pt>
                <c:pt idx="23">
                  <c:v>240</c:v>
                </c:pt>
                <c:pt idx="24">
                  <c:v>250</c:v>
                </c:pt>
                <c:pt idx="25">
                  <c:v>250</c:v>
                </c:pt>
                <c:pt idx="26">
                  <c:v>260</c:v>
                </c:pt>
                <c:pt idx="27">
                  <c:v>270</c:v>
                </c:pt>
                <c:pt idx="28">
                  <c:v>290</c:v>
                </c:pt>
                <c:pt idx="29">
                  <c:v>310</c:v>
                </c:pt>
                <c:pt idx="30">
                  <c:v>340</c:v>
                </c:pt>
                <c:pt idx="31">
                  <c:v>320</c:v>
                </c:pt>
                <c:pt idx="32">
                  <c:v>313</c:v>
                </c:pt>
                <c:pt idx="33">
                  <c:v>290</c:v>
                </c:pt>
                <c:pt idx="34">
                  <c:v>280</c:v>
                </c:pt>
                <c:pt idx="35">
                  <c:v>260</c:v>
                </c:pt>
                <c:pt idx="36">
                  <c:v>287</c:v>
                </c:pt>
                <c:pt idx="37">
                  <c:v>290</c:v>
                </c:pt>
                <c:pt idx="38">
                  <c:v>300</c:v>
                </c:pt>
                <c:pt idx="39">
                  <c:v>310</c:v>
                </c:pt>
                <c:pt idx="40">
                  <c:v>330</c:v>
                </c:pt>
                <c:pt idx="41">
                  <c:v>340</c:v>
                </c:pt>
                <c:pt idx="42">
                  <c:v>350</c:v>
                </c:pt>
                <c:pt idx="43">
                  <c:v>341</c:v>
                </c:pt>
                <c:pt idx="44">
                  <c:v>330</c:v>
                </c:pt>
                <c:pt idx="45">
                  <c:v>320</c:v>
                </c:pt>
                <c:pt idx="46">
                  <c:v>300</c:v>
                </c:pt>
                <c:pt idx="47">
                  <c:v>290</c:v>
                </c:pt>
                <c:pt idx="48">
                  <c:v>200</c:v>
                </c:pt>
                <c:pt idx="49">
                  <c:v>210</c:v>
                </c:pt>
                <c:pt idx="50">
                  <c:v>220</c:v>
                </c:pt>
                <c:pt idx="51">
                  <c:v>230</c:v>
                </c:pt>
                <c:pt idx="52">
                  <c:v>253</c:v>
                </c:pt>
                <c:pt idx="53">
                  <c:v>270</c:v>
                </c:pt>
                <c:pt idx="54">
                  <c:v>280</c:v>
                </c:pt>
                <c:pt idx="55">
                  <c:v>250</c:v>
                </c:pt>
                <c:pt idx="56">
                  <c:v>230</c:v>
                </c:pt>
                <c:pt idx="57">
                  <c:v>220</c:v>
                </c:pt>
                <c:pt idx="58">
                  <c:v>190</c:v>
                </c:pt>
                <c:pt idx="59">
                  <c:v>190</c:v>
                </c:pt>
              </c:numCache>
            </c:numRef>
          </c:val>
          <c:extLst>
            <c:ext xmlns:c16="http://schemas.microsoft.com/office/drawing/2014/chart" uri="{C3380CC4-5D6E-409C-BE32-E72D297353CC}">
              <c16:uniqueId val="{00000003-374E-413C-BBCF-D9A911BB0EEC}"/>
            </c:ext>
          </c:extLst>
        </c:ser>
        <c:ser>
          <c:idx val="4"/>
          <c:order val="4"/>
          <c:tx>
            <c:strRef>
              <c:f>'Tractor Unit Sales'!$F$3</c:f>
              <c:strCache>
                <c:ptCount val="1"/>
                <c:pt idx="0">
                  <c:v>China</c:v>
                </c:pt>
              </c:strCache>
            </c:strRef>
          </c:tx>
          <c:spPr>
            <a:gradFill rotWithShape="1">
              <a:gsLst>
                <a:gs pos="0">
                  <a:schemeClr val="accent5">
                    <a:tint val="50000"/>
                    <a:satMod val="300000"/>
                  </a:schemeClr>
                </a:gs>
                <a:gs pos="35000">
                  <a:schemeClr val="accent5">
                    <a:tint val="37000"/>
                    <a:satMod val="300000"/>
                  </a:schemeClr>
                </a:gs>
                <a:gs pos="100000">
                  <a:schemeClr val="accent5">
                    <a:tint val="15000"/>
                    <a:satMod val="350000"/>
                  </a:schemeClr>
                </a:gs>
              </a:gsLst>
              <a:lin ang="16200000" scaled="1"/>
            </a:gradFill>
            <a:ln w="9525" cap="flat" cmpd="sng" algn="ctr">
              <a:solidFill>
                <a:schemeClr val="accent5">
                  <a:shade val="95000"/>
                </a:schemeClr>
              </a:solidFill>
              <a:round/>
            </a:ln>
            <a:effectLst>
              <a:outerShdw blurRad="40000" dist="20000" dir="5400000" rotWithShape="0">
                <a:srgbClr val="000000">
                  <a:alpha val="38000"/>
                </a:srgbClr>
              </a:outerShdw>
            </a:effectLst>
          </c:spPr>
          <c:invertIfNegative val="0"/>
          <c:cat>
            <c:numRef>
              <c:f>'Tractor Unit Sales'!$A$4:$A$63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'Tractor Unit Sales'!$F$4:$F$63</c:f>
              <c:numCache>
                <c:formatCode>General</c:formatCode>
                <c:ptCount val="6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10</c:v>
                </c:pt>
                <c:pt idx="25">
                  <c:v>12</c:v>
                </c:pt>
                <c:pt idx="26">
                  <c:v>20</c:v>
                </c:pt>
                <c:pt idx="27">
                  <c:v>22</c:v>
                </c:pt>
                <c:pt idx="28">
                  <c:v>20</c:v>
                </c:pt>
                <c:pt idx="29">
                  <c:v>24</c:v>
                </c:pt>
                <c:pt idx="30">
                  <c:v>20</c:v>
                </c:pt>
                <c:pt idx="31">
                  <c:v>31</c:v>
                </c:pt>
                <c:pt idx="32">
                  <c:v>30</c:v>
                </c:pt>
                <c:pt idx="33">
                  <c:v>37</c:v>
                </c:pt>
                <c:pt idx="34">
                  <c:v>32</c:v>
                </c:pt>
                <c:pt idx="35">
                  <c:v>33</c:v>
                </c:pt>
                <c:pt idx="36">
                  <c:v>35</c:v>
                </c:pt>
                <c:pt idx="37">
                  <c:v>50</c:v>
                </c:pt>
                <c:pt idx="38">
                  <c:v>63</c:v>
                </c:pt>
                <c:pt idx="39">
                  <c:v>68</c:v>
                </c:pt>
                <c:pt idx="40">
                  <c:v>70</c:v>
                </c:pt>
                <c:pt idx="41">
                  <c:v>82</c:v>
                </c:pt>
                <c:pt idx="42">
                  <c:v>80</c:v>
                </c:pt>
                <c:pt idx="43">
                  <c:v>90</c:v>
                </c:pt>
                <c:pt idx="44">
                  <c:v>100</c:v>
                </c:pt>
                <c:pt idx="45">
                  <c:v>102</c:v>
                </c:pt>
                <c:pt idx="46">
                  <c:v>110</c:v>
                </c:pt>
                <c:pt idx="47">
                  <c:v>114</c:v>
                </c:pt>
                <c:pt idx="48">
                  <c:v>111</c:v>
                </c:pt>
                <c:pt idx="49">
                  <c:v>121</c:v>
                </c:pt>
                <c:pt idx="50">
                  <c:v>123</c:v>
                </c:pt>
                <c:pt idx="51">
                  <c:v>120</c:v>
                </c:pt>
                <c:pt idx="52">
                  <c:v>130</c:v>
                </c:pt>
                <c:pt idx="53">
                  <c:v>136</c:v>
                </c:pt>
                <c:pt idx="54">
                  <c:v>134</c:v>
                </c:pt>
                <c:pt idx="55">
                  <c:v>132</c:v>
                </c:pt>
                <c:pt idx="56">
                  <c:v>137</c:v>
                </c:pt>
                <c:pt idx="57">
                  <c:v>130</c:v>
                </c:pt>
                <c:pt idx="58">
                  <c:v>139</c:v>
                </c:pt>
                <c:pt idx="59">
                  <c:v>131</c:v>
                </c:pt>
              </c:numCache>
            </c:numRef>
          </c:val>
          <c:extLst>
            <c:ext xmlns:c16="http://schemas.microsoft.com/office/drawing/2014/chart" uri="{C3380CC4-5D6E-409C-BE32-E72D297353CC}">
              <c16:uniqueId val="{00000004-374E-413C-BBCF-D9A911BB0EEC}"/>
            </c:ext>
          </c:extLst>
        </c:ser>
        <c:dLbls>
          <c:showLegendKey val="0"/>
          <c:showVal val="0"/>
          <c:showCatName val="0"/>
          <c:showSerName val="0"/>
          <c:showPercent val="0"/>
          <c:showBubbleSize val="0"/>
        </c:dLbls>
        <c:gapWidth val="150"/>
        <c:overlap val="100"/>
        <c:axId val="237097768"/>
        <c:axId val="237099736"/>
      </c:barChart>
      <c:dateAx>
        <c:axId val="237097768"/>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7099736"/>
        <c:crosses val="autoZero"/>
        <c:auto val="1"/>
        <c:lblOffset val="100"/>
        <c:baseTimeUnit val="months"/>
      </c:dateAx>
      <c:valAx>
        <c:axId val="237099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37097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[MIS114_2B_2021_1811740406_3.xlsx]Tractor Unit Sales!PivotTable5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TOTAL MOWER SALES EACH QUARTER BY REGION</a:t>
            </a:r>
            <a:endParaRPr lang="en-US"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'Tractor Unit Sales'!$J$3</c:f>
              <c:strCache>
                <c:ptCount val="1"/>
                <c:pt idx="0">
                  <c:v>Sum of NA</c:v>
                </c:pt>
              </c:strCache>
            </c:strRef>
          </c:tx>
          <c:spPr>
            <a:solidFill>
              <a:schemeClr val="accent1"/>
            </a:solidFill>
            <a:ln>
              <a:noFill/>
            </a:ln>
            <a:effectLst/>
          </c:spPr>
          <c:invertIfNegative val="0"/>
          <c:cat>
            <c:multiLvlStrRef>
              <c:f>'Tractor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'Tractor Unit Sales'!$J$4:$J$29</c:f>
              <c:numCache>
                <c:formatCode>General</c:formatCode>
                <c:ptCount val="20"/>
                <c:pt idx="0">
                  <c:v>1811</c:v>
                </c:pt>
                <c:pt idx="1">
                  <c:v>1934</c:v>
                </c:pt>
                <c:pt idx="2">
                  <c:v>1490</c:v>
                </c:pt>
                <c:pt idx="3">
                  <c:v>1222</c:v>
                </c:pt>
                <c:pt idx="4">
                  <c:v>1961</c:v>
                </c:pt>
                <c:pt idx="5">
                  <c:v>2430</c:v>
                </c:pt>
                <c:pt idx="6">
                  <c:v>1991</c:v>
                </c:pt>
                <c:pt idx="7">
                  <c:v>1723</c:v>
                </c:pt>
                <c:pt idx="8">
                  <c:v>2302</c:v>
                </c:pt>
                <c:pt idx="9">
                  <c:v>3032</c:v>
                </c:pt>
                <c:pt idx="10">
                  <c:v>2719</c:v>
                </c:pt>
                <c:pt idx="11">
                  <c:v>2076</c:v>
                </c:pt>
                <c:pt idx="12">
                  <c:v>2820</c:v>
                </c:pt>
                <c:pt idx="13">
                  <c:v>4650</c:v>
                </c:pt>
                <c:pt idx="14">
                  <c:v>4210</c:v>
                </c:pt>
                <c:pt idx="15">
                  <c:v>3683</c:v>
                </c:pt>
                <c:pt idx="16">
                  <c:v>4620</c:v>
                </c:pt>
                <c:pt idx="17">
                  <c:v>6730</c:v>
                </c:pt>
                <c:pt idx="18">
                  <c:v>6964</c:v>
                </c:pt>
                <c:pt idx="19">
                  <c:v>6134</c:v>
                </c:pt>
              </c:numCache>
            </c:numRef>
          </c:val>
          <c:extLst>
            <c:ext xmlns:c16="http://schemas.microsoft.com/office/drawing/2014/chart" uri="{C3380CC4-5D6E-409C-BE32-E72D297353CC}">
              <c16:uniqueId val="{00000000-83D2-4311-9C3F-6A52EC2C1E69}"/>
            </c:ext>
          </c:extLst>
        </c:ser>
        <c:ser>
          <c:idx val="1"/>
          <c:order val="1"/>
          <c:tx>
            <c:strRef>
              <c:f>'Tractor Unit Sales'!$K$3</c:f>
              <c:strCache>
                <c:ptCount val="1"/>
                <c:pt idx="0">
                  <c:v>Sum of SA</c:v>
                </c:pt>
              </c:strCache>
            </c:strRef>
          </c:tx>
          <c:spPr>
            <a:solidFill>
              <a:schemeClr val="accent2"/>
            </a:solidFill>
            <a:ln>
              <a:noFill/>
            </a:ln>
            <a:effectLst/>
          </c:spPr>
          <c:invertIfNegative val="0"/>
          <c:cat>
            <c:multiLvlStrRef>
              <c:f>'Tractor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'Tractor Unit Sales'!$K$4:$K$29</c:f>
              <c:numCache>
                <c:formatCode>General</c:formatCode>
                <c:ptCount val="20"/>
                <c:pt idx="0">
                  <c:v>780</c:v>
                </c:pt>
                <c:pt idx="1">
                  <c:v>820</c:v>
                </c:pt>
                <c:pt idx="2">
                  <c:v>834</c:v>
                </c:pt>
                <c:pt idx="3">
                  <c:v>850</c:v>
                </c:pt>
                <c:pt idx="4">
                  <c:v>1060</c:v>
                </c:pt>
                <c:pt idx="5">
                  <c:v>1400</c:v>
                </c:pt>
                <c:pt idx="6">
                  <c:v>1401</c:v>
                </c:pt>
                <c:pt idx="7">
                  <c:v>1296</c:v>
                </c:pt>
                <c:pt idx="8">
                  <c:v>1710</c:v>
                </c:pt>
                <c:pt idx="9">
                  <c:v>1860</c:v>
                </c:pt>
                <c:pt idx="10">
                  <c:v>1860</c:v>
                </c:pt>
                <c:pt idx="11">
                  <c:v>1910</c:v>
                </c:pt>
                <c:pt idx="12">
                  <c:v>2054</c:v>
                </c:pt>
                <c:pt idx="13">
                  <c:v>2290</c:v>
                </c:pt>
                <c:pt idx="14">
                  <c:v>2490</c:v>
                </c:pt>
                <c:pt idx="15">
                  <c:v>2387</c:v>
                </c:pt>
                <c:pt idx="16">
                  <c:v>2415</c:v>
                </c:pt>
                <c:pt idx="17">
                  <c:v>2800</c:v>
                </c:pt>
                <c:pt idx="18">
                  <c:v>2932</c:v>
                </c:pt>
                <c:pt idx="19">
                  <c:v>2752</c:v>
                </c:pt>
              </c:numCache>
            </c:numRef>
          </c:val>
          <c:extLst>
            <c:ext xmlns:c16="http://schemas.microsoft.com/office/drawing/2014/chart" uri="{C3380CC4-5D6E-409C-BE32-E72D297353CC}">
              <c16:uniqueId val="{00000001-83D2-4311-9C3F-6A52EC2C1E69}"/>
            </c:ext>
          </c:extLst>
        </c:ser>
        <c:ser>
          <c:idx val="2"/>
          <c:order val="2"/>
          <c:tx>
            <c:strRef>
              <c:f>'Tractor Unit Sales'!$L$3</c:f>
              <c:strCache>
                <c:ptCount val="1"/>
                <c:pt idx="0">
                  <c:v>Sum of Eur</c:v>
                </c:pt>
              </c:strCache>
            </c:strRef>
          </c:tx>
          <c:spPr>
            <a:solidFill>
              <a:schemeClr val="accent3"/>
            </a:solidFill>
            <a:ln>
              <a:noFill/>
            </a:ln>
            <a:effectLst/>
          </c:spPr>
          <c:invertIfNegative val="0"/>
          <c:cat>
            <c:multiLvlStrRef>
              <c:f>'Tractor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'Tractor Unit Sales'!$L$4:$L$29</c:f>
              <c:numCache>
                <c:formatCode>General</c:formatCode>
                <c:ptCount val="20"/>
                <c:pt idx="0">
                  <c:v>1840</c:v>
                </c:pt>
                <c:pt idx="1">
                  <c:v>1820</c:v>
                </c:pt>
                <c:pt idx="2">
                  <c:v>2055</c:v>
                </c:pt>
                <c:pt idx="3">
                  <c:v>2408</c:v>
                </c:pt>
                <c:pt idx="4">
                  <c:v>2122</c:v>
                </c:pt>
                <c:pt idx="5">
                  <c:v>2191</c:v>
                </c:pt>
                <c:pt idx="6">
                  <c:v>2086</c:v>
                </c:pt>
                <c:pt idx="7">
                  <c:v>1987</c:v>
                </c:pt>
                <c:pt idx="8">
                  <c:v>2020</c:v>
                </c:pt>
                <c:pt idx="9">
                  <c:v>2437</c:v>
                </c:pt>
                <c:pt idx="10">
                  <c:v>2140</c:v>
                </c:pt>
                <c:pt idx="11">
                  <c:v>1803</c:v>
                </c:pt>
                <c:pt idx="12">
                  <c:v>1710</c:v>
                </c:pt>
                <c:pt idx="13">
                  <c:v>2190</c:v>
                </c:pt>
                <c:pt idx="14">
                  <c:v>1879</c:v>
                </c:pt>
                <c:pt idx="15">
                  <c:v>1630</c:v>
                </c:pt>
                <c:pt idx="16">
                  <c:v>1563</c:v>
                </c:pt>
                <c:pt idx="17">
                  <c:v>1760</c:v>
                </c:pt>
                <c:pt idx="18">
                  <c:v>1700</c:v>
                </c:pt>
                <c:pt idx="19">
                  <c:v>1537</c:v>
                </c:pt>
              </c:numCache>
            </c:numRef>
          </c:val>
          <c:extLst>
            <c:ext xmlns:c16="http://schemas.microsoft.com/office/drawing/2014/chart" uri="{C3380CC4-5D6E-409C-BE32-E72D297353CC}">
              <c16:uniqueId val="{00000002-83D2-4311-9C3F-6A52EC2C1E69}"/>
            </c:ext>
          </c:extLst>
        </c:ser>
        <c:ser>
          <c:idx val="3"/>
          <c:order val="3"/>
          <c:tx>
            <c:strRef>
              <c:f>'Tractor Unit Sales'!$M$3</c:f>
              <c:strCache>
                <c:ptCount val="1"/>
                <c:pt idx="0">
                  <c:v>Sum of Pac</c:v>
                </c:pt>
              </c:strCache>
            </c:strRef>
          </c:tx>
          <c:spPr>
            <a:solidFill>
              <a:schemeClr val="accent4"/>
            </a:solidFill>
            <a:ln>
              <a:noFill/>
            </a:ln>
            <a:effectLst/>
          </c:spPr>
          <c:invertIfNegative val="0"/>
          <c:cat>
            <c:multiLvlStrRef>
              <c:f>'Tractor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'Tractor Unit Sales'!$M$4:$M$29</c:f>
              <c:numCache>
                <c:formatCode>General</c:formatCode>
                <c:ptCount val="20"/>
                <c:pt idx="0">
                  <c:v>682</c:v>
                </c:pt>
                <c:pt idx="1">
                  <c:v>812</c:v>
                </c:pt>
                <c:pt idx="2">
                  <c:v>823</c:v>
                </c:pt>
                <c:pt idx="3">
                  <c:v>728</c:v>
                </c:pt>
                <c:pt idx="4">
                  <c:v>795</c:v>
                </c:pt>
                <c:pt idx="5">
                  <c:v>870</c:v>
                </c:pt>
                <c:pt idx="6">
                  <c:v>907</c:v>
                </c:pt>
                <c:pt idx="7">
                  <c:v>750</c:v>
                </c:pt>
                <c:pt idx="8">
                  <c:v>760</c:v>
                </c:pt>
                <c:pt idx="9">
                  <c:v>870</c:v>
                </c:pt>
                <c:pt idx="10">
                  <c:v>973</c:v>
                </c:pt>
                <c:pt idx="11">
                  <c:v>830</c:v>
                </c:pt>
                <c:pt idx="12">
                  <c:v>877</c:v>
                </c:pt>
                <c:pt idx="13">
                  <c:v>980</c:v>
                </c:pt>
                <c:pt idx="14">
                  <c:v>1021</c:v>
                </c:pt>
                <c:pt idx="15">
                  <c:v>910</c:v>
                </c:pt>
                <c:pt idx="16">
                  <c:v>630</c:v>
                </c:pt>
                <c:pt idx="17">
                  <c:v>753</c:v>
                </c:pt>
                <c:pt idx="18">
                  <c:v>760</c:v>
                </c:pt>
                <c:pt idx="19">
                  <c:v>600</c:v>
                </c:pt>
              </c:numCache>
            </c:numRef>
          </c:val>
          <c:extLst>
            <c:ext xmlns:c16="http://schemas.microsoft.com/office/drawing/2014/chart" uri="{C3380CC4-5D6E-409C-BE32-E72D297353CC}">
              <c16:uniqueId val="{00000003-83D2-4311-9C3F-6A52EC2C1E69}"/>
            </c:ext>
          </c:extLst>
        </c:ser>
        <c:ser>
          <c:idx val="4"/>
          <c:order val="4"/>
          <c:tx>
            <c:strRef>
              <c:f>'Tractor Unit Sales'!$N$3</c:f>
              <c:strCache>
                <c:ptCount val="1"/>
                <c:pt idx="0">
                  <c:v>Sum of China</c:v>
                </c:pt>
              </c:strCache>
            </c:strRef>
          </c:tx>
          <c:spPr>
            <a:solidFill>
              <a:schemeClr val="accent5"/>
            </a:solidFill>
            <a:ln>
              <a:noFill/>
            </a:ln>
            <a:effectLst/>
          </c:spPr>
          <c:invertIfNegative val="0"/>
          <c:cat>
            <c:multiLvlStrRef>
              <c:f>'Tractor Unit Sales'!$I$4:$I$29</c:f>
              <c:multiLvlStrCache>
                <c:ptCount val="20"/>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pt idx="16">
                    <c:v>Qtr1</c:v>
                  </c:pt>
                  <c:pt idx="17">
                    <c:v>Qtr2</c:v>
                  </c:pt>
                  <c:pt idx="18">
                    <c:v>Qtr3</c:v>
                  </c:pt>
                  <c:pt idx="19">
                    <c:v>Qtr4</c:v>
                  </c:pt>
                </c:lvl>
                <c:lvl>
                  <c:pt idx="0">
                    <c:v>2010</c:v>
                  </c:pt>
                  <c:pt idx="4">
                    <c:v>2011</c:v>
                  </c:pt>
                  <c:pt idx="8">
                    <c:v>2012</c:v>
                  </c:pt>
                  <c:pt idx="12">
                    <c:v>2013</c:v>
                  </c:pt>
                  <c:pt idx="16">
                    <c:v>2014</c:v>
                  </c:pt>
                </c:lvl>
              </c:multiLvlStrCache>
            </c:multiLvlStrRef>
          </c:cat>
          <c:val>
            <c:numRef>
              <c:f>'Tractor Unit Sales'!$N$4:$N$29</c:f>
              <c:numCache>
                <c:formatCode>General</c:formatCode>
                <c:ptCount val="20"/>
                <c:pt idx="0">
                  <c:v>0</c:v>
                </c:pt>
                <c:pt idx="1">
                  <c:v>0</c:v>
                </c:pt>
                <c:pt idx="2">
                  <c:v>0</c:v>
                </c:pt>
                <c:pt idx="3">
                  <c:v>0</c:v>
                </c:pt>
                <c:pt idx="4">
                  <c:v>0</c:v>
                </c:pt>
                <c:pt idx="5">
                  <c:v>0</c:v>
                </c:pt>
                <c:pt idx="6">
                  <c:v>0</c:v>
                </c:pt>
                <c:pt idx="7">
                  <c:v>0</c:v>
                </c:pt>
                <c:pt idx="8">
                  <c:v>42</c:v>
                </c:pt>
                <c:pt idx="9">
                  <c:v>66</c:v>
                </c:pt>
                <c:pt idx="10">
                  <c:v>81</c:v>
                </c:pt>
                <c:pt idx="11">
                  <c:v>102</c:v>
                </c:pt>
                <c:pt idx="12">
                  <c:v>148</c:v>
                </c:pt>
                <c:pt idx="13">
                  <c:v>220</c:v>
                </c:pt>
                <c:pt idx="14">
                  <c:v>270</c:v>
                </c:pt>
                <c:pt idx="15">
                  <c:v>326</c:v>
                </c:pt>
                <c:pt idx="16">
                  <c:v>355</c:v>
                </c:pt>
                <c:pt idx="17">
                  <c:v>386</c:v>
                </c:pt>
                <c:pt idx="18">
                  <c:v>403</c:v>
                </c:pt>
                <c:pt idx="19">
                  <c:v>400</c:v>
                </c:pt>
              </c:numCache>
            </c:numRef>
          </c:val>
          <c:extLst>
            <c:ext xmlns:c16="http://schemas.microsoft.com/office/drawing/2014/chart" uri="{C3380CC4-5D6E-409C-BE32-E72D297353CC}">
              <c16:uniqueId val="{00000004-83D2-4311-9C3F-6A52EC2C1E69}"/>
            </c:ext>
          </c:extLst>
        </c:ser>
        <c:dLbls>
          <c:showLegendKey val="0"/>
          <c:showVal val="0"/>
          <c:showCatName val="0"/>
          <c:showSerName val="0"/>
          <c:showPercent val="0"/>
          <c:showBubbleSize val="0"/>
        </c:dLbls>
        <c:gapWidth val="150"/>
        <c:overlap val="100"/>
        <c:axId val="610774512"/>
        <c:axId val="610774840"/>
      </c:barChart>
      <c:catAx>
        <c:axId val="61077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74840"/>
        <c:crosses val="autoZero"/>
        <c:auto val="1"/>
        <c:lblAlgn val="ctr"/>
        <c:lblOffset val="100"/>
        <c:noMultiLvlLbl val="0"/>
      </c:catAx>
      <c:valAx>
        <c:axId val="610774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7745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baseline="0">
                <a:effectLst/>
              </a:rPr>
              <a:t>PERCENT ON-TIME DELIVERY</a:t>
            </a:r>
            <a:endParaRPr lang="en-US" sz="11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'On-Time Delivery'!$D$3</c:f>
              <c:strCache>
                <c:ptCount val="1"/>
                <c:pt idx="0">
                  <c:v>Percent</c:v>
                </c:pt>
              </c:strCache>
            </c:strRef>
          </c:tx>
          <c:spPr>
            <a:ln w="28575" cap="rnd">
              <a:solidFill>
                <a:schemeClr val="accent1"/>
              </a:solidFill>
              <a:round/>
            </a:ln>
            <a:effectLst/>
          </c:spPr>
          <c:marker>
            <c:symbol val="none"/>
          </c:marker>
          <c:trendline>
            <c:spPr>
              <a:ln w="19050" cap="rnd">
                <a:solidFill>
                  <a:schemeClr val="accent2"/>
                </a:solidFill>
                <a:prstDash val="sysDot"/>
              </a:ln>
              <a:effectLst/>
            </c:spPr>
            <c:trendlineType val="linear"/>
            <c:dispRSqr val="0"/>
            <c:dispEq val="0"/>
          </c:trendline>
          <c:cat>
            <c:numRef>
              <c:f>'On-Time Delivery'!$A$4:$A$63</c:f>
              <c:numCache>
                <c:formatCode>mmm\-yy</c:formatCode>
                <c:ptCount val="60"/>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numCache>
            </c:numRef>
          </c:cat>
          <c:val>
            <c:numRef>
              <c:f>'On-Time Delivery'!$D$4:$D$63</c:f>
              <c:numCache>
                <c:formatCode>0.0%</c:formatCode>
                <c:ptCount val="60"/>
                <c:pt idx="0">
                  <c:v>0.98434622467771637</c:v>
                </c:pt>
                <c:pt idx="1">
                  <c:v>0.98092643051771122</c:v>
                </c:pt>
                <c:pt idx="2">
                  <c:v>0.97580645161290325</c:v>
                </c:pt>
                <c:pt idx="3">
                  <c:v>0.98601973684210531</c:v>
                </c:pt>
                <c:pt idx="4">
                  <c:v>0.9873203719357565</c:v>
                </c:pt>
                <c:pt idx="5">
                  <c:v>0.98639455782312924</c:v>
                </c:pt>
                <c:pt idx="6">
                  <c:v>0.9858096828046744</c:v>
                </c:pt>
                <c:pt idx="7">
                  <c:v>0.98672199170124486</c:v>
                </c:pt>
                <c:pt idx="8">
                  <c:v>0.98937040065412918</c:v>
                </c:pt>
                <c:pt idx="9">
                  <c:v>0.98759305210918114</c:v>
                </c:pt>
                <c:pt idx="10">
                  <c:v>0.9849749582637729</c:v>
                </c:pt>
                <c:pt idx="11">
                  <c:v>0.98390989541432017</c:v>
                </c:pt>
                <c:pt idx="12">
                  <c:v>0.98442622950819669</c:v>
                </c:pt>
                <c:pt idx="13">
                  <c:v>0.98630136986301364</c:v>
                </c:pt>
                <c:pt idx="14">
                  <c:v>0.98383185125303152</c:v>
                </c:pt>
                <c:pt idx="15">
                  <c:v>0.9872813990461049</c:v>
                </c:pt>
                <c:pt idx="16">
                  <c:v>0.98732171156893822</c:v>
                </c:pt>
                <c:pt idx="17">
                  <c:v>0.98777506112469438</c:v>
                </c:pt>
                <c:pt idx="18">
                  <c:v>0.98712791633145613</c:v>
                </c:pt>
                <c:pt idx="19">
                  <c:v>0.98672911787665885</c:v>
                </c:pt>
                <c:pt idx="20">
                  <c:v>0.98584905660377353</c:v>
                </c:pt>
                <c:pt idx="21">
                  <c:v>0.98687258687258683</c:v>
                </c:pt>
                <c:pt idx="22">
                  <c:v>0.98690292758089371</c:v>
                </c:pt>
                <c:pt idx="23">
                  <c:v>0.98330804248861914</c:v>
                </c:pt>
                <c:pt idx="24">
                  <c:v>0.98672911787665885</c:v>
                </c:pt>
                <c:pt idx="25">
                  <c:v>0.98787878787878791</c:v>
                </c:pt>
                <c:pt idx="26">
                  <c:v>0.98668639053254437</c:v>
                </c:pt>
                <c:pt idx="27">
                  <c:v>0.9880239520958084</c:v>
                </c:pt>
                <c:pt idx="28">
                  <c:v>0.98838109992254064</c:v>
                </c:pt>
                <c:pt idx="29">
                  <c:v>0.98807749627421759</c:v>
                </c:pt>
                <c:pt idx="30">
                  <c:v>0.98890532544378695</c:v>
                </c:pt>
                <c:pt idx="31">
                  <c:v>0.98765432098765427</c:v>
                </c:pt>
                <c:pt idx="32">
                  <c:v>0.98772563176895312</c:v>
                </c:pt>
                <c:pt idx="33">
                  <c:v>0.98672566371681414</c:v>
                </c:pt>
                <c:pt idx="34">
                  <c:v>0.98825256975036713</c:v>
                </c:pt>
                <c:pt idx="35">
                  <c:v>0.98813936249073386</c:v>
                </c:pt>
                <c:pt idx="36">
                  <c:v>0.98917748917748916</c:v>
                </c:pt>
                <c:pt idx="37">
                  <c:v>0.98821796759941094</c:v>
                </c:pt>
                <c:pt idx="38">
                  <c:v>0.98905908096280093</c:v>
                </c:pt>
                <c:pt idx="39">
                  <c:v>0.98972099853157125</c:v>
                </c:pt>
                <c:pt idx="40">
                  <c:v>0.99111111111111116</c:v>
                </c:pt>
                <c:pt idx="41">
                  <c:v>0.98913830557566984</c:v>
                </c:pt>
                <c:pt idx="42">
                  <c:v>0.98994252873563215</c:v>
                </c:pt>
                <c:pt idx="43">
                  <c:v>0.99124726477024072</c:v>
                </c:pt>
                <c:pt idx="44">
                  <c:v>0.98930099857346643</c:v>
                </c:pt>
                <c:pt idx="45">
                  <c:v>0.98988439306358378</c:v>
                </c:pt>
                <c:pt idx="46">
                  <c:v>0.98427448177269483</c:v>
                </c:pt>
                <c:pt idx="47">
                  <c:v>0.99123447772096418</c:v>
                </c:pt>
                <c:pt idx="48">
                  <c:v>0.99214846538187007</c:v>
                </c:pt>
                <c:pt idx="49">
                  <c:v>0.99135446685878958</c:v>
                </c:pt>
                <c:pt idx="50">
                  <c:v>0.99283154121863804</c:v>
                </c:pt>
                <c:pt idx="51">
                  <c:v>0.99220963172804533</c:v>
                </c:pt>
                <c:pt idx="52">
                  <c:v>0.99215965787598004</c:v>
                </c:pt>
                <c:pt idx="53">
                  <c:v>0.99081272084805649</c:v>
                </c:pt>
                <c:pt idx="54">
                  <c:v>0.99228611500701258</c:v>
                </c:pt>
                <c:pt idx="55">
                  <c:v>0.99231306778476591</c:v>
                </c:pt>
                <c:pt idx="56">
                  <c:v>0.98685121107266438</c:v>
                </c:pt>
                <c:pt idx="57">
                  <c:v>0.99228070175438599</c:v>
                </c:pt>
                <c:pt idx="58">
                  <c:v>0.99292285916489742</c:v>
                </c:pt>
                <c:pt idx="59">
                  <c:v>0.98008241758241754</c:v>
                </c:pt>
              </c:numCache>
            </c:numRef>
          </c:val>
          <c:smooth val="0"/>
          <c:extLst>
            <c:ext xmlns:c16="http://schemas.microsoft.com/office/drawing/2014/chart" uri="{C3380CC4-5D6E-409C-BE32-E72D297353CC}">
              <c16:uniqueId val="{00000000-E40D-464A-87E3-69B298D983EF}"/>
            </c:ext>
          </c:extLst>
        </c:ser>
        <c:dLbls>
          <c:showLegendKey val="0"/>
          <c:showVal val="0"/>
          <c:showCatName val="0"/>
          <c:showSerName val="0"/>
          <c:showPercent val="0"/>
          <c:showBubbleSize val="0"/>
        </c:dLbls>
        <c:smooth val="0"/>
        <c:axId val="925509280"/>
        <c:axId val="925509936"/>
      </c:lineChart>
      <c:dateAx>
        <c:axId val="92550928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09936"/>
        <c:crosses val="autoZero"/>
        <c:auto val="1"/>
        <c:lblOffset val="100"/>
        <c:baseTimeUnit val="months"/>
      </c:dateAx>
      <c:valAx>
        <c:axId val="92550993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550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data id="3">
      <cx:numDim type="val">
        <cx:f>_xlchart.v1.7</cx:f>
      </cx:numDim>
    </cx:data>
    <cx:data id="4">
      <cx:numDim type="val">
        <cx:f>_xlchart.v1.9</cx:f>
      </cx:numDim>
    </cx:data>
    <cx:data id="5">
      <cx:numDim type="val">
        <cx:f>_xlchart.v1.11</cx:f>
      </cx:numDim>
    </cx:data>
    <cx:data id="6">
      <cx:numDim type="val">
        <cx:f>_xlchart.v1.13</cx:f>
      </cx:numDim>
    </cx:data>
    <cx:data id="7">
      <cx:numDim type="val">
        <cx:f>_xlchart.v1.15</cx:f>
      </cx:numDim>
    </cx:data>
  </cx:chartData>
  <cx:chart>
    <cx:title pos="t" align="ctr" overlay="0">
      <cx:tx>
        <cx:rich>
          <a:bodyPr spcFirstLastPara="1" vertOverflow="ellipsis" horzOverflow="overflow" wrap="square" lIns="0" tIns="0" rIns="0" bIns="0" anchor="ctr" anchorCtr="1"/>
          <a:lstStyle/>
          <a:p>
            <a:pPr algn="ctr" rtl="0">
              <a:defRPr/>
            </a:pPr>
            <a:r>
              <a:rPr lang="en-US" sz="1400" b="1" i="0" u="none" strike="noStrike" cap="all" spc="150" baseline="0">
                <a:solidFill>
                  <a:sysClr val="windowText" lastClr="000000">
                    <a:lumMod val="50000"/>
                    <a:lumOff val="50000"/>
                  </a:sysClr>
                </a:solidFill>
                <a:effectLst/>
                <a:latin typeface="Calibri"/>
                <a:ea typeface="Calibri" panose="020F0502020204030204" pitchFamily="34" charset="0"/>
                <a:cs typeface="Calibri" panose="020F0502020204030204" pitchFamily="34" charset="0"/>
              </a:rPr>
              <a:t>Customer Service Call Response Times by Quarter</a:t>
            </a:r>
            <a:endParaRPr lang="en-US" sz="1400" b="1" i="0" u="none" strike="noStrike" cap="all" spc="150" baseline="0">
              <a:solidFill>
                <a:sysClr val="windowText" lastClr="000000">
                  <a:lumMod val="50000"/>
                  <a:lumOff val="50000"/>
                </a:sysClr>
              </a:solidFill>
              <a:latin typeface="Calibri"/>
            </a:endParaRPr>
          </a:p>
        </cx:rich>
      </cx:tx>
    </cx:title>
    <cx:plotArea>
      <cx:plotAreaRegion>
        <cx:series layoutId="boxWhisker" uniqueId="{384ECA4E-A690-46A7-8CC4-56483F85C96A}">
          <cx:tx>
            <cx:txData>
              <cx:f>_xlchart.v1.0</cx:f>
              <cx:v>Q1 2013</cx:v>
            </cx:txData>
          </cx:tx>
          <cx:dataId val="0"/>
          <cx:layoutPr>
            <cx:visibility meanLine="0" meanMarker="0" nonoutliers="0" outliers="1"/>
            <cx:statistics quartileMethod="exclusive"/>
          </cx:layoutPr>
        </cx:series>
        <cx:series layoutId="boxWhisker" uniqueId="{CC70C100-99CF-4B20-88CD-486FA49302C8}">
          <cx:tx>
            <cx:txData>
              <cx:f>_xlchart.v1.2</cx:f>
              <cx:v>Q2 2013</cx:v>
            </cx:txData>
          </cx:tx>
          <cx:dataId val="1"/>
          <cx:layoutPr>
            <cx:visibility meanLine="0" meanMarker="0" nonoutliers="0" outliers="1"/>
            <cx:statistics quartileMethod="exclusive"/>
          </cx:layoutPr>
        </cx:series>
        <cx:series layoutId="boxWhisker" uniqueId="{C8890303-3BA2-4A2E-89BD-82B94FC7C562}">
          <cx:tx>
            <cx:txData>
              <cx:f>_xlchart.v1.4</cx:f>
              <cx:v>Q3 2013</cx:v>
            </cx:txData>
          </cx:tx>
          <cx:dataId val="2"/>
          <cx:layoutPr>
            <cx:visibility meanLine="0" meanMarker="0" nonoutliers="0" outliers="1"/>
            <cx:statistics quartileMethod="exclusive"/>
          </cx:layoutPr>
        </cx:series>
        <cx:series layoutId="boxWhisker" uniqueId="{3D8671B7-6C46-4A30-AB81-D34844368488}">
          <cx:tx>
            <cx:txData>
              <cx:f>_xlchart.v1.6</cx:f>
              <cx:v>Q4 2013</cx:v>
            </cx:txData>
          </cx:tx>
          <cx:dataId val="3"/>
          <cx:layoutPr>
            <cx:visibility meanLine="0" meanMarker="0" nonoutliers="0" outliers="1"/>
            <cx:statistics quartileMethod="exclusive"/>
          </cx:layoutPr>
        </cx:series>
        <cx:series layoutId="boxWhisker" uniqueId="{AA2A427B-C830-4881-A623-5D210160D6A3}">
          <cx:tx>
            <cx:txData>
              <cx:f>_xlchart.v1.8</cx:f>
              <cx:v>Q1 2014</cx:v>
            </cx:txData>
          </cx:tx>
          <cx:dataId val="4"/>
          <cx:layoutPr>
            <cx:visibility meanLine="0" meanMarker="0" nonoutliers="0" outliers="1"/>
            <cx:statistics quartileMethod="exclusive"/>
          </cx:layoutPr>
        </cx:series>
        <cx:series layoutId="boxWhisker" uniqueId="{91269969-540E-4F67-B2A7-08AF65ED8EA7}">
          <cx:tx>
            <cx:txData>
              <cx:f>_xlchart.v1.10</cx:f>
              <cx:v>Q2 2014</cx:v>
            </cx:txData>
          </cx:tx>
          <cx:dataId val="5"/>
          <cx:layoutPr>
            <cx:visibility meanLine="0" meanMarker="0" nonoutliers="0" outliers="1"/>
            <cx:statistics quartileMethod="exclusive"/>
          </cx:layoutPr>
        </cx:series>
        <cx:series layoutId="boxWhisker" uniqueId="{4B90E42E-7C04-48FF-B80B-A16163ED230B}">
          <cx:tx>
            <cx:txData>
              <cx:f>_xlchart.v1.12</cx:f>
              <cx:v>Q3 2014</cx:v>
            </cx:txData>
          </cx:tx>
          <cx:dataId val="6"/>
          <cx:layoutPr>
            <cx:visibility meanLine="0" meanMarker="0" nonoutliers="0" outliers="1"/>
            <cx:statistics quartileMethod="exclusive"/>
          </cx:layoutPr>
        </cx:series>
        <cx:series layoutId="boxWhisker" uniqueId="{93435293-71A6-4909-9A02-38BC38A903CC}">
          <cx:tx>
            <cx:txData>
              <cx:f>_xlchart.v1.14</cx:f>
              <cx:v>Q4 2014</cx:v>
            </cx:txData>
          </cx:tx>
          <cx:dataId val="7"/>
          <cx:layoutPr>
            <cx:visibility meanLine="0" meanMarker="0" nonoutliers="0" outliers="1"/>
            <cx:statistics quartileMethod="exclusive"/>
          </cx:layoutPr>
        </cx:series>
      </cx:plotAreaRegion>
      <cx:axis id="0" hidden="1">
        <cx:catScaling gapWidth="1.10000002"/>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_xlchart.v1.16</cx:f>
      </cx:strDim>
      <cx:numDim type="val">
        <cx:f>_xlchart.v1.18</cx:f>
      </cx:numDim>
    </cx:data>
    <cx:data id="1">
      <cx:strDim type="cat">
        <cx:f>_xlchart.v1.16</cx:f>
      </cx:strDim>
      <cx:numDim type="val">
        <cx:f>_xlchart.v1.20</cx:f>
      </cx:numDim>
    </cx:data>
    <cx:data id="2">
      <cx:strDim type="cat">
        <cx:f>_xlchart.v1.16</cx:f>
      </cx:strDim>
      <cx:numDim type="val">
        <cx:f>_xlchart.v1.22</cx:f>
      </cx:numDim>
    </cx:data>
    <cx:data id="3">
      <cx:strDim type="cat">
        <cx:f>_xlchart.v1.16</cx:f>
      </cx:strDim>
      <cx:numDim type="val">
        <cx:f>_xlchart.v1.24</cx:f>
      </cx:numDim>
    </cx:data>
  </cx:chartData>
  <cx:chart>
    <cx:title pos="t" align="ctr" overlay="0">
      <cx:tx>
        <cx:txData>
          <cx:v>HISTOGRAM CUSTOMER SURVEY 2014 BY VALUES</cx:v>
        </cx:txData>
      </cx:tx>
      <cx:txPr>
        <a:bodyPr spcFirstLastPara="1" vertOverflow="ellipsis" horzOverflow="overflow" wrap="square" lIns="0" tIns="0" rIns="0" bIns="0" anchor="ctr" anchorCtr="1"/>
        <a:lstStyle/>
        <a:p>
          <a:pPr algn="ctr" rtl="0">
            <a:defRPr sz="1400" b="0" i="0" u="none" strike="noStrike" kern="1200" spc="0" baseline="0">
              <a:solidFill>
                <a:sysClr val="windowText" lastClr="000000">
                  <a:lumMod val="65000"/>
                  <a:lumOff val="35000"/>
                </a:sysClr>
              </a:solidFill>
              <a:latin typeface="+mn-lt"/>
              <a:ea typeface="+mn-ea"/>
              <a:cs typeface="+mn-cs"/>
            </a:defRPr>
          </a:pPr>
          <a:r>
            <a:rPr lang="en-US" sz="1800" b="1" i="0" u="none" strike="noStrike" kern="1200" spc="0" baseline="0">
              <a:solidFill>
                <a:sysClr val="windowText" lastClr="000000">
                  <a:lumMod val="65000"/>
                  <a:lumOff val="35000"/>
                </a:sysClr>
              </a:solidFill>
              <a:effectLst/>
              <a:latin typeface="+mn-lt"/>
              <a:ea typeface="+mn-ea"/>
              <a:cs typeface="+mn-cs"/>
            </a:rPr>
            <a:t>HISTOGRAM CUSTOMER SURVEY 2014 BY VALUES</a:t>
          </a:r>
        </a:p>
      </cx:txPr>
    </cx:title>
    <cx:plotArea>
      <cx:plotAreaRegion>
        <cx:series layoutId="clusteredColumn" uniqueId="{6D73846A-DAC0-406A-A915-64387B37FC7B}" formatIdx="0">
          <cx:tx>
            <cx:txData>
              <cx:f>_xlchart.v1.17</cx:f>
              <cx:v>Quality</cx:v>
            </cx:txData>
          </cx:tx>
          <cx:dataLabels>
            <cx:visibility seriesName="0" categoryName="0" value="1"/>
          </cx:dataLabels>
          <cx:dataId val="0"/>
          <cx:layoutPr>
            <cx:binning intervalClosed="r">
              <cx:binSize val="1"/>
            </cx:binning>
          </cx:layoutPr>
        </cx:series>
        <cx:series layoutId="clusteredColumn" hidden="1" uniqueId="{F21F97E7-5B9E-4B35-8122-57AB35900A1B}" formatIdx="1">
          <cx:tx>
            <cx:txData>
              <cx:f>_xlchart.v1.19</cx:f>
              <cx:v>Ease of Use</cx:v>
            </cx:txData>
          </cx:tx>
          <cx:dataLabels>
            <cx:visibility seriesName="0" categoryName="0" value="1"/>
          </cx:dataLabels>
          <cx:dataId val="1"/>
          <cx:layoutPr>
            <cx:binning intervalClosed="r"/>
          </cx:layoutPr>
        </cx:series>
        <cx:series layoutId="clusteredColumn" hidden="1" uniqueId="{67BEF11A-8798-4D10-9E45-AB1970B2D402}" formatIdx="2">
          <cx:tx>
            <cx:txData>
              <cx:f>_xlchart.v1.21</cx:f>
              <cx:v>Price</cx:v>
            </cx:txData>
          </cx:tx>
          <cx:dataLabels>
            <cx:visibility seriesName="0" categoryName="0" value="1"/>
          </cx:dataLabels>
          <cx:dataId val="2"/>
          <cx:layoutPr>
            <cx:binning intervalClosed="r"/>
          </cx:layoutPr>
        </cx:series>
        <cx:series layoutId="clusteredColumn" hidden="1" uniqueId="{CD4A6B8B-15D8-4607-9BD5-362E07FC9961}" formatIdx="3">
          <cx:tx>
            <cx:txData>
              <cx:f>_xlchart.v1.23</cx:f>
              <cx:v>Service</cx:v>
            </cx:txData>
          </cx:tx>
          <cx:dataLabels>
            <cx:visibility seriesName="0" categoryName="0" value="1"/>
          </cx:dataLabels>
          <cx:dataId val="3"/>
          <cx:layoutPr>
            <cx:binning intervalClosed="r"/>
          </cx:layoutPr>
        </cx:series>
      </cx:plotAreaRegion>
      <cx:axis id="0">
        <cx:catScaling gapWidth="0"/>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_xlchart.v1.26</cx:f>
      </cx:numDim>
    </cx:data>
    <cx:data id="1">
      <cx:numDim type="val">
        <cx:f>_xlchart.v1.28</cx:f>
      </cx:numDim>
    </cx:data>
    <cx:data id="2">
      <cx:numDim type="val">
        <cx:f>_xlchart.v1.30</cx:f>
      </cx:numDim>
    </cx:data>
    <cx:data id="3">
      <cx:numDim type="val">
        <cx:f>_xlchart.v1.32</cx:f>
      </cx:numDim>
    </cx:data>
    <cx:data id="4">
      <cx:numDim type="val">
        <cx:f>_xlchart.v1.34</cx:f>
      </cx:numDim>
    </cx:data>
    <cx:data id="5">
      <cx:numDim type="val">
        <cx:f>_xlchart.v1.36</cx:f>
      </cx:numDim>
    </cx:data>
    <cx:data id="6">
      <cx:numDim type="val">
        <cx:f>_xlchart.v1.38</cx:f>
      </cx:numDim>
    </cx:data>
    <cx:data id="7">
      <cx:numDim type="val">
        <cx:f>_xlchart.v1.40</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cap="all" spc="150" baseline="0">
                <a:solidFill>
                  <a:sysClr val="windowText" lastClr="000000">
                    <a:lumMod val="50000"/>
                    <a:lumOff val="50000"/>
                  </a:sysClr>
                </a:solidFill>
                <a:effectLst/>
                <a:latin typeface="Calibri"/>
                <a:ea typeface="Calibri" panose="020F0502020204030204" pitchFamily="34" charset="0"/>
                <a:cs typeface="Calibri" panose="020F0502020204030204" pitchFamily="34" charset="0"/>
              </a:rPr>
              <a:t>Customer Service Call Response Times by Quarter</a:t>
            </a:r>
            <a:endParaRPr lang="en-US" sz="1800" b="1" i="0" u="none" strike="noStrike" cap="all" spc="150" baseline="0">
              <a:solidFill>
                <a:sysClr val="windowText" lastClr="000000">
                  <a:lumMod val="50000"/>
                  <a:lumOff val="50000"/>
                </a:sysClr>
              </a:solidFill>
              <a:latin typeface="Calibri"/>
            </a:endParaRPr>
          </a:p>
        </cx:rich>
      </cx:tx>
    </cx:title>
    <cx:plotArea>
      <cx:plotAreaRegion>
        <cx:series layoutId="boxWhisker" uniqueId="{384ECA4E-A690-46A7-8CC4-56483F85C96A}">
          <cx:tx>
            <cx:txData>
              <cx:f>_xlchart.v1.25</cx:f>
              <cx:v>Q1 2013</cx:v>
            </cx:txData>
          </cx:tx>
          <cx:dataId val="0"/>
          <cx:layoutPr>
            <cx:visibility meanLine="0" meanMarker="0" nonoutliers="0" outliers="1"/>
            <cx:statistics quartileMethod="exclusive"/>
          </cx:layoutPr>
        </cx:series>
        <cx:series layoutId="boxWhisker" uniqueId="{CC70C100-99CF-4B20-88CD-486FA49302C8}">
          <cx:tx>
            <cx:txData>
              <cx:f>_xlchart.v1.27</cx:f>
              <cx:v>Q2 2013</cx:v>
            </cx:txData>
          </cx:tx>
          <cx:dataId val="1"/>
          <cx:layoutPr>
            <cx:visibility meanLine="0" meanMarker="0" nonoutliers="0" outliers="1"/>
            <cx:statistics quartileMethod="exclusive"/>
          </cx:layoutPr>
        </cx:series>
        <cx:series layoutId="boxWhisker" uniqueId="{C8890303-3BA2-4A2E-89BD-82B94FC7C562}">
          <cx:tx>
            <cx:txData>
              <cx:f>_xlchart.v1.29</cx:f>
              <cx:v>Q3 2013</cx:v>
            </cx:txData>
          </cx:tx>
          <cx:dataId val="2"/>
          <cx:layoutPr>
            <cx:visibility meanLine="0" meanMarker="0" nonoutliers="0" outliers="1"/>
            <cx:statistics quartileMethod="exclusive"/>
          </cx:layoutPr>
        </cx:series>
        <cx:series layoutId="boxWhisker" uniqueId="{3D8671B7-6C46-4A30-AB81-D34844368488}">
          <cx:tx>
            <cx:txData>
              <cx:f>_xlchart.v1.31</cx:f>
              <cx:v>Q4 2013</cx:v>
            </cx:txData>
          </cx:tx>
          <cx:dataId val="3"/>
          <cx:layoutPr>
            <cx:visibility meanLine="0" meanMarker="0" nonoutliers="0" outliers="1"/>
            <cx:statistics quartileMethod="exclusive"/>
          </cx:layoutPr>
        </cx:series>
        <cx:series layoutId="boxWhisker" uniqueId="{AA2A427B-C830-4881-A623-5D210160D6A3}">
          <cx:tx>
            <cx:txData>
              <cx:f>_xlchart.v1.33</cx:f>
              <cx:v>Q1 2014</cx:v>
            </cx:txData>
          </cx:tx>
          <cx:dataId val="4"/>
          <cx:layoutPr>
            <cx:visibility meanLine="0" meanMarker="0" nonoutliers="0" outliers="1"/>
            <cx:statistics quartileMethod="exclusive"/>
          </cx:layoutPr>
        </cx:series>
        <cx:series layoutId="boxWhisker" uniqueId="{91269969-540E-4F67-B2A7-08AF65ED8EA7}">
          <cx:tx>
            <cx:txData>
              <cx:f>_xlchart.v1.35</cx:f>
              <cx:v>Q2 2014</cx:v>
            </cx:txData>
          </cx:tx>
          <cx:dataId val="5"/>
          <cx:layoutPr>
            <cx:visibility meanLine="0" meanMarker="0" nonoutliers="0" outliers="1"/>
            <cx:statistics quartileMethod="exclusive"/>
          </cx:layoutPr>
        </cx:series>
        <cx:series layoutId="boxWhisker" uniqueId="{4B90E42E-7C04-48FF-B80B-A16163ED230B}">
          <cx:tx>
            <cx:txData>
              <cx:f>_xlchart.v1.37</cx:f>
              <cx:v>Q3 2014</cx:v>
            </cx:txData>
          </cx:tx>
          <cx:dataId val="6"/>
          <cx:layoutPr>
            <cx:visibility meanLine="0" meanMarker="0" nonoutliers="0" outliers="1"/>
            <cx:statistics quartileMethod="exclusive"/>
          </cx:layoutPr>
        </cx:series>
        <cx:series layoutId="boxWhisker" uniqueId="{93435293-71A6-4909-9A02-38BC38A903CC}">
          <cx:tx>
            <cx:txData>
              <cx:f>_xlchart.v1.39</cx:f>
              <cx:v>Q4 2014</cx:v>
            </cx:txData>
          </cx:tx>
          <cx:dataId val="7"/>
          <cx:layoutPr>
            <cx:visibility meanLine="0" meanMarker="0" nonoutliers="0" outliers="1"/>
            <cx:statistics quartileMethod="exclusive"/>
          </cx:layoutPr>
        </cx:series>
      </cx:plotAreaRegion>
      <cx:axis id="0" hidden="1">
        <cx:catScaling gapWidth="1.10000002"/>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07">
  <cs:axisTitle>
    <cs:lnRef idx="0"/>
    <cs:fillRef idx="0"/>
    <cs:effectRef idx="0"/>
    <cs:fontRef idx="minor">
      <a:schemeClr val="tx1">
        <a:lumMod val="65000"/>
        <a:lumOff val="35000"/>
      </a:schemeClr>
    </cs:fontRef>
    <cs:defRPr sz="900" b="1"/>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ln>
        <a:solidFill>
          <a:schemeClr val="phClr"/>
        </a:solidFill>
      </a:ln>
    </cs:spPr>
  </cs:dataPoint>
  <cs:dataPoint3D>
    <cs:lnRef idx="0"/>
    <cs:fillRef idx="0">
      <cs:styleClr val="auto"/>
    </cs:fillRef>
    <cs:effectRef idx="0"/>
    <cs:fontRef idx="minor">
      <a:schemeClr val="dk1"/>
    </cs:fontRef>
    <cs:spPr>
      <a:solidFill>
        <a:schemeClr val="phClr"/>
      </a:solid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25000"/>
            <a:lumOff val="75000"/>
          </a:schemeClr>
        </a:solidFill>
      </a:ln>
    </cs:spPr>
    <cs:defRPr sz="9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25000"/>
            <a:lumOff val="75000"/>
          </a:schemeClr>
        </a:solidFill>
      </a:ln>
    </cs:spPr>
  </cs:gridlineMajor>
  <cs:gridlineMinor>
    <cs:lnRef idx="0"/>
    <cs:fillRef idx="0"/>
    <cs:effectRef idx="0"/>
    <cs:fontRef idx="minor">
      <a:schemeClr val="dk1"/>
    </cs:fontRef>
    <cs:spPr>
      <a:ln>
        <a:solidFill>
          <a:schemeClr val="tx1">
            <a:lumMod val="25000"/>
            <a:lumOff val="75000"/>
            <a:lumOff val="10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12.xml"/><Relationship Id="rId2" Type="http://schemas.microsoft.com/office/2014/relationships/chartEx" Target="../charts/chartEx2.xml"/><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19.xml"/><Relationship Id="rId3" Type="http://schemas.openxmlformats.org/officeDocument/2006/relationships/chart" Target="../charts/chart15.xml"/><Relationship Id="rId7" Type="http://schemas.openxmlformats.org/officeDocument/2006/relationships/chart" Target="../charts/chart18.xml"/><Relationship Id="rId2" Type="http://schemas.openxmlformats.org/officeDocument/2006/relationships/chart" Target="../charts/chart14.xml"/><Relationship Id="rId1" Type="http://schemas.openxmlformats.org/officeDocument/2006/relationships/chart" Target="../charts/chart13.xml"/><Relationship Id="rId6" Type="http://schemas.microsoft.com/office/2014/relationships/chartEx" Target="../charts/chartEx3.xml"/><Relationship Id="rId5" Type="http://schemas.openxmlformats.org/officeDocument/2006/relationships/chart" Target="../charts/chart17.xml"/><Relationship Id="rId4" Type="http://schemas.openxmlformats.org/officeDocument/2006/relationships/chart" Target="../charts/chart16.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4</xdr:col>
      <xdr:colOff>251460</xdr:colOff>
      <xdr:row>19</xdr:row>
      <xdr:rowOff>94802</xdr:rowOff>
    </xdr:to>
    <xdr:pic>
      <xdr:nvPicPr>
        <xdr:cNvPr id="2" name="Picture 1">
          <a:extLst>
            <a:ext uri="{FF2B5EF4-FFF2-40B4-BE49-F238E27FC236}">
              <a16:creationId xmlns:a16="http://schemas.microsoft.com/office/drawing/2014/main" id="{81601373-ACD7-4855-A867-5321FA2BC0D2}"/>
            </a:ext>
          </a:extLst>
        </xdr:cNvPr>
        <xdr:cNvPicPr>
          <a:picLocks noChangeAspect="1"/>
        </xdr:cNvPicPr>
      </xdr:nvPicPr>
      <xdr:blipFill>
        <a:blip xmlns:r="http://schemas.openxmlformats.org/officeDocument/2006/relationships" r:embed="rId1"/>
        <a:stretch>
          <a:fillRect/>
        </a:stretch>
      </xdr:blipFill>
      <xdr:spPr>
        <a:xfrm>
          <a:off x="0" y="175260"/>
          <a:ext cx="3657600" cy="3249482"/>
        </a:xfrm>
        <a:prstGeom prst="rect">
          <a:avLst/>
        </a:prstGeom>
      </xdr:spPr>
    </xdr:pic>
    <xdr:clientData/>
  </xdr:twoCellAnchor>
  <xdr:twoCellAnchor editAs="oneCell">
    <xdr:from>
      <xdr:col>0</xdr:col>
      <xdr:colOff>0</xdr:colOff>
      <xdr:row>20</xdr:row>
      <xdr:rowOff>106681</xdr:rowOff>
    </xdr:from>
    <xdr:to>
      <xdr:col>4</xdr:col>
      <xdr:colOff>251460</xdr:colOff>
      <xdr:row>28</xdr:row>
      <xdr:rowOff>170728</xdr:rowOff>
    </xdr:to>
    <xdr:pic>
      <xdr:nvPicPr>
        <xdr:cNvPr id="3" name="Picture 2">
          <a:extLst>
            <a:ext uri="{FF2B5EF4-FFF2-40B4-BE49-F238E27FC236}">
              <a16:creationId xmlns:a16="http://schemas.microsoft.com/office/drawing/2014/main" id="{EF3BAAA0-A773-4D10-8550-A45C0D7C020D}"/>
            </a:ext>
          </a:extLst>
        </xdr:cNvPr>
        <xdr:cNvPicPr>
          <a:picLocks noChangeAspect="1"/>
        </xdr:cNvPicPr>
      </xdr:nvPicPr>
      <xdr:blipFill>
        <a:blip xmlns:r="http://schemas.openxmlformats.org/officeDocument/2006/relationships" r:embed="rId2"/>
        <a:stretch>
          <a:fillRect/>
        </a:stretch>
      </xdr:blipFill>
      <xdr:spPr>
        <a:xfrm>
          <a:off x="0" y="3611881"/>
          <a:ext cx="3657600" cy="14661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2</xdr:col>
      <xdr:colOff>0</xdr:colOff>
      <xdr:row>27</xdr:row>
      <xdr:rowOff>0</xdr:rowOff>
    </xdr:from>
    <xdr:to>
      <xdr:col>12</xdr:col>
      <xdr:colOff>0</xdr:colOff>
      <xdr:row>37</xdr:row>
      <xdr:rowOff>0</xdr:rowOff>
    </xdr:to>
    <xdr:sp macro="" textlink="">
      <xdr:nvSpPr>
        <xdr:cNvPr id="2" name="TextBox 1">
          <a:extLst>
            <a:ext uri="{FF2B5EF4-FFF2-40B4-BE49-F238E27FC236}">
              <a16:creationId xmlns:a16="http://schemas.microsoft.com/office/drawing/2014/main" id="{861B9DD4-6929-487C-88F1-C487845B45B8}"/>
            </a:ext>
          </a:extLst>
        </xdr:cNvPr>
        <xdr:cNvSpPr txBox="1"/>
      </xdr:nvSpPr>
      <xdr:spPr>
        <a:xfrm>
          <a:off x="1216269" y="4974981"/>
          <a:ext cx="8872904" cy="16119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Đầu tiên, để dễ dàng so sánh chi phí cố định, em tính Unit cost cho từng phương án bằng cách chia Fix Cost cho Additional Capacity dựa vào dữ liệu mà bảng Fixed Cost cung cấp, sau đó dựa vào dữ liệu mà bảng Shipping Cost cung cấp tôi tiếp tục tính Average Shipping Cost cho từng phương án, sau đó là cộng chúng lại để có được Total Cost Per Unit rồi sắp xếp chúng lại và lập bảng tính Quartiles, cuối cùng là sắp xếp lại các phương án theo Quartiles để có được đáp như bảng trên.</a:t>
          </a:r>
        </a:p>
        <a:p>
          <a:pPr hangingPunct="0"/>
          <a:r>
            <a:rPr lang="en-US" sz="1100">
              <a:solidFill>
                <a:schemeClr val="dk1"/>
              </a:solidFill>
              <a:effectLst/>
              <a:latin typeface="+mn-lt"/>
              <a:ea typeface="+mn-ea"/>
              <a:cs typeface="+mn-cs"/>
            </a:rPr>
            <a:t>Theo dữ liệu từ bảng trên thì có thể thấy, việc xây dựng thêm nhà máy mới tại 2 đề xuất ở Mumbai và 1 đề xuất ở Singapore (Additional Capacity 15000) nằm trong Q1, nghĩa là chúng nằm trong 25% đề xuất rẻ nhất. Việc mở rộng ở Kansas City lên Additional Capacity 20000 cũng nằm trong số 25% đề xuất rẻ nhất và nó là đề xuất mở rộng rẻ nhất hiện có. Các tuỳ chọn mở rộng Additional Capacity khác đều gần như vượt Q3, nằm trong các lựa chọn có chi phí cao. Nếu lựa chọn nâng cấp Additional Capacity tại Santiago lên</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5000 thì chi phí sẽ là cao nhất.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10</xdr:row>
      <xdr:rowOff>4761</xdr:rowOff>
    </xdr:from>
    <xdr:to>
      <xdr:col>12</xdr:col>
      <xdr:colOff>9525</xdr:colOff>
      <xdr:row>36</xdr:row>
      <xdr:rowOff>11206</xdr:rowOff>
    </xdr:to>
    <xdr:graphicFrame macro="">
      <xdr:nvGraphicFramePr>
        <xdr:cNvPr id="4" name="Chart 3">
          <a:extLst>
            <a:ext uri="{FF2B5EF4-FFF2-40B4-BE49-F238E27FC236}">
              <a16:creationId xmlns:a16="http://schemas.microsoft.com/office/drawing/2014/main" id="{234A9ADC-88CE-4F7A-8387-768BF59B3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581024</xdr:colOff>
      <xdr:row>36</xdr:row>
      <xdr:rowOff>15967</xdr:rowOff>
    </xdr:from>
    <xdr:to>
      <xdr:col>12</xdr:col>
      <xdr:colOff>9525</xdr:colOff>
      <xdr:row>53</xdr:row>
      <xdr:rowOff>30255</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2DB4465D-EFEF-4905-BD43-E4F7ACA802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4010024" y="5883367"/>
              <a:ext cx="7248526" cy="27670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0</xdr:colOff>
      <xdr:row>10</xdr:row>
      <xdr:rowOff>4761</xdr:rowOff>
    </xdr:from>
    <xdr:to>
      <xdr:col>19</xdr:col>
      <xdr:colOff>9525</xdr:colOff>
      <xdr:row>36</xdr:row>
      <xdr:rowOff>0</xdr:rowOff>
    </xdr:to>
    <xdr:graphicFrame macro="">
      <xdr:nvGraphicFramePr>
        <xdr:cNvPr id="7" name="Chart 6">
          <a:extLst>
            <a:ext uri="{FF2B5EF4-FFF2-40B4-BE49-F238E27FC236}">
              <a16:creationId xmlns:a16="http://schemas.microsoft.com/office/drawing/2014/main" id="{190ABD3A-49B1-4139-A936-BB1663544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0</xdr:colOff>
      <xdr:row>21</xdr:row>
      <xdr:rowOff>0</xdr:rowOff>
    </xdr:to>
    <xdr:graphicFrame macro="">
      <xdr:nvGraphicFramePr>
        <xdr:cNvPr id="2" name="Chart 1">
          <a:extLst>
            <a:ext uri="{FF2B5EF4-FFF2-40B4-BE49-F238E27FC236}">
              <a16:creationId xmlns:a16="http://schemas.microsoft.com/office/drawing/2014/main" id="{89762D81-62FC-4EE9-81CF-8F351149BA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0</xdr:row>
      <xdr:rowOff>0</xdr:rowOff>
    </xdr:from>
    <xdr:to>
      <xdr:col>20</xdr:col>
      <xdr:colOff>0</xdr:colOff>
      <xdr:row>21</xdr:row>
      <xdr:rowOff>0</xdr:rowOff>
    </xdr:to>
    <xdr:graphicFrame macro="">
      <xdr:nvGraphicFramePr>
        <xdr:cNvPr id="3" name="Chart 2">
          <a:extLst>
            <a:ext uri="{FF2B5EF4-FFF2-40B4-BE49-F238E27FC236}">
              <a16:creationId xmlns:a16="http://schemas.microsoft.com/office/drawing/2014/main" id="{94D1DF93-0910-4A00-B24A-A7DF6F772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0</xdr:colOff>
      <xdr:row>0</xdr:row>
      <xdr:rowOff>0</xdr:rowOff>
    </xdr:from>
    <xdr:to>
      <xdr:col>30</xdr:col>
      <xdr:colOff>0</xdr:colOff>
      <xdr:row>48</xdr:row>
      <xdr:rowOff>8283</xdr:rowOff>
    </xdr:to>
    <xdr:graphicFrame macro="">
      <xdr:nvGraphicFramePr>
        <xdr:cNvPr id="4" name="Chart 3">
          <a:extLst>
            <a:ext uri="{FF2B5EF4-FFF2-40B4-BE49-F238E27FC236}">
              <a16:creationId xmlns:a16="http://schemas.microsoft.com/office/drawing/2014/main" id="{F7978DB4-6905-4979-AD26-F5C30420A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xdr:colOff>
      <xdr:row>48</xdr:row>
      <xdr:rowOff>7327</xdr:rowOff>
    </xdr:from>
    <xdr:to>
      <xdr:col>10</xdr:col>
      <xdr:colOff>1</xdr:colOff>
      <xdr:row>70</xdr:row>
      <xdr:rowOff>14652</xdr:rowOff>
    </xdr:to>
    <xdr:graphicFrame macro="">
      <xdr:nvGraphicFramePr>
        <xdr:cNvPr id="7" name="Chart 6">
          <a:extLst>
            <a:ext uri="{FF2B5EF4-FFF2-40B4-BE49-F238E27FC236}">
              <a16:creationId xmlns:a16="http://schemas.microsoft.com/office/drawing/2014/main" id="{5DEF4C5B-8ED1-4A9B-9245-94AC4046B1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0</xdr:colOff>
      <xdr:row>48</xdr:row>
      <xdr:rowOff>7328</xdr:rowOff>
    </xdr:from>
    <xdr:to>
      <xdr:col>20</xdr:col>
      <xdr:colOff>0</xdr:colOff>
      <xdr:row>70</xdr:row>
      <xdr:rowOff>1</xdr:rowOff>
    </xdr:to>
    <xdr:graphicFrame macro="">
      <xdr:nvGraphicFramePr>
        <xdr:cNvPr id="8" name="Chart 7">
          <a:extLst>
            <a:ext uri="{FF2B5EF4-FFF2-40B4-BE49-F238E27FC236}">
              <a16:creationId xmlns:a16="http://schemas.microsoft.com/office/drawing/2014/main" id="{74794042-7EDB-4F8B-88FB-2DBD01B2C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xdr:colOff>
      <xdr:row>48</xdr:row>
      <xdr:rowOff>1</xdr:rowOff>
    </xdr:from>
    <xdr:to>
      <xdr:col>30</xdr:col>
      <xdr:colOff>1</xdr:colOff>
      <xdr:row>70</xdr:row>
      <xdr:rowOff>1</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76F13C95-F109-4D8B-9648-83B9582D679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192001" y="7772401"/>
              <a:ext cx="6096000" cy="3562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21</xdr:row>
      <xdr:rowOff>0</xdr:rowOff>
    </xdr:from>
    <xdr:to>
      <xdr:col>10</xdr:col>
      <xdr:colOff>0</xdr:colOff>
      <xdr:row>48</xdr:row>
      <xdr:rowOff>16566</xdr:rowOff>
    </xdr:to>
    <xdr:graphicFrame macro="">
      <xdr:nvGraphicFramePr>
        <xdr:cNvPr id="10" name="Chart 9">
          <a:extLst>
            <a:ext uri="{FF2B5EF4-FFF2-40B4-BE49-F238E27FC236}">
              <a16:creationId xmlns:a16="http://schemas.microsoft.com/office/drawing/2014/main" id="{2C18234D-D713-4F1E-A26E-13A189271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612912</xdr:colOff>
      <xdr:row>21</xdr:row>
      <xdr:rowOff>0</xdr:rowOff>
    </xdr:from>
    <xdr:to>
      <xdr:col>20</xdr:col>
      <xdr:colOff>8281</xdr:colOff>
      <xdr:row>48</xdr:row>
      <xdr:rowOff>24848</xdr:rowOff>
    </xdr:to>
    <xdr:graphicFrame macro="">
      <xdr:nvGraphicFramePr>
        <xdr:cNvPr id="11" name="Chart 10">
          <a:extLst>
            <a:ext uri="{FF2B5EF4-FFF2-40B4-BE49-F238E27FC236}">
              <a16:creationId xmlns:a16="http://schemas.microsoft.com/office/drawing/2014/main" id="{FEE64BE2-CFDE-43C9-847D-A49C323A7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4761</xdr:colOff>
      <xdr:row>8</xdr:row>
      <xdr:rowOff>161924</xdr:rowOff>
    </xdr:from>
    <xdr:to>
      <xdr:col>16</xdr:col>
      <xdr:colOff>0</xdr:colOff>
      <xdr:row>29</xdr:row>
      <xdr:rowOff>161924</xdr:rowOff>
    </xdr:to>
    <xdr:graphicFrame macro="">
      <xdr:nvGraphicFramePr>
        <xdr:cNvPr id="2" name="Chart 1">
          <a:extLst>
            <a:ext uri="{FF2B5EF4-FFF2-40B4-BE49-F238E27FC236}">
              <a16:creationId xmlns:a16="http://schemas.microsoft.com/office/drawing/2014/main" id="{56731756-F470-43F4-AACD-64C91D6A9D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581024</xdr:colOff>
      <xdr:row>31</xdr:row>
      <xdr:rowOff>0</xdr:rowOff>
    </xdr:from>
    <xdr:to>
      <xdr:col>16</xdr:col>
      <xdr:colOff>0</xdr:colOff>
      <xdr:row>39</xdr:row>
      <xdr:rowOff>9525</xdr:rowOff>
    </xdr:to>
    <xdr:sp macro="" textlink="">
      <xdr:nvSpPr>
        <xdr:cNvPr id="3" name="TextBox 2">
          <a:extLst>
            <a:ext uri="{FF2B5EF4-FFF2-40B4-BE49-F238E27FC236}">
              <a16:creationId xmlns:a16="http://schemas.microsoft.com/office/drawing/2014/main" id="{422D7329-998C-4642-880B-1C3A0DDE3DF0}"/>
            </a:ext>
          </a:extLst>
        </xdr:cNvPr>
        <xdr:cNvSpPr txBox="1"/>
      </xdr:nvSpPr>
      <xdr:spPr>
        <a:xfrm>
          <a:off x="4952999" y="5048250"/>
          <a:ext cx="5943601" cy="1304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Về đại lý bán hàng, có thể thấy các đại lý ở khu vực China có điểm trung bình về độ hài lòng trung bình thấp nhất tuy nhiên qua 3 năm thì mức điểm hài lòng trung bình đã được cải thiện rõ rệt từ 3.00 (năm 2012) lên 3.69 (năm 2014). Các đại lý ở khu vực South America có mức điểm về độ hài lòng trung bình cao nhất trong cả 5 năm qua. Các đại lý ở khu vực North America và Europe có mức điểm về độ hài lòng trung bình từ 3.78 đến 4.11 với ít sự biến động. Các đại lý khu vực Pacific Rim có sự cải thiện rõ rệt về mức điểm độ hài lòng trung bình nhất trong 5 năm qua, cụ thể từ 3.20 (năm 2010) lên 4.10 (năm 2013) tuy năm 2014 giảm xuống còn 3.83.</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0</xdr:colOff>
      <xdr:row>9</xdr:row>
      <xdr:rowOff>0</xdr:rowOff>
    </xdr:from>
    <xdr:to>
      <xdr:col>15</xdr:col>
      <xdr:colOff>0</xdr:colOff>
      <xdr:row>28</xdr:row>
      <xdr:rowOff>161924</xdr:rowOff>
    </xdr:to>
    <xdr:graphicFrame macro="">
      <xdr:nvGraphicFramePr>
        <xdr:cNvPr id="2" name="Chart 1">
          <a:extLst>
            <a:ext uri="{FF2B5EF4-FFF2-40B4-BE49-F238E27FC236}">
              <a16:creationId xmlns:a16="http://schemas.microsoft.com/office/drawing/2014/main" id="{812964AC-9FB7-494E-A2AD-C6959C37FB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30</xdr:row>
      <xdr:rowOff>0</xdr:rowOff>
    </xdr:from>
    <xdr:to>
      <xdr:col>15</xdr:col>
      <xdr:colOff>0</xdr:colOff>
      <xdr:row>43</xdr:row>
      <xdr:rowOff>9525</xdr:rowOff>
    </xdr:to>
    <xdr:sp macro="" textlink="">
      <xdr:nvSpPr>
        <xdr:cNvPr id="3" name="TextBox 2">
          <a:extLst>
            <a:ext uri="{FF2B5EF4-FFF2-40B4-BE49-F238E27FC236}">
              <a16:creationId xmlns:a16="http://schemas.microsoft.com/office/drawing/2014/main" id="{0E9AD963-347F-4ECC-814D-BF4175788F9D}"/>
            </a:ext>
          </a:extLst>
        </xdr:cNvPr>
        <xdr:cNvSpPr txBox="1"/>
      </xdr:nvSpPr>
      <xdr:spPr>
        <a:xfrm>
          <a:off x="4019550" y="4886325"/>
          <a:ext cx="5943600" cy="2114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Về khách hàng, nhìn chung thì mức độ hài lòng của họ so với đại lý bán hàng thì khá là cao. Ta có thể nhận ra ngay khách hàng khu vực North American có mức điểm hài lòng trung bình cao nhất trong hầu hết 5 năm qua. Khách hàng khu vực South America thì thường được xếp hạng ở mức 3 hoặc 4 về mức điểm độ hài lòng trung bình với ít biến động, khá thấp khi so với mức điểm độ hài lòng trung bình của đại lý bán hàng tại khu vực này. Còn tại China thì tương tự như đại lý bán hàng, mức điểm độ hài lòng trung bình của khách hàng nơi đây khởi đầu khá là thấp (chỉ 3.78 năm 2012) nhưng đã được cải thiện đáng kể về sau (tăng lên đến 4.12 năm 2014).  Tương tự khách hàng khu vực South America, khách hàng ở khu vực Pacific Rim có mức điểm độ hài lòng trung bình giao động từ 3.92 đến 4.07, có vẻ khu vực này khá là khó tính khi mức điểm độ hài lòng trung bình của cả đại lý lẫn khách hàng đều khá thấp khi so với các khu vực khác. Về khách hàng ở khu vực Europe, có vẻ đây là khu vực có nhiều biến động nhất về mức điểm độ hài lòng trung bình, khởi đầu với 3.97 năm 2010 đến năm 2013 thì mức điểm giảm xuống đáng kể còn 3.9 sau đó tăng lên lại 4.07 vào năm 2014.</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14</xdr:col>
      <xdr:colOff>581023</xdr:colOff>
      <xdr:row>2</xdr:row>
      <xdr:rowOff>4762</xdr:rowOff>
    </xdr:from>
    <xdr:to>
      <xdr:col>22</xdr:col>
      <xdr:colOff>0</xdr:colOff>
      <xdr:row>19</xdr:row>
      <xdr:rowOff>9525</xdr:rowOff>
    </xdr:to>
    <xdr:graphicFrame macro="">
      <xdr:nvGraphicFramePr>
        <xdr:cNvPr id="3" name="Chart 2">
          <a:extLst>
            <a:ext uri="{FF2B5EF4-FFF2-40B4-BE49-F238E27FC236}">
              <a16:creationId xmlns:a16="http://schemas.microsoft.com/office/drawing/2014/main" id="{FAD80A24-A8A6-4DEE-B495-5EBB11D24F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20</xdr:row>
      <xdr:rowOff>4762</xdr:rowOff>
    </xdr:from>
    <xdr:to>
      <xdr:col>22</xdr:col>
      <xdr:colOff>0</xdr:colOff>
      <xdr:row>37</xdr:row>
      <xdr:rowOff>9525</xdr:rowOff>
    </xdr:to>
    <xdr:graphicFrame macro="">
      <xdr:nvGraphicFramePr>
        <xdr:cNvPr id="4" name="Chart 3">
          <a:extLst>
            <a:ext uri="{FF2B5EF4-FFF2-40B4-BE49-F238E27FC236}">
              <a16:creationId xmlns:a16="http://schemas.microsoft.com/office/drawing/2014/main" id="{C3370A6A-6D77-4D80-95F7-6E0F28777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38</xdr:row>
      <xdr:rowOff>0</xdr:rowOff>
    </xdr:from>
    <xdr:to>
      <xdr:col>22</xdr:col>
      <xdr:colOff>0</xdr:colOff>
      <xdr:row>49</xdr:row>
      <xdr:rowOff>0</xdr:rowOff>
    </xdr:to>
    <xdr:sp macro="" textlink="">
      <xdr:nvSpPr>
        <xdr:cNvPr id="5" name="TextBox 4">
          <a:extLst>
            <a:ext uri="{FF2B5EF4-FFF2-40B4-BE49-F238E27FC236}">
              <a16:creationId xmlns:a16="http://schemas.microsoft.com/office/drawing/2014/main" id="{1E069495-983F-4BFA-A36E-743D0BF3B9E3}"/>
            </a:ext>
          </a:extLst>
        </xdr:cNvPr>
        <xdr:cNvSpPr txBox="1"/>
      </xdr:nvSpPr>
      <xdr:spPr>
        <a:xfrm>
          <a:off x="8524875" y="6172200"/>
          <a:ext cx="4752975" cy="1781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hangingPunct="0"/>
          <a:r>
            <a:rPr lang="en-US" sz="1100">
              <a:solidFill>
                <a:schemeClr val="dk1"/>
              </a:solidFill>
              <a:effectLst/>
              <a:latin typeface="+mn-lt"/>
              <a:ea typeface="+mn-ea"/>
              <a:cs typeface="+mn-cs"/>
            </a:rPr>
            <a:t>Theo như Total Complaints Quarterly By Region thì ta có thể nhận thấy:</a:t>
          </a:r>
        </a:p>
        <a:p>
          <a:pPr lvl="0" hangingPunct="0"/>
          <a:r>
            <a:rPr lang="en-US" sz="1100">
              <a:solidFill>
                <a:schemeClr val="dk1"/>
              </a:solidFill>
              <a:effectLst/>
              <a:latin typeface="+mn-lt"/>
              <a:ea typeface="+mn-ea"/>
              <a:cs typeface="+mn-cs"/>
            </a:rPr>
            <a:t>- Tỷ lệ tổng số đơn khiếu nại đến từ khu vực North America luôn chiếm ít nhất từ 50% thậm chí có lúc lên đến 60%.</a:t>
          </a:r>
        </a:p>
        <a:p>
          <a:pPr lvl="0" hangingPunct="0"/>
          <a:r>
            <a:rPr lang="en-US" sz="1100">
              <a:solidFill>
                <a:schemeClr val="dk1"/>
              </a:solidFill>
              <a:effectLst/>
              <a:latin typeface="+mn-lt"/>
              <a:ea typeface="+mn-ea"/>
              <a:cs typeface="+mn-cs"/>
            </a:rPr>
            <a:t>- Tỷ lệ tổng số đơn khiếu nại đến từ khu vực South America, Europe đang tăng dần qua các năm.</a:t>
          </a:r>
        </a:p>
        <a:p>
          <a:pPr lvl="0" hangingPunct="0"/>
          <a:r>
            <a:rPr lang="en-US" sz="1100">
              <a:solidFill>
                <a:schemeClr val="dk1"/>
              </a:solidFill>
              <a:effectLst/>
              <a:latin typeface="+mn-lt"/>
              <a:ea typeface="+mn-ea"/>
              <a:cs typeface="+mn-cs"/>
            </a:rPr>
            <a:t>- Còn ở khu vực Pacific Rim thì tỷ lệ tổng số đơn khiếu nại khá ổn định.</a:t>
          </a:r>
        </a:p>
        <a:p>
          <a:pPr lvl="0" hangingPunct="0"/>
          <a:r>
            <a:rPr lang="en-US" sz="1100">
              <a:solidFill>
                <a:schemeClr val="dk1"/>
              </a:solidFill>
              <a:effectLst/>
              <a:latin typeface="+mn-lt"/>
              <a:ea typeface="+mn-ea"/>
              <a:cs typeface="+mn-cs"/>
            </a:rPr>
            <a:t>- China là khu vực mới gia nhập vào năm 2012 do đó tỷ lệ tổng số đơn khiếu nại bắt đầu xuất hiện tại khu vực này, tuy nhiên với tỷ lệ không cao.</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819149</xdr:colOff>
      <xdr:row>2</xdr:row>
      <xdr:rowOff>4762</xdr:rowOff>
    </xdr:from>
    <xdr:to>
      <xdr:col>26</xdr:col>
      <xdr:colOff>0</xdr:colOff>
      <xdr:row>25</xdr:row>
      <xdr:rowOff>0</xdr:rowOff>
    </xdr:to>
    <xdr:graphicFrame macro="">
      <xdr:nvGraphicFramePr>
        <xdr:cNvPr id="2" name="Chart 1">
          <a:extLst>
            <a:ext uri="{FF2B5EF4-FFF2-40B4-BE49-F238E27FC236}">
              <a16:creationId xmlns:a16="http://schemas.microsoft.com/office/drawing/2014/main" id="{0C9A2D77-C8F2-4133-B54E-7E87C56183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819149</xdr:colOff>
      <xdr:row>26</xdr:row>
      <xdr:rowOff>4762</xdr:rowOff>
    </xdr:from>
    <xdr:to>
      <xdr:col>25</xdr:col>
      <xdr:colOff>581024</xdr:colOff>
      <xdr:row>50</xdr:row>
      <xdr:rowOff>0</xdr:rowOff>
    </xdr:to>
    <xdr:graphicFrame macro="">
      <xdr:nvGraphicFramePr>
        <xdr:cNvPr id="3" name="Chart 2">
          <a:extLst>
            <a:ext uri="{FF2B5EF4-FFF2-40B4-BE49-F238E27FC236}">
              <a16:creationId xmlns:a16="http://schemas.microsoft.com/office/drawing/2014/main" id="{3C37DF15-CD32-41F3-BC1C-4DE4E0249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51</xdr:row>
      <xdr:rowOff>1</xdr:rowOff>
    </xdr:from>
    <xdr:to>
      <xdr:col>26</xdr:col>
      <xdr:colOff>0</xdr:colOff>
      <xdr:row>58</xdr:row>
      <xdr:rowOff>9526</xdr:rowOff>
    </xdr:to>
    <xdr:sp macro="" textlink="">
      <xdr:nvSpPr>
        <xdr:cNvPr id="4" name="TextBox 3">
          <a:extLst>
            <a:ext uri="{FF2B5EF4-FFF2-40B4-BE49-F238E27FC236}">
              <a16:creationId xmlns:a16="http://schemas.microsoft.com/office/drawing/2014/main" id="{014BA44B-2EFB-4170-9CA7-81D77C939AA5}"/>
            </a:ext>
          </a:extLst>
        </xdr:cNvPr>
        <xdr:cNvSpPr txBox="1"/>
      </xdr:nvSpPr>
      <xdr:spPr>
        <a:xfrm>
          <a:off x="9458325" y="8277226"/>
          <a:ext cx="6391275"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Theo biểu đồ Total Mower Sales Each Quarter By Region và Monthly Mower Unit Sales thì có thể nhận ra rằng thị trường North America là thì trường lớn nhất với doanh số bán hàng chiếm tỷ lệ cao nhất (khoảng 80%), sau đó là khu vực Europe (khoảng 10% – 15%) rồi đến khu vực Pacific Rim (khoảng 5%) và cuối cùng là khu vực China. Ngoài ra có thể nhận thầy rằng số lượng mower qua các năm không biến đổi nhiều và có một chu kỳ theo năm cụ thể (doanh số mower đạt tăng cao nhất vào các tháng mùa hè hàng năm và giảm dần, giảm về thấp nhất vào các tháng mùa thu, đông và tăng lại dần vào các tháng mùa xuân).</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15</xdr:col>
      <xdr:colOff>0</xdr:colOff>
      <xdr:row>2</xdr:row>
      <xdr:rowOff>4762</xdr:rowOff>
    </xdr:from>
    <xdr:to>
      <xdr:col>26</xdr:col>
      <xdr:colOff>0</xdr:colOff>
      <xdr:row>25</xdr:row>
      <xdr:rowOff>1</xdr:rowOff>
    </xdr:to>
    <xdr:graphicFrame macro="">
      <xdr:nvGraphicFramePr>
        <xdr:cNvPr id="2" name="Chart 1">
          <a:extLst>
            <a:ext uri="{FF2B5EF4-FFF2-40B4-BE49-F238E27FC236}">
              <a16:creationId xmlns:a16="http://schemas.microsoft.com/office/drawing/2014/main" id="{EC0B59D3-E086-4689-932E-24486B2F72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581024</xdr:colOff>
      <xdr:row>26</xdr:row>
      <xdr:rowOff>4762</xdr:rowOff>
    </xdr:from>
    <xdr:to>
      <xdr:col>25</xdr:col>
      <xdr:colOff>581024</xdr:colOff>
      <xdr:row>49</xdr:row>
      <xdr:rowOff>0</xdr:rowOff>
    </xdr:to>
    <xdr:graphicFrame macro="">
      <xdr:nvGraphicFramePr>
        <xdr:cNvPr id="3" name="Chart 2">
          <a:extLst>
            <a:ext uri="{FF2B5EF4-FFF2-40B4-BE49-F238E27FC236}">
              <a16:creationId xmlns:a16="http://schemas.microsoft.com/office/drawing/2014/main" id="{F3C65058-5C77-481F-BD2E-A2C516F12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50</xdr:row>
      <xdr:rowOff>1</xdr:rowOff>
    </xdr:from>
    <xdr:to>
      <xdr:col>26</xdr:col>
      <xdr:colOff>0</xdr:colOff>
      <xdr:row>60</xdr:row>
      <xdr:rowOff>0</xdr:rowOff>
    </xdr:to>
    <xdr:sp macro="" textlink="">
      <xdr:nvSpPr>
        <xdr:cNvPr id="4" name="TextBox 3">
          <a:extLst>
            <a:ext uri="{FF2B5EF4-FFF2-40B4-BE49-F238E27FC236}">
              <a16:creationId xmlns:a16="http://schemas.microsoft.com/office/drawing/2014/main" id="{79C44E2B-F903-4B9F-8A9E-722874F0EF39}"/>
            </a:ext>
          </a:extLst>
        </xdr:cNvPr>
        <xdr:cNvSpPr txBox="1"/>
      </xdr:nvSpPr>
      <xdr:spPr>
        <a:xfrm>
          <a:off x="9810750" y="8115301"/>
          <a:ext cx="6391275" cy="16192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Theo biểu đồ Total Tractor Unit Sales Quarterly By Region và Monthly Tractor Unit Sales ta có thể nhận thấy rằng thị trường North America vẫn chiếm một phần lớn doanh số bán hàng (khoảng 30% - 40%) tiếp sau đó là thị trường Europe (khoảng 30% - 35%) rồi tới thị trường South America và Pacific Rim (với khoảng 10% -</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15%), cuối cùng là thị trường China. Qua 5 năm thì thị trường North America cũng đã tăng thêm doanh số bán hàng đáng kể, chiếm một phần lớn trong doanh số bán hàng của PLE. Tương tự ta cũng có thể nhận ra doanh số bán hàng của tractor cũng giống mower, có một chu kỳ theo năm cụ thể (doanh số tractor đạt tăng cao nhất vào các tháng mùa hè hàng năm và giảm dần, giảm về thấp nhất vào các tháng mùa thu, đông và tăng lại dần vào các tháng mùa xuân), tuy nhiên khác với mower, doanh số tractor đang tăng dần qua các năm.</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695324</xdr:colOff>
      <xdr:row>2</xdr:row>
      <xdr:rowOff>4762</xdr:rowOff>
    </xdr:from>
    <xdr:to>
      <xdr:col>15</xdr:col>
      <xdr:colOff>581024</xdr:colOff>
      <xdr:row>23</xdr:row>
      <xdr:rowOff>9525</xdr:rowOff>
    </xdr:to>
    <xdr:graphicFrame macro="">
      <xdr:nvGraphicFramePr>
        <xdr:cNvPr id="3" name="Chart 2">
          <a:extLst>
            <a:ext uri="{FF2B5EF4-FFF2-40B4-BE49-F238E27FC236}">
              <a16:creationId xmlns:a16="http://schemas.microsoft.com/office/drawing/2014/main" id="{8220B5B4-E0F7-4D15-A7F5-E3C4D6F098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24</xdr:row>
      <xdr:rowOff>0</xdr:rowOff>
    </xdr:from>
    <xdr:to>
      <xdr:col>16</xdr:col>
      <xdr:colOff>1</xdr:colOff>
      <xdr:row>29</xdr:row>
      <xdr:rowOff>0</xdr:rowOff>
    </xdr:to>
    <xdr:sp macro="" textlink="">
      <xdr:nvSpPr>
        <xdr:cNvPr id="2" name="TextBox 1">
          <a:extLst>
            <a:ext uri="{FF2B5EF4-FFF2-40B4-BE49-F238E27FC236}">
              <a16:creationId xmlns:a16="http://schemas.microsoft.com/office/drawing/2014/main" id="{7956105F-C866-46F5-BF44-B5E901083F39}"/>
            </a:ext>
          </a:extLst>
        </xdr:cNvPr>
        <xdr:cNvSpPr txBox="1"/>
      </xdr:nvSpPr>
      <xdr:spPr>
        <a:xfrm>
          <a:off x="4248150" y="3905250"/>
          <a:ext cx="6810376"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Theo hình 8. Percent On-Time Delivery thì ta có thể thấy được tỉ lệ giao hàng đúng hạng trong 5 năm qua của PLE, mức thấp nhất là tháng 3 năm 2010 khi có tới 27 đơn hàng giao trễ làm cho tỷ lệ giao hàng đúng hạng giảm từ 98.1% xuống 97.6%, mức cao nhất là tháng 11 năm 2014 với chỉ có 10 đơn hàng giao trễ, tỷ lệ giao hàng đúng hạng lên đến 99.3%. Đường màu đỏ biểu thị xu hướng của biểu đồ và ở đây biểu hiện tỷ lệ giao hàng đúng hạng đang tăng dần.</a:t>
          </a:r>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6</xdr:col>
      <xdr:colOff>581024</xdr:colOff>
      <xdr:row>2</xdr:row>
      <xdr:rowOff>4761</xdr:rowOff>
    </xdr:from>
    <xdr:to>
      <xdr:col>17</xdr:col>
      <xdr:colOff>1</xdr:colOff>
      <xdr:row>16</xdr:row>
      <xdr:rowOff>0</xdr:rowOff>
    </xdr:to>
    <xdr:graphicFrame macro="">
      <xdr:nvGraphicFramePr>
        <xdr:cNvPr id="2" name="Chart 1">
          <a:extLst>
            <a:ext uri="{FF2B5EF4-FFF2-40B4-BE49-F238E27FC236}">
              <a16:creationId xmlns:a16="http://schemas.microsoft.com/office/drawing/2014/main" id="{18BF1476-94E0-429D-98BC-5B761847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17</xdr:row>
      <xdr:rowOff>0</xdr:rowOff>
    </xdr:from>
    <xdr:to>
      <xdr:col>17</xdr:col>
      <xdr:colOff>0</xdr:colOff>
      <xdr:row>21</xdr:row>
      <xdr:rowOff>0</xdr:rowOff>
    </xdr:to>
    <xdr:sp macro="" textlink="">
      <xdr:nvSpPr>
        <xdr:cNvPr id="3" name="TextBox 2">
          <a:extLst>
            <a:ext uri="{FF2B5EF4-FFF2-40B4-BE49-F238E27FC236}">
              <a16:creationId xmlns:a16="http://schemas.microsoft.com/office/drawing/2014/main" id="{4B682F77-3FCE-4143-8244-D9B168B1E94A}"/>
            </a:ext>
          </a:extLst>
        </xdr:cNvPr>
        <xdr:cNvSpPr txBox="1"/>
      </xdr:nvSpPr>
      <xdr:spPr>
        <a:xfrm>
          <a:off x="4125310" y="2804948"/>
          <a:ext cx="5780690" cy="6568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Theo Defects After Delivery thì năm 2010 và 2011 là 2 năm có nhiều sản phẩm lỗi sau khi sao hàng nhất và không được cải thiện trong 2 năm đó. Nhưng những năm sau thì lượng sản phẩm lỗi đã giảm mạnh, đến năm 2014 thì chỉ còn khoảng 400-600 sản phẩm lỗi trong 1 triệu sản phẩm.</a:t>
          </a: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578068</xdr:colOff>
      <xdr:row>2</xdr:row>
      <xdr:rowOff>205</xdr:rowOff>
    </xdr:from>
    <xdr:to>
      <xdr:col>21</xdr:col>
      <xdr:colOff>9523</xdr:colOff>
      <xdr:row>25</xdr:row>
      <xdr:rowOff>3727</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56DCF11E-8321-4FEF-97F5-5DE067BD24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45318" y="324055"/>
              <a:ext cx="6984780" cy="374684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26</xdr:row>
      <xdr:rowOff>0</xdr:rowOff>
    </xdr:from>
    <xdr:to>
      <xdr:col>21</xdr:col>
      <xdr:colOff>0</xdr:colOff>
      <xdr:row>30</xdr:row>
      <xdr:rowOff>0</xdr:rowOff>
    </xdr:to>
    <xdr:sp macro="" textlink="">
      <xdr:nvSpPr>
        <xdr:cNvPr id="2" name="TextBox 1">
          <a:extLst>
            <a:ext uri="{FF2B5EF4-FFF2-40B4-BE49-F238E27FC236}">
              <a16:creationId xmlns:a16="http://schemas.microsoft.com/office/drawing/2014/main" id="{61C62FE9-2E24-4EDF-ABBB-56BDAC21D024}"/>
            </a:ext>
          </a:extLst>
        </xdr:cNvPr>
        <xdr:cNvSpPr txBox="1"/>
      </xdr:nvSpPr>
      <xdr:spPr>
        <a:xfrm>
          <a:off x="5231423" y="4205654"/>
          <a:ext cx="6945923" cy="64476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Customer Service Call Response Times by Quarter đã nêu lên thời gian trung bình để phản hồi cuộc gọi của bộ phận dịch vụ khách hàng. Có thể thấy rằng thời gian phản hồi trung bình đã giảm đi đáng kể từ 3.829 (Q1 2013) xuống còn 2.477 (Q4 2014).</a:t>
          </a:r>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Đình Doanh" refreshedDate="44385.611032870373" createdVersion="6" refreshedVersion="6" minRefreshableVersion="3" recordCount="60" xr:uid="{A0B803C3-38E1-495D-9FFC-F4879C6D5C18}">
  <cacheSource type="worksheet">
    <worksheetSource ref="A3:G63" sheet="Complaints"/>
  </cacheSource>
  <cacheFields count="9">
    <cacheField name="Month" numFmtId="17">
      <sharedItems containsSemiMixedTypes="0" containsNonDate="0" containsDate="1" containsString="0" minDate="2010-01-01T00:00:00" maxDate="2014-12-02T00:00:00" count="6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fieldGroup par="8" base="0">
        <rangePr groupBy="months" startDate="2010-01-01T00:00:00" endDate="2014-12-02T00:00:00"/>
        <groupItems count="14">
          <s v="&lt;1/1/2010"/>
          <s v="Jan"/>
          <s v="Feb"/>
          <s v="Mar"/>
          <s v="Apr"/>
          <s v="May"/>
          <s v="Jun"/>
          <s v="Jul"/>
          <s v="Aug"/>
          <s v="Sep"/>
          <s v="Oct"/>
          <s v="Nov"/>
          <s v="Dec"/>
          <s v="&gt;12/2/2014"/>
        </groupItems>
      </fieldGroup>
    </cacheField>
    <cacheField name="World" numFmtId="0">
      <sharedItems containsSemiMixedTypes="0" containsString="0" containsNumber="1" containsInteger="1" minValue="154" maxValue="350"/>
    </cacheField>
    <cacheField name="NA" numFmtId="0">
      <sharedItems containsSemiMixedTypes="0" containsString="0" containsNumber="1" containsInteger="1" minValue="84" maxValue="183"/>
    </cacheField>
    <cacheField name="SA" numFmtId="0">
      <sharedItems containsSemiMixedTypes="0" containsString="0" containsNumber="1" containsInteger="1" minValue="9" maxValue="43"/>
    </cacheField>
    <cacheField name="Eur" numFmtId="0">
      <sharedItems containsSemiMixedTypes="0" containsString="0" containsNumber="1" containsInteger="1" minValue="52" maxValue="98"/>
    </cacheField>
    <cacheField name="Pac" numFmtId="0">
      <sharedItems containsSemiMixedTypes="0" containsString="0" containsNumber="1" containsInteger="1" minValue="0" maxValue="19"/>
    </cacheField>
    <cacheField name="China" numFmtId="0">
      <sharedItems containsString="0" containsBlank="1" containsNumber="1" containsInteger="1" minValue="2" maxValue="11"/>
    </cacheField>
    <cacheField name="Quarters" numFmtId="0" databaseField="0">
      <fieldGroup base="0">
        <rangePr groupBy="quarters" startDate="2010-01-01T00:00:00" endDate="2014-12-02T00:00:00"/>
        <groupItems count="6">
          <s v="&lt;1/1/2010"/>
          <s v="Qtr1"/>
          <s v="Qtr2"/>
          <s v="Qtr3"/>
          <s v="Qtr4"/>
          <s v="&gt;12/2/2014"/>
        </groupItems>
      </fieldGroup>
    </cacheField>
    <cacheField name="Years" numFmtId="0" databaseField="0">
      <fieldGroup base="0">
        <rangePr groupBy="years" startDate="2010-01-01T00:00:00" endDate="2014-12-02T00:00:00"/>
        <groupItems count="7">
          <s v="&lt;1/1/2010"/>
          <s v="2010"/>
          <s v="2011"/>
          <s v="2012"/>
          <s v="2013"/>
          <s v="2014"/>
          <s v="&gt;12/2/201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Đình Doanh" refreshedDate="44385.618701620369" createdVersion="6" refreshedVersion="6" minRefreshableVersion="3" recordCount="60" xr:uid="{3AD2DC56-4277-4C1A-A776-7B0E1808D675}">
  <cacheSource type="worksheet">
    <worksheetSource ref="A3:G63" sheet="Mower Unit Sales"/>
  </cacheSource>
  <cacheFields count="9">
    <cacheField name="Month" numFmtId="17">
      <sharedItems containsSemiMixedTypes="0" containsNonDate="0" containsDate="1" containsString="0" minDate="2010-01-01T00:00:00" maxDate="2014-12-02T00:00:00" count="6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fieldGroup par="8" base="0">
        <rangePr groupBy="months" startDate="2010-01-01T00:00:00" endDate="2014-12-02T00:00:00"/>
        <groupItems count="14">
          <s v="&lt;1/1/2010"/>
          <s v="Jan"/>
          <s v="Feb"/>
          <s v="Mar"/>
          <s v="Apr"/>
          <s v="May"/>
          <s v="Jun"/>
          <s v="Jul"/>
          <s v="Aug"/>
          <s v="Sep"/>
          <s v="Oct"/>
          <s v="Nov"/>
          <s v="Dec"/>
          <s v="&gt;12/2/2014"/>
        </groupItems>
      </fieldGroup>
    </cacheField>
    <cacheField name="NA" numFmtId="0">
      <sharedItems containsSemiMixedTypes="0" containsString="0" containsNumber="1" containsInteger="1" minValue="4350" maxValue="10370"/>
    </cacheField>
    <cacheField name="SA" numFmtId="0">
      <sharedItems containsSemiMixedTypes="0" containsString="0" containsNumber="1" containsInteger="1" minValue="180" maxValue="390"/>
    </cacheField>
    <cacheField name="Europe" numFmtId="0">
      <sharedItems containsSemiMixedTypes="0" containsString="0" containsNumber="1" containsInteger="1" minValue="300" maxValue="1650"/>
    </cacheField>
    <cacheField name="Pacific" numFmtId="0">
      <sharedItems containsSemiMixedTypes="0" containsString="0" containsNumber="1" containsInteger="1" minValue="100" maxValue="240"/>
    </cacheField>
    <cacheField name="China" numFmtId="0">
      <sharedItems containsSemiMixedTypes="0" containsString="0" containsNumber="1" containsInteger="1" minValue="0" maxValue="26"/>
    </cacheField>
    <cacheField name="World" numFmtId="0">
      <sharedItems containsSemiMixedTypes="0" containsString="0" containsNumber="1" containsInteger="1" minValue="5350" maxValue="12280"/>
    </cacheField>
    <cacheField name="Quarters" numFmtId="0" databaseField="0">
      <fieldGroup base="0">
        <rangePr groupBy="quarters" startDate="2010-01-01T00:00:00" endDate="2014-12-02T00:00:00"/>
        <groupItems count="6">
          <s v="&lt;1/1/2010"/>
          <s v="Qtr1"/>
          <s v="Qtr2"/>
          <s v="Qtr3"/>
          <s v="Qtr4"/>
          <s v="&gt;12/2/2014"/>
        </groupItems>
      </fieldGroup>
    </cacheField>
    <cacheField name="Years" numFmtId="0" databaseField="0">
      <fieldGroup base="0">
        <rangePr groupBy="years" startDate="2010-01-01T00:00:00" endDate="2014-12-02T00:00:00"/>
        <groupItems count="7">
          <s v="&lt;1/1/2010"/>
          <s v="2010"/>
          <s v="2011"/>
          <s v="2012"/>
          <s v="2013"/>
          <s v="2014"/>
          <s v="&gt;12/2/2014"/>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Đình Doanh" refreshedDate="44385.636742592593" createdVersion="6" refreshedVersion="6" minRefreshableVersion="3" recordCount="60" xr:uid="{0410BE97-D12D-4AAD-9DB4-652CF23211CC}">
  <cacheSource type="worksheet">
    <worksheetSource ref="A3:G63" sheet="Tractor Unit Sales"/>
  </cacheSource>
  <cacheFields count="9">
    <cacheField name="Month" numFmtId="17">
      <sharedItems containsSemiMixedTypes="0" containsNonDate="0" containsDate="1" containsString="0" minDate="2010-01-01T00:00:00" maxDate="2014-12-02T00:00:00" count="60">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d v="2012-01-01T00:00:00"/>
        <d v="2012-02-01T00:00:00"/>
        <d v="2012-03-01T00:00:00"/>
        <d v="2012-04-01T00:00:00"/>
        <d v="2012-05-01T00:00:00"/>
        <d v="2012-06-01T00:00:00"/>
        <d v="2012-07-01T00:00:00"/>
        <d v="2012-08-01T00:00:00"/>
        <d v="2012-09-01T00:00:00"/>
        <d v="2012-10-01T00:00:00"/>
        <d v="2012-11-01T00:00:00"/>
        <d v="2012-12-01T00:00:00"/>
        <d v="2013-01-01T00:00:00"/>
        <d v="2013-02-01T00:00:00"/>
        <d v="2013-03-01T00:00:00"/>
        <d v="2013-04-01T00:00:00"/>
        <d v="2013-05-01T00:00:00"/>
        <d v="2013-06-01T00:00:00"/>
        <d v="2013-07-01T00:00:00"/>
        <d v="2013-08-01T00:00:00"/>
        <d v="2013-09-01T00:00:00"/>
        <d v="2013-10-01T00:00:00"/>
        <d v="2013-11-01T00:00:00"/>
        <d v="2013-12-01T00:00:00"/>
        <d v="2014-01-01T00:00:00"/>
        <d v="2014-02-01T00:00:00"/>
        <d v="2014-03-01T00:00:00"/>
        <d v="2014-04-01T00:00:00"/>
        <d v="2014-05-01T00:00:00"/>
        <d v="2014-06-01T00:00:00"/>
        <d v="2014-07-01T00:00:00"/>
        <d v="2014-08-01T00:00:00"/>
        <d v="2014-09-01T00:00:00"/>
        <d v="2014-10-01T00:00:00"/>
        <d v="2014-11-01T00:00:00"/>
        <d v="2014-12-01T00:00:00"/>
      </sharedItems>
      <fieldGroup par="8" base="0">
        <rangePr groupBy="months" startDate="2010-01-01T00:00:00" endDate="2014-12-02T00:00:00"/>
        <groupItems count="14">
          <s v="&lt;1/1/2010"/>
          <s v="Jan"/>
          <s v="Feb"/>
          <s v="Mar"/>
          <s v="Apr"/>
          <s v="May"/>
          <s v="Jun"/>
          <s v="Jul"/>
          <s v="Aug"/>
          <s v="Sep"/>
          <s v="Oct"/>
          <s v="Nov"/>
          <s v="Dec"/>
          <s v="&gt;12/2/2014"/>
        </groupItems>
      </fieldGroup>
    </cacheField>
    <cacheField name="NA" numFmtId="0">
      <sharedItems containsSemiMixedTypes="0" containsString="0" containsNumber="1" containsInteger="1" minValue="360" maxValue="2490"/>
    </cacheField>
    <cacheField name="SA" numFmtId="0">
      <sharedItems containsSemiMixedTypes="0" containsString="0" containsNumber="1" containsInteger="1" minValue="250" maxValue="1002"/>
    </cacheField>
    <cacheField name="Eur" numFmtId="0">
      <sharedItems containsSemiMixedTypes="0" containsString="0" containsNumber="1" containsInteger="1" minValue="480" maxValue="888"/>
    </cacheField>
    <cacheField name="Pac" numFmtId="0">
      <sharedItems containsSemiMixedTypes="0" containsString="0" containsNumber="1" containsInteger="1" minValue="190" maxValue="350"/>
    </cacheField>
    <cacheField name="China" numFmtId="0">
      <sharedItems containsSemiMixedTypes="0" containsString="0" containsNumber="1" containsInteger="1" minValue="0" maxValue="139"/>
    </cacheField>
    <cacheField name="World" numFmtId="0">
      <sharedItems containsSemiMixedTypes="0" containsString="0" containsNumber="1" containsInteger="1" minValue="1592" maxValue="4476"/>
    </cacheField>
    <cacheField name="Quarters" numFmtId="0" databaseField="0">
      <fieldGroup base="0">
        <rangePr groupBy="quarters" startDate="2010-01-01T00:00:00" endDate="2014-12-02T00:00:00"/>
        <groupItems count="6">
          <s v="&lt;1/1/2010"/>
          <s v="Qtr1"/>
          <s v="Qtr2"/>
          <s v="Qtr3"/>
          <s v="Qtr4"/>
          <s v="&gt;12/2/2014"/>
        </groupItems>
      </fieldGroup>
    </cacheField>
    <cacheField name="Years" numFmtId="0" databaseField="0">
      <fieldGroup base="0">
        <rangePr groupBy="years" startDate="2010-01-01T00:00:00" endDate="2014-12-02T00:00:00"/>
        <groupItems count="7">
          <s v="&lt;1/1/2010"/>
          <s v="2010"/>
          <s v="2011"/>
          <s v="2012"/>
          <s v="2013"/>
          <s v="2014"/>
          <s v="&gt;12/2/2014"/>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ê Đình Doanh" refreshedDate="44385.656807754633" createdVersion="6" refreshedVersion="6" minRefreshableVersion="3" recordCount="200" xr:uid="{F194FDF6-8485-4A2E-AE2F-4131AE72D263}">
  <cacheSource type="worksheet">
    <worksheetSource ref="A3:E203" sheet="2014 Customer Survey"/>
  </cacheSource>
  <cacheFields count="5">
    <cacheField name="Region" numFmtId="0">
      <sharedItems count="5">
        <s v="NA"/>
        <s v="SA"/>
        <s v="Eur"/>
        <s v="Pac"/>
        <s v="China"/>
      </sharedItems>
    </cacheField>
    <cacheField name="Quality" numFmtId="0">
      <sharedItems containsSemiMixedTypes="0" containsString="0" containsNumber="1" containsInteger="1" minValue="1" maxValue="5"/>
    </cacheField>
    <cacheField name="Ease of Use" numFmtId="0">
      <sharedItems containsSemiMixedTypes="0" containsString="0" containsNumber="1" containsInteger="1" minValue="1" maxValue="5"/>
    </cacheField>
    <cacheField name="Price" numFmtId="0">
      <sharedItems containsSemiMixedTypes="0" containsString="0" containsNumber="1" containsInteger="1" minValue="1" maxValue="5"/>
    </cacheField>
    <cacheField name="Service" numFmtId="0">
      <sharedItems containsSemiMixedTypes="0" containsString="0" containsNumber="1" containsInteger="1" minValue="1"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169"/>
    <n v="102"/>
    <n v="12"/>
    <n v="52"/>
    <n v="3"/>
    <m/>
  </r>
  <r>
    <x v="1"/>
    <n v="187"/>
    <n v="115"/>
    <n v="13"/>
    <n v="55"/>
    <n v="4"/>
    <m/>
  </r>
  <r>
    <x v="2"/>
    <n v="210"/>
    <n v="128"/>
    <n v="15"/>
    <n v="61"/>
    <n v="6"/>
    <m/>
  </r>
  <r>
    <x v="3"/>
    <n v="226"/>
    <n v="136"/>
    <n v="16"/>
    <n v="67"/>
    <n v="7"/>
    <m/>
  </r>
  <r>
    <x v="4"/>
    <n v="232"/>
    <n v="137"/>
    <n v="17"/>
    <n v="73"/>
    <n v="5"/>
    <m/>
  </r>
  <r>
    <x v="5"/>
    <n v="261"/>
    <n v="151"/>
    <n v="19"/>
    <n v="82"/>
    <n v="9"/>
    <m/>
  </r>
  <r>
    <x v="6"/>
    <n v="245"/>
    <n v="140"/>
    <n v="18"/>
    <n v="80"/>
    <n v="7"/>
    <m/>
  </r>
  <r>
    <x v="7"/>
    <n v="223"/>
    <n v="128"/>
    <n v="16"/>
    <n v="76"/>
    <n v="3"/>
    <m/>
  </r>
  <r>
    <x v="8"/>
    <n v="195"/>
    <n v="103"/>
    <n v="15"/>
    <n v="73"/>
    <n v="4"/>
    <m/>
  </r>
  <r>
    <x v="9"/>
    <n v="174"/>
    <n v="96"/>
    <n v="14"/>
    <n v="62"/>
    <n v="2"/>
    <m/>
  </r>
  <r>
    <x v="10"/>
    <n v="154"/>
    <n v="84"/>
    <n v="11"/>
    <n v="59"/>
    <n v="0"/>
    <m/>
  </r>
  <r>
    <x v="11"/>
    <n v="163"/>
    <n v="99"/>
    <n v="9"/>
    <n v="54"/>
    <n v="1"/>
    <m/>
  </r>
  <r>
    <x v="12"/>
    <n v="195"/>
    <n v="123"/>
    <n v="10"/>
    <n v="59"/>
    <n v="3"/>
    <m/>
  </r>
  <r>
    <x v="13"/>
    <n v="221"/>
    <n v="141"/>
    <n v="13"/>
    <n v="62"/>
    <n v="5"/>
    <m/>
  </r>
  <r>
    <x v="14"/>
    <n v="240"/>
    <n v="152"/>
    <n v="16"/>
    <n v="66"/>
    <n v="6"/>
    <m/>
  </r>
  <r>
    <x v="15"/>
    <n v="264"/>
    <n v="163"/>
    <n v="20"/>
    <n v="70"/>
    <n v="11"/>
    <m/>
  </r>
  <r>
    <x v="16"/>
    <n v="283"/>
    <n v="178"/>
    <n v="22"/>
    <n v="75"/>
    <n v="8"/>
    <m/>
  </r>
  <r>
    <x v="17"/>
    <n v="296"/>
    <n v="170"/>
    <n v="28"/>
    <n v="86"/>
    <n v="12"/>
    <m/>
  </r>
  <r>
    <x v="18"/>
    <n v="269"/>
    <n v="153"/>
    <n v="25"/>
    <n v="81"/>
    <n v="10"/>
    <m/>
  </r>
  <r>
    <x v="19"/>
    <n v="256"/>
    <n v="146"/>
    <n v="23"/>
    <n v="79"/>
    <n v="8"/>
    <m/>
  </r>
  <r>
    <x v="20"/>
    <n v="231"/>
    <n v="131"/>
    <n v="20"/>
    <n v="73"/>
    <n v="7"/>
    <m/>
  </r>
  <r>
    <x v="21"/>
    <n v="214"/>
    <n v="125"/>
    <n v="16"/>
    <n v="68"/>
    <n v="5"/>
    <m/>
  </r>
  <r>
    <x v="22"/>
    <n v="201"/>
    <n v="118"/>
    <n v="13"/>
    <n v="66"/>
    <n v="4"/>
    <m/>
  </r>
  <r>
    <x v="23"/>
    <n v="171"/>
    <n v="96"/>
    <n v="11"/>
    <n v="61"/>
    <n v="3"/>
    <m/>
  </r>
  <r>
    <x v="24"/>
    <n v="200"/>
    <n v="112"/>
    <n v="15"/>
    <n v="66"/>
    <n v="4"/>
    <n v="3"/>
  </r>
  <r>
    <x v="25"/>
    <n v="216"/>
    <n v="117"/>
    <n v="18"/>
    <n v="71"/>
    <n v="6"/>
    <n v="4"/>
  </r>
  <r>
    <x v="26"/>
    <n v="234"/>
    <n v="126"/>
    <n v="20"/>
    <n v="76"/>
    <n v="9"/>
    <n v="3"/>
  </r>
  <r>
    <x v="27"/>
    <n v="253"/>
    <n v="138"/>
    <n v="23"/>
    <n v="79"/>
    <n v="11"/>
    <n v="2"/>
  </r>
  <r>
    <x v="28"/>
    <n v="282"/>
    <n v="152"/>
    <n v="26"/>
    <n v="85"/>
    <n v="14"/>
    <n v="5"/>
  </r>
  <r>
    <x v="29"/>
    <n v="305"/>
    <n v="163"/>
    <n v="30"/>
    <n v="91"/>
    <n v="15"/>
    <n v="6"/>
  </r>
  <r>
    <x v="30"/>
    <n v="296"/>
    <n v="156"/>
    <n v="28"/>
    <n v="89"/>
    <n v="18"/>
    <n v="5"/>
  </r>
  <r>
    <x v="31"/>
    <n v="279"/>
    <n v="148"/>
    <n v="26"/>
    <n v="86"/>
    <n v="15"/>
    <n v="4"/>
  </r>
  <r>
    <x v="32"/>
    <n v="266"/>
    <n v="143"/>
    <n v="24"/>
    <n v="82"/>
    <n v="13"/>
    <n v="4"/>
  </r>
  <r>
    <x v="33"/>
    <n v="243"/>
    <n v="131"/>
    <n v="21"/>
    <n v="76"/>
    <n v="12"/>
    <n v="3"/>
  </r>
  <r>
    <x v="34"/>
    <n v="232"/>
    <n v="128"/>
    <n v="18"/>
    <n v="73"/>
    <n v="10"/>
    <n v="3"/>
  </r>
  <r>
    <x v="35"/>
    <n v="203"/>
    <n v="107"/>
    <n v="15"/>
    <n v="70"/>
    <n v="7"/>
    <n v="4"/>
  </r>
  <r>
    <x v="36"/>
    <n v="216"/>
    <n v="110"/>
    <n v="19"/>
    <n v="74"/>
    <n v="8"/>
    <n v="5"/>
  </r>
  <r>
    <x v="37"/>
    <n v="239"/>
    <n v="123"/>
    <n v="23"/>
    <n v="79"/>
    <n v="10"/>
    <n v="4"/>
  </r>
  <r>
    <x v="38"/>
    <n v="266"/>
    <n v="138"/>
    <n v="26"/>
    <n v="83"/>
    <n v="13"/>
    <n v="6"/>
  </r>
  <r>
    <x v="39"/>
    <n v="284"/>
    <n v="150"/>
    <n v="30"/>
    <n v="88"/>
    <n v="11"/>
    <n v="5"/>
  </r>
  <r>
    <x v="40"/>
    <n v="315"/>
    <n v="169"/>
    <n v="33"/>
    <n v="91"/>
    <n v="15"/>
    <n v="7"/>
  </r>
  <r>
    <x v="41"/>
    <n v="340"/>
    <n v="181"/>
    <n v="37"/>
    <n v="95"/>
    <n v="19"/>
    <n v="8"/>
  </r>
  <r>
    <x v="42"/>
    <n v="319"/>
    <n v="169"/>
    <n v="34"/>
    <n v="92"/>
    <n v="17"/>
    <n v="7"/>
  </r>
  <r>
    <x v="43"/>
    <n v="304"/>
    <n v="160"/>
    <n v="32"/>
    <n v="90"/>
    <n v="15"/>
    <n v="7"/>
  </r>
  <r>
    <x v="44"/>
    <n v="277"/>
    <n v="141"/>
    <n v="29"/>
    <n v="87"/>
    <n v="14"/>
    <n v="6"/>
  </r>
  <r>
    <x v="45"/>
    <n v="250"/>
    <n v="123"/>
    <n v="26"/>
    <n v="83"/>
    <n v="12"/>
    <n v="6"/>
  </r>
  <r>
    <x v="46"/>
    <n v="228"/>
    <n v="112"/>
    <n v="24"/>
    <n v="77"/>
    <n v="10"/>
    <n v="5"/>
  </r>
  <r>
    <x v="47"/>
    <n v="213"/>
    <n v="105"/>
    <n v="23"/>
    <n v="74"/>
    <n v="7"/>
    <n v="4"/>
  </r>
  <r>
    <x v="48"/>
    <n v="240"/>
    <n v="121"/>
    <n v="26"/>
    <n v="80"/>
    <n v="8"/>
    <n v="5"/>
  </r>
  <r>
    <x v="49"/>
    <n v="251"/>
    <n v="126"/>
    <n v="28"/>
    <n v="82"/>
    <n v="10"/>
    <n v="5"/>
  </r>
  <r>
    <x v="50"/>
    <n v="281"/>
    <n v="148"/>
    <n v="31"/>
    <n v="85"/>
    <n v="12"/>
    <n v="5"/>
  </r>
  <r>
    <x v="51"/>
    <n v="298"/>
    <n v="155"/>
    <n v="35"/>
    <n v="89"/>
    <n v="13"/>
    <n v="6"/>
  </r>
  <r>
    <x v="52"/>
    <n v="322"/>
    <n v="168"/>
    <n v="39"/>
    <n v="95"/>
    <n v="12"/>
    <n v="8"/>
  </r>
  <r>
    <x v="53"/>
    <n v="350"/>
    <n v="183"/>
    <n v="43"/>
    <n v="98"/>
    <n v="15"/>
    <n v="11"/>
  </r>
  <r>
    <x v="54"/>
    <n v="330"/>
    <n v="170"/>
    <n v="41"/>
    <n v="95"/>
    <n v="14"/>
    <n v="10"/>
  </r>
  <r>
    <x v="55"/>
    <n v="311"/>
    <n v="158"/>
    <n v="38"/>
    <n v="93"/>
    <n v="13"/>
    <n v="9"/>
  </r>
  <r>
    <x v="56"/>
    <n v="289"/>
    <n v="149"/>
    <n v="33"/>
    <n v="89"/>
    <n v="11"/>
    <n v="7"/>
  </r>
  <r>
    <x v="57"/>
    <n v="265"/>
    <n v="136"/>
    <n v="30"/>
    <n v="85"/>
    <n v="8"/>
    <n v="6"/>
  </r>
  <r>
    <x v="58"/>
    <n v="239"/>
    <n v="121"/>
    <n v="26"/>
    <n v="80"/>
    <n v="7"/>
    <n v="5"/>
  </r>
  <r>
    <x v="59"/>
    <n v="219"/>
    <n v="108"/>
    <n v="23"/>
    <n v="76"/>
    <n v="7"/>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6000"/>
    <n v="200"/>
    <n v="720"/>
    <n v="100"/>
    <n v="0"/>
    <n v="7020"/>
  </r>
  <r>
    <x v="1"/>
    <n v="7950"/>
    <n v="220"/>
    <n v="990"/>
    <n v="120"/>
    <n v="0"/>
    <n v="9280"/>
  </r>
  <r>
    <x v="2"/>
    <n v="8100"/>
    <n v="250"/>
    <n v="1320"/>
    <n v="110"/>
    <n v="0"/>
    <n v="9780"/>
  </r>
  <r>
    <x v="3"/>
    <n v="9050"/>
    <n v="280"/>
    <n v="1650"/>
    <n v="120"/>
    <n v="0"/>
    <n v="11100"/>
  </r>
  <r>
    <x v="4"/>
    <n v="9900"/>
    <n v="310"/>
    <n v="1590"/>
    <n v="130"/>
    <n v="0"/>
    <n v="11930"/>
  </r>
  <r>
    <x v="5"/>
    <n v="10200"/>
    <n v="300"/>
    <n v="1620"/>
    <n v="120"/>
    <n v="0"/>
    <n v="12240"/>
  </r>
  <r>
    <x v="6"/>
    <n v="8730"/>
    <n v="280"/>
    <n v="1590"/>
    <n v="140"/>
    <n v="0"/>
    <n v="10740"/>
  </r>
  <r>
    <x v="7"/>
    <n v="8140"/>
    <n v="250"/>
    <n v="1560"/>
    <n v="130"/>
    <n v="0"/>
    <n v="10080"/>
  </r>
  <r>
    <x v="8"/>
    <n v="6480"/>
    <n v="230"/>
    <n v="1590"/>
    <n v="130"/>
    <n v="0"/>
    <n v="8430"/>
  </r>
  <r>
    <x v="9"/>
    <n v="5990"/>
    <n v="220"/>
    <n v="1320"/>
    <n v="120"/>
    <n v="0"/>
    <n v="7650"/>
  </r>
  <r>
    <x v="10"/>
    <n v="5320"/>
    <n v="210"/>
    <n v="990"/>
    <n v="130"/>
    <n v="0"/>
    <n v="6650"/>
  </r>
  <r>
    <x v="11"/>
    <n v="4640"/>
    <n v="180"/>
    <n v="660"/>
    <n v="140"/>
    <n v="0"/>
    <n v="5620"/>
  </r>
  <r>
    <x v="12"/>
    <n v="5980"/>
    <n v="210"/>
    <n v="690"/>
    <n v="140"/>
    <n v="0"/>
    <n v="7020"/>
  </r>
  <r>
    <x v="13"/>
    <n v="7620"/>
    <n v="240"/>
    <n v="1020"/>
    <n v="150"/>
    <n v="0"/>
    <n v="9030"/>
  </r>
  <r>
    <x v="14"/>
    <n v="8370"/>
    <n v="250"/>
    <n v="1290"/>
    <n v="140"/>
    <n v="0"/>
    <n v="10050"/>
  </r>
  <r>
    <x v="15"/>
    <n v="8830"/>
    <n v="290"/>
    <n v="1620"/>
    <n v="150"/>
    <n v="0"/>
    <n v="10890"/>
  </r>
  <r>
    <x v="16"/>
    <n v="9310"/>
    <n v="330"/>
    <n v="1650"/>
    <n v="130"/>
    <n v="0"/>
    <n v="11420"/>
  </r>
  <r>
    <x v="17"/>
    <n v="10230"/>
    <n v="310"/>
    <n v="1590"/>
    <n v="140"/>
    <n v="0"/>
    <n v="12270"/>
  </r>
  <r>
    <x v="18"/>
    <n v="8720"/>
    <n v="290"/>
    <n v="1560"/>
    <n v="150"/>
    <n v="0"/>
    <n v="10720"/>
  </r>
  <r>
    <x v="19"/>
    <n v="7710"/>
    <n v="270"/>
    <n v="1530"/>
    <n v="140"/>
    <n v="0"/>
    <n v="9650"/>
  </r>
  <r>
    <x v="20"/>
    <n v="6320"/>
    <n v="250"/>
    <n v="1590"/>
    <n v="150"/>
    <n v="0"/>
    <n v="8310"/>
  </r>
  <r>
    <x v="21"/>
    <n v="5840"/>
    <n v="250"/>
    <n v="1260"/>
    <n v="160"/>
    <n v="0"/>
    <n v="7510"/>
  </r>
  <r>
    <x v="22"/>
    <n v="4960"/>
    <n v="240"/>
    <n v="900"/>
    <n v="150"/>
    <n v="0"/>
    <n v="6250"/>
  </r>
  <r>
    <x v="23"/>
    <n v="4350"/>
    <n v="210"/>
    <n v="660"/>
    <n v="150"/>
    <n v="0"/>
    <n v="5370"/>
  </r>
  <r>
    <x v="24"/>
    <n v="6020"/>
    <n v="220"/>
    <n v="570"/>
    <n v="160"/>
    <n v="0"/>
    <n v="6970"/>
  </r>
  <r>
    <x v="25"/>
    <n v="7920"/>
    <n v="250"/>
    <n v="840"/>
    <n v="150"/>
    <n v="0"/>
    <n v="9160"/>
  </r>
  <r>
    <x v="26"/>
    <n v="8430"/>
    <n v="270"/>
    <n v="1110"/>
    <n v="160"/>
    <n v="0"/>
    <n v="9970"/>
  </r>
  <r>
    <x v="27"/>
    <n v="9040"/>
    <n v="310"/>
    <n v="1500"/>
    <n v="170"/>
    <n v="0"/>
    <n v="11020"/>
  </r>
  <r>
    <x v="28"/>
    <n v="9820"/>
    <n v="360"/>
    <n v="1440"/>
    <n v="160"/>
    <n v="0"/>
    <n v="11780"/>
  </r>
  <r>
    <x v="29"/>
    <n v="10370"/>
    <n v="330"/>
    <n v="1410"/>
    <n v="170"/>
    <n v="0"/>
    <n v="12280"/>
  </r>
  <r>
    <x v="30"/>
    <n v="9050"/>
    <n v="310"/>
    <n v="1440"/>
    <n v="160"/>
    <n v="0"/>
    <n v="10960"/>
  </r>
  <r>
    <x v="31"/>
    <n v="7620"/>
    <n v="300"/>
    <n v="1410"/>
    <n v="170"/>
    <n v="0"/>
    <n v="9500"/>
  </r>
  <r>
    <x v="32"/>
    <n v="6420"/>
    <n v="280"/>
    <n v="1350"/>
    <n v="180"/>
    <n v="0"/>
    <n v="8230"/>
  </r>
  <r>
    <x v="33"/>
    <n v="5890"/>
    <n v="270"/>
    <n v="1080"/>
    <n v="180"/>
    <n v="0"/>
    <n v="7420"/>
  </r>
  <r>
    <x v="34"/>
    <n v="5340"/>
    <n v="260"/>
    <n v="840"/>
    <n v="190"/>
    <n v="0"/>
    <n v="6630"/>
  </r>
  <r>
    <x v="35"/>
    <n v="4430"/>
    <n v="230"/>
    <n v="510"/>
    <n v="180"/>
    <n v="0"/>
    <n v="5350"/>
  </r>
  <r>
    <x v="36"/>
    <n v="6100"/>
    <n v="250"/>
    <n v="480"/>
    <n v="200"/>
    <n v="0"/>
    <n v="7030"/>
  </r>
  <r>
    <x v="37"/>
    <n v="8010"/>
    <n v="270"/>
    <n v="750"/>
    <n v="190"/>
    <n v="0"/>
    <n v="9220"/>
  </r>
  <r>
    <x v="38"/>
    <n v="8430"/>
    <n v="280"/>
    <n v="1140"/>
    <n v="200"/>
    <n v="0"/>
    <n v="10050"/>
  </r>
  <r>
    <x v="39"/>
    <n v="9110"/>
    <n v="320"/>
    <n v="1410"/>
    <n v="210"/>
    <n v="0"/>
    <n v="11050"/>
  </r>
  <r>
    <x v="40"/>
    <n v="9730"/>
    <n v="380"/>
    <n v="1340"/>
    <n v="190"/>
    <n v="0"/>
    <n v="11640"/>
  </r>
  <r>
    <x v="41"/>
    <n v="10120"/>
    <n v="360"/>
    <n v="1360"/>
    <n v="200"/>
    <n v="0"/>
    <n v="12040"/>
  </r>
  <r>
    <x v="42"/>
    <n v="9080"/>
    <n v="320"/>
    <n v="1410"/>
    <n v="200"/>
    <n v="0"/>
    <n v="11010"/>
  </r>
  <r>
    <x v="43"/>
    <n v="7820"/>
    <n v="310"/>
    <n v="1490"/>
    <n v="210"/>
    <n v="0"/>
    <n v="9830"/>
  </r>
  <r>
    <x v="44"/>
    <n v="6540"/>
    <n v="300"/>
    <n v="1310"/>
    <n v="220"/>
    <n v="0"/>
    <n v="8370"/>
  </r>
  <r>
    <x v="45"/>
    <n v="6010"/>
    <n v="290"/>
    <n v="980"/>
    <n v="210"/>
    <n v="0"/>
    <n v="7490"/>
  </r>
  <r>
    <x v="46"/>
    <n v="5270"/>
    <n v="270"/>
    <n v="770"/>
    <n v="220"/>
    <n v="0"/>
    <n v="6530"/>
  </r>
  <r>
    <x v="47"/>
    <n v="5380"/>
    <n v="260"/>
    <n v="430"/>
    <n v="230"/>
    <n v="0"/>
    <n v="6300"/>
  </r>
  <r>
    <x v="48"/>
    <n v="6210"/>
    <n v="270"/>
    <n v="400"/>
    <n v="200"/>
    <n v="0"/>
    <n v="7080"/>
  </r>
  <r>
    <x v="49"/>
    <n v="8030"/>
    <n v="280"/>
    <n v="750"/>
    <n v="190"/>
    <n v="0"/>
    <n v="9250"/>
  </r>
  <r>
    <x v="50"/>
    <n v="8540"/>
    <n v="300"/>
    <n v="970"/>
    <n v="210"/>
    <n v="0"/>
    <n v="10020"/>
  </r>
  <r>
    <x v="51"/>
    <n v="9120"/>
    <n v="340"/>
    <n v="1310"/>
    <n v="220"/>
    <n v="5"/>
    <n v="10995"/>
  </r>
  <r>
    <x v="52"/>
    <n v="9570"/>
    <n v="390"/>
    <n v="1260"/>
    <n v="200"/>
    <n v="16"/>
    <n v="11436"/>
  </r>
  <r>
    <x v="53"/>
    <n v="10230"/>
    <n v="380"/>
    <n v="1240"/>
    <n v="210"/>
    <n v="22"/>
    <n v="12082"/>
  </r>
  <r>
    <x v="54"/>
    <n v="9580"/>
    <n v="350"/>
    <n v="1300"/>
    <n v="230"/>
    <n v="26"/>
    <n v="11486"/>
  </r>
  <r>
    <x v="55"/>
    <n v="7680"/>
    <n v="340"/>
    <n v="1250"/>
    <n v="220"/>
    <n v="14"/>
    <n v="9504"/>
  </r>
  <r>
    <x v="56"/>
    <n v="6870"/>
    <n v="320"/>
    <n v="1210"/>
    <n v="220"/>
    <n v="15"/>
    <n v="8635"/>
  </r>
  <r>
    <x v="57"/>
    <n v="5930"/>
    <n v="310"/>
    <n v="970"/>
    <n v="230"/>
    <n v="11"/>
    <n v="7451"/>
  </r>
  <r>
    <x v="58"/>
    <n v="5260"/>
    <n v="300"/>
    <n v="650"/>
    <n v="240"/>
    <n v="3"/>
    <n v="6453"/>
  </r>
  <r>
    <x v="59"/>
    <n v="4830"/>
    <n v="290"/>
    <n v="300"/>
    <n v="230"/>
    <n v="1"/>
    <n v="565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n v="570"/>
    <n v="250"/>
    <n v="560"/>
    <n v="212"/>
    <n v="0"/>
    <n v="1592"/>
  </r>
  <r>
    <x v="1"/>
    <n v="611"/>
    <n v="270"/>
    <n v="600"/>
    <n v="230"/>
    <n v="0"/>
    <n v="1711"/>
  </r>
  <r>
    <x v="2"/>
    <n v="630"/>
    <n v="260"/>
    <n v="680"/>
    <n v="240"/>
    <n v="0"/>
    <n v="1810"/>
  </r>
  <r>
    <x v="3"/>
    <n v="684"/>
    <n v="270"/>
    <n v="650"/>
    <n v="263"/>
    <n v="0"/>
    <n v="1867"/>
  </r>
  <r>
    <x v="4"/>
    <n v="650"/>
    <n v="280"/>
    <n v="580"/>
    <n v="269"/>
    <n v="0"/>
    <n v="1779"/>
  </r>
  <r>
    <x v="5"/>
    <n v="600"/>
    <n v="270"/>
    <n v="590"/>
    <n v="280"/>
    <n v="0"/>
    <n v="1740"/>
  </r>
  <r>
    <x v="6"/>
    <n v="512"/>
    <n v="264"/>
    <n v="760"/>
    <n v="290"/>
    <n v="0"/>
    <n v="1826"/>
  </r>
  <r>
    <x v="7"/>
    <n v="500"/>
    <n v="280"/>
    <n v="645"/>
    <n v="270"/>
    <n v="0"/>
    <n v="1695"/>
  </r>
  <r>
    <x v="8"/>
    <n v="478"/>
    <n v="290"/>
    <n v="650"/>
    <n v="263"/>
    <n v="0"/>
    <n v="1681"/>
  </r>
  <r>
    <x v="9"/>
    <n v="455"/>
    <n v="280"/>
    <n v="670"/>
    <n v="258"/>
    <n v="0"/>
    <n v="1663"/>
  </r>
  <r>
    <x v="10"/>
    <n v="407"/>
    <n v="290"/>
    <n v="888"/>
    <n v="240"/>
    <n v="0"/>
    <n v="1825"/>
  </r>
  <r>
    <x v="11"/>
    <n v="360"/>
    <n v="280"/>
    <n v="850"/>
    <n v="230"/>
    <n v="0"/>
    <n v="1720"/>
  </r>
  <r>
    <x v="12"/>
    <n v="571"/>
    <n v="320"/>
    <n v="620"/>
    <n v="250"/>
    <n v="0"/>
    <n v="1761"/>
  </r>
  <r>
    <x v="13"/>
    <n v="650"/>
    <n v="350"/>
    <n v="760"/>
    <n v="275"/>
    <n v="0"/>
    <n v="2035"/>
  </r>
  <r>
    <x v="14"/>
    <n v="740"/>
    <n v="390"/>
    <n v="742"/>
    <n v="270"/>
    <n v="0"/>
    <n v="2142"/>
  </r>
  <r>
    <x v="15"/>
    <n v="840"/>
    <n v="440"/>
    <n v="780"/>
    <n v="280"/>
    <n v="0"/>
    <n v="2340"/>
  </r>
  <r>
    <x v="16"/>
    <n v="830"/>
    <n v="470"/>
    <n v="690"/>
    <n v="290"/>
    <n v="0"/>
    <n v="2280"/>
  </r>
  <r>
    <x v="17"/>
    <n v="760"/>
    <n v="490"/>
    <n v="721"/>
    <n v="300"/>
    <n v="0"/>
    <n v="2271"/>
  </r>
  <r>
    <x v="18"/>
    <n v="681"/>
    <n v="481"/>
    <n v="680"/>
    <n v="312"/>
    <n v="0"/>
    <n v="2154"/>
  </r>
  <r>
    <x v="19"/>
    <n v="670"/>
    <n v="460"/>
    <n v="711"/>
    <n v="305"/>
    <n v="0"/>
    <n v="2146"/>
  </r>
  <r>
    <x v="20"/>
    <n v="640"/>
    <n v="460"/>
    <n v="695"/>
    <n v="290"/>
    <n v="0"/>
    <n v="2085"/>
  </r>
  <r>
    <x v="21"/>
    <n v="620"/>
    <n v="440"/>
    <n v="650"/>
    <n v="260"/>
    <n v="0"/>
    <n v="1970"/>
  </r>
  <r>
    <x v="22"/>
    <n v="570"/>
    <n v="436"/>
    <n v="680"/>
    <n v="250"/>
    <n v="0"/>
    <n v="1936"/>
  </r>
  <r>
    <x v="23"/>
    <n v="533"/>
    <n v="420"/>
    <n v="657"/>
    <n v="240"/>
    <n v="0"/>
    <n v="1850"/>
  </r>
  <r>
    <x v="24"/>
    <n v="620"/>
    <n v="510"/>
    <n v="610"/>
    <n v="250"/>
    <n v="10"/>
    <n v="2000"/>
  </r>
  <r>
    <x v="25"/>
    <n v="792"/>
    <n v="590"/>
    <n v="680"/>
    <n v="250"/>
    <n v="12"/>
    <n v="2324"/>
  </r>
  <r>
    <x v="26"/>
    <n v="890"/>
    <n v="610"/>
    <n v="730"/>
    <n v="260"/>
    <n v="20"/>
    <n v="2510"/>
  </r>
  <r>
    <x v="27"/>
    <n v="960"/>
    <n v="600"/>
    <n v="820"/>
    <n v="270"/>
    <n v="22"/>
    <n v="2672"/>
  </r>
  <r>
    <x v="28"/>
    <n v="1040"/>
    <n v="620"/>
    <n v="810"/>
    <n v="290"/>
    <n v="20"/>
    <n v="2780"/>
  </r>
  <r>
    <x v="29"/>
    <n v="1032"/>
    <n v="640"/>
    <n v="807"/>
    <n v="310"/>
    <n v="24"/>
    <n v="2813"/>
  </r>
  <r>
    <x v="30"/>
    <n v="1006"/>
    <n v="590"/>
    <n v="760"/>
    <n v="340"/>
    <n v="20"/>
    <n v="2716"/>
  </r>
  <r>
    <x v="31"/>
    <n v="910"/>
    <n v="600"/>
    <n v="720"/>
    <n v="320"/>
    <n v="31"/>
    <n v="2581"/>
  </r>
  <r>
    <x v="32"/>
    <n v="803"/>
    <n v="670"/>
    <n v="660"/>
    <n v="313"/>
    <n v="30"/>
    <n v="2476"/>
  </r>
  <r>
    <x v="33"/>
    <n v="730"/>
    <n v="630"/>
    <n v="630"/>
    <n v="290"/>
    <n v="37"/>
    <n v="2317"/>
  </r>
  <r>
    <x v="34"/>
    <n v="699"/>
    <n v="710"/>
    <n v="603"/>
    <n v="280"/>
    <n v="32"/>
    <n v="2324"/>
  </r>
  <r>
    <x v="35"/>
    <n v="647"/>
    <n v="570"/>
    <n v="570"/>
    <n v="260"/>
    <n v="33"/>
    <n v="2080"/>
  </r>
  <r>
    <x v="36"/>
    <n v="730"/>
    <n v="650"/>
    <n v="500"/>
    <n v="287"/>
    <n v="35"/>
    <n v="2202"/>
  </r>
  <r>
    <x v="37"/>
    <n v="930"/>
    <n v="680"/>
    <n v="590"/>
    <n v="290"/>
    <n v="50"/>
    <n v="2540"/>
  </r>
  <r>
    <x v="38"/>
    <n v="1160"/>
    <n v="724"/>
    <n v="620"/>
    <n v="300"/>
    <n v="63"/>
    <n v="2867"/>
  </r>
  <r>
    <x v="39"/>
    <n v="1510"/>
    <n v="730"/>
    <n v="730"/>
    <n v="310"/>
    <n v="68"/>
    <n v="3348"/>
  </r>
  <r>
    <x v="40"/>
    <n v="1650"/>
    <n v="760"/>
    <n v="740"/>
    <n v="330"/>
    <n v="70"/>
    <n v="3550"/>
  </r>
  <r>
    <x v="41"/>
    <n v="1490"/>
    <n v="800"/>
    <n v="720"/>
    <n v="340"/>
    <n v="82"/>
    <n v="3432"/>
  </r>
  <r>
    <x v="42"/>
    <n v="1460"/>
    <n v="840"/>
    <n v="670"/>
    <n v="350"/>
    <n v="80"/>
    <n v="3400"/>
  </r>
  <r>
    <x v="43"/>
    <n v="1390"/>
    <n v="830"/>
    <n v="610"/>
    <n v="341"/>
    <n v="90"/>
    <n v="3261"/>
  </r>
  <r>
    <x v="44"/>
    <n v="1360"/>
    <n v="820"/>
    <n v="599"/>
    <n v="330"/>
    <n v="100"/>
    <n v="3209"/>
  </r>
  <r>
    <x v="45"/>
    <n v="1340"/>
    <n v="810"/>
    <n v="560"/>
    <n v="320"/>
    <n v="102"/>
    <n v="3132"/>
  </r>
  <r>
    <x v="46"/>
    <n v="1240"/>
    <n v="827"/>
    <n v="550"/>
    <n v="300"/>
    <n v="110"/>
    <n v="3027"/>
  </r>
  <r>
    <x v="47"/>
    <n v="1103"/>
    <n v="750"/>
    <n v="520"/>
    <n v="290"/>
    <n v="114"/>
    <n v="2777"/>
  </r>
  <r>
    <x v="48"/>
    <n v="1250"/>
    <n v="780"/>
    <n v="480"/>
    <n v="200"/>
    <n v="111"/>
    <n v="2821"/>
  </r>
  <r>
    <x v="49"/>
    <n v="1550"/>
    <n v="805"/>
    <n v="523"/>
    <n v="210"/>
    <n v="121"/>
    <n v="3209"/>
  </r>
  <r>
    <x v="50"/>
    <n v="1820"/>
    <n v="830"/>
    <n v="560"/>
    <n v="220"/>
    <n v="123"/>
    <n v="3553"/>
  </r>
  <r>
    <x v="51"/>
    <n v="2010"/>
    <n v="890"/>
    <n v="570"/>
    <n v="230"/>
    <n v="120"/>
    <n v="3820"/>
  </r>
  <r>
    <x v="52"/>
    <n v="2230"/>
    <n v="930"/>
    <n v="590"/>
    <n v="253"/>
    <n v="130"/>
    <n v="4133"/>
  </r>
  <r>
    <x v="53"/>
    <n v="2490"/>
    <n v="980"/>
    <n v="600"/>
    <n v="270"/>
    <n v="136"/>
    <n v="4476"/>
  </r>
  <r>
    <x v="54"/>
    <n v="2440"/>
    <n v="1002"/>
    <n v="580"/>
    <n v="280"/>
    <n v="134"/>
    <n v="4436"/>
  </r>
  <r>
    <x v="55"/>
    <n v="2334"/>
    <n v="970"/>
    <n v="570"/>
    <n v="250"/>
    <n v="132"/>
    <n v="4256"/>
  </r>
  <r>
    <x v="56"/>
    <n v="2190"/>
    <n v="960"/>
    <n v="550"/>
    <n v="230"/>
    <n v="137"/>
    <n v="4067"/>
  </r>
  <r>
    <x v="57"/>
    <n v="2080"/>
    <n v="930"/>
    <n v="530"/>
    <n v="220"/>
    <n v="130"/>
    <n v="3890"/>
  </r>
  <r>
    <x v="58"/>
    <n v="2050"/>
    <n v="920"/>
    <n v="517"/>
    <n v="190"/>
    <n v="139"/>
    <n v="3816"/>
  </r>
  <r>
    <x v="59"/>
    <n v="2004"/>
    <n v="902"/>
    <n v="490"/>
    <n v="190"/>
    <n v="131"/>
    <n v="37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n v="4"/>
    <n v="1"/>
    <n v="3"/>
    <n v="4"/>
  </r>
  <r>
    <x v="0"/>
    <n v="4"/>
    <n v="4"/>
    <n v="4"/>
    <n v="5"/>
  </r>
  <r>
    <x v="0"/>
    <n v="4"/>
    <n v="5"/>
    <n v="4"/>
    <n v="3"/>
  </r>
  <r>
    <x v="0"/>
    <n v="5"/>
    <n v="4"/>
    <n v="4"/>
    <n v="4"/>
  </r>
  <r>
    <x v="0"/>
    <n v="5"/>
    <n v="4"/>
    <n v="5"/>
    <n v="4"/>
  </r>
  <r>
    <x v="0"/>
    <n v="5"/>
    <n v="5"/>
    <n v="3"/>
    <n v="5"/>
  </r>
  <r>
    <x v="0"/>
    <n v="5"/>
    <n v="4"/>
    <n v="4"/>
    <n v="2"/>
  </r>
  <r>
    <x v="0"/>
    <n v="5"/>
    <n v="5"/>
    <n v="4"/>
    <n v="5"/>
  </r>
  <r>
    <x v="0"/>
    <n v="4"/>
    <n v="4"/>
    <n v="4"/>
    <n v="5"/>
  </r>
  <r>
    <x v="0"/>
    <n v="4"/>
    <n v="5"/>
    <n v="4"/>
    <n v="5"/>
  </r>
  <r>
    <x v="0"/>
    <n v="4"/>
    <n v="5"/>
    <n v="1"/>
    <n v="4"/>
  </r>
  <r>
    <x v="0"/>
    <n v="5"/>
    <n v="5"/>
    <n v="4"/>
    <n v="4"/>
  </r>
  <r>
    <x v="0"/>
    <n v="5"/>
    <n v="4"/>
    <n v="3"/>
    <n v="3"/>
  </r>
  <r>
    <x v="0"/>
    <n v="4"/>
    <n v="5"/>
    <n v="4"/>
    <n v="4"/>
  </r>
  <r>
    <x v="0"/>
    <n v="5"/>
    <n v="4"/>
    <n v="3"/>
    <n v="5"/>
  </r>
  <r>
    <x v="0"/>
    <n v="5"/>
    <n v="5"/>
    <n v="2"/>
    <n v="5"/>
  </r>
  <r>
    <x v="0"/>
    <n v="5"/>
    <n v="4"/>
    <n v="2"/>
    <n v="5"/>
  </r>
  <r>
    <x v="0"/>
    <n v="5"/>
    <n v="4"/>
    <n v="2"/>
    <n v="5"/>
  </r>
  <r>
    <x v="0"/>
    <n v="4"/>
    <n v="5"/>
    <n v="4"/>
    <n v="4"/>
  </r>
  <r>
    <x v="0"/>
    <n v="4"/>
    <n v="4"/>
    <n v="5"/>
    <n v="4"/>
  </r>
  <r>
    <x v="0"/>
    <n v="4"/>
    <n v="4"/>
    <n v="2"/>
    <n v="4"/>
  </r>
  <r>
    <x v="0"/>
    <n v="4"/>
    <n v="3"/>
    <n v="3"/>
    <n v="4"/>
  </r>
  <r>
    <x v="0"/>
    <n v="5"/>
    <n v="5"/>
    <n v="2"/>
    <n v="5"/>
  </r>
  <r>
    <x v="0"/>
    <n v="5"/>
    <n v="3"/>
    <n v="4"/>
    <n v="3"/>
  </r>
  <r>
    <x v="0"/>
    <n v="5"/>
    <n v="4"/>
    <n v="4"/>
    <n v="5"/>
  </r>
  <r>
    <x v="0"/>
    <n v="5"/>
    <n v="5"/>
    <n v="2"/>
    <n v="5"/>
  </r>
  <r>
    <x v="0"/>
    <n v="5"/>
    <n v="5"/>
    <n v="5"/>
    <n v="3"/>
  </r>
  <r>
    <x v="0"/>
    <n v="4"/>
    <n v="4"/>
    <n v="5"/>
    <n v="4"/>
  </r>
  <r>
    <x v="0"/>
    <n v="5"/>
    <n v="4"/>
    <n v="4"/>
    <n v="4"/>
  </r>
  <r>
    <x v="0"/>
    <n v="5"/>
    <n v="1"/>
    <n v="5"/>
    <n v="5"/>
  </r>
  <r>
    <x v="0"/>
    <n v="5"/>
    <n v="4"/>
    <n v="3"/>
    <n v="5"/>
  </r>
  <r>
    <x v="0"/>
    <n v="4"/>
    <n v="5"/>
    <n v="1"/>
    <n v="4"/>
  </r>
  <r>
    <x v="0"/>
    <n v="4"/>
    <n v="4"/>
    <n v="3"/>
    <n v="5"/>
  </r>
  <r>
    <x v="0"/>
    <n v="5"/>
    <n v="3"/>
    <n v="4"/>
    <n v="4"/>
  </r>
  <r>
    <x v="0"/>
    <n v="5"/>
    <n v="5"/>
    <n v="2"/>
    <n v="4"/>
  </r>
  <r>
    <x v="0"/>
    <n v="5"/>
    <n v="4"/>
    <n v="4"/>
    <n v="4"/>
  </r>
  <r>
    <x v="0"/>
    <n v="5"/>
    <n v="5"/>
    <n v="4"/>
    <n v="4"/>
  </r>
  <r>
    <x v="0"/>
    <n v="5"/>
    <n v="5"/>
    <n v="4"/>
    <n v="5"/>
  </r>
  <r>
    <x v="0"/>
    <n v="4"/>
    <n v="3"/>
    <n v="3"/>
    <n v="5"/>
  </r>
  <r>
    <x v="0"/>
    <n v="5"/>
    <n v="4"/>
    <n v="4"/>
    <n v="3"/>
  </r>
  <r>
    <x v="0"/>
    <n v="5"/>
    <n v="4"/>
    <n v="3"/>
    <n v="4"/>
  </r>
  <r>
    <x v="0"/>
    <n v="5"/>
    <n v="5"/>
    <n v="1"/>
    <n v="5"/>
  </r>
  <r>
    <x v="0"/>
    <n v="5"/>
    <n v="4"/>
    <n v="5"/>
    <n v="4"/>
  </r>
  <r>
    <x v="0"/>
    <n v="3"/>
    <n v="4"/>
    <n v="3"/>
    <n v="4"/>
  </r>
  <r>
    <x v="0"/>
    <n v="5"/>
    <n v="4"/>
    <n v="2"/>
    <n v="4"/>
  </r>
  <r>
    <x v="0"/>
    <n v="5"/>
    <n v="5"/>
    <n v="4"/>
    <n v="5"/>
  </r>
  <r>
    <x v="0"/>
    <n v="5"/>
    <n v="5"/>
    <n v="3"/>
    <n v="4"/>
  </r>
  <r>
    <x v="0"/>
    <n v="5"/>
    <n v="4"/>
    <n v="4"/>
    <n v="4"/>
  </r>
  <r>
    <x v="0"/>
    <n v="5"/>
    <n v="4"/>
    <n v="4"/>
    <n v="4"/>
  </r>
  <r>
    <x v="0"/>
    <n v="5"/>
    <n v="4"/>
    <n v="4"/>
    <n v="5"/>
  </r>
  <r>
    <x v="0"/>
    <n v="5"/>
    <n v="4"/>
    <n v="1"/>
    <n v="4"/>
  </r>
  <r>
    <x v="0"/>
    <n v="5"/>
    <n v="4"/>
    <n v="5"/>
    <n v="5"/>
  </r>
  <r>
    <x v="0"/>
    <n v="5"/>
    <n v="5"/>
    <n v="3"/>
    <n v="4"/>
  </r>
  <r>
    <x v="0"/>
    <n v="5"/>
    <n v="4"/>
    <n v="4"/>
    <n v="5"/>
  </r>
  <r>
    <x v="0"/>
    <n v="4"/>
    <n v="3"/>
    <n v="5"/>
    <n v="5"/>
  </r>
  <r>
    <x v="0"/>
    <n v="5"/>
    <n v="4"/>
    <n v="4"/>
    <n v="4"/>
  </r>
  <r>
    <x v="0"/>
    <n v="5"/>
    <n v="5"/>
    <n v="5"/>
    <n v="5"/>
  </r>
  <r>
    <x v="0"/>
    <n v="5"/>
    <n v="5"/>
    <n v="4"/>
    <n v="5"/>
  </r>
  <r>
    <x v="0"/>
    <n v="4"/>
    <n v="4"/>
    <n v="4"/>
    <n v="4"/>
  </r>
  <r>
    <x v="0"/>
    <n v="5"/>
    <n v="4"/>
    <n v="5"/>
    <n v="5"/>
  </r>
  <r>
    <x v="0"/>
    <n v="4"/>
    <n v="5"/>
    <n v="5"/>
    <n v="4"/>
  </r>
  <r>
    <x v="0"/>
    <n v="5"/>
    <n v="5"/>
    <n v="5"/>
    <n v="4"/>
  </r>
  <r>
    <x v="0"/>
    <n v="5"/>
    <n v="5"/>
    <n v="3"/>
    <n v="5"/>
  </r>
  <r>
    <x v="0"/>
    <n v="5"/>
    <n v="4"/>
    <n v="4"/>
    <n v="4"/>
  </r>
  <r>
    <x v="0"/>
    <n v="5"/>
    <n v="4"/>
    <n v="5"/>
    <n v="2"/>
  </r>
  <r>
    <x v="0"/>
    <n v="4"/>
    <n v="4"/>
    <n v="5"/>
    <n v="5"/>
  </r>
  <r>
    <x v="0"/>
    <n v="4"/>
    <n v="4"/>
    <n v="4"/>
    <n v="5"/>
  </r>
  <r>
    <x v="0"/>
    <n v="5"/>
    <n v="4"/>
    <n v="4"/>
    <n v="4"/>
  </r>
  <r>
    <x v="0"/>
    <n v="5"/>
    <n v="4"/>
    <n v="3"/>
    <n v="5"/>
  </r>
  <r>
    <x v="0"/>
    <n v="5"/>
    <n v="4"/>
    <n v="5"/>
    <n v="4"/>
  </r>
  <r>
    <x v="0"/>
    <n v="5"/>
    <n v="5"/>
    <n v="4"/>
    <n v="5"/>
  </r>
  <r>
    <x v="0"/>
    <n v="5"/>
    <n v="4"/>
    <n v="4"/>
    <n v="4"/>
  </r>
  <r>
    <x v="0"/>
    <n v="5"/>
    <n v="4"/>
    <n v="5"/>
    <n v="2"/>
  </r>
  <r>
    <x v="0"/>
    <n v="5"/>
    <n v="3"/>
    <n v="4"/>
    <n v="5"/>
  </r>
  <r>
    <x v="0"/>
    <n v="5"/>
    <n v="4"/>
    <n v="5"/>
    <n v="5"/>
  </r>
  <r>
    <x v="0"/>
    <n v="5"/>
    <n v="4"/>
    <n v="1"/>
    <n v="5"/>
  </r>
  <r>
    <x v="0"/>
    <n v="4"/>
    <n v="5"/>
    <n v="3"/>
    <n v="5"/>
  </r>
  <r>
    <x v="0"/>
    <n v="3"/>
    <n v="5"/>
    <n v="2"/>
    <n v="5"/>
  </r>
  <r>
    <x v="0"/>
    <n v="5"/>
    <n v="5"/>
    <n v="4"/>
    <n v="4"/>
  </r>
  <r>
    <x v="0"/>
    <n v="4"/>
    <n v="4"/>
    <n v="3"/>
    <n v="5"/>
  </r>
  <r>
    <x v="0"/>
    <n v="3"/>
    <n v="2"/>
    <n v="4"/>
    <n v="5"/>
  </r>
  <r>
    <x v="0"/>
    <n v="1"/>
    <n v="4"/>
    <n v="3"/>
    <n v="4"/>
  </r>
  <r>
    <x v="0"/>
    <n v="4"/>
    <n v="5"/>
    <n v="3"/>
    <n v="5"/>
  </r>
  <r>
    <x v="0"/>
    <n v="5"/>
    <n v="5"/>
    <n v="4"/>
    <n v="4"/>
  </r>
  <r>
    <x v="0"/>
    <n v="4"/>
    <n v="5"/>
    <n v="5"/>
    <n v="5"/>
  </r>
  <r>
    <x v="0"/>
    <n v="5"/>
    <n v="5"/>
    <n v="4"/>
    <n v="5"/>
  </r>
  <r>
    <x v="0"/>
    <n v="5"/>
    <n v="5"/>
    <n v="4"/>
    <n v="4"/>
  </r>
  <r>
    <x v="0"/>
    <n v="4"/>
    <n v="2"/>
    <n v="4"/>
    <n v="5"/>
  </r>
  <r>
    <x v="0"/>
    <n v="5"/>
    <n v="4"/>
    <n v="5"/>
    <n v="4"/>
  </r>
  <r>
    <x v="0"/>
    <n v="5"/>
    <n v="4"/>
    <n v="5"/>
    <n v="4"/>
  </r>
  <r>
    <x v="0"/>
    <n v="5"/>
    <n v="5"/>
    <n v="4"/>
    <n v="3"/>
  </r>
  <r>
    <x v="0"/>
    <n v="5"/>
    <n v="5"/>
    <n v="5"/>
    <n v="5"/>
  </r>
  <r>
    <x v="0"/>
    <n v="4"/>
    <n v="5"/>
    <n v="5"/>
    <n v="3"/>
  </r>
  <r>
    <x v="0"/>
    <n v="5"/>
    <n v="5"/>
    <n v="4"/>
    <n v="5"/>
  </r>
  <r>
    <x v="0"/>
    <n v="4"/>
    <n v="4"/>
    <n v="5"/>
    <n v="5"/>
  </r>
  <r>
    <x v="0"/>
    <n v="5"/>
    <n v="5"/>
    <n v="3"/>
    <n v="4"/>
  </r>
  <r>
    <x v="0"/>
    <n v="4"/>
    <n v="5"/>
    <n v="2"/>
    <n v="4"/>
  </r>
  <r>
    <x v="0"/>
    <n v="5"/>
    <n v="5"/>
    <n v="5"/>
    <n v="4"/>
  </r>
  <r>
    <x v="0"/>
    <n v="4"/>
    <n v="5"/>
    <n v="4"/>
    <n v="3"/>
  </r>
  <r>
    <x v="0"/>
    <n v="4"/>
    <n v="5"/>
    <n v="5"/>
    <n v="4"/>
  </r>
  <r>
    <x v="1"/>
    <n v="5"/>
    <n v="4"/>
    <n v="3"/>
    <n v="5"/>
  </r>
  <r>
    <x v="1"/>
    <n v="5"/>
    <n v="4"/>
    <n v="2"/>
    <n v="4"/>
  </r>
  <r>
    <x v="1"/>
    <n v="5"/>
    <n v="4"/>
    <n v="5"/>
    <n v="5"/>
  </r>
  <r>
    <x v="1"/>
    <n v="4"/>
    <n v="2"/>
    <n v="4"/>
    <n v="5"/>
  </r>
  <r>
    <x v="1"/>
    <n v="5"/>
    <n v="4"/>
    <n v="4"/>
    <n v="5"/>
  </r>
  <r>
    <x v="1"/>
    <n v="4"/>
    <n v="5"/>
    <n v="2"/>
    <n v="5"/>
  </r>
  <r>
    <x v="1"/>
    <n v="5"/>
    <n v="4"/>
    <n v="4"/>
    <n v="4"/>
  </r>
  <r>
    <x v="1"/>
    <n v="4"/>
    <n v="5"/>
    <n v="3"/>
    <n v="5"/>
  </r>
  <r>
    <x v="1"/>
    <n v="4"/>
    <n v="4"/>
    <n v="4"/>
    <n v="3"/>
  </r>
  <r>
    <x v="1"/>
    <n v="4"/>
    <n v="4"/>
    <n v="2"/>
    <n v="4"/>
  </r>
  <r>
    <x v="1"/>
    <n v="5"/>
    <n v="4"/>
    <n v="3"/>
    <n v="4"/>
  </r>
  <r>
    <x v="1"/>
    <n v="3"/>
    <n v="3"/>
    <n v="5"/>
    <n v="5"/>
  </r>
  <r>
    <x v="1"/>
    <n v="5"/>
    <n v="4"/>
    <n v="3"/>
    <n v="4"/>
  </r>
  <r>
    <x v="1"/>
    <n v="5"/>
    <n v="4"/>
    <n v="2"/>
    <n v="5"/>
  </r>
  <r>
    <x v="1"/>
    <n v="4"/>
    <n v="4"/>
    <n v="3"/>
    <n v="4"/>
  </r>
  <r>
    <x v="1"/>
    <n v="4"/>
    <n v="4"/>
    <n v="3"/>
    <n v="5"/>
  </r>
  <r>
    <x v="1"/>
    <n v="1"/>
    <n v="5"/>
    <n v="3"/>
    <n v="4"/>
  </r>
  <r>
    <x v="1"/>
    <n v="5"/>
    <n v="4"/>
    <n v="2"/>
    <n v="4"/>
  </r>
  <r>
    <x v="1"/>
    <n v="4"/>
    <n v="4"/>
    <n v="4"/>
    <n v="4"/>
  </r>
  <r>
    <x v="1"/>
    <n v="4"/>
    <n v="4"/>
    <n v="5"/>
    <n v="5"/>
  </r>
  <r>
    <x v="1"/>
    <n v="5"/>
    <n v="4"/>
    <n v="2"/>
    <n v="4"/>
  </r>
  <r>
    <x v="1"/>
    <n v="4"/>
    <n v="4"/>
    <n v="5"/>
    <n v="5"/>
  </r>
  <r>
    <x v="1"/>
    <n v="4"/>
    <n v="4"/>
    <n v="4"/>
    <n v="3"/>
  </r>
  <r>
    <x v="1"/>
    <n v="3"/>
    <n v="3"/>
    <n v="4"/>
    <n v="5"/>
  </r>
  <r>
    <x v="1"/>
    <n v="5"/>
    <n v="4"/>
    <n v="4"/>
    <n v="4"/>
  </r>
  <r>
    <x v="1"/>
    <n v="4"/>
    <n v="4"/>
    <n v="4"/>
    <n v="1"/>
  </r>
  <r>
    <x v="1"/>
    <n v="4"/>
    <n v="5"/>
    <n v="5"/>
    <n v="5"/>
  </r>
  <r>
    <x v="1"/>
    <n v="4"/>
    <n v="1"/>
    <n v="4"/>
    <n v="5"/>
  </r>
  <r>
    <x v="1"/>
    <n v="4"/>
    <n v="5"/>
    <n v="4"/>
    <n v="4"/>
  </r>
  <r>
    <x v="1"/>
    <n v="4"/>
    <n v="4"/>
    <n v="4"/>
    <n v="5"/>
  </r>
  <r>
    <x v="1"/>
    <n v="5"/>
    <n v="4"/>
    <n v="3"/>
    <n v="4"/>
  </r>
  <r>
    <x v="1"/>
    <n v="4"/>
    <n v="4"/>
    <n v="4"/>
    <n v="5"/>
  </r>
  <r>
    <x v="1"/>
    <n v="5"/>
    <n v="5"/>
    <n v="4"/>
    <n v="3"/>
  </r>
  <r>
    <x v="1"/>
    <n v="5"/>
    <n v="5"/>
    <n v="4"/>
    <n v="4"/>
  </r>
  <r>
    <x v="1"/>
    <n v="4"/>
    <n v="4"/>
    <n v="2"/>
    <n v="4"/>
  </r>
  <r>
    <x v="1"/>
    <n v="4"/>
    <n v="4"/>
    <n v="4"/>
    <n v="5"/>
  </r>
  <r>
    <x v="1"/>
    <n v="5"/>
    <n v="4"/>
    <n v="4"/>
    <n v="5"/>
  </r>
  <r>
    <x v="1"/>
    <n v="5"/>
    <n v="4"/>
    <n v="4"/>
    <n v="4"/>
  </r>
  <r>
    <x v="1"/>
    <n v="5"/>
    <n v="4"/>
    <n v="1"/>
    <n v="4"/>
  </r>
  <r>
    <x v="1"/>
    <n v="3"/>
    <n v="4"/>
    <n v="4"/>
    <n v="5"/>
  </r>
  <r>
    <x v="1"/>
    <n v="4"/>
    <n v="3"/>
    <n v="5"/>
    <n v="4"/>
  </r>
  <r>
    <x v="1"/>
    <n v="4"/>
    <n v="4"/>
    <n v="2"/>
    <n v="3"/>
  </r>
  <r>
    <x v="1"/>
    <n v="5"/>
    <n v="4"/>
    <n v="3"/>
    <n v="3"/>
  </r>
  <r>
    <x v="1"/>
    <n v="4"/>
    <n v="3"/>
    <n v="4"/>
    <n v="5"/>
  </r>
  <r>
    <x v="1"/>
    <n v="5"/>
    <n v="3"/>
    <n v="5"/>
    <n v="5"/>
  </r>
  <r>
    <x v="1"/>
    <n v="5"/>
    <n v="4"/>
    <n v="4"/>
    <n v="4"/>
  </r>
  <r>
    <x v="1"/>
    <n v="5"/>
    <n v="4"/>
    <n v="4"/>
    <n v="4"/>
  </r>
  <r>
    <x v="1"/>
    <n v="3"/>
    <n v="4"/>
    <n v="3"/>
    <n v="4"/>
  </r>
  <r>
    <x v="1"/>
    <n v="4"/>
    <n v="4"/>
    <n v="1"/>
    <n v="4"/>
  </r>
  <r>
    <x v="1"/>
    <n v="4"/>
    <n v="3"/>
    <n v="4"/>
    <n v="3"/>
  </r>
  <r>
    <x v="2"/>
    <n v="4"/>
    <n v="5"/>
    <n v="5"/>
    <n v="3"/>
  </r>
  <r>
    <x v="2"/>
    <n v="4"/>
    <n v="4"/>
    <n v="4"/>
    <n v="2"/>
  </r>
  <r>
    <x v="2"/>
    <n v="3"/>
    <n v="4"/>
    <n v="5"/>
    <n v="4"/>
  </r>
  <r>
    <x v="2"/>
    <n v="3"/>
    <n v="4"/>
    <n v="1"/>
    <n v="3"/>
  </r>
  <r>
    <x v="2"/>
    <n v="4"/>
    <n v="4"/>
    <n v="5"/>
    <n v="5"/>
  </r>
  <r>
    <x v="2"/>
    <n v="5"/>
    <n v="5"/>
    <n v="5"/>
    <n v="5"/>
  </r>
  <r>
    <x v="2"/>
    <n v="5"/>
    <n v="5"/>
    <n v="5"/>
    <n v="1"/>
  </r>
  <r>
    <x v="2"/>
    <n v="4"/>
    <n v="5"/>
    <n v="5"/>
    <n v="4"/>
  </r>
  <r>
    <x v="2"/>
    <n v="3"/>
    <n v="4"/>
    <n v="4"/>
    <n v="4"/>
  </r>
  <r>
    <x v="2"/>
    <n v="3"/>
    <n v="5"/>
    <n v="3"/>
    <n v="3"/>
  </r>
  <r>
    <x v="2"/>
    <n v="4"/>
    <n v="4"/>
    <n v="5"/>
    <n v="4"/>
  </r>
  <r>
    <x v="2"/>
    <n v="5"/>
    <n v="4"/>
    <n v="5"/>
    <n v="5"/>
  </r>
  <r>
    <x v="2"/>
    <n v="5"/>
    <n v="3"/>
    <n v="4"/>
    <n v="4"/>
  </r>
  <r>
    <x v="2"/>
    <n v="5"/>
    <n v="5"/>
    <n v="4"/>
    <n v="5"/>
  </r>
  <r>
    <x v="2"/>
    <n v="3"/>
    <n v="4"/>
    <n v="4"/>
    <n v="4"/>
  </r>
  <r>
    <x v="2"/>
    <n v="4"/>
    <n v="5"/>
    <n v="4"/>
    <n v="5"/>
  </r>
  <r>
    <x v="2"/>
    <n v="4"/>
    <n v="5"/>
    <n v="4"/>
    <n v="4"/>
  </r>
  <r>
    <x v="2"/>
    <n v="5"/>
    <n v="4"/>
    <n v="4"/>
    <n v="5"/>
  </r>
  <r>
    <x v="2"/>
    <n v="4"/>
    <n v="5"/>
    <n v="4"/>
    <n v="4"/>
  </r>
  <r>
    <x v="2"/>
    <n v="3"/>
    <n v="5"/>
    <n v="3"/>
    <n v="4"/>
  </r>
  <r>
    <x v="2"/>
    <n v="4"/>
    <n v="4"/>
    <n v="4"/>
    <n v="2"/>
  </r>
  <r>
    <x v="2"/>
    <n v="5"/>
    <n v="5"/>
    <n v="3"/>
    <n v="4"/>
  </r>
  <r>
    <x v="2"/>
    <n v="5"/>
    <n v="3"/>
    <n v="4"/>
    <n v="5"/>
  </r>
  <r>
    <x v="2"/>
    <n v="4"/>
    <n v="5"/>
    <n v="2"/>
    <n v="4"/>
  </r>
  <r>
    <x v="2"/>
    <n v="4"/>
    <n v="3"/>
    <n v="4"/>
    <n v="4"/>
  </r>
  <r>
    <x v="2"/>
    <n v="5"/>
    <n v="4"/>
    <n v="3"/>
    <n v="3"/>
  </r>
  <r>
    <x v="2"/>
    <n v="2"/>
    <n v="4"/>
    <n v="4"/>
    <n v="4"/>
  </r>
  <r>
    <x v="2"/>
    <n v="5"/>
    <n v="4"/>
    <n v="5"/>
    <n v="4"/>
  </r>
  <r>
    <x v="2"/>
    <n v="4"/>
    <n v="5"/>
    <n v="4"/>
    <n v="3"/>
  </r>
  <r>
    <x v="2"/>
    <n v="5"/>
    <n v="4"/>
    <n v="1"/>
    <n v="5"/>
  </r>
  <r>
    <x v="3"/>
    <n v="5"/>
    <n v="4"/>
    <n v="4"/>
    <n v="5"/>
  </r>
  <r>
    <x v="3"/>
    <n v="5"/>
    <n v="5"/>
    <n v="5"/>
    <n v="5"/>
  </r>
  <r>
    <x v="3"/>
    <n v="4"/>
    <n v="4"/>
    <n v="4"/>
    <n v="4"/>
  </r>
  <r>
    <x v="3"/>
    <n v="4"/>
    <n v="3"/>
    <n v="4"/>
    <n v="4"/>
  </r>
  <r>
    <x v="3"/>
    <n v="5"/>
    <n v="4"/>
    <n v="5"/>
    <n v="4"/>
  </r>
  <r>
    <x v="3"/>
    <n v="4"/>
    <n v="4"/>
    <n v="4"/>
    <n v="4"/>
  </r>
  <r>
    <x v="3"/>
    <n v="5"/>
    <n v="5"/>
    <n v="4"/>
    <n v="5"/>
  </r>
  <r>
    <x v="3"/>
    <n v="4"/>
    <n v="2"/>
    <n v="3"/>
    <n v="3"/>
  </r>
  <r>
    <x v="3"/>
    <n v="3"/>
    <n v="4"/>
    <n v="4"/>
    <n v="4"/>
  </r>
  <r>
    <x v="3"/>
    <n v="5"/>
    <n v="4"/>
    <n v="4"/>
    <n v="5"/>
  </r>
  <r>
    <x v="4"/>
    <n v="5"/>
    <n v="5"/>
    <n v="4"/>
    <n v="4"/>
  </r>
  <r>
    <x v="4"/>
    <n v="5"/>
    <n v="5"/>
    <n v="4"/>
    <n v="3"/>
  </r>
  <r>
    <x v="4"/>
    <n v="4"/>
    <n v="4"/>
    <n v="3"/>
    <n v="3"/>
  </r>
  <r>
    <x v="4"/>
    <n v="4"/>
    <n v="4"/>
    <n v="3"/>
    <n v="3"/>
  </r>
  <r>
    <x v="4"/>
    <n v="4"/>
    <n v="4"/>
    <n v="3"/>
    <n v="2"/>
  </r>
  <r>
    <x v="4"/>
    <n v="4"/>
    <n v="4"/>
    <n v="3"/>
    <n v="3"/>
  </r>
  <r>
    <x v="4"/>
    <n v="4"/>
    <n v="4"/>
    <n v="3"/>
    <n v="2"/>
  </r>
  <r>
    <x v="4"/>
    <n v="3"/>
    <n v="4"/>
    <n v="3"/>
    <n v="3"/>
  </r>
  <r>
    <x v="4"/>
    <n v="3"/>
    <n v="4"/>
    <n v="2"/>
    <n v="2"/>
  </r>
  <r>
    <x v="4"/>
    <n v="2"/>
    <n v="3"/>
    <n v="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EB2AF-E3D9-41AA-AC06-7058EBF7EF31}"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ime">
  <location ref="I3:N29" firstHeaderRow="0" firstDataRow="1" firstDataCol="1"/>
  <pivotFields count="9">
    <pivotField axis="axisRow" numFmtId="17" showAll="0">
      <items count="15">
        <item x="0"/>
        <item x="1"/>
        <item x="2"/>
        <item x="3"/>
        <item x="4"/>
        <item x="5"/>
        <item x="6"/>
        <item x="7"/>
        <item x="8"/>
        <item x="9"/>
        <item x="10"/>
        <item x="11"/>
        <item x="12"/>
        <item x="13"/>
        <item t="default"/>
      </items>
    </pivotField>
    <pivotField showAll="0"/>
    <pivotField dataField="1" showAll="0"/>
    <pivotField dataField="1" showAll="0"/>
    <pivotField dataField="1" showAll="0"/>
    <pivotField dataField="1" showAll="0"/>
    <pivotField dataField="1" showAll="0"/>
    <pivotField axis="axisRow" showAll="0" defaultSubtotal="0">
      <items count="6">
        <item sd="0" x="0"/>
        <item sd="0" x="1"/>
        <item sd="0" x="2"/>
        <item sd="0" x="3"/>
        <item sd="0" x="4"/>
        <item sd="0" x="5"/>
      </items>
    </pivotField>
    <pivotField axis="axisRow" showAll="0" defaultSubtotal="0">
      <items count="7">
        <item sd="0" x="0"/>
        <item x="1"/>
        <item x="2"/>
        <item x="3"/>
        <item x="4"/>
        <item x="5"/>
        <item sd="0" x="6"/>
      </items>
    </pivotField>
  </pivotFields>
  <rowFields count="3">
    <field x="8"/>
    <field x="7"/>
    <field x="0"/>
  </rowFields>
  <rowItems count="2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t="grand">
      <x/>
    </i>
  </rowItems>
  <colFields count="1">
    <field x="-2"/>
  </colFields>
  <colItems count="5">
    <i>
      <x/>
    </i>
    <i i="1">
      <x v="1"/>
    </i>
    <i i="2">
      <x v="2"/>
    </i>
    <i i="3">
      <x v="3"/>
    </i>
    <i i="4">
      <x v="4"/>
    </i>
  </colItems>
  <dataFields count="5">
    <dataField name="Sum of NA" fld="2" baseField="0" baseItem="0"/>
    <dataField name="Sum of SA" fld="3" baseField="0" baseItem="0"/>
    <dataField name="Sum of Eur" fld="4" baseField="0" baseItem="0"/>
    <dataField name="Sum of Pac" fld="5" baseField="0" baseItem="0"/>
    <dataField name="Sum of China" fld="6"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94009C-E58C-4CC7-847E-AE18F272B32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ime">
  <location ref="I3:N29" firstHeaderRow="0" firstDataRow="1" firstDataCol="1"/>
  <pivotFields count="9">
    <pivotField axis="axisRow" numFmtId="17"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pivotField axis="axisRow" showAll="0" defaultSubtotal="0">
      <items count="6">
        <item sd="0" x="0"/>
        <item sd="0" x="1"/>
        <item sd="0" x="2"/>
        <item sd="0" x="3"/>
        <item sd="0" x="4"/>
        <item sd="0" x="5"/>
      </items>
    </pivotField>
    <pivotField axis="axisRow" showAll="0" defaultSubtotal="0">
      <items count="7">
        <item sd="0" x="0"/>
        <item x="1"/>
        <item x="2"/>
        <item x="3"/>
        <item x="4"/>
        <item x="5"/>
        <item sd="0" x="6"/>
      </items>
    </pivotField>
  </pivotFields>
  <rowFields count="3">
    <field x="8"/>
    <field x="7"/>
    <field x="0"/>
  </rowFields>
  <rowItems count="2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t="grand">
      <x/>
    </i>
  </rowItems>
  <colFields count="1">
    <field x="-2"/>
  </colFields>
  <colItems count="5">
    <i>
      <x/>
    </i>
    <i i="1">
      <x v="1"/>
    </i>
    <i i="2">
      <x v="2"/>
    </i>
    <i i="3">
      <x v="3"/>
    </i>
    <i i="4">
      <x v="4"/>
    </i>
  </colItems>
  <dataFields count="5">
    <dataField name="Sum of NA" fld="1" baseField="0" baseItem="0"/>
    <dataField name="Sum of SA" fld="2" baseField="0" baseItem="0"/>
    <dataField name="Sum of Europe" fld="3" baseField="0" baseItem="0"/>
    <dataField name="Sum of Pacific" fld="4" baseField="0" baseItem="0"/>
    <dataField name="Sum of China"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523BEF-A796-44D8-AB83-1F4B7C0A8A6C}"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Time">
  <location ref="I3:N29" firstHeaderRow="0" firstDataRow="1" firstDataCol="1"/>
  <pivotFields count="9">
    <pivotField axis="axisRow" numFmtId="17" showAll="0">
      <items count="15">
        <item x="0"/>
        <item x="1"/>
        <item x="2"/>
        <item x="3"/>
        <item x="4"/>
        <item x="5"/>
        <item x="6"/>
        <item x="7"/>
        <item x="8"/>
        <item x="9"/>
        <item x="10"/>
        <item x="11"/>
        <item x="12"/>
        <item x="13"/>
        <item t="default"/>
      </items>
    </pivotField>
    <pivotField dataField="1" showAll="0"/>
    <pivotField dataField="1" showAll="0"/>
    <pivotField dataField="1" showAll="0"/>
    <pivotField dataField="1" showAll="0"/>
    <pivotField dataField="1" showAll="0"/>
    <pivotField showAll="0"/>
    <pivotField axis="axisRow" showAll="0" defaultSubtotal="0">
      <items count="6">
        <item sd="0" x="0"/>
        <item sd="0" x="1"/>
        <item sd="0" x="2"/>
        <item sd="0" x="3"/>
        <item sd="0" x="4"/>
        <item sd="0" x="5"/>
      </items>
    </pivotField>
    <pivotField axis="axisRow" showAll="0" defaultSubtotal="0">
      <items count="7">
        <item sd="0" x="0"/>
        <item x="1"/>
        <item x="2"/>
        <item x="3"/>
        <item x="4"/>
        <item x="5"/>
        <item sd="0" x="6"/>
      </items>
    </pivotField>
  </pivotFields>
  <rowFields count="3">
    <field x="8"/>
    <field x="7"/>
    <field x="0"/>
  </rowFields>
  <rowItems count="26">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t="grand">
      <x/>
    </i>
  </rowItems>
  <colFields count="1">
    <field x="-2"/>
  </colFields>
  <colItems count="5">
    <i>
      <x/>
    </i>
    <i i="1">
      <x v="1"/>
    </i>
    <i i="2">
      <x v="2"/>
    </i>
    <i i="3">
      <x v="3"/>
    </i>
    <i i="4">
      <x v="4"/>
    </i>
  </colItems>
  <dataFields count="5">
    <dataField name="Sum of NA" fld="1" baseField="0" baseItem="0"/>
    <dataField name="Sum of SA" fld="2" baseField="0" baseItem="0"/>
    <dataField name="Sum of Eur" fld="3" baseField="0" baseItem="0"/>
    <dataField name="Sum of Pac" fld="4" baseField="0" baseItem="0"/>
    <dataField name="Sum of China" fld="5"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B5411E-ABFC-47D8-B427-545023EB7460}" name="PivotTable7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Region">
  <location ref="H3:L9" firstHeaderRow="0" firstDataRow="1" firstDataCol="1"/>
  <pivotFields count="5">
    <pivotField axis="axisRow" showAll="0">
      <items count="6">
        <item x="4"/>
        <item x="2"/>
        <item x="0"/>
        <item x="3"/>
        <item x="1"/>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Count of Quality" fld="1" subtotal="count" baseField="0" baseItem="0"/>
    <dataField name="Count of Ease of Use" fld="2" subtotal="count" baseField="0" baseItem="0"/>
    <dataField name="Count of Price" fld="3" subtotal="count" baseField="0" baseItem="0"/>
    <dataField name="Count of Service" fld="4" subtotal="count" baseField="0" baseItem="0"/>
  </dataFields>
  <formats count="1">
    <format dxfId="1">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C961A8-B165-4D53-9725-CBA378151686}" name="PivotTable7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Region">
  <location ref="O3:S9" firstHeaderRow="0" firstDataRow="1" firstDataCol="1"/>
  <pivotFields count="5">
    <pivotField axis="axisRow" showAll="0">
      <items count="6">
        <item x="4"/>
        <item x="2"/>
        <item x="0"/>
        <item x="3"/>
        <item x="1"/>
        <item t="default"/>
      </items>
    </pivotField>
    <pivotField dataField="1" showAll="0"/>
    <pivotField dataField="1" showAll="0"/>
    <pivotField dataField="1" showAll="0"/>
    <pivotField dataField="1" showAll="0"/>
  </pivotFields>
  <rowFields count="1">
    <field x="0"/>
  </rowFields>
  <rowItems count="6">
    <i>
      <x/>
    </i>
    <i>
      <x v="1"/>
    </i>
    <i>
      <x v="2"/>
    </i>
    <i>
      <x v="3"/>
    </i>
    <i>
      <x v="4"/>
    </i>
    <i t="grand">
      <x/>
    </i>
  </rowItems>
  <colFields count="1">
    <field x="-2"/>
  </colFields>
  <colItems count="4">
    <i>
      <x/>
    </i>
    <i i="1">
      <x v="1"/>
    </i>
    <i i="2">
      <x v="2"/>
    </i>
    <i i="3">
      <x v="3"/>
    </i>
  </colItems>
  <dataFields count="4">
    <dataField name="Average of Quality" fld="1" subtotal="average" baseField="0" baseItem="0"/>
    <dataField name="Average of Ease of Use" fld="2" subtotal="average" baseField="0" baseItem="0"/>
    <dataField name="Average of Price" fld="3" subtotal="average" baseField="0" baseItem="0"/>
    <dataField name="Average of Service" fld="4" subtotal="average" baseField="0" baseItem="0"/>
  </dataFields>
  <formats count="2">
    <format dxfId="3">
      <pivotArea collapsedLevelsAreSubtotals="1" fieldPosition="0">
        <references count="1">
          <reference field="0" count="0"/>
        </references>
      </pivotArea>
    </format>
    <format dxfId="2">
      <pivotArea dataOnly="0" labelOnly="1" outline="0" fieldPosition="0">
        <references count="1">
          <reference field="4294967294" count="4">
            <x v="0"/>
            <x v="1"/>
            <x v="2"/>
            <x v="3"/>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1"/>
          </reference>
        </references>
      </pivotArea>
    </chartFormat>
    <chartFormat chart="2" format="10" series="1">
      <pivotArea type="data" outline="0" fieldPosition="0">
        <references count="1">
          <reference field="4294967294" count="1" selected="0">
            <x v="2"/>
          </reference>
        </references>
      </pivotArea>
    </chartFormat>
    <chartFormat chart="2" format="11" series="1">
      <pivotArea type="data" outline="0" fieldPosition="0">
        <references count="1">
          <reference field="4294967294" count="1" selected="0">
            <x v="3"/>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0FC67A-5473-4E7B-B23E-84315B1CD590}" name="Table3" displayName="Table3" ref="H56:L60" totalsRowShown="0" headerRowDxfId="0">
  <autoFilter ref="H56:L60" xr:uid="{DD939AA6-839A-4744-B8DA-3F45E4983D1E}"/>
  <tableColumns count="5">
    <tableColumn id="1" xr3:uid="{20302365-EC8B-47E1-800A-F15394CED208}" name="Quartiles"/>
    <tableColumn id="2" xr3:uid="{248C2AAC-94CC-4429-A956-5271A42A89B6}" name="Quality"/>
    <tableColumn id="3" xr3:uid="{F776230F-1191-4EDB-B88D-D087C455AC27}" name="Ease of Use"/>
    <tableColumn id="4" xr3:uid="{FC07DBB0-816D-47F5-B50E-EB465D25BD71}" name="Price"/>
    <tableColumn id="5" xr3:uid="{BF48CD0A-5CE4-4D5D-9CBA-AC7EA3D34FA1}" name="Service"/>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500000" mc:Ignorable="a14" a14:legacySpreadsheetColorIndex="80"/>
        </a:solidFill>
        <a:ln w="9525" cap="flat" cmpd="sng" algn="ctr">
          <a:solidFill>
            <a:srgbClr val="000000"/>
          </a:solidFill>
          <a:prstDash val="solid"/>
          <a:round/>
          <a:headEnd type="none" w="med" len="med"/>
          <a:tailEnd type="none" w="med" len="med"/>
        </a:ln>
        <a:effectLst>
          <a:outerShdw blurRad="63500" dist="35921" dir="2700000" algn="ctr" rotWithShape="0">
            <a:srgbClr val="000000"/>
          </a:outerShdw>
        </a:effectLst>
        <a:extLst>
          <a:ext uri="{53640926-AAD7-44d8-BBD7-CCE9431645EC}">
            <a14:shadowObscured xmlns:a14="http://schemas.microsoft.com/office/drawing/2010/main" xmlns=""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table" Target="../tables/table1.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7BA1C-4115-4508-BEA4-A2D71308257D}">
  <dimension ref="A1"/>
  <sheetViews>
    <sheetView topLeftCell="A4" workbookViewId="0">
      <selection activeCell="H21" sqref="H21"/>
    </sheetView>
  </sheetViews>
  <sheetFormatPr defaultColWidth="8.85546875" defaultRowHeight="12.75" x14ac:dyDescent="0.2"/>
  <cols>
    <col min="1" max="1" width="13.5703125" style="50" bestFit="1" customWidth="1"/>
    <col min="2" max="2" width="13.7109375" style="50" bestFit="1" customWidth="1"/>
    <col min="3" max="3" width="13.5703125" style="50" bestFit="1" customWidth="1"/>
    <col min="4" max="16384" width="8.85546875" style="50"/>
  </cols>
  <sheetData>
    <row r="1" spans="1:1" x14ac:dyDescent="0.2">
      <c r="A1" s="49" t="s">
        <v>155</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A942A-2CC6-47C1-9449-54ADCDDF4D2E}">
  <dimension ref="C1:L26"/>
  <sheetViews>
    <sheetView zoomScaleNormal="100" workbookViewId="0">
      <selection activeCell="M2" sqref="M2"/>
    </sheetView>
  </sheetViews>
  <sheetFormatPr defaultRowHeight="12.75" x14ac:dyDescent="0.2"/>
  <cols>
    <col min="3" max="3" width="18.42578125" bestFit="1" customWidth="1"/>
    <col min="4" max="4" width="11.7109375" bestFit="1" customWidth="1"/>
    <col min="5" max="5" width="19.5703125" bestFit="1" customWidth="1"/>
    <col min="6" max="6" width="20.5703125" bestFit="1" customWidth="1"/>
    <col min="7" max="7" width="10.5703125" bestFit="1" customWidth="1"/>
    <col min="8" max="11" width="10.7109375" customWidth="1"/>
  </cols>
  <sheetData>
    <row r="1" spans="3:12" ht="13.5" thickBot="1" x14ac:dyDescent="0.25"/>
    <row r="2" spans="3:12" x14ac:dyDescent="0.2">
      <c r="C2" s="146" t="s">
        <v>189</v>
      </c>
      <c r="D2" s="148"/>
      <c r="E2" s="148"/>
      <c r="F2" s="148"/>
      <c r="G2" s="147"/>
      <c r="H2" s="146" t="s">
        <v>190</v>
      </c>
      <c r="I2" s="147"/>
      <c r="J2" s="146" t="s">
        <v>191</v>
      </c>
      <c r="K2" s="147"/>
      <c r="L2" s="144" t="s">
        <v>176</v>
      </c>
    </row>
    <row r="3" spans="3:12" ht="13.5" thickBot="1" x14ac:dyDescent="0.25">
      <c r="C3" s="111" t="s">
        <v>186</v>
      </c>
      <c r="D3" s="112" t="s">
        <v>76</v>
      </c>
      <c r="E3" s="112" t="s">
        <v>187</v>
      </c>
      <c r="F3" s="112" t="s">
        <v>46</v>
      </c>
      <c r="G3" s="113" t="s">
        <v>188</v>
      </c>
      <c r="H3" s="111" t="s">
        <v>9</v>
      </c>
      <c r="I3" s="114" t="s">
        <v>8</v>
      </c>
      <c r="J3" s="111" t="s">
        <v>9</v>
      </c>
      <c r="K3" s="114" t="s">
        <v>8</v>
      </c>
      <c r="L3" s="145"/>
    </row>
    <row r="4" spans="3:12" ht="15" x14ac:dyDescent="0.25">
      <c r="C4" s="133" t="s">
        <v>94</v>
      </c>
      <c r="D4" s="134" t="str">
        <f>'Fixed Cost'!A17</f>
        <v>Mumbai</v>
      </c>
      <c r="E4" s="135">
        <f>'Fixed Cost'!B17</f>
        <v>25000</v>
      </c>
      <c r="F4" s="136">
        <f>'Fixed Cost'!C17</f>
        <v>959000</v>
      </c>
      <c r="G4" s="131">
        <f t="shared" ref="G4:G17" si="0">F4/E4</f>
        <v>38.36</v>
      </c>
      <c r="H4" s="137">
        <f>AVERAGEIF('Shipping Cost'!$A$4:$A$52,'Expansion Costs'!$D15,'Shipping Cost'!C$4:C$52)</f>
        <v>1.3732432421020404</v>
      </c>
      <c r="I4" s="138">
        <f>AVERAGEIF('Shipping Cost'!$A$4:$A$52,'Expansion Costs'!$D15,'Shipping Cost'!D$4:D$52)</f>
        <v>1.8085714285714283</v>
      </c>
      <c r="J4" s="130">
        <f t="shared" ref="J4:J17" si="1">$G4+H4</f>
        <v>39.733243242102041</v>
      </c>
      <c r="K4" s="131">
        <f t="shared" ref="K4:K17" si="2">$G4+I4</f>
        <v>40.168571428571425</v>
      </c>
      <c r="L4" s="129" t="s">
        <v>192</v>
      </c>
    </row>
    <row r="5" spans="3:12" ht="15" x14ac:dyDescent="0.25">
      <c r="C5" s="90" t="s">
        <v>96</v>
      </c>
      <c r="D5" s="93" t="str">
        <f>'Fixed Cost'!A5</f>
        <v>Kansas City</v>
      </c>
      <c r="E5" s="93">
        <f>'Fixed Cost'!B5</f>
        <v>20000</v>
      </c>
      <c r="F5" s="98">
        <f>'Fixed Cost'!C5</f>
        <v>985000</v>
      </c>
      <c r="G5" s="77">
        <f t="shared" si="0"/>
        <v>49.25</v>
      </c>
      <c r="H5" s="101">
        <f>AVERAGEIF('Shipping Cost'!$A$4:$A$52,'Expansion Costs'!$D5,'Shipping Cost'!C$4:C$52)</f>
        <v>1.4735241879183676</v>
      </c>
      <c r="I5" s="78">
        <f>AVERAGEIF('Shipping Cost'!$A$4:$A$52,'Expansion Costs'!$D5,'Shipping Cost'!D$4:D$52)</f>
        <v>1.9428571428571428</v>
      </c>
      <c r="J5" s="104">
        <f t="shared" si="1"/>
        <v>50.723524187918365</v>
      </c>
      <c r="K5" s="77">
        <f t="shared" si="2"/>
        <v>51.192857142857143</v>
      </c>
      <c r="L5" s="127"/>
    </row>
    <row r="6" spans="3:12" ht="15" x14ac:dyDescent="0.25">
      <c r="C6" s="91" t="s">
        <v>94</v>
      </c>
      <c r="D6" s="94" t="str">
        <f>'Fixed Cost'!A16</f>
        <v>Mumbai</v>
      </c>
      <c r="E6" s="96">
        <f>'Fixed Cost'!B16</f>
        <v>15000</v>
      </c>
      <c r="F6" s="99">
        <f>'Fixed Cost'!C16</f>
        <v>750000</v>
      </c>
      <c r="G6" s="80">
        <f t="shared" si="0"/>
        <v>50</v>
      </c>
      <c r="H6" s="102">
        <f>AVERAGEIF('Shipping Cost'!$A$4:$A$52,'Expansion Costs'!$D14,'Shipping Cost'!C$4:C$52)</f>
        <v>1.5299999999999998</v>
      </c>
      <c r="I6" s="81">
        <f>AVERAGEIF('Shipping Cost'!$A$4:$A$52,'Expansion Costs'!$D14,'Shipping Cost'!D$4:D$52)</f>
        <v>1.9857142857142858</v>
      </c>
      <c r="J6" s="105">
        <f t="shared" si="1"/>
        <v>51.53</v>
      </c>
      <c r="K6" s="80">
        <f t="shared" si="2"/>
        <v>51.985714285714288</v>
      </c>
      <c r="L6" s="125"/>
    </row>
    <row r="7" spans="3:12" ht="15.75" thickBot="1" x14ac:dyDescent="0.3">
      <c r="C7" s="92" t="s">
        <v>94</v>
      </c>
      <c r="D7" s="95" t="str">
        <f>'Fixed Cost'!A19</f>
        <v>Singapore</v>
      </c>
      <c r="E7" s="97">
        <f>'Fixed Cost'!B19</f>
        <v>20000</v>
      </c>
      <c r="F7" s="100">
        <f>'Fixed Cost'!C19</f>
        <v>1058000</v>
      </c>
      <c r="G7" s="83">
        <f t="shared" si="0"/>
        <v>52.9</v>
      </c>
      <c r="H7" s="103">
        <f>AVERAGEIF('Shipping Cost'!$A$4:$A$52,'Expansion Costs'!$D17,'Shipping Cost'!C$4:C$52)</f>
        <v>1.3655861639455782</v>
      </c>
      <c r="I7" s="84">
        <f>AVERAGEIF('Shipping Cost'!$A$4:$A$52,'Expansion Costs'!$D17,'Shipping Cost'!D$4:D$52)</f>
        <v>1.8142857142857143</v>
      </c>
      <c r="J7" s="106">
        <f t="shared" si="1"/>
        <v>54.265586163945578</v>
      </c>
      <c r="K7" s="83">
        <f t="shared" si="2"/>
        <v>54.714285714285715</v>
      </c>
      <c r="L7" s="126" t="s">
        <v>199</v>
      </c>
    </row>
    <row r="8" spans="3:12" ht="15" x14ac:dyDescent="0.25">
      <c r="C8" s="133" t="s">
        <v>94</v>
      </c>
      <c r="D8" s="134" t="str">
        <f>'Fixed Cost'!A15</f>
        <v>Frankfurt</v>
      </c>
      <c r="E8" s="135">
        <f>'Fixed Cost'!B15</f>
        <v>20000</v>
      </c>
      <c r="F8" s="136">
        <f>'Fixed Cost'!C15</f>
        <v>1093000</v>
      </c>
      <c r="G8" s="131">
        <f t="shared" si="0"/>
        <v>54.65</v>
      </c>
      <c r="H8" s="137">
        <f>AVERAGEIF('Shipping Cost'!$A$4:$A$52,'Expansion Costs'!$D13,'Shipping Cost'!C$4:C$52)</f>
        <v>1.4735241879183676</v>
      </c>
      <c r="I8" s="138">
        <f>AVERAGEIF('Shipping Cost'!$A$4:$A$52,'Expansion Costs'!$D13,'Shipping Cost'!D$4:D$52)</f>
        <v>1.9428571428571428</v>
      </c>
      <c r="J8" s="130">
        <f t="shared" si="1"/>
        <v>56.123524187918363</v>
      </c>
      <c r="K8" s="132">
        <f t="shared" si="2"/>
        <v>56.592857142857142</v>
      </c>
      <c r="L8" s="128"/>
    </row>
    <row r="9" spans="3:12" ht="15" x14ac:dyDescent="0.25">
      <c r="C9" s="91" t="s">
        <v>94</v>
      </c>
      <c r="D9" s="94" t="str">
        <f>'Fixed Cost'!A18</f>
        <v>Singapore</v>
      </c>
      <c r="E9" s="96">
        <f>'Fixed Cost'!B18</f>
        <v>15000</v>
      </c>
      <c r="F9" s="99">
        <f>'Fixed Cost'!C18</f>
        <v>839000</v>
      </c>
      <c r="G9" s="80">
        <f t="shared" si="0"/>
        <v>55.93333333333333</v>
      </c>
      <c r="H9" s="102">
        <f>AVERAGEIF('Shipping Cost'!$A$4:$A$52,'Expansion Costs'!$D16,'Shipping Cost'!C$4:C$52)</f>
        <v>1.3655861639455782</v>
      </c>
      <c r="I9" s="81">
        <f>AVERAGEIF('Shipping Cost'!$A$4:$A$52,'Expansion Costs'!$D16,'Shipping Cost'!D$4:D$52)</f>
        <v>1.8142857142857143</v>
      </c>
      <c r="J9" s="105">
        <f t="shared" si="1"/>
        <v>57.298919497278909</v>
      </c>
      <c r="K9" s="82">
        <f t="shared" si="2"/>
        <v>57.747619047619047</v>
      </c>
      <c r="L9" s="125"/>
    </row>
    <row r="10" spans="3:12" ht="15.75" thickBot="1" x14ac:dyDescent="0.3">
      <c r="C10" s="92" t="s">
        <v>94</v>
      </c>
      <c r="D10" s="95" t="str">
        <f>'Fixed Cost'!A11</f>
        <v>Auckland</v>
      </c>
      <c r="E10" s="97">
        <f>'Fixed Cost'!B11</f>
        <v>20000</v>
      </c>
      <c r="F10" s="100">
        <f>'Fixed Cost'!C11</f>
        <v>1136000</v>
      </c>
      <c r="G10" s="83">
        <f t="shared" si="0"/>
        <v>56.8</v>
      </c>
      <c r="H10" s="103">
        <f>AVERAGEIF('Shipping Cost'!$A$4:$A$52,'Expansion Costs'!$D9,'Shipping Cost'!C$4:C$52)</f>
        <v>1.6311019051700679</v>
      </c>
      <c r="I10" s="84">
        <f>AVERAGEIF('Shipping Cost'!$A$4:$A$52,'Expansion Costs'!$D9,'Shipping Cost'!D$4:D$52)</f>
        <v>2.0914285714285712</v>
      </c>
      <c r="J10" s="106">
        <f t="shared" si="1"/>
        <v>58.431101905170067</v>
      </c>
      <c r="K10" s="85">
        <f t="shared" si="2"/>
        <v>58.89142857142857</v>
      </c>
      <c r="L10" s="126" t="s">
        <v>198</v>
      </c>
    </row>
    <row r="11" spans="3:12" ht="15" x14ac:dyDescent="0.25">
      <c r="C11" s="133" t="s">
        <v>94</v>
      </c>
      <c r="D11" s="134" t="str">
        <f>'Fixed Cost'!A14</f>
        <v>Frankfurt</v>
      </c>
      <c r="E11" s="135">
        <f>'Fixed Cost'!B14</f>
        <v>15000</v>
      </c>
      <c r="F11" s="136">
        <f>'Fixed Cost'!C14</f>
        <v>874000</v>
      </c>
      <c r="G11" s="131">
        <f t="shared" si="0"/>
        <v>58.266666666666666</v>
      </c>
      <c r="H11" s="137">
        <f>AVERAGEIF('Shipping Cost'!$A$4:$A$52,'Expansion Costs'!$D12,'Shipping Cost'!C$4:C$52)</f>
        <v>1.3732432421020404</v>
      </c>
      <c r="I11" s="138">
        <f>AVERAGEIF('Shipping Cost'!$A$4:$A$52,'Expansion Costs'!$D12,'Shipping Cost'!D$4:D$52)</f>
        <v>1.8085714285714283</v>
      </c>
      <c r="J11" s="130">
        <f t="shared" si="1"/>
        <v>59.639909908768708</v>
      </c>
      <c r="K11" s="132">
        <f t="shared" si="2"/>
        <v>60.075238095238092</v>
      </c>
      <c r="L11" s="128"/>
    </row>
    <row r="12" spans="3:12" ht="15" x14ac:dyDescent="0.25">
      <c r="C12" s="91" t="s">
        <v>94</v>
      </c>
      <c r="D12" s="94" t="str">
        <f>'Fixed Cost'!A13</f>
        <v>Birmingham</v>
      </c>
      <c r="E12" s="96">
        <f>'Fixed Cost'!B13</f>
        <v>20000</v>
      </c>
      <c r="F12" s="99">
        <f>'Fixed Cost'!C13</f>
        <v>1180000</v>
      </c>
      <c r="G12" s="80">
        <f t="shared" si="0"/>
        <v>59</v>
      </c>
      <c r="H12" s="102">
        <f>AVERAGEIF('Shipping Cost'!$A$4:$A$52,'Expansion Costs'!$D11,'Shipping Cost'!C$4:C$52)</f>
        <v>1.5449914504761906</v>
      </c>
      <c r="I12" s="81">
        <f>AVERAGEIF('Shipping Cost'!$A$4:$A$52,'Expansion Costs'!$D11,'Shipping Cost'!D$4:D$52)</f>
        <v>1.9614285714285715</v>
      </c>
      <c r="J12" s="105">
        <f t="shared" si="1"/>
        <v>60.544991450476189</v>
      </c>
      <c r="K12" s="82">
        <f t="shared" si="2"/>
        <v>60.96142857142857</v>
      </c>
      <c r="L12" s="125"/>
    </row>
    <row r="13" spans="3:12" ht="15.75" thickBot="1" x14ac:dyDescent="0.3">
      <c r="C13" s="117" t="s">
        <v>96</v>
      </c>
      <c r="D13" s="118" t="str">
        <f>'Fixed Cost'!A4</f>
        <v>Kansas City</v>
      </c>
      <c r="E13" s="118">
        <f>'Fixed Cost'!B4</f>
        <v>10000</v>
      </c>
      <c r="F13" s="119">
        <f>'Fixed Cost'!C4</f>
        <v>605000</v>
      </c>
      <c r="G13" s="120">
        <f t="shared" si="0"/>
        <v>60.5</v>
      </c>
      <c r="H13" s="121">
        <f>AVERAGEIF('Shipping Cost'!$A$4:$A$52,'Expansion Costs'!$D4,'Shipping Cost'!C$4:C$52)</f>
        <v>1.4910706129251703</v>
      </c>
      <c r="I13" s="122">
        <f>AVERAGEIF('Shipping Cost'!$A$4:$A$52,'Expansion Costs'!$D4,'Shipping Cost'!D$4:D$52)</f>
        <v>1.9414285714285715</v>
      </c>
      <c r="J13" s="123">
        <f t="shared" si="1"/>
        <v>61.991070612925171</v>
      </c>
      <c r="K13" s="124">
        <f t="shared" si="2"/>
        <v>62.441428571428574</v>
      </c>
      <c r="L13" s="126" t="s">
        <v>197</v>
      </c>
    </row>
    <row r="14" spans="3:12" ht="15" x14ac:dyDescent="0.25">
      <c r="C14" s="91" t="s">
        <v>94</v>
      </c>
      <c r="D14" s="94" t="str">
        <f>'Fixed Cost'!A10</f>
        <v>Auckland</v>
      </c>
      <c r="E14" s="96">
        <f>'Fixed Cost'!B10</f>
        <v>15000</v>
      </c>
      <c r="F14" s="99">
        <f>'Fixed Cost'!C10</f>
        <v>917000</v>
      </c>
      <c r="G14" s="80">
        <f t="shared" si="0"/>
        <v>61.133333333333333</v>
      </c>
      <c r="H14" s="102">
        <f>AVERAGEIF('Shipping Cost'!$A$4:$A$52,'Expansion Costs'!$D8,'Shipping Cost'!C$4:C$52)</f>
        <v>1.5449914504761906</v>
      </c>
      <c r="I14" s="81">
        <f>AVERAGEIF('Shipping Cost'!$A$4:$A$52,'Expansion Costs'!$D8,'Shipping Cost'!D$4:D$52)</f>
        <v>1.9614285714285715</v>
      </c>
      <c r="J14" s="105">
        <f t="shared" si="1"/>
        <v>62.678324783809522</v>
      </c>
      <c r="K14" s="82">
        <f t="shared" si="2"/>
        <v>63.094761904761903</v>
      </c>
      <c r="L14" s="127"/>
    </row>
    <row r="15" spans="3:12" ht="15" x14ac:dyDescent="0.25">
      <c r="C15" s="91" t="s">
        <v>94</v>
      </c>
      <c r="D15" s="94" t="str">
        <f>'Fixed Cost'!A12</f>
        <v>Birmingham</v>
      </c>
      <c r="E15" s="96">
        <f>'Fixed Cost'!B12</f>
        <v>15000</v>
      </c>
      <c r="F15" s="99">
        <f>'Fixed Cost'!C12</f>
        <v>962000</v>
      </c>
      <c r="G15" s="80">
        <f t="shared" si="0"/>
        <v>64.13333333333334</v>
      </c>
      <c r="H15" s="102">
        <f>AVERAGEIF('Shipping Cost'!$A$4:$A$52,'Expansion Costs'!$D10,'Shipping Cost'!C$4:C$52)</f>
        <v>1.5299999999999998</v>
      </c>
      <c r="I15" s="81">
        <f>AVERAGEIF('Shipping Cost'!$A$4:$A$52,'Expansion Costs'!$D10,'Shipping Cost'!D$4:D$52)</f>
        <v>1.9857142857142858</v>
      </c>
      <c r="J15" s="105">
        <f t="shared" si="1"/>
        <v>65.663333333333341</v>
      </c>
      <c r="K15" s="82">
        <f t="shared" si="2"/>
        <v>66.11904761904762</v>
      </c>
      <c r="L15" s="125"/>
    </row>
    <row r="16" spans="3:12" ht="15" x14ac:dyDescent="0.25">
      <c r="C16" s="90" t="s">
        <v>96</v>
      </c>
      <c r="D16" s="93" t="str">
        <f>'Fixed Cost'!A7</f>
        <v>Santiago</v>
      </c>
      <c r="E16" s="93">
        <f>'Fixed Cost'!B7</f>
        <v>10000</v>
      </c>
      <c r="F16" s="98">
        <f>'Fixed Cost'!C7</f>
        <v>680000</v>
      </c>
      <c r="G16" s="77">
        <f t="shared" si="0"/>
        <v>68</v>
      </c>
      <c r="H16" s="101">
        <f>AVERAGEIF('Shipping Cost'!$A$4:$A$52,'Expansion Costs'!$D7,'Shipping Cost'!C$4:C$52)</f>
        <v>1.6311019051700679</v>
      </c>
      <c r="I16" s="78">
        <f>AVERAGEIF('Shipping Cost'!$A$4:$A$52,'Expansion Costs'!$D7,'Shipping Cost'!D$4:D$52)</f>
        <v>2.0914285714285712</v>
      </c>
      <c r="J16" s="104">
        <f t="shared" si="1"/>
        <v>69.63110190517007</v>
      </c>
      <c r="K16" s="79">
        <f t="shared" si="2"/>
        <v>70.091428571428565</v>
      </c>
      <c r="L16" s="125"/>
    </row>
    <row r="17" spans="3:12" ht="15.75" thickBot="1" x14ac:dyDescent="0.3">
      <c r="C17" s="117" t="s">
        <v>96</v>
      </c>
      <c r="D17" s="118" t="str">
        <f>'Fixed Cost'!A6</f>
        <v>Santiago</v>
      </c>
      <c r="E17" s="118">
        <f>'Fixed Cost'!B6</f>
        <v>5000</v>
      </c>
      <c r="F17" s="119">
        <f>'Fixed Cost'!C6</f>
        <v>381000</v>
      </c>
      <c r="G17" s="120">
        <f t="shared" si="0"/>
        <v>76.2</v>
      </c>
      <c r="H17" s="121">
        <f>AVERAGEIF('Shipping Cost'!$A$4:$A$52,'Expansion Costs'!$D6,'Shipping Cost'!C$4:C$52)</f>
        <v>1.4910706129251703</v>
      </c>
      <c r="I17" s="122">
        <f>AVERAGEIF('Shipping Cost'!$A$4:$A$52,'Expansion Costs'!$D6,'Shipping Cost'!D$4:D$52)</f>
        <v>1.9414285714285715</v>
      </c>
      <c r="J17" s="123">
        <f t="shared" si="1"/>
        <v>77.691070612925174</v>
      </c>
      <c r="K17" s="124">
        <f t="shared" si="2"/>
        <v>78.141428571428577</v>
      </c>
      <c r="L17" s="126" t="s">
        <v>200</v>
      </c>
    </row>
    <row r="19" spans="3:12" ht="13.5" thickBot="1" x14ac:dyDescent="0.25"/>
    <row r="20" spans="3:12" x14ac:dyDescent="0.2">
      <c r="F20" s="152" t="s">
        <v>176</v>
      </c>
      <c r="G20" s="115" t="s">
        <v>189</v>
      </c>
      <c r="H20" s="149" t="s">
        <v>190</v>
      </c>
      <c r="I20" s="150"/>
      <c r="J20" s="151" t="s">
        <v>191</v>
      </c>
      <c r="K20" s="150"/>
    </row>
    <row r="21" spans="3:12" ht="13.5" thickBot="1" x14ac:dyDescent="0.25">
      <c r="F21" s="153"/>
      <c r="G21" s="116" t="s">
        <v>188</v>
      </c>
      <c r="H21" s="111" t="s">
        <v>9</v>
      </c>
      <c r="I21" s="114" t="s">
        <v>8</v>
      </c>
      <c r="J21" s="111" t="s">
        <v>9</v>
      </c>
      <c r="K21" s="114" t="s">
        <v>8</v>
      </c>
    </row>
    <row r="22" spans="3:12" ht="15" x14ac:dyDescent="0.25">
      <c r="F22" s="86" t="s">
        <v>192</v>
      </c>
      <c r="G22" s="88">
        <f>_xlfn.QUARTILE.INC($G$4:$G$17,0)</f>
        <v>38.36</v>
      </c>
      <c r="H22" s="109">
        <f>_xlfn.QUARTILE.INC($H$4:$H$17,0)</f>
        <v>1.3655861639455782</v>
      </c>
      <c r="I22" s="107">
        <f>_xlfn.QUARTILE.INC($I$4:$I$17,0)</f>
        <v>1.8085714285714283</v>
      </c>
      <c r="J22" s="109">
        <f>_xlfn.QUARTILE.INC($J$4:$J$17,0)</f>
        <v>39.733243242102041</v>
      </c>
      <c r="K22" s="107">
        <f>_xlfn.QUARTILE.INC($K$4:$K$17,0)</f>
        <v>40.168571428571425</v>
      </c>
    </row>
    <row r="23" spans="3:12" ht="15" x14ac:dyDescent="0.25">
      <c r="F23" s="86" t="s">
        <v>194</v>
      </c>
      <c r="G23" s="88">
        <f>_xlfn.QUARTILE.INC($G$4:$G$17,1)</f>
        <v>53.337499999999999</v>
      </c>
      <c r="H23" s="109">
        <f>_xlfn.QUARTILE.INC($H$4:$H$17,1)</f>
        <v>1.3983134785561222</v>
      </c>
      <c r="I23" s="107">
        <f>_xlfn.QUARTILE.INC($I$4:$I$17,1)</f>
        <v>1.8460714285714286</v>
      </c>
      <c r="J23" s="109">
        <f>_xlfn.QUARTILE.INC($J$4:$J$17,1)</f>
        <v>54.730070669938776</v>
      </c>
      <c r="K23" s="107">
        <f>_xlfn.QUARTILE.INC($K$4:$K$17,1)</f>
        <v>55.183928571428574</v>
      </c>
    </row>
    <row r="24" spans="3:12" ht="15" x14ac:dyDescent="0.25">
      <c r="F24" s="86" t="s">
        <v>195</v>
      </c>
      <c r="G24" s="88">
        <f>_xlfn.QUARTILE.INC($G$4:$G$17,2)</f>
        <v>57.533333333333331</v>
      </c>
      <c r="H24" s="109">
        <f>_xlfn.QUARTILE.INC($H$4:$H$17,2)</f>
        <v>1.4910706129251703</v>
      </c>
      <c r="I24" s="107">
        <f>_xlfn.QUARTILE.INC($I$4:$I$17,2)</f>
        <v>1.9428571428571428</v>
      </c>
      <c r="J24" s="109">
        <f>_xlfn.QUARTILE.INC($J$4:$J$17,2)</f>
        <v>59.035505906969391</v>
      </c>
      <c r="K24" s="107">
        <f>_xlfn.QUARTILE.INC($K$4:$K$17,2)</f>
        <v>59.483333333333334</v>
      </c>
    </row>
    <row r="25" spans="3:12" ht="15" x14ac:dyDescent="0.25">
      <c r="F25" s="86" t="s">
        <v>196</v>
      </c>
      <c r="G25" s="88">
        <f>_xlfn.QUARTILE.INC($G$4:$G$17,3)</f>
        <v>60.975000000000001</v>
      </c>
      <c r="H25" s="109">
        <f>_xlfn.QUARTILE.INC($H$4:$H$17,3)</f>
        <v>1.5412435878571429</v>
      </c>
      <c r="I25" s="107">
        <f>_xlfn.QUARTILE.INC($I$4:$I$17,3)</f>
        <v>1.9796428571428573</v>
      </c>
      <c r="J25" s="109">
        <f>_xlfn.QUARTILE.INC($J$4:$J$17,3)</f>
        <v>62.506511241088432</v>
      </c>
      <c r="K25" s="107">
        <f>_xlfn.QUARTILE.INC($K$4:$K$17,3)</f>
        <v>62.931428571428569</v>
      </c>
    </row>
    <row r="26" spans="3:12" ht="15.75" thickBot="1" x14ac:dyDescent="0.3">
      <c r="F26" s="87" t="s">
        <v>193</v>
      </c>
      <c r="G26" s="89">
        <f>_xlfn.QUARTILE.INC($G$4:$G$17,4)</f>
        <v>76.2</v>
      </c>
      <c r="H26" s="110">
        <f>_xlfn.QUARTILE.INC($H$4:$H$17,4)</f>
        <v>1.6311019051700679</v>
      </c>
      <c r="I26" s="108">
        <f>_xlfn.QUARTILE.INC($I$4:$I$17,4)</f>
        <v>2.0914285714285712</v>
      </c>
      <c r="J26" s="110">
        <f>_xlfn.QUARTILE.INC($J$4:$J$17,4)</f>
        <v>77.691070612925174</v>
      </c>
      <c r="K26" s="108">
        <f>_xlfn.QUARTILE.INC($K$4:$K$17,4)</f>
        <v>78.141428571428577</v>
      </c>
    </row>
  </sheetData>
  <autoFilter ref="C3:K17" xr:uid="{916A30CF-822A-45BD-85B0-8FCD1B7C4C81}">
    <sortState xmlns:xlrd2="http://schemas.microsoft.com/office/spreadsheetml/2017/richdata2" ref="C4:K17">
      <sortCondition ref="J3:J17"/>
    </sortState>
  </autoFilter>
  <mergeCells count="7">
    <mergeCell ref="L2:L3"/>
    <mergeCell ref="H2:I2"/>
    <mergeCell ref="J2:K2"/>
    <mergeCell ref="C2:G2"/>
    <mergeCell ref="H20:I20"/>
    <mergeCell ref="J20:K20"/>
    <mergeCell ref="F20:F2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03"/>
  <sheetViews>
    <sheetView zoomScale="70" zoomScaleNormal="70" workbookViewId="0">
      <selection activeCell="T2" sqref="T2"/>
    </sheetView>
  </sheetViews>
  <sheetFormatPr defaultColWidth="8.7109375" defaultRowHeight="12.75" x14ac:dyDescent="0.2"/>
  <cols>
    <col min="1" max="1" width="9" customWidth="1"/>
    <col min="2" max="2" width="8" customWidth="1"/>
    <col min="3" max="3" width="11.7109375" customWidth="1"/>
    <col min="4" max="4" width="6.28515625" customWidth="1"/>
    <col min="5" max="5" width="7.7109375" bestFit="1" customWidth="1"/>
    <col min="8" max="12" width="21.7109375" customWidth="1"/>
    <col min="15" max="19" width="21.7109375" customWidth="1"/>
  </cols>
  <sheetData>
    <row r="1" spans="1:19" ht="13.5" thickBot="1" x14ac:dyDescent="0.25">
      <c r="A1" s="14" t="s">
        <v>138</v>
      </c>
      <c r="B1" s="14"/>
      <c r="C1" s="14"/>
    </row>
    <row r="2" spans="1:19" ht="13.5" thickBot="1" x14ac:dyDescent="0.25">
      <c r="H2" s="157" t="s">
        <v>184</v>
      </c>
      <c r="I2" s="158"/>
      <c r="J2" s="158"/>
      <c r="K2" s="158"/>
      <c r="L2" s="159"/>
      <c r="O2" s="160" t="s">
        <v>185</v>
      </c>
      <c r="P2" s="161"/>
      <c r="Q2" s="161"/>
      <c r="R2" s="161"/>
      <c r="S2" s="162"/>
    </row>
    <row r="3" spans="1:19" ht="13.5" thickBot="1" x14ac:dyDescent="0.25">
      <c r="A3" s="28" t="s">
        <v>11</v>
      </c>
      <c r="B3" s="28" t="s">
        <v>12</v>
      </c>
      <c r="C3" s="28" t="s">
        <v>65</v>
      </c>
      <c r="D3" s="28" t="s">
        <v>13</v>
      </c>
      <c r="E3" s="28" t="s">
        <v>14</v>
      </c>
      <c r="H3" s="68" t="s">
        <v>11</v>
      </c>
      <c r="I3" s="60" t="s">
        <v>171</v>
      </c>
      <c r="J3" s="60" t="s">
        <v>172</v>
      </c>
      <c r="K3" s="60" t="s">
        <v>173</v>
      </c>
      <c r="L3" s="60" t="s">
        <v>174</v>
      </c>
      <c r="O3" s="68" t="s">
        <v>11</v>
      </c>
      <c r="P3" s="60" t="s">
        <v>168</v>
      </c>
      <c r="Q3" s="60" t="s">
        <v>175</v>
      </c>
      <c r="R3" s="60" t="s">
        <v>169</v>
      </c>
      <c r="S3" s="60" t="s">
        <v>170</v>
      </c>
    </row>
    <row r="4" spans="1:19" ht="13.5" thickTop="1" x14ac:dyDescent="0.2">
      <c r="A4" t="s">
        <v>2</v>
      </c>
      <c r="B4">
        <v>4</v>
      </c>
      <c r="C4">
        <v>1</v>
      </c>
      <c r="D4">
        <v>3</v>
      </c>
      <c r="E4">
        <v>4</v>
      </c>
      <c r="H4" s="69" t="s">
        <v>6</v>
      </c>
      <c r="I4" s="2">
        <v>10</v>
      </c>
      <c r="J4" s="2">
        <v>10</v>
      </c>
      <c r="K4" s="2">
        <v>10</v>
      </c>
      <c r="L4" s="2">
        <v>10</v>
      </c>
      <c r="O4" s="69" t="s">
        <v>6</v>
      </c>
      <c r="P4" s="5">
        <v>3.8</v>
      </c>
      <c r="Q4" s="5">
        <v>4.0999999999999996</v>
      </c>
      <c r="R4" s="5">
        <v>3</v>
      </c>
      <c r="S4" s="5">
        <v>2.6</v>
      </c>
    </row>
    <row r="5" spans="1:19" x14ac:dyDescent="0.2">
      <c r="A5" t="s">
        <v>2</v>
      </c>
      <c r="B5">
        <v>4</v>
      </c>
      <c r="C5">
        <v>4</v>
      </c>
      <c r="D5">
        <v>4</v>
      </c>
      <c r="E5">
        <v>5</v>
      </c>
      <c r="H5" s="69" t="s">
        <v>4</v>
      </c>
      <c r="I5" s="2">
        <v>30</v>
      </c>
      <c r="J5" s="2">
        <v>30</v>
      </c>
      <c r="K5" s="2">
        <v>30</v>
      </c>
      <c r="L5" s="2">
        <v>30</v>
      </c>
      <c r="O5" s="69" t="s">
        <v>4</v>
      </c>
      <c r="P5" s="5">
        <v>4.0999999999999996</v>
      </c>
      <c r="Q5" s="5">
        <v>4.333333333333333</v>
      </c>
      <c r="R5" s="5">
        <v>3.9</v>
      </c>
      <c r="S5" s="5">
        <v>3.8666666666666667</v>
      </c>
    </row>
    <row r="6" spans="1:19" x14ac:dyDescent="0.2">
      <c r="A6" t="s">
        <v>2</v>
      </c>
      <c r="B6">
        <v>4</v>
      </c>
      <c r="C6">
        <v>5</v>
      </c>
      <c r="D6">
        <v>4</v>
      </c>
      <c r="E6">
        <v>3</v>
      </c>
      <c r="H6" s="69" t="s">
        <v>2</v>
      </c>
      <c r="I6" s="2">
        <v>100</v>
      </c>
      <c r="J6" s="2">
        <v>100</v>
      </c>
      <c r="K6" s="2">
        <v>100</v>
      </c>
      <c r="L6" s="2">
        <v>100</v>
      </c>
      <c r="O6" s="69" t="s">
        <v>2</v>
      </c>
      <c r="P6" s="5">
        <v>4.5999999999999996</v>
      </c>
      <c r="Q6" s="5">
        <v>4.2699999999999996</v>
      </c>
      <c r="R6" s="5">
        <v>3.71</v>
      </c>
      <c r="S6" s="5">
        <v>4.3099999999999996</v>
      </c>
    </row>
    <row r="7" spans="1:19" x14ac:dyDescent="0.2">
      <c r="A7" t="s">
        <v>2</v>
      </c>
      <c r="B7">
        <v>5</v>
      </c>
      <c r="C7">
        <v>4</v>
      </c>
      <c r="D7">
        <v>4</v>
      </c>
      <c r="E7">
        <v>4</v>
      </c>
      <c r="H7" s="69" t="s">
        <v>5</v>
      </c>
      <c r="I7" s="2">
        <v>10</v>
      </c>
      <c r="J7" s="2">
        <v>10</v>
      </c>
      <c r="K7" s="2">
        <v>10</v>
      </c>
      <c r="L7" s="2">
        <v>10</v>
      </c>
      <c r="O7" s="69" t="s">
        <v>5</v>
      </c>
      <c r="P7" s="5">
        <v>4.4000000000000004</v>
      </c>
      <c r="Q7" s="5">
        <v>3.9</v>
      </c>
      <c r="R7" s="5">
        <v>4.0999999999999996</v>
      </c>
      <c r="S7" s="5">
        <v>4.3</v>
      </c>
    </row>
    <row r="8" spans="1:19" x14ac:dyDescent="0.2">
      <c r="A8" t="s">
        <v>2</v>
      </c>
      <c r="B8">
        <v>5</v>
      </c>
      <c r="C8">
        <v>4</v>
      </c>
      <c r="D8">
        <v>5</v>
      </c>
      <c r="E8">
        <v>4</v>
      </c>
      <c r="H8" s="69" t="s">
        <v>3</v>
      </c>
      <c r="I8" s="2">
        <v>50</v>
      </c>
      <c r="J8" s="2">
        <v>50</v>
      </c>
      <c r="K8" s="2">
        <v>50</v>
      </c>
      <c r="L8" s="2">
        <v>50</v>
      </c>
      <c r="O8" s="69" t="s">
        <v>3</v>
      </c>
      <c r="P8" s="5">
        <v>4.28</v>
      </c>
      <c r="Q8" s="5">
        <v>3.92</v>
      </c>
      <c r="R8" s="5">
        <v>3.5</v>
      </c>
      <c r="S8" s="5">
        <v>4.24</v>
      </c>
    </row>
    <row r="9" spans="1:19" x14ac:dyDescent="0.2">
      <c r="A9" t="s">
        <v>2</v>
      </c>
      <c r="B9">
        <v>5</v>
      </c>
      <c r="C9">
        <v>5</v>
      </c>
      <c r="D9">
        <v>3</v>
      </c>
      <c r="E9">
        <v>5</v>
      </c>
      <c r="H9" s="69" t="s">
        <v>158</v>
      </c>
      <c r="I9" s="2">
        <v>200</v>
      </c>
      <c r="J9" s="2">
        <v>200</v>
      </c>
      <c r="K9" s="2">
        <v>200</v>
      </c>
      <c r="L9" s="2">
        <v>200</v>
      </c>
      <c r="O9" s="69" t="s">
        <v>158</v>
      </c>
      <c r="P9" s="2">
        <v>4.3949999999999996</v>
      </c>
      <c r="Q9" s="2">
        <v>4.165</v>
      </c>
      <c r="R9" s="2">
        <v>3.67</v>
      </c>
      <c r="S9" s="2">
        <v>4.1399999999999997</v>
      </c>
    </row>
    <row r="10" spans="1:19" x14ac:dyDescent="0.2">
      <c r="A10" t="s">
        <v>2</v>
      </c>
      <c r="B10">
        <v>5</v>
      </c>
      <c r="C10">
        <v>4</v>
      </c>
      <c r="D10">
        <v>4</v>
      </c>
      <c r="E10">
        <v>2</v>
      </c>
    </row>
    <row r="11" spans="1:19" x14ac:dyDescent="0.2">
      <c r="A11" t="s">
        <v>2</v>
      </c>
      <c r="B11">
        <v>5</v>
      </c>
      <c r="C11">
        <v>5</v>
      </c>
      <c r="D11">
        <v>4</v>
      </c>
      <c r="E11">
        <v>5</v>
      </c>
    </row>
    <row r="12" spans="1:19" x14ac:dyDescent="0.2">
      <c r="A12" t="s">
        <v>2</v>
      </c>
      <c r="B12">
        <v>4</v>
      </c>
      <c r="C12">
        <v>4</v>
      </c>
      <c r="D12">
        <v>4</v>
      </c>
      <c r="E12">
        <v>5</v>
      </c>
    </row>
    <row r="13" spans="1:19" x14ac:dyDescent="0.2">
      <c r="A13" t="s">
        <v>2</v>
      </c>
      <c r="B13">
        <v>4</v>
      </c>
      <c r="C13">
        <v>5</v>
      </c>
      <c r="D13">
        <v>4</v>
      </c>
      <c r="E13">
        <v>5</v>
      </c>
    </row>
    <row r="14" spans="1:19" x14ac:dyDescent="0.2">
      <c r="A14" t="s">
        <v>2</v>
      </c>
      <c r="B14">
        <v>4</v>
      </c>
      <c r="C14">
        <v>5</v>
      </c>
      <c r="D14">
        <v>1</v>
      </c>
      <c r="E14">
        <v>4</v>
      </c>
    </row>
    <row r="15" spans="1:19" x14ac:dyDescent="0.2">
      <c r="A15" t="s">
        <v>2</v>
      </c>
      <c r="B15">
        <v>5</v>
      </c>
      <c r="C15">
        <v>5</v>
      </c>
      <c r="D15">
        <v>4</v>
      </c>
      <c r="E15">
        <v>4</v>
      </c>
    </row>
    <row r="16" spans="1:19" x14ac:dyDescent="0.2">
      <c r="A16" t="s">
        <v>2</v>
      </c>
      <c r="B16">
        <v>5</v>
      </c>
      <c r="C16">
        <v>4</v>
      </c>
      <c r="D16">
        <v>3</v>
      </c>
      <c r="E16">
        <v>3</v>
      </c>
    </row>
    <row r="17" spans="1:5" x14ac:dyDescent="0.2">
      <c r="A17" t="s">
        <v>2</v>
      </c>
      <c r="B17">
        <v>4</v>
      </c>
      <c r="C17">
        <v>5</v>
      </c>
      <c r="D17">
        <v>4</v>
      </c>
      <c r="E17">
        <v>4</v>
      </c>
    </row>
    <row r="18" spans="1:5" x14ac:dyDescent="0.2">
      <c r="A18" t="s">
        <v>2</v>
      </c>
      <c r="B18">
        <v>5</v>
      </c>
      <c r="C18">
        <v>4</v>
      </c>
      <c r="D18">
        <v>3</v>
      </c>
      <c r="E18">
        <v>5</v>
      </c>
    </row>
    <row r="19" spans="1:5" x14ac:dyDescent="0.2">
      <c r="A19" t="s">
        <v>2</v>
      </c>
      <c r="B19">
        <v>5</v>
      </c>
      <c r="C19">
        <v>5</v>
      </c>
      <c r="D19">
        <v>2</v>
      </c>
      <c r="E19">
        <v>5</v>
      </c>
    </row>
    <row r="20" spans="1:5" x14ac:dyDescent="0.2">
      <c r="A20" t="s">
        <v>2</v>
      </c>
      <c r="B20">
        <v>5</v>
      </c>
      <c r="C20">
        <v>4</v>
      </c>
      <c r="D20">
        <v>2</v>
      </c>
      <c r="E20">
        <v>5</v>
      </c>
    </row>
    <row r="21" spans="1:5" x14ac:dyDescent="0.2">
      <c r="A21" t="s">
        <v>2</v>
      </c>
      <c r="B21">
        <v>5</v>
      </c>
      <c r="C21">
        <v>4</v>
      </c>
      <c r="D21">
        <v>2</v>
      </c>
      <c r="E21">
        <v>5</v>
      </c>
    </row>
    <row r="22" spans="1:5" x14ac:dyDescent="0.2">
      <c r="A22" t="s">
        <v>2</v>
      </c>
      <c r="B22">
        <v>4</v>
      </c>
      <c r="C22">
        <v>5</v>
      </c>
      <c r="D22">
        <v>4</v>
      </c>
      <c r="E22">
        <v>4</v>
      </c>
    </row>
    <row r="23" spans="1:5" x14ac:dyDescent="0.2">
      <c r="A23" t="s">
        <v>2</v>
      </c>
      <c r="B23">
        <v>4</v>
      </c>
      <c r="C23">
        <v>4</v>
      </c>
      <c r="D23">
        <v>5</v>
      </c>
      <c r="E23">
        <v>4</v>
      </c>
    </row>
    <row r="24" spans="1:5" x14ac:dyDescent="0.2">
      <c r="A24" t="s">
        <v>2</v>
      </c>
      <c r="B24">
        <v>4</v>
      </c>
      <c r="C24">
        <v>4</v>
      </c>
      <c r="D24">
        <v>2</v>
      </c>
      <c r="E24">
        <v>4</v>
      </c>
    </row>
    <row r="25" spans="1:5" x14ac:dyDescent="0.2">
      <c r="A25" t="s">
        <v>2</v>
      </c>
      <c r="B25">
        <v>4</v>
      </c>
      <c r="C25">
        <v>3</v>
      </c>
      <c r="D25">
        <v>3</v>
      </c>
      <c r="E25">
        <v>4</v>
      </c>
    </row>
    <row r="26" spans="1:5" x14ac:dyDescent="0.2">
      <c r="A26" t="s">
        <v>2</v>
      </c>
      <c r="B26">
        <v>5</v>
      </c>
      <c r="C26">
        <v>5</v>
      </c>
      <c r="D26">
        <v>2</v>
      </c>
      <c r="E26">
        <v>5</v>
      </c>
    </row>
    <row r="27" spans="1:5" x14ac:dyDescent="0.2">
      <c r="A27" t="s">
        <v>2</v>
      </c>
      <c r="B27">
        <v>5</v>
      </c>
      <c r="C27">
        <v>3</v>
      </c>
      <c r="D27">
        <v>4</v>
      </c>
      <c r="E27">
        <v>3</v>
      </c>
    </row>
    <row r="28" spans="1:5" x14ac:dyDescent="0.2">
      <c r="A28" t="s">
        <v>2</v>
      </c>
      <c r="B28">
        <v>5</v>
      </c>
      <c r="C28">
        <v>4</v>
      </c>
      <c r="D28">
        <v>4</v>
      </c>
      <c r="E28">
        <v>5</v>
      </c>
    </row>
    <row r="29" spans="1:5" x14ac:dyDescent="0.2">
      <c r="A29" t="s">
        <v>2</v>
      </c>
      <c r="B29">
        <v>5</v>
      </c>
      <c r="C29">
        <v>5</v>
      </c>
      <c r="D29">
        <v>2</v>
      </c>
      <c r="E29">
        <v>5</v>
      </c>
    </row>
    <row r="30" spans="1:5" x14ac:dyDescent="0.2">
      <c r="A30" t="s">
        <v>2</v>
      </c>
      <c r="B30">
        <v>5</v>
      </c>
      <c r="C30">
        <v>5</v>
      </c>
      <c r="D30">
        <v>5</v>
      </c>
      <c r="E30">
        <v>3</v>
      </c>
    </row>
    <row r="31" spans="1:5" x14ac:dyDescent="0.2">
      <c r="A31" t="s">
        <v>2</v>
      </c>
      <c r="B31">
        <v>4</v>
      </c>
      <c r="C31">
        <v>4</v>
      </c>
      <c r="D31">
        <v>5</v>
      </c>
      <c r="E31">
        <v>4</v>
      </c>
    </row>
    <row r="32" spans="1:5" x14ac:dyDescent="0.2">
      <c r="A32" t="s">
        <v>2</v>
      </c>
      <c r="B32">
        <v>5</v>
      </c>
      <c r="C32">
        <v>4</v>
      </c>
      <c r="D32">
        <v>4</v>
      </c>
      <c r="E32">
        <v>4</v>
      </c>
    </row>
    <row r="33" spans="1:5" x14ac:dyDescent="0.2">
      <c r="A33" t="s">
        <v>2</v>
      </c>
      <c r="B33">
        <v>5</v>
      </c>
      <c r="C33">
        <v>1</v>
      </c>
      <c r="D33">
        <v>5</v>
      </c>
      <c r="E33">
        <v>5</v>
      </c>
    </row>
    <row r="34" spans="1:5" x14ac:dyDescent="0.2">
      <c r="A34" t="s">
        <v>2</v>
      </c>
      <c r="B34">
        <v>5</v>
      </c>
      <c r="C34">
        <v>4</v>
      </c>
      <c r="D34">
        <v>3</v>
      </c>
      <c r="E34">
        <v>5</v>
      </c>
    </row>
    <row r="35" spans="1:5" x14ac:dyDescent="0.2">
      <c r="A35" t="s">
        <v>2</v>
      </c>
      <c r="B35">
        <v>4</v>
      </c>
      <c r="C35">
        <v>5</v>
      </c>
      <c r="D35">
        <v>1</v>
      </c>
      <c r="E35">
        <v>4</v>
      </c>
    </row>
    <row r="36" spans="1:5" x14ac:dyDescent="0.2">
      <c r="A36" t="s">
        <v>2</v>
      </c>
      <c r="B36">
        <v>4</v>
      </c>
      <c r="C36">
        <v>4</v>
      </c>
      <c r="D36">
        <v>3</v>
      </c>
      <c r="E36">
        <v>5</v>
      </c>
    </row>
    <row r="37" spans="1:5" x14ac:dyDescent="0.2">
      <c r="A37" t="s">
        <v>2</v>
      </c>
      <c r="B37">
        <v>5</v>
      </c>
      <c r="C37">
        <v>3</v>
      </c>
      <c r="D37">
        <v>4</v>
      </c>
      <c r="E37">
        <v>4</v>
      </c>
    </row>
    <row r="38" spans="1:5" x14ac:dyDescent="0.2">
      <c r="A38" t="s">
        <v>2</v>
      </c>
      <c r="B38">
        <v>5</v>
      </c>
      <c r="C38">
        <v>5</v>
      </c>
      <c r="D38">
        <v>2</v>
      </c>
      <c r="E38">
        <v>4</v>
      </c>
    </row>
    <row r="39" spans="1:5" x14ac:dyDescent="0.2">
      <c r="A39" t="s">
        <v>2</v>
      </c>
      <c r="B39">
        <v>5</v>
      </c>
      <c r="C39">
        <v>4</v>
      </c>
      <c r="D39">
        <v>4</v>
      </c>
      <c r="E39">
        <v>4</v>
      </c>
    </row>
    <row r="40" spans="1:5" x14ac:dyDescent="0.2">
      <c r="A40" t="s">
        <v>2</v>
      </c>
      <c r="B40">
        <v>5</v>
      </c>
      <c r="C40">
        <v>5</v>
      </c>
      <c r="D40">
        <v>4</v>
      </c>
      <c r="E40">
        <v>4</v>
      </c>
    </row>
    <row r="41" spans="1:5" x14ac:dyDescent="0.2">
      <c r="A41" t="s">
        <v>2</v>
      </c>
      <c r="B41">
        <v>5</v>
      </c>
      <c r="C41">
        <v>5</v>
      </c>
      <c r="D41">
        <v>4</v>
      </c>
      <c r="E41">
        <v>5</v>
      </c>
    </row>
    <row r="42" spans="1:5" x14ac:dyDescent="0.2">
      <c r="A42" t="s">
        <v>2</v>
      </c>
      <c r="B42">
        <v>4</v>
      </c>
      <c r="C42">
        <v>3</v>
      </c>
      <c r="D42">
        <v>3</v>
      </c>
      <c r="E42">
        <v>5</v>
      </c>
    </row>
    <row r="43" spans="1:5" x14ac:dyDescent="0.2">
      <c r="A43" t="s">
        <v>2</v>
      </c>
      <c r="B43">
        <v>5</v>
      </c>
      <c r="C43">
        <v>4</v>
      </c>
      <c r="D43">
        <v>4</v>
      </c>
      <c r="E43">
        <v>3</v>
      </c>
    </row>
    <row r="44" spans="1:5" x14ac:dyDescent="0.2">
      <c r="A44" t="s">
        <v>2</v>
      </c>
      <c r="B44">
        <v>5</v>
      </c>
      <c r="C44">
        <v>4</v>
      </c>
      <c r="D44">
        <v>3</v>
      </c>
      <c r="E44">
        <v>4</v>
      </c>
    </row>
    <row r="45" spans="1:5" x14ac:dyDescent="0.2">
      <c r="A45" t="s">
        <v>2</v>
      </c>
      <c r="B45">
        <v>5</v>
      </c>
      <c r="C45">
        <v>5</v>
      </c>
      <c r="D45">
        <v>1</v>
      </c>
      <c r="E45">
        <v>5</v>
      </c>
    </row>
    <row r="46" spans="1:5" x14ac:dyDescent="0.2">
      <c r="A46" t="s">
        <v>2</v>
      </c>
      <c r="B46">
        <v>5</v>
      </c>
      <c r="C46">
        <v>4</v>
      </c>
      <c r="D46">
        <v>5</v>
      </c>
      <c r="E46">
        <v>4</v>
      </c>
    </row>
    <row r="47" spans="1:5" x14ac:dyDescent="0.2">
      <c r="A47" t="s">
        <v>2</v>
      </c>
      <c r="B47">
        <v>3</v>
      </c>
      <c r="C47">
        <v>4</v>
      </c>
      <c r="D47">
        <v>3</v>
      </c>
      <c r="E47">
        <v>4</v>
      </c>
    </row>
    <row r="48" spans="1:5" x14ac:dyDescent="0.2">
      <c r="A48" t="s">
        <v>2</v>
      </c>
      <c r="B48">
        <v>5</v>
      </c>
      <c r="C48">
        <v>4</v>
      </c>
      <c r="D48">
        <v>2</v>
      </c>
      <c r="E48">
        <v>4</v>
      </c>
    </row>
    <row r="49" spans="1:12" x14ac:dyDescent="0.2">
      <c r="A49" t="s">
        <v>2</v>
      </c>
      <c r="B49">
        <v>5</v>
      </c>
      <c r="C49">
        <v>5</v>
      </c>
      <c r="D49">
        <v>4</v>
      </c>
      <c r="E49">
        <v>5</v>
      </c>
    </row>
    <row r="50" spans="1:12" x14ac:dyDescent="0.2">
      <c r="A50" t="s">
        <v>2</v>
      </c>
      <c r="B50">
        <v>5</v>
      </c>
      <c r="C50">
        <v>5</v>
      </c>
      <c r="D50">
        <v>3</v>
      </c>
      <c r="E50">
        <v>4</v>
      </c>
    </row>
    <row r="51" spans="1:12" x14ac:dyDescent="0.2">
      <c r="A51" t="s">
        <v>2</v>
      </c>
      <c r="B51">
        <v>5</v>
      </c>
      <c r="C51">
        <v>4</v>
      </c>
      <c r="D51">
        <v>4</v>
      </c>
      <c r="E51">
        <v>4</v>
      </c>
    </row>
    <row r="52" spans="1:12" x14ac:dyDescent="0.2">
      <c r="A52" t="s">
        <v>2</v>
      </c>
      <c r="B52">
        <v>5</v>
      </c>
      <c r="C52">
        <v>4</v>
      </c>
      <c r="D52">
        <v>4</v>
      </c>
      <c r="E52">
        <v>4</v>
      </c>
    </row>
    <row r="53" spans="1:12" x14ac:dyDescent="0.2">
      <c r="A53" t="s">
        <v>2</v>
      </c>
      <c r="B53">
        <v>5</v>
      </c>
      <c r="C53">
        <v>4</v>
      </c>
      <c r="D53">
        <v>4</v>
      </c>
      <c r="E53">
        <v>5</v>
      </c>
    </row>
    <row r="54" spans="1:12" ht="13.5" thickBot="1" x14ac:dyDescent="0.25">
      <c r="A54" t="s">
        <v>2</v>
      </c>
      <c r="B54">
        <v>5</v>
      </c>
      <c r="C54">
        <v>4</v>
      </c>
      <c r="D54">
        <v>1</v>
      </c>
      <c r="E54">
        <v>4</v>
      </c>
    </row>
    <row r="55" spans="1:12" ht="13.5" thickBot="1" x14ac:dyDescent="0.25">
      <c r="A55" t="s">
        <v>2</v>
      </c>
      <c r="B55">
        <v>5</v>
      </c>
      <c r="C55">
        <v>4</v>
      </c>
      <c r="D55">
        <v>5</v>
      </c>
      <c r="E55">
        <v>5</v>
      </c>
      <c r="H55" s="154" t="s">
        <v>177</v>
      </c>
      <c r="I55" s="155"/>
      <c r="J55" s="155"/>
      <c r="K55" s="155"/>
      <c r="L55" s="156"/>
    </row>
    <row r="56" spans="1:12" x14ac:dyDescent="0.2">
      <c r="A56" t="s">
        <v>2</v>
      </c>
      <c r="B56">
        <v>5</v>
      </c>
      <c r="C56">
        <v>5</v>
      </c>
      <c r="D56">
        <v>3</v>
      </c>
      <c r="E56">
        <v>4</v>
      </c>
      <c r="H56" s="71" t="s">
        <v>176</v>
      </c>
      <c r="I56" s="72" t="s">
        <v>12</v>
      </c>
      <c r="J56" s="72" t="s">
        <v>65</v>
      </c>
      <c r="K56" s="72" t="s">
        <v>13</v>
      </c>
      <c r="L56" s="73" t="s">
        <v>14</v>
      </c>
    </row>
    <row r="57" spans="1:12" x14ac:dyDescent="0.2">
      <c r="A57" t="s">
        <v>2</v>
      </c>
      <c r="B57">
        <v>5</v>
      </c>
      <c r="C57">
        <v>4</v>
      </c>
      <c r="D57">
        <v>4</v>
      </c>
      <c r="E57">
        <v>5</v>
      </c>
      <c r="H57" s="74" t="s">
        <v>178</v>
      </c>
      <c r="I57" s="56">
        <f>_xlfn.QUARTILE.INC(B4:B203,1)</f>
        <v>4</v>
      </c>
      <c r="J57" s="56">
        <f>_xlfn.QUARTILE.INC(C4:C203,1)</f>
        <v>4</v>
      </c>
      <c r="K57" s="56">
        <f>_xlfn.QUARTILE.INC(D4:D203,1)</f>
        <v>3</v>
      </c>
      <c r="L57" s="57">
        <f>_xlfn.QUARTILE.INC(E4:E203,1)</f>
        <v>4</v>
      </c>
    </row>
    <row r="58" spans="1:12" x14ac:dyDescent="0.2">
      <c r="A58" t="s">
        <v>2</v>
      </c>
      <c r="B58">
        <v>4</v>
      </c>
      <c r="C58">
        <v>3</v>
      </c>
      <c r="D58">
        <v>5</v>
      </c>
      <c r="E58">
        <v>5</v>
      </c>
      <c r="H58" s="74" t="s">
        <v>179</v>
      </c>
      <c r="I58" s="56">
        <f>_xlfn.QUARTILE.INC(B4:B203,2)</f>
        <v>5</v>
      </c>
      <c r="J58" s="56">
        <f>_xlfn.QUARTILE.INC(C4:C203,2)</f>
        <v>4</v>
      </c>
      <c r="K58" s="56">
        <f>_xlfn.QUARTILE.INC(D4:D203,2)</f>
        <v>4</v>
      </c>
      <c r="L58" s="57">
        <f>_xlfn.QUARTILE.INC(E4:E203,2)</f>
        <v>4</v>
      </c>
    </row>
    <row r="59" spans="1:12" x14ac:dyDescent="0.2">
      <c r="A59" t="s">
        <v>2</v>
      </c>
      <c r="B59">
        <v>5</v>
      </c>
      <c r="C59">
        <v>4</v>
      </c>
      <c r="D59">
        <v>4</v>
      </c>
      <c r="E59">
        <v>4</v>
      </c>
      <c r="H59" s="74" t="s">
        <v>180</v>
      </c>
      <c r="I59" s="56">
        <f>_xlfn.QUARTILE.INC(B4:B203,3)</f>
        <v>5</v>
      </c>
      <c r="J59" s="56">
        <f>_xlfn.QUARTILE.INC(C4:C203,3)</f>
        <v>5</v>
      </c>
      <c r="K59" s="56">
        <f>_xlfn.QUARTILE.INC(D4:D203,3)</f>
        <v>4</v>
      </c>
      <c r="L59" s="57">
        <f>_xlfn.QUARTILE.INC(E4:E203,3)</f>
        <v>5</v>
      </c>
    </row>
    <row r="60" spans="1:12" ht="13.5" thickBot="1" x14ac:dyDescent="0.25">
      <c r="A60" t="s">
        <v>2</v>
      </c>
      <c r="B60">
        <v>5</v>
      </c>
      <c r="C60">
        <v>5</v>
      </c>
      <c r="D60">
        <v>5</v>
      </c>
      <c r="E60">
        <v>5</v>
      </c>
      <c r="H60" s="75" t="s">
        <v>181</v>
      </c>
      <c r="I60" s="58">
        <f>_xlfn.QUARTILE.INC(B4:B203,4)</f>
        <v>5</v>
      </c>
      <c r="J60" s="58">
        <f>_xlfn.QUARTILE.INC(C4:C203,4)</f>
        <v>5</v>
      </c>
      <c r="K60" s="58">
        <f>_xlfn.QUARTILE.INC(D4:D203,4)</f>
        <v>5</v>
      </c>
      <c r="L60" s="59">
        <f>_xlfn.QUARTILE.INC(E4:E203,4)</f>
        <v>5</v>
      </c>
    </row>
    <row r="61" spans="1:12" x14ac:dyDescent="0.2">
      <c r="A61" t="s">
        <v>2</v>
      </c>
      <c r="B61">
        <v>5</v>
      </c>
      <c r="C61">
        <v>5</v>
      </c>
      <c r="D61">
        <v>4</v>
      </c>
      <c r="E61">
        <v>5</v>
      </c>
    </row>
    <row r="62" spans="1:12" x14ac:dyDescent="0.2">
      <c r="A62" t="s">
        <v>2</v>
      </c>
      <c r="B62">
        <v>4</v>
      </c>
      <c r="C62">
        <v>4</v>
      </c>
      <c r="D62">
        <v>4</v>
      </c>
      <c r="E62">
        <v>4</v>
      </c>
    </row>
    <row r="63" spans="1:12" x14ac:dyDescent="0.2">
      <c r="A63" t="s">
        <v>2</v>
      </c>
      <c r="B63">
        <v>5</v>
      </c>
      <c r="C63">
        <v>4</v>
      </c>
      <c r="D63">
        <v>5</v>
      </c>
      <c r="E63">
        <v>5</v>
      </c>
    </row>
    <row r="64" spans="1:12" x14ac:dyDescent="0.2">
      <c r="A64" t="s">
        <v>2</v>
      </c>
      <c r="B64">
        <v>4</v>
      </c>
      <c r="C64">
        <v>5</v>
      </c>
      <c r="D64">
        <v>5</v>
      </c>
      <c r="E64">
        <v>4</v>
      </c>
    </row>
    <row r="65" spans="1:5" x14ac:dyDescent="0.2">
      <c r="A65" t="s">
        <v>2</v>
      </c>
      <c r="B65">
        <v>5</v>
      </c>
      <c r="C65">
        <v>5</v>
      </c>
      <c r="D65">
        <v>5</v>
      </c>
      <c r="E65">
        <v>4</v>
      </c>
    </row>
    <row r="66" spans="1:5" x14ac:dyDescent="0.2">
      <c r="A66" t="s">
        <v>2</v>
      </c>
      <c r="B66">
        <v>5</v>
      </c>
      <c r="C66">
        <v>5</v>
      </c>
      <c r="D66">
        <v>3</v>
      </c>
      <c r="E66">
        <v>5</v>
      </c>
    </row>
    <row r="67" spans="1:5" x14ac:dyDescent="0.2">
      <c r="A67" t="s">
        <v>2</v>
      </c>
      <c r="B67">
        <v>5</v>
      </c>
      <c r="C67">
        <v>4</v>
      </c>
      <c r="D67">
        <v>4</v>
      </c>
      <c r="E67">
        <v>4</v>
      </c>
    </row>
    <row r="68" spans="1:5" x14ac:dyDescent="0.2">
      <c r="A68" t="s">
        <v>2</v>
      </c>
      <c r="B68">
        <v>5</v>
      </c>
      <c r="C68">
        <v>4</v>
      </c>
      <c r="D68">
        <v>5</v>
      </c>
      <c r="E68">
        <v>2</v>
      </c>
    </row>
    <row r="69" spans="1:5" x14ac:dyDescent="0.2">
      <c r="A69" t="s">
        <v>2</v>
      </c>
      <c r="B69">
        <v>4</v>
      </c>
      <c r="C69">
        <v>4</v>
      </c>
      <c r="D69">
        <v>5</v>
      </c>
      <c r="E69">
        <v>5</v>
      </c>
    </row>
    <row r="70" spans="1:5" x14ac:dyDescent="0.2">
      <c r="A70" t="s">
        <v>2</v>
      </c>
      <c r="B70">
        <v>4</v>
      </c>
      <c r="C70">
        <v>4</v>
      </c>
      <c r="D70">
        <v>4</v>
      </c>
      <c r="E70">
        <v>5</v>
      </c>
    </row>
    <row r="71" spans="1:5" x14ac:dyDescent="0.2">
      <c r="A71" t="s">
        <v>2</v>
      </c>
      <c r="B71">
        <v>5</v>
      </c>
      <c r="C71">
        <v>4</v>
      </c>
      <c r="D71">
        <v>4</v>
      </c>
      <c r="E71">
        <v>4</v>
      </c>
    </row>
    <row r="72" spans="1:5" x14ac:dyDescent="0.2">
      <c r="A72" t="s">
        <v>2</v>
      </c>
      <c r="B72">
        <v>5</v>
      </c>
      <c r="C72">
        <v>4</v>
      </c>
      <c r="D72">
        <v>3</v>
      </c>
      <c r="E72">
        <v>5</v>
      </c>
    </row>
    <row r="73" spans="1:5" x14ac:dyDescent="0.2">
      <c r="A73" t="s">
        <v>2</v>
      </c>
      <c r="B73">
        <v>5</v>
      </c>
      <c r="C73">
        <v>4</v>
      </c>
      <c r="D73">
        <v>5</v>
      </c>
      <c r="E73">
        <v>4</v>
      </c>
    </row>
    <row r="74" spans="1:5" x14ac:dyDescent="0.2">
      <c r="A74" t="s">
        <v>2</v>
      </c>
      <c r="B74">
        <v>5</v>
      </c>
      <c r="C74">
        <v>5</v>
      </c>
      <c r="D74">
        <v>4</v>
      </c>
      <c r="E74">
        <v>5</v>
      </c>
    </row>
    <row r="75" spans="1:5" x14ac:dyDescent="0.2">
      <c r="A75" t="s">
        <v>2</v>
      </c>
      <c r="B75">
        <v>5</v>
      </c>
      <c r="C75">
        <v>4</v>
      </c>
      <c r="D75">
        <v>4</v>
      </c>
      <c r="E75">
        <v>4</v>
      </c>
    </row>
    <row r="76" spans="1:5" x14ac:dyDescent="0.2">
      <c r="A76" t="s">
        <v>2</v>
      </c>
      <c r="B76">
        <v>5</v>
      </c>
      <c r="C76">
        <v>4</v>
      </c>
      <c r="D76">
        <v>5</v>
      </c>
      <c r="E76">
        <v>2</v>
      </c>
    </row>
    <row r="77" spans="1:5" x14ac:dyDescent="0.2">
      <c r="A77" t="s">
        <v>2</v>
      </c>
      <c r="B77">
        <v>5</v>
      </c>
      <c r="C77">
        <v>3</v>
      </c>
      <c r="D77">
        <v>4</v>
      </c>
      <c r="E77">
        <v>5</v>
      </c>
    </row>
    <row r="78" spans="1:5" x14ac:dyDescent="0.2">
      <c r="A78" t="s">
        <v>2</v>
      </c>
      <c r="B78">
        <v>5</v>
      </c>
      <c r="C78">
        <v>4</v>
      </c>
      <c r="D78">
        <v>5</v>
      </c>
      <c r="E78">
        <v>5</v>
      </c>
    </row>
    <row r="79" spans="1:5" x14ac:dyDescent="0.2">
      <c r="A79" t="s">
        <v>2</v>
      </c>
      <c r="B79">
        <v>5</v>
      </c>
      <c r="C79">
        <v>4</v>
      </c>
      <c r="D79">
        <v>1</v>
      </c>
      <c r="E79">
        <v>5</v>
      </c>
    </row>
    <row r="80" spans="1:5" x14ac:dyDescent="0.2">
      <c r="A80" t="s">
        <v>2</v>
      </c>
      <c r="B80">
        <v>4</v>
      </c>
      <c r="C80">
        <v>5</v>
      </c>
      <c r="D80">
        <v>3</v>
      </c>
      <c r="E80">
        <v>5</v>
      </c>
    </row>
    <row r="81" spans="1:5" x14ac:dyDescent="0.2">
      <c r="A81" t="s">
        <v>2</v>
      </c>
      <c r="B81">
        <v>3</v>
      </c>
      <c r="C81">
        <v>5</v>
      </c>
      <c r="D81">
        <v>2</v>
      </c>
      <c r="E81">
        <v>5</v>
      </c>
    </row>
    <row r="82" spans="1:5" x14ac:dyDescent="0.2">
      <c r="A82" t="s">
        <v>2</v>
      </c>
      <c r="B82">
        <v>5</v>
      </c>
      <c r="C82">
        <v>5</v>
      </c>
      <c r="D82">
        <v>4</v>
      </c>
      <c r="E82">
        <v>4</v>
      </c>
    </row>
    <row r="83" spans="1:5" x14ac:dyDescent="0.2">
      <c r="A83" t="s">
        <v>2</v>
      </c>
      <c r="B83">
        <v>4</v>
      </c>
      <c r="C83">
        <v>4</v>
      </c>
      <c r="D83">
        <v>3</v>
      </c>
      <c r="E83">
        <v>5</v>
      </c>
    </row>
    <row r="84" spans="1:5" x14ac:dyDescent="0.2">
      <c r="A84" t="s">
        <v>2</v>
      </c>
      <c r="B84">
        <v>3</v>
      </c>
      <c r="C84">
        <v>2</v>
      </c>
      <c r="D84">
        <v>4</v>
      </c>
      <c r="E84">
        <v>5</v>
      </c>
    </row>
    <row r="85" spans="1:5" x14ac:dyDescent="0.2">
      <c r="A85" t="s">
        <v>2</v>
      </c>
      <c r="B85">
        <v>1</v>
      </c>
      <c r="C85">
        <v>4</v>
      </c>
      <c r="D85">
        <v>3</v>
      </c>
      <c r="E85">
        <v>4</v>
      </c>
    </row>
    <row r="86" spans="1:5" x14ac:dyDescent="0.2">
      <c r="A86" t="s">
        <v>2</v>
      </c>
      <c r="B86">
        <v>4</v>
      </c>
      <c r="C86">
        <v>5</v>
      </c>
      <c r="D86">
        <v>3</v>
      </c>
      <c r="E86">
        <v>5</v>
      </c>
    </row>
    <row r="87" spans="1:5" x14ac:dyDescent="0.2">
      <c r="A87" t="s">
        <v>2</v>
      </c>
      <c r="B87">
        <v>5</v>
      </c>
      <c r="C87">
        <v>5</v>
      </c>
      <c r="D87">
        <v>4</v>
      </c>
      <c r="E87">
        <v>4</v>
      </c>
    </row>
    <row r="88" spans="1:5" x14ac:dyDescent="0.2">
      <c r="A88" t="s">
        <v>2</v>
      </c>
      <c r="B88">
        <v>4</v>
      </c>
      <c r="C88">
        <v>5</v>
      </c>
      <c r="D88">
        <v>5</v>
      </c>
      <c r="E88">
        <v>5</v>
      </c>
    </row>
    <row r="89" spans="1:5" x14ac:dyDescent="0.2">
      <c r="A89" t="s">
        <v>2</v>
      </c>
      <c r="B89">
        <v>5</v>
      </c>
      <c r="C89">
        <v>5</v>
      </c>
      <c r="D89">
        <v>4</v>
      </c>
      <c r="E89">
        <v>5</v>
      </c>
    </row>
    <row r="90" spans="1:5" x14ac:dyDescent="0.2">
      <c r="A90" t="s">
        <v>2</v>
      </c>
      <c r="B90">
        <v>5</v>
      </c>
      <c r="C90">
        <v>5</v>
      </c>
      <c r="D90">
        <v>4</v>
      </c>
      <c r="E90">
        <v>4</v>
      </c>
    </row>
    <row r="91" spans="1:5" x14ac:dyDescent="0.2">
      <c r="A91" t="s">
        <v>2</v>
      </c>
      <c r="B91">
        <v>4</v>
      </c>
      <c r="C91">
        <v>2</v>
      </c>
      <c r="D91">
        <v>4</v>
      </c>
      <c r="E91">
        <v>5</v>
      </c>
    </row>
    <row r="92" spans="1:5" x14ac:dyDescent="0.2">
      <c r="A92" t="s">
        <v>2</v>
      </c>
      <c r="B92">
        <v>5</v>
      </c>
      <c r="C92">
        <v>4</v>
      </c>
      <c r="D92">
        <v>5</v>
      </c>
      <c r="E92">
        <v>4</v>
      </c>
    </row>
    <row r="93" spans="1:5" x14ac:dyDescent="0.2">
      <c r="A93" t="s">
        <v>2</v>
      </c>
      <c r="B93">
        <v>5</v>
      </c>
      <c r="C93">
        <v>4</v>
      </c>
      <c r="D93">
        <v>5</v>
      </c>
      <c r="E93">
        <v>4</v>
      </c>
    </row>
    <row r="94" spans="1:5" x14ac:dyDescent="0.2">
      <c r="A94" t="s">
        <v>2</v>
      </c>
      <c r="B94">
        <v>5</v>
      </c>
      <c r="C94">
        <v>5</v>
      </c>
      <c r="D94">
        <v>4</v>
      </c>
      <c r="E94">
        <v>3</v>
      </c>
    </row>
    <row r="95" spans="1:5" x14ac:dyDescent="0.2">
      <c r="A95" t="s">
        <v>2</v>
      </c>
      <c r="B95">
        <v>5</v>
      </c>
      <c r="C95">
        <v>5</v>
      </c>
      <c r="D95">
        <v>5</v>
      </c>
      <c r="E95">
        <v>5</v>
      </c>
    </row>
    <row r="96" spans="1:5" x14ac:dyDescent="0.2">
      <c r="A96" t="s">
        <v>2</v>
      </c>
      <c r="B96">
        <v>4</v>
      </c>
      <c r="C96">
        <v>5</v>
      </c>
      <c r="D96">
        <v>5</v>
      </c>
      <c r="E96">
        <v>3</v>
      </c>
    </row>
    <row r="97" spans="1:5" x14ac:dyDescent="0.2">
      <c r="A97" t="s">
        <v>2</v>
      </c>
      <c r="B97">
        <v>5</v>
      </c>
      <c r="C97">
        <v>5</v>
      </c>
      <c r="D97">
        <v>4</v>
      </c>
      <c r="E97">
        <v>5</v>
      </c>
    </row>
    <row r="98" spans="1:5" x14ac:dyDescent="0.2">
      <c r="A98" t="s">
        <v>2</v>
      </c>
      <c r="B98">
        <v>4</v>
      </c>
      <c r="C98">
        <v>4</v>
      </c>
      <c r="D98">
        <v>5</v>
      </c>
      <c r="E98">
        <v>5</v>
      </c>
    </row>
    <row r="99" spans="1:5" x14ac:dyDescent="0.2">
      <c r="A99" t="s">
        <v>2</v>
      </c>
      <c r="B99">
        <v>5</v>
      </c>
      <c r="C99">
        <v>5</v>
      </c>
      <c r="D99">
        <v>3</v>
      </c>
      <c r="E99">
        <v>4</v>
      </c>
    </row>
    <row r="100" spans="1:5" x14ac:dyDescent="0.2">
      <c r="A100" t="s">
        <v>2</v>
      </c>
      <c r="B100">
        <v>4</v>
      </c>
      <c r="C100">
        <v>5</v>
      </c>
      <c r="D100">
        <v>2</v>
      </c>
      <c r="E100">
        <v>4</v>
      </c>
    </row>
    <row r="101" spans="1:5" x14ac:dyDescent="0.2">
      <c r="A101" t="s">
        <v>2</v>
      </c>
      <c r="B101">
        <v>5</v>
      </c>
      <c r="C101">
        <v>5</v>
      </c>
      <c r="D101">
        <v>5</v>
      </c>
      <c r="E101">
        <v>4</v>
      </c>
    </row>
    <row r="102" spans="1:5" x14ac:dyDescent="0.2">
      <c r="A102" t="s">
        <v>2</v>
      </c>
      <c r="B102">
        <v>4</v>
      </c>
      <c r="C102">
        <v>5</v>
      </c>
      <c r="D102">
        <v>4</v>
      </c>
      <c r="E102">
        <v>3</v>
      </c>
    </row>
    <row r="103" spans="1:5" x14ac:dyDescent="0.2">
      <c r="A103" t="s">
        <v>2</v>
      </c>
      <c r="B103">
        <v>4</v>
      </c>
      <c r="C103">
        <v>5</v>
      </c>
      <c r="D103">
        <v>5</v>
      </c>
      <c r="E103">
        <v>4</v>
      </c>
    </row>
    <row r="104" spans="1:5" x14ac:dyDescent="0.2">
      <c r="A104" t="s">
        <v>3</v>
      </c>
      <c r="B104">
        <v>5</v>
      </c>
      <c r="C104">
        <v>4</v>
      </c>
      <c r="D104">
        <v>3</v>
      </c>
      <c r="E104">
        <v>5</v>
      </c>
    </row>
    <row r="105" spans="1:5" x14ac:dyDescent="0.2">
      <c r="A105" t="s">
        <v>3</v>
      </c>
      <c r="B105">
        <v>5</v>
      </c>
      <c r="C105">
        <v>4</v>
      </c>
      <c r="D105">
        <v>2</v>
      </c>
      <c r="E105">
        <v>4</v>
      </c>
    </row>
    <row r="106" spans="1:5" x14ac:dyDescent="0.2">
      <c r="A106" t="s">
        <v>3</v>
      </c>
      <c r="B106">
        <v>5</v>
      </c>
      <c r="C106">
        <v>4</v>
      </c>
      <c r="D106">
        <v>5</v>
      </c>
      <c r="E106">
        <v>5</v>
      </c>
    </row>
    <row r="107" spans="1:5" x14ac:dyDescent="0.2">
      <c r="A107" t="s">
        <v>3</v>
      </c>
      <c r="B107">
        <v>4</v>
      </c>
      <c r="C107">
        <v>2</v>
      </c>
      <c r="D107">
        <v>4</v>
      </c>
      <c r="E107">
        <v>5</v>
      </c>
    </row>
    <row r="108" spans="1:5" x14ac:dyDescent="0.2">
      <c r="A108" t="s">
        <v>3</v>
      </c>
      <c r="B108">
        <v>5</v>
      </c>
      <c r="C108">
        <v>4</v>
      </c>
      <c r="D108">
        <v>4</v>
      </c>
      <c r="E108">
        <v>5</v>
      </c>
    </row>
    <row r="109" spans="1:5" x14ac:dyDescent="0.2">
      <c r="A109" t="s">
        <v>3</v>
      </c>
      <c r="B109">
        <v>4</v>
      </c>
      <c r="C109">
        <v>5</v>
      </c>
      <c r="D109">
        <v>2</v>
      </c>
      <c r="E109">
        <v>5</v>
      </c>
    </row>
    <row r="110" spans="1:5" x14ac:dyDescent="0.2">
      <c r="A110" t="s">
        <v>3</v>
      </c>
      <c r="B110">
        <v>5</v>
      </c>
      <c r="C110">
        <v>4</v>
      </c>
      <c r="D110">
        <v>4</v>
      </c>
      <c r="E110">
        <v>4</v>
      </c>
    </row>
    <row r="111" spans="1:5" x14ac:dyDescent="0.2">
      <c r="A111" t="s">
        <v>3</v>
      </c>
      <c r="B111">
        <v>4</v>
      </c>
      <c r="C111">
        <v>5</v>
      </c>
      <c r="D111">
        <v>3</v>
      </c>
      <c r="E111">
        <v>5</v>
      </c>
    </row>
    <row r="112" spans="1:5" x14ac:dyDescent="0.2">
      <c r="A112" t="s">
        <v>3</v>
      </c>
      <c r="B112">
        <v>4</v>
      </c>
      <c r="C112">
        <v>4</v>
      </c>
      <c r="D112">
        <v>4</v>
      </c>
      <c r="E112">
        <v>3</v>
      </c>
    </row>
    <row r="113" spans="1:5" x14ac:dyDescent="0.2">
      <c r="A113" t="s">
        <v>3</v>
      </c>
      <c r="B113">
        <v>4</v>
      </c>
      <c r="C113">
        <v>4</v>
      </c>
      <c r="D113">
        <v>2</v>
      </c>
      <c r="E113">
        <v>4</v>
      </c>
    </row>
    <row r="114" spans="1:5" x14ac:dyDescent="0.2">
      <c r="A114" t="s">
        <v>3</v>
      </c>
      <c r="B114">
        <v>5</v>
      </c>
      <c r="C114">
        <v>4</v>
      </c>
      <c r="D114">
        <v>3</v>
      </c>
      <c r="E114">
        <v>4</v>
      </c>
    </row>
    <row r="115" spans="1:5" x14ac:dyDescent="0.2">
      <c r="A115" t="s">
        <v>3</v>
      </c>
      <c r="B115">
        <v>3</v>
      </c>
      <c r="C115">
        <v>3</v>
      </c>
      <c r="D115">
        <v>5</v>
      </c>
      <c r="E115">
        <v>5</v>
      </c>
    </row>
    <row r="116" spans="1:5" x14ac:dyDescent="0.2">
      <c r="A116" t="s">
        <v>3</v>
      </c>
      <c r="B116">
        <v>5</v>
      </c>
      <c r="C116">
        <v>4</v>
      </c>
      <c r="D116">
        <v>3</v>
      </c>
      <c r="E116">
        <v>4</v>
      </c>
    </row>
    <row r="117" spans="1:5" x14ac:dyDescent="0.2">
      <c r="A117" t="s">
        <v>3</v>
      </c>
      <c r="B117">
        <v>5</v>
      </c>
      <c r="C117">
        <v>4</v>
      </c>
      <c r="D117">
        <v>2</v>
      </c>
      <c r="E117">
        <v>5</v>
      </c>
    </row>
    <row r="118" spans="1:5" x14ac:dyDescent="0.2">
      <c r="A118" t="s">
        <v>3</v>
      </c>
      <c r="B118">
        <v>4</v>
      </c>
      <c r="C118">
        <v>4</v>
      </c>
      <c r="D118">
        <v>3</v>
      </c>
      <c r="E118">
        <v>4</v>
      </c>
    </row>
    <row r="119" spans="1:5" x14ac:dyDescent="0.2">
      <c r="A119" t="s">
        <v>3</v>
      </c>
      <c r="B119">
        <v>4</v>
      </c>
      <c r="C119">
        <v>4</v>
      </c>
      <c r="D119">
        <v>3</v>
      </c>
      <c r="E119">
        <v>5</v>
      </c>
    </row>
    <row r="120" spans="1:5" x14ac:dyDescent="0.2">
      <c r="A120" t="s">
        <v>3</v>
      </c>
      <c r="B120">
        <v>1</v>
      </c>
      <c r="C120">
        <v>5</v>
      </c>
      <c r="D120">
        <v>3</v>
      </c>
      <c r="E120">
        <v>4</v>
      </c>
    </row>
    <row r="121" spans="1:5" x14ac:dyDescent="0.2">
      <c r="A121" t="s">
        <v>3</v>
      </c>
      <c r="B121">
        <v>5</v>
      </c>
      <c r="C121">
        <v>4</v>
      </c>
      <c r="D121">
        <v>2</v>
      </c>
      <c r="E121">
        <v>4</v>
      </c>
    </row>
    <row r="122" spans="1:5" x14ac:dyDescent="0.2">
      <c r="A122" t="s">
        <v>3</v>
      </c>
      <c r="B122">
        <v>4</v>
      </c>
      <c r="C122">
        <v>4</v>
      </c>
      <c r="D122">
        <v>4</v>
      </c>
      <c r="E122">
        <v>4</v>
      </c>
    </row>
    <row r="123" spans="1:5" x14ac:dyDescent="0.2">
      <c r="A123" t="s">
        <v>3</v>
      </c>
      <c r="B123">
        <v>4</v>
      </c>
      <c r="C123">
        <v>4</v>
      </c>
      <c r="D123">
        <v>5</v>
      </c>
      <c r="E123">
        <v>5</v>
      </c>
    </row>
    <row r="124" spans="1:5" x14ac:dyDescent="0.2">
      <c r="A124" t="s">
        <v>3</v>
      </c>
      <c r="B124">
        <v>5</v>
      </c>
      <c r="C124">
        <v>4</v>
      </c>
      <c r="D124">
        <v>2</v>
      </c>
      <c r="E124">
        <v>4</v>
      </c>
    </row>
    <row r="125" spans="1:5" x14ac:dyDescent="0.2">
      <c r="A125" t="s">
        <v>3</v>
      </c>
      <c r="B125">
        <v>4</v>
      </c>
      <c r="C125">
        <v>4</v>
      </c>
      <c r="D125">
        <v>5</v>
      </c>
      <c r="E125">
        <v>5</v>
      </c>
    </row>
    <row r="126" spans="1:5" x14ac:dyDescent="0.2">
      <c r="A126" t="s">
        <v>3</v>
      </c>
      <c r="B126">
        <v>4</v>
      </c>
      <c r="C126">
        <v>4</v>
      </c>
      <c r="D126">
        <v>4</v>
      </c>
      <c r="E126">
        <v>3</v>
      </c>
    </row>
    <row r="127" spans="1:5" x14ac:dyDescent="0.2">
      <c r="A127" t="s">
        <v>3</v>
      </c>
      <c r="B127">
        <v>3</v>
      </c>
      <c r="C127">
        <v>3</v>
      </c>
      <c r="D127">
        <v>4</v>
      </c>
      <c r="E127">
        <v>5</v>
      </c>
    </row>
    <row r="128" spans="1:5" x14ac:dyDescent="0.2">
      <c r="A128" t="s">
        <v>3</v>
      </c>
      <c r="B128">
        <v>5</v>
      </c>
      <c r="C128">
        <v>4</v>
      </c>
      <c r="D128">
        <v>4</v>
      </c>
      <c r="E128">
        <v>4</v>
      </c>
    </row>
    <row r="129" spans="1:5" x14ac:dyDescent="0.2">
      <c r="A129" t="s">
        <v>3</v>
      </c>
      <c r="B129">
        <v>4</v>
      </c>
      <c r="C129">
        <v>4</v>
      </c>
      <c r="D129">
        <v>4</v>
      </c>
      <c r="E129">
        <v>1</v>
      </c>
    </row>
    <row r="130" spans="1:5" x14ac:dyDescent="0.2">
      <c r="A130" t="s">
        <v>3</v>
      </c>
      <c r="B130">
        <v>4</v>
      </c>
      <c r="C130">
        <v>5</v>
      </c>
      <c r="D130">
        <v>5</v>
      </c>
      <c r="E130">
        <v>5</v>
      </c>
    </row>
    <row r="131" spans="1:5" x14ac:dyDescent="0.2">
      <c r="A131" t="s">
        <v>3</v>
      </c>
      <c r="B131">
        <v>4</v>
      </c>
      <c r="C131">
        <v>1</v>
      </c>
      <c r="D131">
        <v>4</v>
      </c>
      <c r="E131">
        <v>5</v>
      </c>
    </row>
    <row r="132" spans="1:5" x14ac:dyDescent="0.2">
      <c r="A132" t="s">
        <v>3</v>
      </c>
      <c r="B132">
        <v>4</v>
      </c>
      <c r="C132">
        <v>5</v>
      </c>
      <c r="D132">
        <v>4</v>
      </c>
      <c r="E132">
        <v>4</v>
      </c>
    </row>
    <row r="133" spans="1:5" x14ac:dyDescent="0.2">
      <c r="A133" t="s">
        <v>3</v>
      </c>
      <c r="B133">
        <v>4</v>
      </c>
      <c r="C133">
        <v>4</v>
      </c>
      <c r="D133">
        <v>4</v>
      </c>
      <c r="E133">
        <v>5</v>
      </c>
    </row>
    <row r="134" spans="1:5" x14ac:dyDescent="0.2">
      <c r="A134" t="s">
        <v>3</v>
      </c>
      <c r="B134">
        <v>5</v>
      </c>
      <c r="C134">
        <v>4</v>
      </c>
      <c r="D134">
        <v>3</v>
      </c>
      <c r="E134">
        <v>4</v>
      </c>
    </row>
    <row r="135" spans="1:5" x14ac:dyDescent="0.2">
      <c r="A135" t="s">
        <v>3</v>
      </c>
      <c r="B135">
        <v>4</v>
      </c>
      <c r="C135">
        <v>4</v>
      </c>
      <c r="D135">
        <v>4</v>
      </c>
      <c r="E135">
        <v>5</v>
      </c>
    </row>
    <row r="136" spans="1:5" x14ac:dyDescent="0.2">
      <c r="A136" t="s">
        <v>3</v>
      </c>
      <c r="B136">
        <v>5</v>
      </c>
      <c r="C136">
        <v>5</v>
      </c>
      <c r="D136">
        <v>4</v>
      </c>
      <c r="E136">
        <v>3</v>
      </c>
    </row>
    <row r="137" spans="1:5" x14ac:dyDescent="0.2">
      <c r="A137" t="s">
        <v>3</v>
      </c>
      <c r="B137">
        <v>5</v>
      </c>
      <c r="C137">
        <v>5</v>
      </c>
      <c r="D137">
        <v>4</v>
      </c>
      <c r="E137">
        <v>4</v>
      </c>
    </row>
    <row r="138" spans="1:5" x14ac:dyDescent="0.2">
      <c r="A138" t="s">
        <v>3</v>
      </c>
      <c r="B138">
        <v>4</v>
      </c>
      <c r="C138">
        <v>4</v>
      </c>
      <c r="D138">
        <v>2</v>
      </c>
      <c r="E138">
        <v>4</v>
      </c>
    </row>
    <row r="139" spans="1:5" x14ac:dyDescent="0.2">
      <c r="A139" t="s">
        <v>3</v>
      </c>
      <c r="B139">
        <v>4</v>
      </c>
      <c r="C139">
        <v>4</v>
      </c>
      <c r="D139">
        <v>4</v>
      </c>
      <c r="E139">
        <v>5</v>
      </c>
    </row>
    <row r="140" spans="1:5" x14ac:dyDescent="0.2">
      <c r="A140" t="s">
        <v>3</v>
      </c>
      <c r="B140">
        <v>5</v>
      </c>
      <c r="C140">
        <v>4</v>
      </c>
      <c r="D140">
        <v>4</v>
      </c>
      <c r="E140">
        <v>5</v>
      </c>
    </row>
    <row r="141" spans="1:5" x14ac:dyDescent="0.2">
      <c r="A141" t="s">
        <v>3</v>
      </c>
      <c r="B141">
        <v>5</v>
      </c>
      <c r="C141">
        <v>4</v>
      </c>
      <c r="D141">
        <v>4</v>
      </c>
      <c r="E141">
        <v>4</v>
      </c>
    </row>
    <row r="142" spans="1:5" x14ac:dyDescent="0.2">
      <c r="A142" t="s">
        <v>3</v>
      </c>
      <c r="B142">
        <v>5</v>
      </c>
      <c r="C142">
        <v>4</v>
      </c>
      <c r="D142">
        <v>1</v>
      </c>
      <c r="E142">
        <v>4</v>
      </c>
    </row>
    <row r="143" spans="1:5" x14ac:dyDescent="0.2">
      <c r="A143" t="s">
        <v>3</v>
      </c>
      <c r="B143">
        <v>3</v>
      </c>
      <c r="C143">
        <v>4</v>
      </c>
      <c r="D143">
        <v>4</v>
      </c>
      <c r="E143">
        <v>5</v>
      </c>
    </row>
    <row r="144" spans="1:5" x14ac:dyDescent="0.2">
      <c r="A144" t="s">
        <v>3</v>
      </c>
      <c r="B144">
        <v>4</v>
      </c>
      <c r="C144">
        <v>3</v>
      </c>
      <c r="D144">
        <v>5</v>
      </c>
      <c r="E144">
        <v>4</v>
      </c>
    </row>
    <row r="145" spans="1:5" x14ac:dyDescent="0.2">
      <c r="A145" t="s">
        <v>3</v>
      </c>
      <c r="B145">
        <v>4</v>
      </c>
      <c r="C145">
        <v>4</v>
      </c>
      <c r="D145">
        <v>2</v>
      </c>
      <c r="E145">
        <v>3</v>
      </c>
    </row>
    <row r="146" spans="1:5" x14ac:dyDescent="0.2">
      <c r="A146" t="s">
        <v>3</v>
      </c>
      <c r="B146">
        <v>5</v>
      </c>
      <c r="C146">
        <v>4</v>
      </c>
      <c r="D146">
        <v>3</v>
      </c>
      <c r="E146">
        <v>3</v>
      </c>
    </row>
    <row r="147" spans="1:5" x14ac:dyDescent="0.2">
      <c r="A147" t="s">
        <v>3</v>
      </c>
      <c r="B147">
        <v>4</v>
      </c>
      <c r="C147">
        <v>3</v>
      </c>
      <c r="D147">
        <v>4</v>
      </c>
      <c r="E147">
        <v>5</v>
      </c>
    </row>
    <row r="148" spans="1:5" x14ac:dyDescent="0.2">
      <c r="A148" t="s">
        <v>3</v>
      </c>
      <c r="B148">
        <v>5</v>
      </c>
      <c r="C148">
        <v>3</v>
      </c>
      <c r="D148">
        <v>5</v>
      </c>
      <c r="E148">
        <v>5</v>
      </c>
    </row>
    <row r="149" spans="1:5" x14ac:dyDescent="0.2">
      <c r="A149" t="s">
        <v>3</v>
      </c>
      <c r="B149">
        <v>5</v>
      </c>
      <c r="C149">
        <v>4</v>
      </c>
      <c r="D149">
        <v>4</v>
      </c>
      <c r="E149">
        <v>4</v>
      </c>
    </row>
    <row r="150" spans="1:5" x14ac:dyDescent="0.2">
      <c r="A150" t="s">
        <v>3</v>
      </c>
      <c r="B150">
        <v>5</v>
      </c>
      <c r="C150">
        <v>4</v>
      </c>
      <c r="D150">
        <v>4</v>
      </c>
      <c r="E150">
        <v>4</v>
      </c>
    </row>
    <row r="151" spans="1:5" x14ac:dyDescent="0.2">
      <c r="A151" t="s">
        <v>3</v>
      </c>
      <c r="B151">
        <v>3</v>
      </c>
      <c r="C151">
        <v>4</v>
      </c>
      <c r="D151">
        <v>3</v>
      </c>
      <c r="E151">
        <v>4</v>
      </c>
    </row>
    <row r="152" spans="1:5" x14ac:dyDescent="0.2">
      <c r="A152" t="s">
        <v>3</v>
      </c>
      <c r="B152">
        <v>4</v>
      </c>
      <c r="C152">
        <v>4</v>
      </c>
      <c r="D152">
        <v>1</v>
      </c>
      <c r="E152">
        <v>4</v>
      </c>
    </row>
    <row r="153" spans="1:5" x14ac:dyDescent="0.2">
      <c r="A153" t="s">
        <v>3</v>
      </c>
      <c r="B153">
        <v>4</v>
      </c>
      <c r="C153">
        <v>3</v>
      </c>
      <c r="D153">
        <v>4</v>
      </c>
      <c r="E153">
        <v>3</v>
      </c>
    </row>
    <row r="154" spans="1:5" x14ac:dyDescent="0.2">
      <c r="A154" t="s">
        <v>4</v>
      </c>
      <c r="B154">
        <v>4</v>
      </c>
      <c r="C154">
        <v>5</v>
      </c>
      <c r="D154">
        <v>5</v>
      </c>
      <c r="E154">
        <v>3</v>
      </c>
    </row>
    <row r="155" spans="1:5" x14ac:dyDescent="0.2">
      <c r="A155" t="s">
        <v>4</v>
      </c>
      <c r="B155">
        <v>4</v>
      </c>
      <c r="C155">
        <v>4</v>
      </c>
      <c r="D155">
        <v>4</v>
      </c>
      <c r="E155">
        <v>2</v>
      </c>
    </row>
    <row r="156" spans="1:5" x14ac:dyDescent="0.2">
      <c r="A156" t="s">
        <v>4</v>
      </c>
      <c r="B156">
        <v>3</v>
      </c>
      <c r="C156">
        <v>4</v>
      </c>
      <c r="D156">
        <v>5</v>
      </c>
      <c r="E156">
        <v>4</v>
      </c>
    </row>
    <row r="157" spans="1:5" x14ac:dyDescent="0.2">
      <c r="A157" t="s">
        <v>4</v>
      </c>
      <c r="B157">
        <v>3</v>
      </c>
      <c r="C157">
        <v>4</v>
      </c>
      <c r="D157">
        <v>1</v>
      </c>
      <c r="E157">
        <v>3</v>
      </c>
    </row>
    <row r="158" spans="1:5" x14ac:dyDescent="0.2">
      <c r="A158" t="s">
        <v>4</v>
      </c>
      <c r="B158">
        <v>4</v>
      </c>
      <c r="C158">
        <v>4</v>
      </c>
      <c r="D158">
        <v>5</v>
      </c>
      <c r="E158">
        <v>5</v>
      </c>
    </row>
    <row r="159" spans="1:5" x14ac:dyDescent="0.2">
      <c r="A159" t="s">
        <v>4</v>
      </c>
      <c r="B159">
        <v>5</v>
      </c>
      <c r="C159">
        <v>5</v>
      </c>
      <c r="D159">
        <v>5</v>
      </c>
      <c r="E159">
        <v>5</v>
      </c>
    </row>
    <row r="160" spans="1:5" x14ac:dyDescent="0.2">
      <c r="A160" t="s">
        <v>4</v>
      </c>
      <c r="B160">
        <v>5</v>
      </c>
      <c r="C160">
        <v>5</v>
      </c>
      <c r="D160">
        <v>5</v>
      </c>
      <c r="E160">
        <v>1</v>
      </c>
    </row>
    <row r="161" spans="1:5" x14ac:dyDescent="0.2">
      <c r="A161" t="s">
        <v>4</v>
      </c>
      <c r="B161">
        <v>4</v>
      </c>
      <c r="C161">
        <v>5</v>
      </c>
      <c r="D161">
        <v>5</v>
      </c>
      <c r="E161">
        <v>4</v>
      </c>
    </row>
    <row r="162" spans="1:5" x14ac:dyDescent="0.2">
      <c r="A162" t="s">
        <v>4</v>
      </c>
      <c r="B162">
        <v>3</v>
      </c>
      <c r="C162">
        <v>4</v>
      </c>
      <c r="D162">
        <v>4</v>
      </c>
      <c r="E162">
        <v>4</v>
      </c>
    </row>
    <row r="163" spans="1:5" x14ac:dyDescent="0.2">
      <c r="A163" t="s">
        <v>4</v>
      </c>
      <c r="B163">
        <v>3</v>
      </c>
      <c r="C163">
        <v>5</v>
      </c>
      <c r="D163">
        <v>3</v>
      </c>
      <c r="E163">
        <v>3</v>
      </c>
    </row>
    <row r="164" spans="1:5" x14ac:dyDescent="0.2">
      <c r="A164" t="s">
        <v>4</v>
      </c>
      <c r="B164">
        <v>4</v>
      </c>
      <c r="C164">
        <v>4</v>
      </c>
      <c r="D164">
        <v>5</v>
      </c>
      <c r="E164">
        <v>4</v>
      </c>
    </row>
    <row r="165" spans="1:5" x14ac:dyDescent="0.2">
      <c r="A165" t="s">
        <v>4</v>
      </c>
      <c r="B165">
        <v>5</v>
      </c>
      <c r="C165">
        <v>4</v>
      </c>
      <c r="D165">
        <v>5</v>
      </c>
      <c r="E165">
        <v>5</v>
      </c>
    </row>
    <row r="166" spans="1:5" x14ac:dyDescent="0.2">
      <c r="A166" t="s">
        <v>4</v>
      </c>
      <c r="B166">
        <v>5</v>
      </c>
      <c r="C166">
        <v>3</v>
      </c>
      <c r="D166">
        <v>4</v>
      </c>
      <c r="E166">
        <v>4</v>
      </c>
    </row>
    <row r="167" spans="1:5" x14ac:dyDescent="0.2">
      <c r="A167" t="s">
        <v>4</v>
      </c>
      <c r="B167">
        <v>5</v>
      </c>
      <c r="C167">
        <v>5</v>
      </c>
      <c r="D167">
        <v>4</v>
      </c>
      <c r="E167">
        <v>5</v>
      </c>
    </row>
    <row r="168" spans="1:5" x14ac:dyDescent="0.2">
      <c r="A168" t="s">
        <v>4</v>
      </c>
      <c r="B168">
        <v>3</v>
      </c>
      <c r="C168">
        <v>4</v>
      </c>
      <c r="D168">
        <v>4</v>
      </c>
      <c r="E168">
        <v>4</v>
      </c>
    </row>
    <row r="169" spans="1:5" x14ac:dyDescent="0.2">
      <c r="A169" t="s">
        <v>4</v>
      </c>
      <c r="B169">
        <v>4</v>
      </c>
      <c r="C169">
        <v>5</v>
      </c>
      <c r="D169">
        <v>4</v>
      </c>
      <c r="E169">
        <v>5</v>
      </c>
    </row>
    <row r="170" spans="1:5" x14ac:dyDescent="0.2">
      <c r="A170" t="s">
        <v>4</v>
      </c>
      <c r="B170">
        <v>4</v>
      </c>
      <c r="C170">
        <v>5</v>
      </c>
      <c r="D170">
        <v>4</v>
      </c>
      <c r="E170">
        <v>4</v>
      </c>
    </row>
    <row r="171" spans="1:5" x14ac:dyDescent="0.2">
      <c r="A171" t="s">
        <v>4</v>
      </c>
      <c r="B171">
        <v>5</v>
      </c>
      <c r="C171">
        <v>4</v>
      </c>
      <c r="D171">
        <v>4</v>
      </c>
      <c r="E171">
        <v>5</v>
      </c>
    </row>
    <row r="172" spans="1:5" x14ac:dyDescent="0.2">
      <c r="A172" t="s">
        <v>4</v>
      </c>
      <c r="B172">
        <v>4</v>
      </c>
      <c r="C172">
        <v>5</v>
      </c>
      <c r="D172">
        <v>4</v>
      </c>
      <c r="E172">
        <v>4</v>
      </c>
    </row>
    <row r="173" spans="1:5" x14ac:dyDescent="0.2">
      <c r="A173" t="s">
        <v>4</v>
      </c>
      <c r="B173">
        <v>3</v>
      </c>
      <c r="C173">
        <v>5</v>
      </c>
      <c r="D173">
        <v>3</v>
      </c>
      <c r="E173">
        <v>4</v>
      </c>
    </row>
    <row r="174" spans="1:5" x14ac:dyDescent="0.2">
      <c r="A174" t="s">
        <v>4</v>
      </c>
      <c r="B174">
        <v>4</v>
      </c>
      <c r="C174">
        <v>4</v>
      </c>
      <c r="D174">
        <v>4</v>
      </c>
      <c r="E174">
        <v>2</v>
      </c>
    </row>
    <row r="175" spans="1:5" x14ac:dyDescent="0.2">
      <c r="A175" t="s">
        <v>4</v>
      </c>
      <c r="B175">
        <v>5</v>
      </c>
      <c r="C175">
        <v>5</v>
      </c>
      <c r="D175">
        <v>3</v>
      </c>
      <c r="E175">
        <v>4</v>
      </c>
    </row>
    <row r="176" spans="1:5" x14ac:dyDescent="0.2">
      <c r="A176" t="s">
        <v>4</v>
      </c>
      <c r="B176">
        <v>5</v>
      </c>
      <c r="C176">
        <v>3</v>
      </c>
      <c r="D176">
        <v>4</v>
      </c>
      <c r="E176">
        <v>5</v>
      </c>
    </row>
    <row r="177" spans="1:5" x14ac:dyDescent="0.2">
      <c r="A177" t="s">
        <v>4</v>
      </c>
      <c r="B177">
        <v>4</v>
      </c>
      <c r="C177">
        <v>5</v>
      </c>
      <c r="D177">
        <v>2</v>
      </c>
      <c r="E177">
        <v>4</v>
      </c>
    </row>
    <row r="178" spans="1:5" x14ac:dyDescent="0.2">
      <c r="A178" t="s">
        <v>4</v>
      </c>
      <c r="B178">
        <v>4</v>
      </c>
      <c r="C178">
        <v>3</v>
      </c>
      <c r="D178">
        <v>4</v>
      </c>
      <c r="E178">
        <v>4</v>
      </c>
    </row>
    <row r="179" spans="1:5" x14ac:dyDescent="0.2">
      <c r="A179" t="s">
        <v>4</v>
      </c>
      <c r="B179">
        <v>5</v>
      </c>
      <c r="C179">
        <v>4</v>
      </c>
      <c r="D179">
        <v>3</v>
      </c>
      <c r="E179">
        <v>3</v>
      </c>
    </row>
    <row r="180" spans="1:5" x14ac:dyDescent="0.2">
      <c r="A180" t="s">
        <v>4</v>
      </c>
      <c r="B180">
        <v>2</v>
      </c>
      <c r="C180">
        <v>4</v>
      </c>
      <c r="D180">
        <v>4</v>
      </c>
      <c r="E180">
        <v>4</v>
      </c>
    </row>
    <row r="181" spans="1:5" x14ac:dyDescent="0.2">
      <c r="A181" t="s">
        <v>4</v>
      </c>
      <c r="B181">
        <v>5</v>
      </c>
      <c r="C181">
        <v>4</v>
      </c>
      <c r="D181">
        <v>5</v>
      </c>
      <c r="E181">
        <v>4</v>
      </c>
    </row>
    <row r="182" spans="1:5" x14ac:dyDescent="0.2">
      <c r="A182" t="s">
        <v>4</v>
      </c>
      <c r="B182">
        <v>4</v>
      </c>
      <c r="C182">
        <v>5</v>
      </c>
      <c r="D182">
        <v>4</v>
      </c>
      <c r="E182">
        <v>3</v>
      </c>
    </row>
    <row r="183" spans="1:5" x14ac:dyDescent="0.2">
      <c r="A183" t="s">
        <v>4</v>
      </c>
      <c r="B183">
        <v>5</v>
      </c>
      <c r="C183">
        <v>4</v>
      </c>
      <c r="D183">
        <v>1</v>
      </c>
      <c r="E183">
        <v>5</v>
      </c>
    </row>
    <row r="184" spans="1:5" x14ac:dyDescent="0.2">
      <c r="A184" t="s">
        <v>5</v>
      </c>
      <c r="B184">
        <v>5</v>
      </c>
      <c r="C184">
        <v>4</v>
      </c>
      <c r="D184">
        <v>4</v>
      </c>
      <c r="E184">
        <v>5</v>
      </c>
    </row>
    <row r="185" spans="1:5" x14ac:dyDescent="0.2">
      <c r="A185" t="s">
        <v>5</v>
      </c>
      <c r="B185">
        <v>5</v>
      </c>
      <c r="C185">
        <v>5</v>
      </c>
      <c r="D185">
        <v>5</v>
      </c>
      <c r="E185">
        <v>5</v>
      </c>
    </row>
    <row r="186" spans="1:5" x14ac:dyDescent="0.2">
      <c r="A186" t="s">
        <v>5</v>
      </c>
      <c r="B186">
        <v>4</v>
      </c>
      <c r="C186">
        <v>4</v>
      </c>
      <c r="D186">
        <v>4</v>
      </c>
      <c r="E186">
        <v>4</v>
      </c>
    </row>
    <row r="187" spans="1:5" x14ac:dyDescent="0.2">
      <c r="A187" t="s">
        <v>5</v>
      </c>
      <c r="B187">
        <v>4</v>
      </c>
      <c r="C187">
        <v>3</v>
      </c>
      <c r="D187">
        <v>4</v>
      </c>
      <c r="E187">
        <v>4</v>
      </c>
    </row>
    <row r="188" spans="1:5" x14ac:dyDescent="0.2">
      <c r="A188" t="s">
        <v>5</v>
      </c>
      <c r="B188">
        <v>5</v>
      </c>
      <c r="C188">
        <v>4</v>
      </c>
      <c r="D188">
        <v>5</v>
      </c>
      <c r="E188">
        <v>4</v>
      </c>
    </row>
    <row r="189" spans="1:5" x14ac:dyDescent="0.2">
      <c r="A189" t="s">
        <v>5</v>
      </c>
      <c r="B189">
        <v>4</v>
      </c>
      <c r="C189">
        <v>4</v>
      </c>
      <c r="D189">
        <v>4</v>
      </c>
      <c r="E189">
        <v>4</v>
      </c>
    </row>
    <row r="190" spans="1:5" x14ac:dyDescent="0.2">
      <c r="A190" t="s">
        <v>5</v>
      </c>
      <c r="B190">
        <v>5</v>
      </c>
      <c r="C190">
        <v>5</v>
      </c>
      <c r="D190">
        <v>4</v>
      </c>
      <c r="E190">
        <v>5</v>
      </c>
    </row>
    <row r="191" spans="1:5" x14ac:dyDescent="0.2">
      <c r="A191" t="s">
        <v>5</v>
      </c>
      <c r="B191">
        <v>4</v>
      </c>
      <c r="C191">
        <v>2</v>
      </c>
      <c r="D191">
        <v>3</v>
      </c>
      <c r="E191">
        <v>3</v>
      </c>
    </row>
    <row r="192" spans="1:5" x14ac:dyDescent="0.2">
      <c r="A192" t="s">
        <v>5</v>
      </c>
      <c r="B192">
        <v>3</v>
      </c>
      <c r="C192">
        <v>4</v>
      </c>
      <c r="D192">
        <v>4</v>
      </c>
      <c r="E192">
        <v>4</v>
      </c>
    </row>
    <row r="193" spans="1:5" x14ac:dyDescent="0.2">
      <c r="A193" t="s">
        <v>5</v>
      </c>
      <c r="B193">
        <v>5</v>
      </c>
      <c r="C193">
        <v>4</v>
      </c>
      <c r="D193">
        <v>4</v>
      </c>
      <c r="E193">
        <v>5</v>
      </c>
    </row>
    <row r="194" spans="1:5" x14ac:dyDescent="0.2">
      <c r="A194" t="s">
        <v>6</v>
      </c>
      <c r="B194">
        <v>5</v>
      </c>
      <c r="C194">
        <v>5</v>
      </c>
      <c r="D194">
        <v>4</v>
      </c>
      <c r="E194">
        <v>4</v>
      </c>
    </row>
    <row r="195" spans="1:5" x14ac:dyDescent="0.2">
      <c r="A195" t="s">
        <v>6</v>
      </c>
      <c r="B195">
        <v>5</v>
      </c>
      <c r="C195">
        <v>5</v>
      </c>
      <c r="D195">
        <v>4</v>
      </c>
      <c r="E195">
        <v>3</v>
      </c>
    </row>
    <row r="196" spans="1:5" x14ac:dyDescent="0.2">
      <c r="A196" t="s">
        <v>6</v>
      </c>
      <c r="B196">
        <v>4</v>
      </c>
      <c r="C196">
        <v>4</v>
      </c>
      <c r="D196">
        <v>3</v>
      </c>
      <c r="E196">
        <v>3</v>
      </c>
    </row>
    <row r="197" spans="1:5" x14ac:dyDescent="0.2">
      <c r="A197" t="s">
        <v>6</v>
      </c>
      <c r="B197">
        <v>4</v>
      </c>
      <c r="C197">
        <v>4</v>
      </c>
      <c r="D197">
        <v>3</v>
      </c>
      <c r="E197">
        <v>3</v>
      </c>
    </row>
    <row r="198" spans="1:5" x14ac:dyDescent="0.2">
      <c r="A198" t="s">
        <v>6</v>
      </c>
      <c r="B198">
        <v>4</v>
      </c>
      <c r="C198">
        <v>4</v>
      </c>
      <c r="D198">
        <v>3</v>
      </c>
      <c r="E198">
        <v>2</v>
      </c>
    </row>
    <row r="199" spans="1:5" x14ac:dyDescent="0.2">
      <c r="A199" t="s">
        <v>6</v>
      </c>
      <c r="B199">
        <v>4</v>
      </c>
      <c r="C199">
        <v>4</v>
      </c>
      <c r="D199">
        <v>3</v>
      </c>
      <c r="E199">
        <v>3</v>
      </c>
    </row>
    <row r="200" spans="1:5" x14ac:dyDescent="0.2">
      <c r="A200" t="s">
        <v>6</v>
      </c>
      <c r="B200">
        <v>4</v>
      </c>
      <c r="C200">
        <v>4</v>
      </c>
      <c r="D200">
        <v>3</v>
      </c>
      <c r="E200">
        <v>2</v>
      </c>
    </row>
    <row r="201" spans="1:5" x14ac:dyDescent="0.2">
      <c r="A201" t="s">
        <v>6</v>
      </c>
      <c r="B201">
        <v>3</v>
      </c>
      <c r="C201">
        <v>4</v>
      </c>
      <c r="D201">
        <v>3</v>
      </c>
      <c r="E201">
        <v>3</v>
      </c>
    </row>
    <row r="202" spans="1:5" x14ac:dyDescent="0.2">
      <c r="A202" t="s">
        <v>6</v>
      </c>
      <c r="B202">
        <v>3</v>
      </c>
      <c r="C202">
        <v>4</v>
      </c>
      <c r="D202">
        <v>2</v>
      </c>
      <c r="E202">
        <v>2</v>
      </c>
    </row>
    <row r="203" spans="1:5" x14ac:dyDescent="0.2">
      <c r="A203" t="s">
        <v>6</v>
      </c>
      <c r="B203">
        <v>2</v>
      </c>
      <c r="C203">
        <v>3</v>
      </c>
      <c r="D203">
        <v>2</v>
      </c>
      <c r="E203">
        <v>1</v>
      </c>
    </row>
  </sheetData>
  <mergeCells count="3">
    <mergeCell ref="H55:L55"/>
    <mergeCell ref="H2:L2"/>
    <mergeCell ref="O2:S2"/>
  </mergeCells>
  <phoneticPr fontId="0" type="noConversion"/>
  <pageMargins left="0.75" right="0.75" top="1" bottom="1" header="0.5" footer="0.5"/>
  <pageSetup scale="70" orientation="portrait" horizontalDpi="4294967292" verticalDpi="0"/>
  <headerFooter alignWithMargins="0"/>
  <drawing r:id="rId3"/>
  <tableParts count="1">
    <tablePart r:id="rId4"/>
  </tablePart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8FC7C-0389-43E7-9A57-D0F439F45E30}">
  <dimension ref="A1"/>
  <sheetViews>
    <sheetView tabSelected="1" zoomScale="55" zoomScaleNormal="55" workbookViewId="0">
      <selection activeCell="AE2" sqref="AE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F52"/>
  <sheetViews>
    <sheetView workbookViewId="0">
      <selection activeCell="F3" sqref="F3"/>
    </sheetView>
  </sheetViews>
  <sheetFormatPr defaultColWidth="10.140625" defaultRowHeight="12.75" x14ac:dyDescent="0.2"/>
  <cols>
    <col min="1" max="1" width="15" style="17" customWidth="1"/>
    <col min="2" max="2" width="10.7109375" style="17" bestFit="1" customWidth="1"/>
    <col min="3" max="3" width="9" style="17" customWidth="1"/>
    <col min="4" max="16384" width="10.140625" style="17"/>
  </cols>
  <sheetData>
    <row r="1" spans="1:6" x14ac:dyDescent="0.2">
      <c r="A1" s="15" t="s">
        <v>81</v>
      </c>
    </row>
    <row r="3" spans="1:6" ht="13.5" thickBot="1" x14ac:dyDescent="0.25">
      <c r="A3" s="33" t="s">
        <v>76</v>
      </c>
      <c r="B3" s="33" t="s">
        <v>77</v>
      </c>
      <c r="C3" s="33" t="s">
        <v>7</v>
      </c>
      <c r="D3" s="33" t="s">
        <v>10</v>
      </c>
      <c r="E3" s="20"/>
    </row>
    <row r="4" spans="1:6" ht="13.5" thickTop="1" x14ac:dyDescent="0.2">
      <c r="A4" s="23" t="s">
        <v>90</v>
      </c>
      <c r="B4" s="21" t="s">
        <v>89</v>
      </c>
      <c r="C4" s="46">
        <v>1.7132483199999999</v>
      </c>
      <c r="D4" s="48">
        <v>2.0299999999999998</v>
      </c>
      <c r="F4" s="19"/>
    </row>
    <row r="5" spans="1:6" x14ac:dyDescent="0.2">
      <c r="A5" s="16" t="s">
        <v>78</v>
      </c>
      <c r="B5" s="21" t="s">
        <v>89</v>
      </c>
      <c r="C5" s="46">
        <v>1.3378679285714286</v>
      </c>
      <c r="D5" s="48">
        <v>1.78</v>
      </c>
      <c r="F5" s="19"/>
    </row>
    <row r="6" spans="1:6" x14ac:dyDescent="0.2">
      <c r="A6" s="23" t="s">
        <v>91</v>
      </c>
      <c r="B6" s="21" t="s">
        <v>89</v>
      </c>
      <c r="C6" s="46">
        <v>1.515490450952381</v>
      </c>
      <c r="D6" s="48">
        <v>1.87</v>
      </c>
      <c r="F6" s="19"/>
    </row>
    <row r="7" spans="1:6" x14ac:dyDescent="0.2">
      <c r="A7" s="23" t="s">
        <v>92</v>
      </c>
      <c r="B7" s="21" t="s">
        <v>89</v>
      </c>
      <c r="C7" s="46">
        <v>1.67</v>
      </c>
      <c r="D7" s="48">
        <v>2.14</v>
      </c>
      <c r="F7" s="19"/>
    </row>
    <row r="8" spans="1:6" x14ac:dyDescent="0.2">
      <c r="A8" s="16" t="s">
        <v>79</v>
      </c>
      <c r="B8" s="21" t="s">
        <v>89</v>
      </c>
      <c r="C8" s="46">
        <v>1.3594415142857144</v>
      </c>
      <c r="D8" s="48">
        <v>1.79</v>
      </c>
      <c r="F8" s="19"/>
    </row>
    <row r="9" spans="1:6" x14ac:dyDescent="0.2">
      <c r="A9" s="23" t="s">
        <v>93</v>
      </c>
      <c r="B9" s="21" t="s">
        <v>89</v>
      </c>
      <c r="C9" s="46">
        <v>1.86</v>
      </c>
      <c r="D9" s="48">
        <v>2.19</v>
      </c>
      <c r="F9" s="19"/>
    </row>
    <row r="10" spans="1:6" x14ac:dyDescent="0.2">
      <c r="A10" s="16" t="s">
        <v>80</v>
      </c>
      <c r="B10" s="21" t="s">
        <v>89</v>
      </c>
      <c r="C10" s="46">
        <v>1.49</v>
      </c>
      <c r="D10" s="48">
        <v>2.13</v>
      </c>
      <c r="F10" s="19"/>
    </row>
    <row r="11" spans="1:6" x14ac:dyDescent="0.2">
      <c r="A11" s="23" t="s">
        <v>90</v>
      </c>
      <c r="B11" s="18" t="s">
        <v>88</v>
      </c>
      <c r="C11" s="46">
        <v>1.4437558809523809</v>
      </c>
      <c r="D11" s="48">
        <v>1.78</v>
      </c>
      <c r="F11" s="19"/>
    </row>
    <row r="12" spans="1:6" x14ac:dyDescent="0.2">
      <c r="A12" s="16" t="s">
        <v>78</v>
      </c>
      <c r="B12" s="18" t="s">
        <v>88</v>
      </c>
      <c r="C12" s="46">
        <v>1.6</v>
      </c>
      <c r="D12" s="48">
        <v>2.15</v>
      </c>
      <c r="F12" s="19"/>
    </row>
    <row r="13" spans="1:6" x14ac:dyDescent="0.2">
      <c r="A13" s="23" t="s">
        <v>91</v>
      </c>
      <c r="B13" s="18" t="s">
        <v>88</v>
      </c>
      <c r="C13" s="46">
        <v>1.65</v>
      </c>
      <c r="D13" s="48">
        <v>2.3199999999999998</v>
      </c>
      <c r="F13" s="19"/>
    </row>
    <row r="14" spans="1:6" x14ac:dyDescent="0.2">
      <c r="A14" s="23" t="s">
        <v>92</v>
      </c>
      <c r="B14" s="18" t="s">
        <v>88</v>
      </c>
      <c r="C14" s="46">
        <v>1.21</v>
      </c>
      <c r="D14" s="48">
        <v>1.47</v>
      </c>
      <c r="F14" s="19"/>
    </row>
    <row r="15" spans="1:6" x14ac:dyDescent="0.2">
      <c r="A15" s="76" t="s">
        <v>79</v>
      </c>
      <c r="B15" s="18" t="s">
        <v>88</v>
      </c>
      <c r="C15" s="46">
        <v>1.58</v>
      </c>
      <c r="D15" s="48">
        <v>2.13</v>
      </c>
      <c r="F15" s="19"/>
    </row>
    <row r="16" spans="1:6" x14ac:dyDescent="0.2">
      <c r="A16" s="23" t="s">
        <v>93</v>
      </c>
      <c r="B16" s="18" t="s">
        <v>88</v>
      </c>
      <c r="C16" s="46">
        <v>1.18</v>
      </c>
      <c r="D16" s="48">
        <v>1.63</v>
      </c>
      <c r="F16" s="19"/>
    </row>
    <row r="17" spans="1:6" x14ac:dyDescent="0.2">
      <c r="A17" s="16" t="s">
        <v>80</v>
      </c>
      <c r="B17" s="18" t="s">
        <v>88</v>
      </c>
      <c r="C17" s="46">
        <v>1.47</v>
      </c>
      <c r="D17" s="48">
        <v>2.0299999999999998</v>
      </c>
      <c r="F17" s="19"/>
    </row>
    <row r="18" spans="1:6" x14ac:dyDescent="0.2">
      <c r="A18" s="23" t="s">
        <v>90</v>
      </c>
      <c r="B18" s="21" t="s">
        <v>86</v>
      </c>
      <c r="C18" s="46">
        <v>1.7204395152380951</v>
      </c>
      <c r="D18" s="48">
        <v>2.09</v>
      </c>
      <c r="F18" s="19"/>
    </row>
    <row r="19" spans="1:6" x14ac:dyDescent="0.2">
      <c r="A19" s="16" t="s">
        <v>78</v>
      </c>
      <c r="B19" s="21" t="s">
        <v>86</v>
      </c>
      <c r="C19" s="46">
        <v>1.2947207571428572</v>
      </c>
      <c r="D19" s="48">
        <v>1.79</v>
      </c>
      <c r="F19" s="19"/>
    </row>
    <row r="20" spans="1:6" x14ac:dyDescent="0.2">
      <c r="A20" s="23" t="s">
        <v>91</v>
      </c>
      <c r="B20" s="21" t="s">
        <v>86</v>
      </c>
      <c r="C20" s="46">
        <v>1.5370640366666666</v>
      </c>
      <c r="D20" s="48">
        <v>2.04</v>
      </c>
      <c r="F20" s="19"/>
    </row>
    <row r="21" spans="1:6" x14ac:dyDescent="0.2">
      <c r="A21" s="23" t="s">
        <v>92</v>
      </c>
      <c r="B21" s="21" t="s">
        <v>86</v>
      </c>
      <c r="C21" s="46">
        <v>1.5607949809523809</v>
      </c>
      <c r="D21" s="48">
        <v>2.2200000000000002</v>
      </c>
      <c r="F21" s="19"/>
    </row>
    <row r="22" spans="1:6" x14ac:dyDescent="0.2">
      <c r="A22" s="16" t="s">
        <v>79</v>
      </c>
      <c r="B22" s="21" t="s">
        <v>86</v>
      </c>
      <c r="C22" s="46">
        <v>1.3162943428571428</v>
      </c>
      <c r="D22" s="48">
        <v>1.76</v>
      </c>
      <c r="F22" s="19"/>
    </row>
    <row r="23" spans="1:6" x14ac:dyDescent="0.2">
      <c r="A23" s="23" t="s">
        <v>93</v>
      </c>
      <c r="B23" s="21" t="s">
        <v>86</v>
      </c>
      <c r="C23" s="46">
        <v>1.5</v>
      </c>
      <c r="D23" s="48">
        <v>2.0699999999999998</v>
      </c>
      <c r="F23" s="19"/>
    </row>
    <row r="24" spans="1:6" x14ac:dyDescent="0.2">
      <c r="A24" s="16" t="s">
        <v>80</v>
      </c>
      <c r="B24" s="21" t="s">
        <v>86</v>
      </c>
      <c r="C24" s="46">
        <v>1.22</v>
      </c>
      <c r="D24" s="48">
        <v>1.58</v>
      </c>
      <c r="F24" s="19"/>
    </row>
    <row r="25" spans="1:6" x14ac:dyDescent="0.2">
      <c r="A25" s="23" t="s">
        <v>90</v>
      </c>
      <c r="B25" s="22" t="s">
        <v>85</v>
      </c>
      <c r="C25" s="46">
        <v>1.4293734904761906</v>
      </c>
      <c r="D25" s="48">
        <v>1.7</v>
      </c>
      <c r="F25" s="19"/>
    </row>
    <row r="26" spans="1:6" x14ac:dyDescent="0.2">
      <c r="A26" s="16" t="s">
        <v>78</v>
      </c>
      <c r="B26" s="22" t="s">
        <v>85</v>
      </c>
      <c r="C26" s="46">
        <v>1.52</v>
      </c>
      <c r="D26" s="48">
        <v>2.06</v>
      </c>
      <c r="F26" s="19"/>
    </row>
    <row r="27" spans="1:6" x14ac:dyDescent="0.2">
      <c r="A27" s="23" t="s">
        <v>91</v>
      </c>
      <c r="B27" s="22" t="s">
        <v>85</v>
      </c>
      <c r="C27" s="46">
        <v>1.73</v>
      </c>
      <c r="D27" s="48">
        <v>2.2799999999999998</v>
      </c>
      <c r="F27" s="19"/>
    </row>
    <row r="28" spans="1:6" x14ac:dyDescent="0.2">
      <c r="A28" s="23" t="s">
        <v>92</v>
      </c>
      <c r="B28" s="22" t="s">
        <v>85</v>
      </c>
      <c r="C28" s="46">
        <v>1.3754395261904762</v>
      </c>
      <c r="D28" s="48">
        <v>1.63</v>
      </c>
      <c r="F28" s="19"/>
    </row>
    <row r="29" spans="1:6" x14ac:dyDescent="0.2">
      <c r="A29" s="16" t="s">
        <v>79</v>
      </c>
      <c r="B29" s="22" t="s">
        <v>85</v>
      </c>
      <c r="C29" s="46">
        <v>1.72</v>
      </c>
      <c r="D29" s="48">
        <v>2.34</v>
      </c>
      <c r="F29" s="19"/>
    </row>
    <row r="30" spans="1:6" x14ac:dyDescent="0.2">
      <c r="A30" s="23" t="s">
        <v>93</v>
      </c>
      <c r="B30" s="22" t="s">
        <v>85</v>
      </c>
      <c r="C30" s="46">
        <v>0.91</v>
      </c>
      <c r="D30" s="48">
        <v>1.17</v>
      </c>
      <c r="F30" s="19"/>
    </row>
    <row r="31" spans="1:6" x14ac:dyDescent="0.2">
      <c r="A31" s="16" t="s">
        <v>80</v>
      </c>
      <c r="B31" s="22" t="s">
        <v>85</v>
      </c>
      <c r="C31" s="46">
        <v>1.49</v>
      </c>
      <c r="D31" s="48">
        <v>1.8</v>
      </c>
      <c r="F31" s="19"/>
    </row>
    <row r="32" spans="1:6" x14ac:dyDescent="0.2">
      <c r="A32" s="23" t="s">
        <v>90</v>
      </c>
      <c r="B32" s="18" t="s">
        <v>87</v>
      </c>
      <c r="C32" s="46">
        <v>1.88</v>
      </c>
      <c r="D32" s="48">
        <v>2.68</v>
      </c>
      <c r="E32" s="19"/>
      <c r="F32" s="19"/>
    </row>
    <row r="33" spans="1:6" x14ac:dyDescent="0.2">
      <c r="A33" s="16" t="s">
        <v>78</v>
      </c>
      <c r="B33" s="18" t="s">
        <v>87</v>
      </c>
      <c r="C33" s="46">
        <v>1.470114009</v>
      </c>
      <c r="D33" s="48">
        <v>1.77</v>
      </c>
      <c r="E33" s="19"/>
      <c r="F33" s="19"/>
    </row>
    <row r="34" spans="1:6" x14ac:dyDescent="0.2">
      <c r="A34" s="23" t="s">
        <v>91</v>
      </c>
      <c r="B34" s="18" t="s">
        <v>87</v>
      </c>
      <c r="C34" s="46">
        <v>1.3723856657142857</v>
      </c>
      <c r="D34" s="48">
        <v>1.64</v>
      </c>
      <c r="E34" s="19"/>
      <c r="F34" s="19"/>
    </row>
    <row r="35" spans="1:6" x14ac:dyDescent="0.2">
      <c r="A35" s="23" t="s">
        <v>92</v>
      </c>
      <c r="B35" s="18" t="s">
        <v>87</v>
      </c>
      <c r="C35" s="46">
        <v>1.4385446619047619</v>
      </c>
      <c r="D35" s="48">
        <v>1.82</v>
      </c>
      <c r="E35" s="19"/>
      <c r="F35" s="19"/>
    </row>
    <row r="36" spans="1:6" x14ac:dyDescent="0.2">
      <c r="A36" s="16" t="s">
        <v>79</v>
      </c>
      <c r="B36" s="18" t="s">
        <v>87</v>
      </c>
      <c r="C36" s="46">
        <v>1.4916875947142856</v>
      </c>
      <c r="D36" s="48">
        <v>1.86</v>
      </c>
      <c r="E36" s="19"/>
      <c r="F36" s="19"/>
    </row>
    <row r="37" spans="1:6" x14ac:dyDescent="0.2">
      <c r="A37" s="23" t="s">
        <v>93</v>
      </c>
      <c r="B37" s="18" t="s">
        <v>87</v>
      </c>
      <c r="C37" s="46">
        <v>1.98</v>
      </c>
      <c r="D37" s="48">
        <v>2.6</v>
      </c>
      <c r="E37" s="19"/>
      <c r="F37" s="19"/>
    </row>
    <row r="38" spans="1:6" x14ac:dyDescent="0.2">
      <c r="A38" s="16" t="s">
        <v>80</v>
      </c>
      <c r="B38" s="18" t="s">
        <v>87</v>
      </c>
      <c r="C38" s="46">
        <v>1.58</v>
      </c>
      <c r="D38" s="48">
        <v>2.14</v>
      </c>
      <c r="E38" s="19"/>
      <c r="F38" s="19"/>
    </row>
    <row r="39" spans="1:6" x14ac:dyDescent="0.2">
      <c r="A39" s="23" t="s">
        <v>90</v>
      </c>
      <c r="B39" s="22" t="s">
        <v>84</v>
      </c>
      <c r="C39" s="46">
        <v>1.5032654190476191</v>
      </c>
      <c r="D39" s="48">
        <v>2.0099999999999998</v>
      </c>
      <c r="E39" s="19"/>
    </row>
    <row r="40" spans="1:6" x14ac:dyDescent="0.2">
      <c r="A40" s="16" t="s">
        <v>78</v>
      </c>
      <c r="B40" s="22" t="s">
        <v>84</v>
      </c>
      <c r="C40" s="46">
        <v>1.37</v>
      </c>
      <c r="D40" s="48">
        <v>1.86</v>
      </c>
      <c r="E40" s="19"/>
    </row>
    <row r="41" spans="1:6" x14ac:dyDescent="0.2">
      <c r="A41" s="23" t="s">
        <v>91</v>
      </c>
      <c r="B41" s="22" t="s">
        <v>84</v>
      </c>
      <c r="C41" s="46">
        <v>1.59</v>
      </c>
      <c r="D41" s="48">
        <v>1.88</v>
      </c>
      <c r="E41" s="19"/>
    </row>
    <row r="42" spans="1:6" x14ac:dyDescent="0.2">
      <c r="A42" s="23" t="s">
        <v>92</v>
      </c>
      <c r="B42" s="22" t="s">
        <v>84</v>
      </c>
      <c r="C42" s="46">
        <v>1.6147289452380953</v>
      </c>
      <c r="D42" s="48">
        <v>2.08</v>
      </c>
      <c r="E42" s="19"/>
    </row>
    <row r="43" spans="1:6" x14ac:dyDescent="0.2">
      <c r="A43" s="16" t="s">
        <v>79</v>
      </c>
      <c r="B43" s="22" t="s">
        <v>84</v>
      </c>
      <c r="C43" s="46">
        <v>1.5381427159523811</v>
      </c>
      <c r="D43" s="48">
        <v>1.9</v>
      </c>
      <c r="E43" s="19"/>
    </row>
    <row r="44" spans="1:6" x14ac:dyDescent="0.2">
      <c r="A44" s="23" t="s">
        <v>93</v>
      </c>
      <c r="B44" s="22" t="s">
        <v>84</v>
      </c>
      <c r="C44" s="46">
        <v>1.54</v>
      </c>
      <c r="D44" s="48">
        <v>1.98</v>
      </c>
      <c r="E44" s="19"/>
    </row>
    <row r="45" spans="1:6" x14ac:dyDescent="0.2">
      <c r="A45" s="16" t="s">
        <v>80</v>
      </c>
      <c r="B45" s="22" t="s">
        <v>84</v>
      </c>
      <c r="C45" s="46">
        <v>1</v>
      </c>
      <c r="D45" s="48">
        <v>1.26</v>
      </c>
      <c r="E45" s="19"/>
    </row>
    <row r="46" spans="1:6" x14ac:dyDescent="0.2">
      <c r="A46" s="23" t="s">
        <v>90</v>
      </c>
      <c r="B46" s="21" t="s">
        <v>83</v>
      </c>
      <c r="C46" s="46">
        <v>1.7276307104761905</v>
      </c>
      <c r="D46" s="48">
        <v>2.35</v>
      </c>
    </row>
    <row r="47" spans="1:6" x14ac:dyDescent="0.2">
      <c r="A47" s="16" t="s">
        <v>78</v>
      </c>
      <c r="B47" s="21" t="s">
        <v>83</v>
      </c>
      <c r="C47" s="46">
        <v>1.02</v>
      </c>
      <c r="D47" s="48">
        <v>1.25</v>
      </c>
    </row>
    <row r="48" spans="1:6" x14ac:dyDescent="0.2">
      <c r="A48" s="23" t="s">
        <v>91</v>
      </c>
      <c r="B48" s="21" t="s">
        <v>83</v>
      </c>
      <c r="C48" s="46">
        <v>1.42</v>
      </c>
      <c r="D48" s="48">
        <v>1.7</v>
      </c>
    </row>
    <row r="49" spans="1:4" x14ac:dyDescent="0.2">
      <c r="A49" s="23" t="s">
        <v>92</v>
      </c>
      <c r="B49" s="21" t="s">
        <v>83</v>
      </c>
      <c r="C49" s="46">
        <v>1.5679861761904763</v>
      </c>
      <c r="D49" s="48">
        <v>2.23</v>
      </c>
    </row>
    <row r="50" spans="1:4" x14ac:dyDescent="0.2">
      <c r="A50" s="16" t="s">
        <v>79</v>
      </c>
      <c r="B50" s="21" t="s">
        <v>83</v>
      </c>
      <c r="C50" s="46">
        <v>1.3091031476190476</v>
      </c>
      <c r="D50" s="48">
        <v>1.82</v>
      </c>
    </row>
    <row r="51" spans="1:4" x14ac:dyDescent="0.2">
      <c r="A51" s="23" t="s">
        <v>93</v>
      </c>
      <c r="B51" s="21" t="s">
        <v>83</v>
      </c>
      <c r="C51" s="46">
        <v>1.74</v>
      </c>
      <c r="D51" s="48">
        <v>2.2599999999999998</v>
      </c>
    </row>
    <row r="52" spans="1:4" x14ac:dyDescent="0.2">
      <c r="A52" s="16" t="s">
        <v>80</v>
      </c>
      <c r="B52" s="21" t="s">
        <v>83</v>
      </c>
      <c r="C52" s="46">
        <v>1.3091031476190476</v>
      </c>
      <c r="D52" s="48">
        <v>1.76</v>
      </c>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19"/>
  <sheetViews>
    <sheetView workbookViewId="0">
      <selection activeCell="A4" sqref="A4"/>
    </sheetView>
  </sheetViews>
  <sheetFormatPr defaultColWidth="10.140625" defaultRowHeight="12.75" x14ac:dyDescent="0.2"/>
  <cols>
    <col min="1" max="1" width="22.7109375" style="17" customWidth="1"/>
    <col min="2" max="2" width="19" style="17" bestFit="1" customWidth="1"/>
    <col min="3" max="3" width="12.7109375" style="17" bestFit="1" customWidth="1"/>
    <col min="4" max="16384" width="10.140625" style="17"/>
  </cols>
  <sheetData>
    <row r="1" spans="1:3" x14ac:dyDescent="0.2">
      <c r="A1" s="15" t="s">
        <v>98</v>
      </c>
    </row>
    <row r="3" spans="1:3" ht="13.5" thickBot="1" x14ac:dyDescent="0.25">
      <c r="A3" s="33" t="s">
        <v>96</v>
      </c>
      <c r="B3" s="33" t="s">
        <v>97</v>
      </c>
      <c r="C3" s="33" t="s">
        <v>46</v>
      </c>
    </row>
    <row r="4" spans="1:3" ht="13.5" thickTop="1" x14ac:dyDescent="0.2">
      <c r="A4" s="45" t="s">
        <v>79</v>
      </c>
      <c r="B4" s="17">
        <v>10000</v>
      </c>
      <c r="C4" s="46">
        <v>605000</v>
      </c>
    </row>
    <row r="5" spans="1:3" x14ac:dyDescent="0.2">
      <c r="A5" s="45" t="s">
        <v>79</v>
      </c>
      <c r="B5" s="17">
        <v>20000</v>
      </c>
      <c r="C5" s="46">
        <v>985000</v>
      </c>
    </row>
    <row r="6" spans="1:3" x14ac:dyDescent="0.2">
      <c r="A6" s="45" t="s">
        <v>80</v>
      </c>
      <c r="B6" s="17">
        <v>5000</v>
      </c>
      <c r="C6" s="46">
        <v>381000</v>
      </c>
    </row>
    <row r="7" spans="1:3" x14ac:dyDescent="0.2">
      <c r="A7" s="45" t="s">
        <v>80</v>
      </c>
      <c r="B7" s="17">
        <v>10000</v>
      </c>
      <c r="C7" s="46">
        <v>680000</v>
      </c>
    </row>
    <row r="8" spans="1:3" x14ac:dyDescent="0.2">
      <c r="A8" s="45"/>
      <c r="C8" s="46"/>
    </row>
    <row r="9" spans="1:3" ht="13.5" thickBot="1" x14ac:dyDescent="0.25">
      <c r="A9" s="34" t="s">
        <v>94</v>
      </c>
      <c r="B9" s="35" t="s">
        <v>95</v>
      </c>
      <c r="C9" s="47" t="s">
        <v>46</v>
      </c>
    </row>
    <row r="10" spans="1:3" ht="13.5" thickTop="1" x14ac:dyDescent="0.2">
      <c r="A10" s="45" t="s">
        <v>93</v>
      </c>
      <c r="B10" s="24">
        <v>15000</v>
      </c>
      <c r="C10" s="46">
        <v>917000</v>
      </c>
    </row>
    <row r="11" spans="1:3" x14ac:dyDescent="0.2">
      <c r="A11" s="45" t="s">
        <v>93</v>
      </c>
      <c r="B11" s="24">
        <v>20000</v>
      </c>
      <c r="C11" s="46">
        <v>1136000</v>
      </c>
    </row>
    <row r="12" spans="1:3" x14ac:dyDescent="0.2">
      <c r="A12" s="45" t="s">
        <v>78</v>
      </c>
      <c r="B12" s="24">
        <v>15000</v>
      </c>
      <c r="C12" s="46">
        <v>962000</v>
      </c>
    </row>
    <row r="13" spans="1:3" x14ac:dyDescent="0.2">
      <c r="A13" s="45" t="s">
        <v>78</v>
      </c>
      <c r="B13" s="24">
        <v>20000</v>
      </c>
      <c r="C13" s="46">
        <v>1180000</v>
      </c>
    </row>
    <row r="14" spans="1:3" x14ac:dyDescent="0.2">
      <c r="A14" s="45" t="s">
        <v>91</v>
      </c>
      <c r="B14" s="24">
        <v>15000</v>
      </c>
      <c r="C14" s="46">
        <v>874000</v>
      </c>
    </row>
    <row r="15" spans="1:3" x14ac:dyDescent="0.2">
      <c r="A15" s="45" t="s">
        <v>91</v>
      </c>
      <c r="B15" s="24">
        <v>20000</v>
      </c>
      <c r="C15" s="46">
        <v>1093000</v>
      </c>
    </row>
    <row r="16" spans="1:3" x14ac:dyDescent="0.2">
      <c r="A16" s="45" t="s">
        <v>92</v>
      </c>
      <c r="B16" s="24">
        <v>15000</v>
      </c>
      <c r="C16" s="46">
        <v>750000</v>
      </c>
    </row>
    <row r="17" spans="1:3" x14ac:dyDescent="0.2">
      <c r="A17" s="45" t="s">
        <v>92</v>
      </c>
      <c r="B17" s="24">
        <v>25000</v>
      </c>
      <c r="C17" s="46">
        <v>959000</v>
      </c>
    </row>
    <row r="18" spans="1:3" x14ac:dyDescent="0.2">
      <c r="A18" s="45" t="s">
        <v>90</v>
      </c>
      <c r="B18" s="24">
        <v>15000</v>
      </c>
      <c r="C18" s="46">
        <v>839000</v>
      </c>
    </row>
    <row r="19" spans="1:3" x14ac:dyDescent="0.2">
      <c r="A19" s="45" t="s">
        <v>90</v>
      </c>
      <c r="B19" s="24">
        <v>20000</v>
      </c>
      <c r="C19" s="46">
        <v>1058000</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64"/>
  <sheetViews>
    <sheetView workbookViewId="0"/>
  </sheetViews>
  <sheetFormatPr defaultColWidth="11.42578125" defaultRowHeight="12.75" x14ac:dyDescent="0.2"/>
  <cols>
    <col min="1" max="1" width="7.28515625" style="8" customWidth="1"/>
    <col min="2" max="3" width="8.42578125" customWidth="1"/>
  </cols>
  <sheetData>
    <row r="1" spans="1:3" x14ac:dyDescent="0.2">
      <c r="A1" s="14" t="s">
        <v>71</v>
      </c>
      <c r="B1" s="14"/>
    </row>
    <row r="2" spans="1:3" x14ac:dyDescent="0.2">
      <c r="B2" s="8"/>
    </row>
    <row r="3" spans="1:3" ht="13.5" thickBot="1" x14ac:dyDescent="0.25">
      <c r="A3" s="28" t="s">
        <v>41</v>
      </c>
      <c r="B3" s="28" t="s">
        <v>8</v>
      </c>
      <c r="C3" s="28" t="s">
        <v>9</v>
      </c>
    </row>
    <row r="4" spans="1:3" ht="13.5" thickTop="1" x14ac:dyDescent="0.2">
      <c r="A4" s="10">
        <v>40179</v>
      </c>
      <c r="B4" s="13">
        <v>1750</v>
      </c>
      <c r="C4" s="13">
        <v>50</v>
      </c>
    </row>
    <row r="5" spans="1:3" x14ac:dyDescent="0.2">
      <c r="A5" s="10">
        <v>40210</v>
      </c>
      <c r="B5" s="13">
        <v>1755</v>
      </c>
      <c r="C5" s="13">
        <v>50</v>
      </c>
    </row>
    <row r="6" spans="1:3" x14ac:dyDescent="0.2">
      <c r="A6" s="10">
        <v>40238</v>
      </c>
      <c r="B6" s="13">
        <v>1763</v>
      </c>
      <c r="C6" s="13">
        <v>51</v>
      </c>
    </row>
    <row r="7" spans="1:3" x14ac:dyDescent="0.2">
      <c r="A7" s="10">
        <v>40269</v>
      </c>
      <c r="B7" s="13">
        <v>1770</v>
      </c>
      <c r="C7" s="13">
        <v>51</v>
      </c>
    </row>
    <row r="8" spans="1:3" x14ac:dyDescent="0.2">
      <c r="A8" s="10">
        <v>40299</v>
      </c>
      <c r="B8" s="13">
        <v>1778</v>
      </c>
      <c r="C8" s="13">
        <v>51</v>
      </c>
    </row>
    <row r="9" spans="1:3" x14ac:dyDescent="0.2">
      <c r="A9" s="10">
        <v>40330</v>
      </c>
      <c r="B9" s="13">
        <v>1785</v>
      </c>
      <c r="C9" s="13">
        <v>51</v>
      </c>
    </row>
    <row r="10" spans="1:3" x14ac:dyDescent="0.2">
      <c r="A10" s="10">
        <v>40360</v>
      </c>
      <c r="B10" s="13">
        <v>1792</v>
      </c>
      <c r="C10" s="13">
        <v>51</v>
      </c>
    </row>
    <row r="11" spans="1:3" x14ac:dyDescent="0.2">
      <c r="A11" s="10">
        <v>40391</v>
      </c>
      <c r="B11" s="13">
        <v>1795</v>
      </c>
      <c r="C11" s="13">
        <v>51</v>
      </c>
    </row>
    <row r="12" spans="1:3" x14ac:dyDescent="0.2">
      <c r="A12" s="10">
        <v>40422</v>
      </c>
      <c r="B12" s="13">
        <v>1801</v>
      </c>
      <c r="C12" s="13">
        <v>52</v>
      </c>
    </row>
    <row r="13" spans="1:3" x14ac:dyDescent="0.2">
      <c r="A13" s="10">
        <v>40452</v>
      </c>
      <c r="B13" s="13">
        <v>1804</v>
      </c>
      <c r="C13" s="13">
        <v>52</v>
      </c>
    </row>
    <row r="14" spans="1:3" x14ac:dyDescent="0.2">
      <c r="A14" s="10">
        <v>40483</v>
      </c>
      <c r="B14" s="13">
        <v>1810</v>
      </c>
      <c r="C14" s="13">
        <v>52</v>
      </c>
    </row>
    <row r="15" spans="1:3" x14ac:dyDescent="0.2">
      <c r="A15" s="10">
        <v>40513</v>
      </c>
      <c r="B15" s="13">
        <v>1813</v>
      </c>
      <c r="C15" s="13">
        <v>52</v>
      </c>
    </row>
    <row r="16" spans="1:3" x14ac:dyDescent="0.2">
      <c r="A16" s="10">
        <v>40544</v>
      </c>
      <c r="B16" s="13">
        <v>1835</v>
      </c>
      <c r="C16" s="13">
        <v>55</v>
      </c>
    </row>
    <row r="17" spans="1:3" x14ac:dyDescent="0.2">
      <c r="A17" s="10">
        <v>40575</v>
      </c>
      <c r="B17" s="13">
        <v>1841</v>
      </c>
      <c r="C17" s="13">
        <v>55</v>
      </c>
    </row>
    <row r="18" spans="1:3" x14ac:dyDescent="0.2">
      <c r="A18" s="10">
        <v>40603</v>
      </c>
      <c r="B18" s="13">
        <v>1848</v>
      </c>
      <c r="C18" s="13">
        <v>55</v>
      </c>
    </row>
    <row r="19" spans="1:3" x14ac:dyDescent="0.2">
      <c r="A19" s="10">
        <v>40634</v>
      </c>
      <c r="B19" s="13">
        <v>1854</v>
      </c>
      <c r="C19" s="13">
        <v>55</v>
      </c>
    </row>
    <row r="20" spans="1:3" x14ac:dyDescent="0.2">
      <c r="A20" s="10">
        <v>40664</v>
      </c>
      <c r="B20" s="13">
        <v>1860</v>
      </c>
      <c r="C20" s="13">
        <v>56</v>
      </c>
    </row>
    <row r="21" spans="1:3" x14ac:dyDescent="0.2">
      <c r="A21" s="10">
        <v>40695</v>
      </c>
      <c r="B21" s="13">
        <v>1866</v>
      </c>
      <c r="C21" s="13">
        <v>56</v>
      </c>
    </row>
    <row r="22" spans="1:3" x14ac:dyDescent="0.2">
      <c r="A22" s="10">
        <v>40725</v>
      </c>
      <c r="B22" s="13">
        <v>1872</v>
      </c>
      <c r="C22" s="13">
        <v>56</v>
      </c>
    </row>
    <row r="23" spans="1:3" x14ac:dyDescent="0.2">
      <c r="A23" s="10">
        <v>40756</v>
      </c>
      <c r="B23" s="13">
        <v>1878</v>
      </c>
      <c r="C23" s="13">
        <v>56</v>
      </c>
    </row>
    <row r="24" spans="1:3" x14ac:dyDescent="0.2">
      <c r="A24" s="10">
        <v>40787</v>
      </c>
      <c r="B24" s="13">
        <v>1885</v>
      </c>
      <c r="C24" s="13">
        <v>56</v>
      </c>
    </row>
    <row r="25" spans="1:3" x14ac:dyDescent="0.2">
      <c r="A25" s="10">
        <v>40817</v>
      </c>
      <c r="B25" s="13">
        <v>1892</v>
      </c>
      <c r="C25" s="13">
        <v>57</v>
      </c>
    </row>
    <row r="26" spans="1:3" x14ac:dyDescent="0.2">
      <c r="A26" s="10">
        <v>40848</v>
      </c>
      <c r="B26" s="13">
        <v>1897</v>
      </c>
      <c r="C26" s="13">
        <v>57</v>
      </c>
    </row>
    <row r="27" spans="1:3" x14ac:dyDescent="0.2">
      <c r="A27" s="10">
        <v>40878</v>
      </c>
      <c r="B27" s="13">
        <v>1903</v>
      </c>
      <c r="C27" s="13">
        <v>57</v>
      </c>
    </row>
    <row r="28" spans="1:3" x14ac:dyDescent="0.2">
      <c r="A28" s="10">
        <v>40909</v>
      </c>
      <c r="B28" s="13">
        <v>1925</v>
      </c>
      <c r="C28" s="13">
        <v>59</v>
      </c>
    </row>
    <row r="29" spans="1:3" x14ac:dyDescent="0.2">
      <c r="A29" s="10">
        <v>40940</v>
      </c>
      <c r="B29" s="13">
        <v>1931</v>
      </c>
      <c r="C29" s="13">
        <v>59</v>
      </c>
    </row>
    <row r="30" spans="1:3" x14ac:dyDescent="0.2">
      <c r="A30" s="10">
        <v>40969</v>
      </c>
      <c r="B30" s="13">
        <v>1938</v>
      </c>
      <c r="C30" s="13">
        <v>59</v>
      </c>
    </row>
    <row r="31" spans="1:3" x14ac:dyDescent="0.2">
      <c r="A31" s="10">
        <v>41000</v>
      </c>
      <c r="B31" s="13">
        <v>1944</v>
      </c>
      <c r="C31" s="13">
        <v>59</v>
      </c>
    </row>
    <row r="32" spans="1:3" x14ac:dyDescent="0.2">
      <c r="A32" s="10">
        <v>41030</v>
      </c>
      <c r="B32" s="13">
        <v>1950</v>
      </c>
      <c r="C32" s="13">
        <v>59</v>
      </c>
    </row>
    <row r="33" spans="1:3" x14ac:dyDescent="0.2">
      <c r="A33" s="10">
        <v>41061</v>
      </c>
      <c r="B33" s="13">
        <v>1956</v>
      </c>
      <c r="C33" s="13">
        <v>60</v>
      </c>
    </row>
    <row r="34" spans="1:3" x14ac:dyDescent="0.2">
      <c r="A34" s="10">
        <v>41091</v>
      </c>
      <c r="B34" s="13">
        <v>1963</v>
      </c>
      <c r="C34" s="13">
        <v>60</v>
      </c>
    </row>
    <row r="35" spans="1:3" x14ac:dyDescent="0.2">
      <c r="A35" s="10">
        <v>41122</v>
      </c>
      <c r="B35" s="13">
        <v>1969</v>
      </c>
      <c r="C35" s="13">
        <v>60</v>
      </c>
    </row>
    <row r="36" spans="1:3" x14ac:dyDescent="0.2">
      <c r="A36" s="10">
        <v>41153</v>
      </c>
      <c r="B36" s="13">
        <v>1976</v>
      </c>
      <c r="C36" s="13">
        <v>60</v>
      </c>
    </row>
    <row r="37" spans="1:3" x14ac:dyDescent="0.2">
      <c r="A37" s="10">
        <v>41183</v>
      </c>
      <c r="B37" s="13">
        <v>1983</v>
      </c>
      <c r="C37" s="13">
        <v>60</v>
      </c>
    </row>
    <row r="38" spans="1:3" x14ac:dyDescent="0.2">
      <c r="A38" s="10">
        <v>41214</v>
      </c>
      <c r="B38" s="13">
        <v>1990</v>
      </c>
      <c r="C38" s="13">
        <v>61</v>
      </c>
    </row>
    <row r="39" spans="1:3" x14ac:dyDescent="0.2">
      <c r="A39" s="10">
        <v>41244</v>
      </c>
      <c r="B39" s="13">
        <v>1996</v>
      </c>
      <c r="C39" s="13">
        <v>61</v>
      </c>
    </row>
    <row r="40" spans="1:3" x14ac:dyDescent="0.2">
      <c r="A40" s="10">
        <v>41275</v>
      </c>
      <c r="B40" s="13">
        <v>1940</v>
      </c>
      <c r="C40" s="13">
        <v>59</v>
      </c>
    </row>
    <row r="41" spans="1:3" x14ac:dyDescent="0.2">
      <c r="A41" s="10">
        <v>41306</v>
      </c>
      <c r="B41" s="13">
        <v>1946</v>
      </c>
      <c r="C41" s="13">
        <v>59</v>
      </c>
    </row>
    <row r="42" spans="1:3" x14ac:dyDescent="0.2">
      <c r="A42" s="10">
        <v>41334</v>
      </c>
      <c r="B42" s="13">
        <v>1952</v>
      </c>
      <c r="C42" s="13">
        <v>59</v>
      </c>
    </row>
    <row r="43" spans="1:3" x14ac:dyDescent="0.2">
      <c r="A43" s="10">
        <v>41365</v>
      </c>
      <c r="B43" s="13">
        <v>1958</v>
      </c>
      <c r="C43" s="13">
        <v>59</v>
      </c>
    </row>
    <row r="44" spans="1:3" x14ac:dyDescent="0.2">
      <c r="A44" s="10">
        <v>41395</v>
      </c>
      <c r="B44" s="13">
        <v>1964</v>
      </c>
      <c r="C44" s="13">
        <v>60</v>
      </c>
    </row>
    <row r="45" spans="1:3" x14ac:dyDescent="0.2">
      <c r="A45" s="10">
        <v>41426</v>
      </c>
      <c r="B45" s="13">
        <v>1970</v>
      </c>
      <c r="C45" s="13">
        <v>60</v>
      </c>
    </row>
    <row r="46" spans="1:3" x14ac:dyDescent="0.2">
      <c r="A46" s="10">
        <v>41456</v>
      </c>
      <c r="B46" s="13">
        <v>1976</v>
      </c>
      <c r="C46" s="13">
        <v>60</v>
      </c>
    </row>
    <row r="47" spans="1:3" x14ac:dyDescent="0.2">
      <c r="A47" s="10">
        <v>41487</v>
      </c>
      <c r="B47" s="13">
        <v>1983</v>
      </c>
      <c r="C47" s="13">
        <v>60</v>
      </c>
    </row>
    <row r="48" spans="1:3" x14ac:dyDescent="0.2">
      <c r="A48" s="10">
        <v>41518</v>
      </c>
      <c r="B48" s="13">
        <v>1990</v>
      </c>
      <c r="C48" s="13">
        <v>60</v>
      </c>
    </row>
    <row r="49" spans="1:5" x14ac:dyDescent="0.2">
      <c r="A49" s="10">
        <v>41548</v>
      </c>
      <c r="B49" s="13">
        <v>1996</v>
      </c>
      <c r="C49" s="13">
        <v>60</v>
      </c>
    </row>
    <row r="50" spans="1:5" x14ac:dyDescent="0.2">
      <c r="A50" s="10">
        <v>41579</v>
      </c>
      <c r="B50" s="13">
        <v>2012</v>
      </c>
      <c r="C50" s="13">
        <v>61</v>
      </c>
    </row>
    <row r="51" spans="1:5" x14ac:dyDescent="0.2">
      <c r="A51" s="10">
        <v>41609</v>
      </c>
      <c r="B51" s="13">
        <v>2008</v>
      </c>
      <c r="C51" s="13">
        <v>61</v>
      </c>
    </row>
    <row r="52" spans="1:5" x14ac:dyDescent="0.2">
      <c r="A52" s="10">
        <v>41640</v>
      </c>
      <c r="B52" s="13">
        <v>2073</v>
      </c>
      <c r="C52" s="13">
        <v>63</v>
      </c>
    </row>
    <row r="53" spans="1:5" x14ac:dyDescent="0.2">
      <c r="A53" s="10">
        <v>41671</v>
      </c>
      <c r="B53" s="13">
        <v>2077</v>
      </c>
      <c r="C53" s="13">
        <v>63</v>
      </c>
      <c r="E53" s="2"/>
    </row>
    <row r="54" spans="1:5" x14ac:dyDescent="0.2">
      <c r="A54" s="10">
        <v>41699</v>
      </c>
      <c r="B54" s="13">
        <v>2081</v>
      </c>
      <c r="C54" s="13">
        <v>63</v>
      </c>
      <c r="E54" s="2"/>
    </row>
    <row r="55" spans="1:5" x14ac:dyDescent="0.2">
      <c r="A55" s="10">
        <v>41730</v>
      </c>
      <c r="B55" s="13">
        <v>2086</v>
      </c>
      <c r="C55" s="13">
        <v>63</v>
      </c>
      <c r="E55" s="2"/>
    </row>
    <row r="56" spans="1:5" x14ac:dyDescent="0.2">
      <c r="A56" s="10">
        <v>41760</v>
      </c>
      <c r="B56" s="13">
        <v>2092</v>
      </c>
      <c r="C56" s="13">
        <v>63</v>
      </c>
      <c r="E56" s="2"/>
    </row>
    <row r="57" spans="1:5" x14ac:dyDescent="0.2">
      <c r="A57" s="10">
        <v>41791</v>
      </c>
      <c r="B57" s="13">
        <v>2098</v>
      </c>
      <c r="C57" s="13">
        <v>63</v>
      </c>
      <c r="E57" s="2"/>
    </row>
    <row r="58" spans="1:5" x14ac:dyDescent="0.2">
      <c r="A58" s="10">
        <v>41821</v>
      </c>
      <c r="B58" s="13">
        <v>2104</v>
      </c>
      <c r="C58" s="13">
        <v>64</v>
      </c>
      <c r="E58" s="2"/>
    </row>
    <row r="59" spans="1:5" x14ac:dyDescent="0.2">
      <c r="A59" s="10">
        <v>41852</v>
      </c>
      <c r="B59" s="13">
        <v>2110</v>
      </c>
      <c r="C59" s="13">
        <v>64</v>
      </c>
      <c r="E59" s="2"/>
    </row>
    <row r="60" spans="1:5" x14ac:dyDescent="0.2">
      <c r="A60" s="10">
        <v>41883</v>
      </c>
      <c r="B60" s="13">
        <v>2116</v>
      </c>
      <c r="C60" s="13">
        <v>64</v>
      </c>
      <c r="E60" s="2"/>
    </row>
    <row r="61" spans="1:5" x14ac:dyDescent="0.2">
      <c r="A61" s="10">
        <v>41913</v>
      </c>
      <c r="B61" s="13">
        <v>2122</v>
      </c>
      <c r="C61" s="13">
        <v>64</v>
      </c>
      <c r="E61" s="2"/>
    </row>
    <row r="62" spans="1:5" x14ac:dyDescent="0.2">
      <c r="A62" s="10">
        <v>41944</v>
      </c>
      <c r="B62" s="13">
        <v>2129</v>
      </c>
      <c r="C62" s="13">
        <v>64</v>
      </c>
      <c r="E62" s="2"/>
    </row>
    <row r="63" spans="1:5" x14ac:dyDescent="0.2">
      <c r="A63" s="10">
        <v>41974</v>
      </c>
      <c r="B63" s="13">
        <v>2135</v>
      </c>
      <c r="C63" s="13">
        <v>64</v>
      </c>
      <c r="E63" s="2"/>
    </row>
    <row r="64" spans="1:5" x14ac:dyDescent="0.2">
      <c r="E64" s="2"/>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65"/>
  <sheetViews>
    <sheetView workbookViewId="0">
      <selection activeCell="J25" sqref="J25"/>
    </sheetView>
  </sheetViews>
  <sheetFormatPr defaultColWidth="11.42578125" defaultRowHeight="12.75" x14ac:dyDescent="0.2"/>
  <cols>
    <col min="1" max="1" width="7.7109375" style="8" customWidth="1"/>
    <col min="2" max="2" width="14.7109375" customWidth="1"/>
    <col min="3" max="3" width="12.42578125" bestFit="1" customWidth="1"/>
    <col min="4" max="4" width="9.7109375" customWidth="1"/>
  </cols>
  <sheetData>
    <row r="1" spans="1:4" x14ac:dyDescent="0.2">
      <c r="A1" s="14" t="s">
        <v>74</v>
      </c>
      <c r="B1" s="14"/>
      <c r="C1" s="7"/>
    </row>
    <row r="2" spans="1:4" x14ac:dyDescent="0.2">
      <c r="B2" s="8"/>
    </row>
    <row r="3" spans="1:4" ht="13.5" thickBot="1" x14ac:dyDescent="0.25">
      <c r="A3" s="28" t="s">
        <v>41</v>
      </c>
      <c r="B3" s="44" t="s">
        <v>72</v>
      </c>
      <c r="C3" s="28" t="s">
        <v>73</v>
      </c>
      <c r="D3" s="28" t="s">
        <v>75</v>
      </c>
    </row>
    <row r="4" spans="1:4" ht="13.5" thickTop="1" x14ac:dyDescent="0.2">
      <c r="A4" s="10">
        <v>40179</v>
      </c>
      <c r="B4" s="13">
        <v>633073</v>
      </c>
      <c r="C4" s="12">
        <v>140467</v>
      </c>
      <c r="D4" s="12">
        <v>7244</v>
      </c>
    </row>
    <row r="5" spans="1:4" x14ac:dyDescent="0.2">
      <c r="A5" s="10">
        <v>40210</v>
      </c>
      <c r="B5" s="13">
        <v>607904</v>
      </c>
      <c r="C5" s="12">
        <v>165636</v>
      </c>
      <c r="D5" s="12">
        <v>7679</v>
      </c>
    </row>
    <row r="6" spans="1:4" x14ac:dyDescent="0.2">
      <c r="A6" s="10">
        <v>40238</v>
      </c>
      <c r="B6" s="13">
        <v>630687</v>
      </c>
      <c r="C6" s="12">
        <v>142853</v>
      </c>
      <c r="D6" s="12">
        <v>6887</v>
      </c>
    </row>
    <row r="7" spans="1:4" x14ac:dyDescent="0.2">
      <c r="A7" s="10">
        <v>40269</v>
      </c>
      <c r="B7" s="13">
        <v>613401</v>
      </c>
      <c r="C7" s="12">
        <v>160139</v>
      </c>
      <c r="D7" s="12">
        <v>6917</v>
      </c>
    </row>
    <row r="8" spans="1:4" x14ac:dyDescent="0.2">
      <c r="A8" s="10">
        <v>40299</v>
      </c>
      <c r="B8" s="13">
        <v>607664</v>
      </c>
      <c r="C8" s="12">
        <v>165876</v>
      </c>
      <c r="D8" s="12">
        <v>8316</v>
      </c>
    </row>
    <row r="9" spans="1:4" x14ac:dyDescent="0.2">
      <c r="A9" s="10">
        <v>40330</v>
      </c>
      <c r="B9" s="13">
        <v>632967</v>
      </c>
      <c r="C9" s="12">
        <v>140573</v>
      </c>
      <c r="D9" s="12">
        <v>7428</v>
      </c>
    </row>
    <row r="10" spans="1:4" x14ac:dyDescent="0.2">
      <c r="A10" s="10">
        <v>40360</v>
      </c>
      <c r="B10" s="13">
        <v>609604</v>
      </c>
      <c r="C10" s="12">
        <v>163936</v>
      </c>
      <c r="D10" s="12">
        <v>8737</v>
      </c>
    </row>
    <row r="11" spans="1:4" x14ac:dyDescent="0.2">
      <c r="A11" s="10">
        <v>40391</v>
      </c>
      <c r="B11" s="13">
        <v>607749</v>
      </c>
      <c r="C11" s="12">
        <v>165791</v>
      </c>
      <c r="D11" s="12">
        <v>7054</v>
      </c>
    </row>
    <row r="12" spans="1:4" x14ac:dyDescent="0.2">
      <c r="A12" s="10">
        <v>40422</v>
      </c>
      <c r="B12" s="13">
        <v>603367</v>
      </c>
      <c r="C12" s="12">
        <v>170173</v>
      </c>
      <c r="D12" s="12">
        <v>8862</v>
      </c>
    </row>
    <row r="13" spans="1:4" x14ac:dyDescent="0.2">
      <c r="A13" s="10">
        <v>40452</v>
      </c>
      <c r="B13" s="13">
        <v>629083</v>
      </c>
      <c r="C13" s="12">
        <v>144457</v>
      </c>
      <c r="D13" s="12">
        <v>8488</v>
      </c>
    </row>
    <row r="14" spans="1:4" x14ac:dyDescent="0.2">
      <c r="A14" s="10">
        <v>40483</v>
      </c>
      <c r="B14" s="13">
        <v>611995</v>
      </c>
      <c r="C14" s="12">
        <v>161545</v>
      </c>
      <c r="D14" s="12">
        <v>7049</v>
      </c>
    </row>
    <row r="15" spans="1:4" x14ac:dyDescent="0.2">
      <c r="A15" s="10">
        <v>40513</v>
      </c>
      <c r="B15" s="13">
        <v>625712</v>
      </c>
      <c r="C15" s="12">
        <v>147828</v>
      </c>
      <c r="D15" s="12">
        <v>8807</v>
      </c>
    </row>
    <row r="16" spans="1:4" x14ac:dyDescent="0.2">
      <c r="A16" s="10">
        <v>40544</v>
      </c>
      <c r="B16" s="13">
        <v>656123</v>
      </c>
      <c r="C16" s="12">
        <v>175447</v>
      </c>
      <c r="D16" s="12">
        <v>7430</v>
      </c>
    </row>
    <row r="17" spans="1:4" x14ac:dyDescent="0.2">
      <c r="A17" s="10">
        <v>40575</v>
      </c>
      <c r="B17" s="13">
        <v>652679</v>
      </c>
      <c r="C17" s="12">
        <v>178891</v>
      </c>
      <c r="D17" s="12">
        <v>6791</v>
      </c>
    </row>
    <row r="18" spans="1:4" x14ac:dyDescent="0.2">
      <c r="A18" s="10">
        <v>40603</v>
      </c>
      <c r="B18" s="13">
        <v>655521</v>
      </c>
      <c r="C18" s="12">
        <v>176049</v>
      </c>
      <c r="D18" s="12">
        <v>8013</v>
      </c>
    </row>
    <row r="19" spans="1:4" x14ac:dyDescent="0.2">
      <c r="A19" s="10">
        <v>40634</v>
      </c>
      <c r="B19" s="13">
        <v>676581</v>
      </c>
      <c r="C19" s="12">
        <v>154989</v>
      </c>
      <c r="D19" s="12">
        <v>8979</v>
      </c>
    </row>
    <row r="20" spans="1:4" x14ac:dyDescent="0.2">
      <c r="A20" s="10">
        <v>40664</v>
      </c>
      <c r="B20" s="13">
        <v>676581</v>
      </c>
      <c r="C20" s="12">
        <v>154989</v>
      </c>
      <c r="D20" s="12">
        <v>7484</v>
      </c>
    </row>
    <row r="21" spans="1:4" x14ac:dyDescent="0.2">
      <c r="A21" s="10">
        <v>40695</v>
      </c>
      <c r="B21" s="13">
        <v>656440</v>
      </c>
      <c r="C21" s="12">
        <v>175130</v>
      </c>
      <c r="D21" s="12">
        <v>7858</v>
      </c>
    </row>
    <row r="22" spans="1:4" x14ac:dyDescent="0.2">
      <c r="A22" s="10">
        <v>40725</v>
      </c>
      <c r="B22" s="13">
        <v>661969</v>
      </c>
      <c r="C22" s="12">
        <v>169601</v>
      </c>
      <c r="D22" s="12">
        <v>7424</v>
      </c>
    </row>
    <row r="23" spans="1:4" x14ac:dyDescent="0.2">
      <c r="A23" s="10">
        <v>40756</v>
      </c>
      <c r="B23" s="13">
        <v>677212</v>
      </c>
      <c r="C23" s="12">
        <v>154358</v>
      </c>
      <c r="D23" s="12">
        <v>6848</v>
      </c>
    </row>
    <row r="24" spans="1:4" x14ac:dyDescent="0.2">
      <c r="A24" s="10">
        <v>40787</v>
      </c>
      <c r="B24" s="13">
        <v>653545</v>
      </c>
      <c r="C24" s="12">
        <v>178025</v>
      </c>
      <c r="D24" s="12">
        <v>6751</v>
      </c>
    </row>
    <row r="25" spans="1:4" x14ac:dyDescent="0.2">
      <c r="A25" s="10">
        <v>40817</v>
      </c>
      <c r="B25" s="13">
        <v>657388</v>
      </c>
      <c r="C25" s="12">
        <v>174182</v>
      </c>
      <c r="D25" s="12">
        <v>8160</v>
      </c>
    </row>
    <row r="26" spans="1:4" x14ac:dyDescent="0.2">
      <c r="A26" s="10">
        <v>40848</v>
      </c>
      <c r="B26" s="13">
        <v>672475</v>
      </c>
      <c r="C26" s="12">
        <v>159095</v>
      </c>
      <c r="D26" s="12">
        <v>7898</v>
      </c>
    </row>
    <row r="27" spans="1:4" x14ac:dyDescent="0.2">
      <c r="A27" s="10">
        <v>40878</v>
      </c>
      <c r="B27" s="13">
        <v>656325</v>
      </c>
      <c r="C27" s="12">
        <v>175245</v>
      </c>
      <c r="D27" s="12">
        <v>8953</v>
      </c>
    </row>
    <row r="28" spans="1:4" x14ac:dyDescent="0.2">
      <c r="A28" s="10">
        <v>40909</v>
      </c>
      <c r="B28" s="13">
        <v>723594</v>
      </c>
      <c r="C28" s="12">
        <v>226526</v>
      </c>
      <c r="D28" s="12">
        <v>9443</v>
      </c>
    </row>
    <row r="29" spans="1:4" x14ac:dyDescent="0.2">
      <c r="A29" s="10">
        <v>40940</v>
      </c>
      <c r="B29" s="13">
        <v>759042</v>
      </c>
      <c r="C29" s="12">
        <v>191078</v>
      </c>
      <c r="D29" s="12">
        <v>8464</v>
      </c>
    </row>
    <row r="30" spans="1:4" x14ac:dyDescent="0.2">
      <c r="A30" s="10">
        <v>40969</v>
      </c>
      <c r="B30" s="13">
        <v>749187</v>
      </c>
      <c r="C30" s="12">
        <v>200933</v>
      </c>
      <c r="D30" s="12">
        <v>10264</v>
      </c>
    </row>
    <row r="31" spans="1:4" x14ac:dyDescent="0.2">
      <c r="A31" s="10">
        <v>41000</v>
      </c>
      <c r="B31" s="13">
        <v>751499</v>
      </c>
      <c r="C31" s="12">
        <v>198621</v>
      </c>
      <c r="D31" s="12">
        <v>8547</v>
      </c>
    </row>
    <row r="32" spans="1:4" x14ac:dyDescent="0.2">
      <c r="A32" s="10">
        <v>41030</v>
      </c>
      <c r="B32" s="13">
        <v>741452</v>
      </c>
      <c r="C32" s="12">
        <v>208668</v>
      </c>
      <c r="D32" s="12">
        <v>8578</v>
      </c>
    </row>
    <row r="33" spans="1:4" x14ac:dyDescent="0.2">
      <c r="A33" s="10">
        <v>41061</v>
      </c>
      <c r="B33" s="13">
        <v>729122</v>
      </c>
      <c r="C33" s="12">
        <v>220998</v>
      </c>
      <c r="D33" s="12">
        <v>9519</v>
      </c>
    </row>
    <row r="34" spans="1:4" x14ac:dyDescent="0.2">
      <c r="A34" s="10">
        <v>41091</v>
      </c>
      <c r="B34" s="13">
        <v>734783</v>
      </c>
      <c r="C34" s="12">
        <v>215337</v>
      </c>
      <c r="D34" s="12">
        <v>9343</v>
      </c>
    </row>
    <row r="35" spans="1:4" x14ac:dyDescent="0.2">
      <c r="A35" s="10">
        <v>41122</v>
      </c>
      <c r="B35" s="13">
        <v>748208</v>
      </c>
      <c r="C35" s="12">
        <v>201912</v>
      </c>
      <c r="D35" s="12">
        <v>8448</v>
      </c>
    </row>
    <row r="36" spans="1:4" x14ac:dyDescent="0.2">
      <c r="A36" s="10">
        <v>41153</v>
      </c>
      <c r="B36" s="13">
        <v>738186</v>
      </c>
      <c r="C36" s="12">
        <v>211934</v>
      </c>
      <c r="D36" s="12">
        <v>9957</v>
      </c>
    </row>
    <row r="37" spans="1:4" x14ac:dyDescent="0.2">
      <c r="A37" s="10">
        <v>41183</v>
      </c>
      <c r="B37" s="13">
        <v>759403</v>
      </c>
      <c r="C37" s="12">
        <v>190717</v>
      </c>
      <c r="D37" s="12">
        <v>9738</v>
      </c>
    </row>
    <row r="38" spans="1:4" x14ac:dyDescent="0.2">
      <c r="A38" s="10">
        <v>41214</v>
      </c>
      <c r="B38" s="13">
        <v>726183</v>
      </c>
      <c r="C38" s="12">
        <v>223937</v>
      </c>
      <c r="D38" s="12">
        <v>9785</v>
      </c>
    </row>
    <row r="39" spans="1:4" x14ac:dyDescent="0.2">
      <c r="A39" s="10">
        <v>41244</v>
      </c>
      <c r="B39" s="13">
        <v>757037</v>
      </c>
      <c r="C39" s="12">
        <v>193083</v>
      </c>
      <c r="D39" s="12">
        <v>8191</v>
      </c>
    </row>
    <row r="40" spans="1:4" x14ac:dyDescent="0.2">
      <c r="A40" s="10">
        <v>41275</v>
      </c>
      <c r="B40" s="13">
        <v>672232</v>
      </c>
      <c r="C40" s="12">
        <v>179138</v>
      </c>
      <c r="D40" s="12">
        <v>9914</v>
      </c>
    </row>
    <row r="41" spans="1:4" x14ac:dyDescent="0.2">
      <c r="A41" s="10">
        <v>41306</v>
      </c>
      <c r="B41" s="13">
        <v>665023</v>
      </c>
      <c r="C41" s="12">
        <v>186347</v>
      </c>
      <c r="D41" s="12">
        <v>9954</v>
      </c>
    </row>
    <row r="42" spans="1:4" x14ac:dyDescent="0.2">
      <c r="A42" s="10">
        <v>41334</v>
      </c>
      <c r="B42" s="13">
        <v>667657</v>
      </c>
      <c r="C42" s="12">
        <v>183713</v>
      </c>
      <c r="D42" s="12">
        <v>10859</v>
      </c>
    </row>
    <row r="43" spans="1:4" x14ac:dyDescent="0.2">
      <c r="A43" s="10">
        <v>41365</v>
      </c>
      <c r="B43" s="13">
        <v>654198</v>
      </c>
      <c r="C43" s="12">
        <v>197172</v>
      </c>
      <c r="D43" s="12">
        <v>9730</v>
      </c>
    </row>
    <row r="44" spans="1:4" x14ac:dyDescent="0.2">
      <c r="A44" s="10">
        <v>41395</v>
      </c>
      <c r="B44" s="13">
        <v>659435</v>
      </c>
      <c r="C44" s="12">
        <v>191935</v>
      </c>
      <c r="D44" s="12">
        <v>10430</v>
      </c>
    </row>
    <row r="45" spans="1:4" x14ac:dyDescent="0.2">
      <c r="A45" s="10">
        <v>41426</v>
      </c>
      <c r="B45" s="13">
        <v>661190</v>
      </c>
      <c r="C45" s="12">
        <v>190180</v>
      </c>
      <c r="D45" s="12">
        <v>10222</v>
      </c>
    </row>
    <row r="46" spans="1:4" x14ac:dyDescent="0.2">
      <c r="A46" s="10">
        <v>41456</v>
      </c>
      <c r="B46" s="13">
        <v>647321</v>
      </c>
      <c r="C46" s="12">
        <v>204049</v>
      </c>
      <c r="D46" s="12">
        <v>10102</v>
      </c>
    </row>
    <row r="47" spans="1:4" x14ac:dyDescent="0.2">
      <c r="A47" s="10">
        <v>41487</v>
      </c>
      <c r="B47" s="13">
        <v>666743</v>
      </c>
      <c r="C47" s="12">
        <v>184627</v>
      </c>
      <c r="D47" s="12">
        <v>10610</v>
      </c>
    </row>
    <row r="48" spans="1:4" x14ac:dyDescent="0.2">
      <c r="A48" s="10">
        <v>41518</v>
      </c>
      <c r="B48" s="13">
        <v>678705</v>
      </c>
      <c r="C48" s="12">
        <v>172665</v>
      </c>
      <c r="D48" s="12">
        <v>9374</v>
      </c>
    </row>
    <row r="49" spans="1:4" x14ac:dyDescent="0.2">
      <c r="A49" s="10">
        <v>41548</v>
      </c>
      <c r="B49" s="13">
        <v>658990</v>
      </c>
      <c r="C49" s="12">
        <v>192380</v>
      </c>
      <c r="D49" s="12">
        <v>10830</v>
      </c>
    </row>
    <row r="50" spans="1:4" x14ac:dyDescent="0.2">
      <c r="A50" s="10">
        <v>41579</v>
      </c>
      <c r="B50" s="13">
        <v>656221</v>
      </c>
      <c r="C50" s="12">
        <v>195149</v>
      </c>
      <c r="D50" s="12">
        <v>9017</v>
      </c>
    </row>
    <row r="51" spans="1:4" x14ac:dyDescent="0.2">
      <c r="A51" s="10">
        <v>41609</v>
      </c>
      <c r="B51" s="13">
        <v>676934</v>
      </c>
      <c r="C51" s="12">
        <v>174436</v>
      </c>
      <c r="D51" s="12">
        <v>10423</v>
      </c>
    </row>
    <row r="52" spans="1:4" x14ac:dyDescent="0.2">
      <c r="A52" s="10">
        <v>41640</v>
      </c>
      <c r="B52" s="13">
        <v>641571</v>
      </c>
      <c r="C52" s="12">
        <v>210589</v>
      </c>
      <c r="D52" s="12">
        <v>9985</v>
      </c>
    </row>
    <row r="53" spans="1:4" x14ac:dyDescent="0.2">
      <c r="A53" s="10">
        <v>41671</v>
      </c>
      <c r="B53" s="13">
        <v>634973</v>
      </c>
      <c r="C53" s="12">
        <v>217187</v>
      </c>
      <c r="D53" s="12">
        <v>9766</v>
      </c>
    </row>
    <row r="54" spans="1:4" x14ac:dyDescent="0.2">
      <c r="A54" s="10">
        <v>41699</v>
      </c>
      <c r="B54" s="13">
        <v>662054</v>
      </c>
      <c r="C54" s="12">
        <v>190106</v>
      </c>
      <c r="D54" s="12">
        <v>11148</v>
      </c>
    </row>
    <row r="55" spans="1:4" x14ac:dyDescent="0.2">
      <c r="A55" s="10">
        <v>41730</v>
      </c>
      <c r="B55" s="13">
        <v>654962</v>
      </c>
      <c r="C55" s="12">
        <v>197198</v>
      </c>
      <c r="D55" s="12">
        <v>9339</v>
      </c>
    </row>
    <row r="56" spans="1:4" x14ac:dyDescent="0.2">
      <c r="A56" s="10">
        <v>41760</v>
      </c>
      <c r="B56" s="13">
        <v>645579</v>
      </c>
      <c r="C56" s="12">
        <v>206581</v>
      </c>
      <c r="D56" s="12">
        <v>9468</v>
      </c>
    </row>
    <row r="57" spans="1:4" x14ac:dyDescent="0.2">
      <c r="A57" s="10">
        <v>41791</v>
      </c>
      <c r="B57" s="13">
        <v>658112</v>
      </c>
      <c r="C57" s="12">
        <v>194048</v>
      </c>
      <c r="D57" s="12">
        <v>10324</v>
      </c>
    </row>
    <row r="58" spans="1:4" x14ac:dyDescent="0.2">
      <c r="A58" s="10">
        <v>41821</v>
      </c>
      <c r="B58" s="13">
        <v>637711</v>
      </c>
      <c r="C58" s="12">
        <v>214449</v>
      </c>
      <c r="D58" s="12">
        <v>9737</v>
      </c>
    </row>
    <row r="59" spans="1:4" x14ac:dyDescent="0.2">
      <c r="A59" s="10">
        <v>41852</v>
      </c>
      <c r="B59" s="13">
        <v>638317</v>
      </c>
      <c r="C59" s="12">
        <v>213843</v>
      </c>
      <c r="D59" s="12">
        <v>9290</v>
      </c>
    </row>
    <row r="60" spans="1:4" x14ac:dyDescent="0.2">
      <c r="A60" s="10">
        <v>41883</v>
      </c>
      <c r="B60" s="13">
        <v>651996</v>
      </c>
      <c r="C60" s="12">
        <v>200164</v>
      </c>
      <c r="D60" s="12">
        <v>9213</v>
      </c>
    </row>
    <row r="61" spans="1:4" x14ac:dyDescent="0.2">
      <c r="A61" s="10">
        <v>41913</v>
      </c>
      <c r="B61" s="13">
        <v>630766</v>
      </c>
      <c r="C61" s="12">
        <v>221394</v>
      </c>
      <c r="D61" s="12">
        <v>10143</v>
      </c>
    </row>
    <row r="62" spans="1:4" x14ac:dyDescent="0.2">
      <c r="A62" s="10">
        <v>41944</v>
      </c>
      <c r="B62" s="13">
        <v>645095</v>
      </c>
      <c r="C62" s="12">
        <v>207065</v>
      </c>
      <c r="D62" s="12">
        <v>10383</v>
      </c>
    </row>
    <row r="63" spans="1:4" x14ac:dyDescent="0.2">
      <c r="A63" s="10">
        <v>41974</v>
      </c>
      <c r="B63" s="13">
        <v>637807</v>
      </c>
      <c r="C63" s="12">
        <v>214353</v>
      </c>
      <c r="D63" s="12">
        <v>9059</v>
      </c>
    </row>
    <row r="65" spans="2:4" x14ac:dyDescent="0.2">
      <c r="B65" s="12"/>
      <c r="C65" s="12"/>
      <c r="D65" s="12"/>
    </row>
  </sheetData>
  <pageMargins left="0.75" right="0.75" top="1" bottom="1" header="0.5" footer="0.5"/>
  <pageSetup orientation="portrait" horizontalDpi="4294967292" verticalDpi="4294967292"/>
  <headerFooter alignWithMargins="0"/>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F63"/>
  <sheetViews>
    <sheetView workbookViewId="0"/>
  </sheetViews>
  <sheetFormatPr defaultColWidth="8.7109375" defaultRowHeight="12.75" x14ac:dyDescent="0.2"/>
  <cols>
    <col min="1" max="1" width="8.28515625" style="8" customWidth="1"/>
    <col min="2" max="2" width="8.7109375" customWidth="1"/>
    <col min="3" max="3" width="5.7109375" customWidth="1"/>
    <col min="4" max="4" width="8" customWidth="1"/>
    <col min="5" max="5" width="8.42578125" customWidth="1"/>
    <col min="6" max="6" width="9.42578125" customWidth="1"/>
  </cols>
  <sheetData>
    <row r="1" spans="1:6" x14ac:dyDescent="0.2">
      <c r="A1" s="14" t="s">
        <v>66</v>
      </c>
      <c r="B1" s="14"/>
    </row>
    <row r="3" spans="1:6" ht="13.5" thickBot="1" x14ac:dyDescent="0.25">
      <c r="A3" s="28" t="s">
        <v>41</v>
      </c>
      <c r="B3" s="28" t="s">
        <v>2</v>
      </c>
      <c r="C3" s="28" t="s">
        <v>3</v>
      </c>
      <c r="D3" s="28" t="s">
        <v>4</v>
      </c>
      <c r="E3" s="28" t="s">
        <v>5</v>
      </c>
      <c r="F3" s="28" t="s">
        <v>1</v>
      </c>
    </row>
    <row r="4" spans="1:6" ht="13.5" thickTop="1" x14ac:dyDescent="0.2">
      <c r="A4" s="10">
        <v>40179</v>
      </c>
      <c r="B4" s="3">
        <v>60000</v>
      </c>
      <c r="C4" s="3">
        <v>571.42857142857144</v>
      </c>
      <c r="D4" s="3">
        <v>13090.90909090909</v>
      </c>
      <c r="E4" s="3">
        <v>1045</v>
      </c>
      <c r="F4" s="3">
        <v>74662.337662337668</v>
      </c>
    </row>
    <row r="5" spans="1:6" x14ac:dyDescent="0.2">
      <c r="A5" s="10">
        <v>40210</v>
      </c>
      <c r="B5" s="3">
        <v>77184.466019417479</v>
      </c>
      <c r="C5" s="3">
        <v>611.11111111111109</v>
      </c>
      <c r="D5" s="3">
        <v>17678.571428571428</v>
      </c>
      <c r="E5" s="3">
        <v>1111.1111111111111</v>
      </c>
      <c r="F5" s="3">
        <v>96585.259670211133</v>
      </c>
    </row>
    <row r="6" spans="1:6" x14ac:dyDescent="0.2">
      <c r="A6" s="10">
        <v>40238</v>
      </c>
      <c r="B6" s="3">
        <v>77884.61538461539</v>
      </c>
      <c r="C6" s="3">
        <v>657.8947368421052</v>
      </c>
      <c r="D6" s="3">
        <v>22758.62068965517</v>
      </c>
      <c r="E6" s="3">
        <v>1067.9611650485438</v>
      </c>
      <c r="F6" s="3">
        <v>102369.09197616122</v>
      </c>
    </row>
    <row r="7" spans="1:6" x14ac:dyDescent="0.2">
      <c r="A7" s="10">
        <v>40269</v>
      </c>
      <c r="B7" s="3">
        <v>86190.476190476198</v>
      </c>
      <c r="C7" s="3">
        <v>777.77777777777783</v>
      </c>
      <c r="D7" s="3">
        <v>27966.101694915254</v>
      </c>
      <c r="E7" s="3">
        <v>1237.1134020618556</v>
      </c>
      <c r="F7" s="3">
        <v>116171.4690652311</v>
      </c>
    </row>
    <row r="8" spans="1:6" x14ac:dyDescent="0.2">
      <c r="A8" s="10">
        <v>40299</v>
      </c>
      <c r="B8" s="3">
        <v>96116.504854368934</v>
      </c>
      <c r="C8" s="3">
        <v>885.71428571428578</v>
      </c>
      <c r="D8" s="3">
        <v>27894.736842105263</v>
      </c>
      <c r="E8" s="3">
        <v>1313.1313131313132</v>
      </c>
      <c r="F8" s="3">
        <v>126210.0872953198</v>
      </c>
    </row>
    <row r="9" spans="1:6" x14ac:dyDescent="0.2">
      <c r="A9" s="10">
        <v>40330</v>
      </c>
      <c r="B9" s="3">
        <v>97142.857142857145</v>
      </c>
      <c r="C9" s="3">
        <v>882.35294117647049</v>
      </c>
      <c r="D9" s="3">
        <v>30566.037735849059</v>
      </c>
      <c r="E9" s="3">
        <v>1176.4705882352941</v>
      </c>
      <c r="F9" s="3">
        <v>129767.71840811797</v>
      </c>
    </row>
    <row r="10" spans="1:6" x14ac:dyDescent="0.2">
      <c r="A10" s="10">
        <v>40360</v>
      </c>
      <c r="B10" s="3">
        <v>84757.281553398061</v>
      </c>
      <c r="C10" s="3">
        <v>848.4848484848485</v>
      </c>
      <c r="D10" s="3">
        <v>29444.444444444445</v>
      </c>
      <c r="E10" s="3">
        <v>1359.2233009708739</v>
      </c>
      <c r="F10" s="3">
        <v>116409.43414729823</v>
      </c>
    </row>
    <row r="11" spans="1:6" x14ac:dyDescent="0.2">
      <c r="A11" s="10">
        <v>40391</v>
      </c>
      <c r="B11" s="3">
        <v>79803.921568627455</v>
      </c>
      <c r="C11" s="3">
        <v>735.29411764705878</v>
      </c>
      <c r="D11" s="3">
        <v>28363.636363636364</v>
      </c>
      <c r="E11" s="3">
        <v>1238.0952380952381</v>
      </c>
      <c r="F11" s="3">
        <v>110140.94728800612</v>
      </c>
    </row>
    <row r="12" spans="1:6" x14ac:dyDescent="0.2">
      <c r="A12" s="10">
        <v>40422</v>
      </c>
      <c r="B12" s="3">
        <v>64800</v>
      </c>
      <c r="C12" s="3">
        <v>657.14285714285722</v>
      </c>
      <c r="D12" s="3">
        <v>28392.857142857141</v>
      </c>
      <c r="E12" s="3">
        <v>1214.9532710280373</v>
      </c>
      <c r="F12" s="3">
        <v>95064.953271028033</v>
      </c>
    </row>
    <row r="13" spans="1:6" x14ac:dyDescent="0.2">
      <c r="A13" s="10">
        <v>40452</v>
      </c>
      <c r="B13" s="3">
        <v>59306.930693069306</v>
      </c>
      <c r="C13" s="3">
        <v>594.59459459459458</v>
      </c>
      <c r="D13" s="3">
        <v>24444.444444444445</v>
      </c>
      <c r="E13" s="3">
        <v>1153.8461538461538</v>
      </c>
      <c r="F13" s="3">
        <v>85499.815885954507</v>
      </c>
    </row>
    <row r="14" spans="1:6" x14ac:dyDescent="0.2">
      <c r="A14" s="10">
        <v>40483</v>
      </c>
      <c r="B14" s="3">
        <v>52156.862745098042</v>
      </c>
      <c r="C14" s="3">
        <v>552.63157894736844</v>
      </c>
      <c r="D14" s="3">
        <v>18000</v>
      </c>
      <c r="E14" s="3">
        <v>1262.1359223300972</v>
      </c>
      <c r="F14" s="3">
        <v>71971.630246375498</v>
      </c>
    </row>
    <row r="15" spans="1:6" x14ac:dyDescent="0.2">
      <c r="A15" s="10">
        <v>40513</v>
      </c>
      <c r="B15" s="3">
        <v>45048.543689320388</v>
      </c>
      <c r="C15" s="3">
        <v>461.53846153846155</v>
      </c>
      <c r="D15" s="3">
        <v>12452.830188679245</v>
      </c>
      <c r="E15" s="3">
        <v>1386.1386138613861</v>
      </c>
      <c r="F15" s="3">
        <v>59349.050953399485</v>
      </c>
    </row>
    <row r="16" spans="1:6" x14ac:dyDescent="0.2">
      <c r="A16" s="10">
        <v>40544</v>
      </c>
      <c r="B16" s="3">
        <v>58627.450980392161</v>
      </c>
      <c r="C16" s="3">
        <v>552.63157894736844</v>
      </c>
      <c r="D16" s="3">
        <v>12777.777777777777</v>
      </c>
      <c r="E16" s="3">
        <v>1443.2989690721649</v>
      </c>
      <c r="F16" s="3">
        <v>73401.159306189467</v>
      </c>
    </row>
    <row r="17" spans="1:6" x14ac:dyDescent="0.2">
      <c r="A17" s="10">
        <v>40575</v>
      </c>
      <c r="B17" s="3">
        <v>76200</v>
      </c>
      <c r="C17" s="3">
        <v>615.38461538461536</v>
      </c>
      <c r="D17" s="3">
        <v>18214.285714285714</v>
      </c>
      <c r="E17" s="3">
        <v>1515.151515151515</v>
      </c>
      <c r="F17" s="3">
        <v>96544.821844821839</v>
      </c>
    </row>
    <row r="18" spans="1:6" x14ac:dyDescent="0.2">
      <c r="A18" s="10">
        <v>40603</v>
      </c>
      <c r="B18" s="3">
        <v>82871.287128712866</v>
      </c>
      <c r="C18" s="3">
        <v>657.8947368421052</v>
      </c>
      <c r="D18" s="3">
        <v>23888.888888888891</v>
      </c>
      <c r="E18" s="3">
        <v>1372.5490196078433</v>
      </c>
      <c r="F18" s="3">
        <v>108790.61977405171</v>
      </c>
    </row>
    <row r="19" spans="1:6" x14ac:dyDescent="0.2">
      <c r="A19" s="10">
        <v>40634</v>
      </c>
      <c r="B19" s="3">
        <v>84903.846153846156</v>
      </c>
      <c r="C19" s="3">
        <v>783.78378378378375</v>
      </c>
      <c r="D19" s="3">
        <v>29454.545454545456</v>
      </c>
      <c r="E19" s="3">
        <v>1442.3076923076924</v>
      </c>
      <c r="F19" s="3">
        <v>116584.48308448309</v>
      </c>
    </row>
    <row r="20" spans="1:6" x14ac:dyDescent="0.2">
      <c r="A20" s="10">
        <v>40664</v>
      </c>
      <c r="B20" s="3">
        <v>93100</v>
      </c>
      <c r="C20" s="3">
        <v>846.15384615384608</v>
      </c>
      <c r="D20" s="3">
        <v>29464.285714285714</v>
      </c>
      <c r="E20" s="3">
        <v>1214.9532710280373</v>
      </c>
      <c r="F20" s="3">
        <v>124625.39283146759</v>
      </c>
    </row>
    <row r="21" spans="1:6" x14ac:dyDescent="0.2">
      <c r="A21" s="10">
        <v>40695</v>
      </c>
      <c r="B21" s="3">
        <v>93000</v>
      </c>
      <c r="C21" s="3">
        <v>837.83783783783781</v>
      </c>
      <c r="D21" s="3">
        <v>27413.793103448275</v>
      </c>
      <c r="E21" s="3">
        <v>1333.3333333333335</v>
      </c>
      <c r="F21" s="3">
        <v>122584.96427461944</v>
      </c>
    </row>
    <row r="22" spans="1:6" x14ac:dyDescent="0.2">
      <c r="A22" s="10">
        <v>40725</v>
      </c>
      <c r="B22" s="3">
        <v>83047.619047619053</v>
      </c>
      <c r="C22" s="3">
        <v>763.15789473684208</v>
      </c>
      <c r="D22" s="3">
        <v>27368.421052631576</v>
      </c>
      <c r="E22" s="3">
        <v>1415.0943396226417</v>
      </c>
      <c r="F22" s="3">
        <v>112594.2923346101</v>
      </c>
    </row>
    <row r="23" spans="1:6" x14ac:dyDescent="0.2">
      <c r="A23" s="10">
        <v>40756</v>
      </c>
      <c r="B23" s="3">
        <v>74854.368932038837</v>
      </c>
      <c r="C23" s="3">
        <v>694</v>
      </c>
      <c r="D23" s="3">
        <v>27321.428571428572</v>
      </c>
      <c r="E23" s="3">
        <v>1296.2962962962963</v>
      </c>
      <c r="F23" s="3">
        <v>104164.4014920714</v>
      </c>
    </row>
    <row r="24" spans="1:6" x14ac:dyDescent="0.2">
      <c r="A24" s="10">
        <v>40787</v>
      </c>
      <c r="B24" s="3">
        <v>60769.230769230773</v>
      </c>
      <c r="C24" s="3">
        <v>625</v>
      </c>
      <c r="D24" s="3">
        <v>29444.444444444445</v>
      </c>
      <c r="E24" s="3">
        <v>1401.8691588785048</v>
      </c>
      <c r="F24" s="3">
        <v>92240.544372553719</v>
      </c>
    </row>
    <row r="25" spans="1:6" x14ac:dyDescent="0.2">
      <c r="A25" s="10">
        <v>40817</v>
      </c>
      <c r="B25" s="3">
        <v>55619.047619047618</v>
      </c>
      <c r="C25" s="3">
        <v>609.7560975609756</v>
      </c>
      <c r="D25" s="3">
        <v>23773.584905660377</v>
      </c>
      <c r="E25" s="3">
        <v>1467.8899082568807</v>
      </c>
      <c r="F25" s="3">
        <v>81470.278530525859</v>
      </c>
    </row>
    <row r="26" spans="1:6" x14ac:dyDescent="0.2">
      <c r="A26" s="10">
        <v>40848</v>
      </c>
      <c r="B26" s="3">
        <v>48155.339805825242</v>
      </c>
      <c r="C26" s="3">
        <v>571.42857142857144</v>
      </c>
      <c r="D26" s="3">
        <v>17307.692307692309</v>
      </c>
      <c r="E26" s="3">
        <v>1351.3513513513512</v>
      </c>
      <c r="F26" s="3">
        <v>67385.812036297473</v>
      </c>
    </row>
    <row r="27" spans="1:6" x14ac:dyDescent="0.2">
      <c r="A27" s="10">
        <v>40878</v>
      </c>
      <c r="B27" s="3">
        <v>42647.058823529413</v>
      </c>
      <c r="C27" s="3">
        <v>512.19512195121956</v>
      </c>
      <c r="D27" s="3">
        <v>12941.176470588236</v>
      </c>
      <c r="E27" s="3">
        <v>1388.8888888888889</v>
      </c>
      <c r="F27" s="3">
        <v>57489.31930495776</v>
      </c>
    </row>
    <row r="28" spans="1:6" x14ac:dyDescent="0.2">
      <c r="A28" s="10">
        <v>40909</v>
      </c>
      <c r="B28" s="3">
        <v>57884.61538461539</v>
      </c>
      <c r="C28" s="3">
        <v>536.58536585365857</v>
      </c>
      <c r="D28" s="3">
        <v>10961.538461538463</v>
      </c>
      <c r="E28" s="3">
        <v>1509.433962264151</v>
      </c>
      <c r="F28" s="3">
        <v>70892.173174271666</v>
      </c>
    </row>
    <row r="29" spans="1:6" x14ac:dyDescent="0.2">
      <c r="A29" s="10">
        <v>40940</v>
      </c>
      <c r="B29" s="3">
        <v>77647.058823529413</v>
      </c>
      <c r="C29" s="3">
        <v>595.2380952380953</v>
      </c>
      <c r="D29" s="3">
        <v>15272.727272727272</v>
      </c>
      <c r="E29" s="3">
        <v>1401.8691588785048</v>
      </c>
      <c r="F29" s="3">
        <v>94916.89335037327</v>
      </c>
    </row>
    <row r="30" spans="1:6" x14ac:dyDescent="0.2">
      <c r="A30" s="10">
        <v>40969</v>
      </c>
      <c r="B30" s="3">
        <v>81844.660194174765</v>
      </c>
      <c r="C30" s="3">
        <v>658.53658536585374</v>
      </c>
      <c r="D30" s="3">
        <v>20555.555555555555</v>
      </c>
      <c r="E30" s="3">
        <v>1523.8095238095239</v>
      </c>
      <c r="F30" s="3">
        <v>104582.56185890571</v>
      </c>
    </row>
    <row r="31" spans="1:6" x14ac:dyDescent="0.2">
      <c r="A31" s="10">
        <v>41000</v>
      </c>
      <c r="B31" s="3">
        <v>86095.238095238092</v>
      </c>
      <c r="C31" s="3">
        <v>756.09756097560978</v>
      </c>
      <c r="D31" s="3">
        <v>26785.714285714286</v>
      </c>
      <c r="E31" s="3">
        <v>1574.0740740740741</v>
      </c>
      <c r="F31" s="3">
        <v>115211.12401600207</v>
      </c>
    </row>
    <row r="32" spans="1:6" x14ac:dyDescent="0.2">
      <c r="A32" s="10">
        <v>41030</v>
      </c>
      <c r="B32" s="3">
        <v>91775.700934579436</v>
      </c>
      <c r="C32" s="3">
        <v>878.04878048780495</v>
      </c>
      <c r="D32" s="3">
        <v>24827.586206896551</v>
      </c>
      <c r="E32" s="3">
        <v>1467.8899082568807</v>
      </c>
      <c r="F32" s="3">
        <v>118949.22583022068</v>
      </c>
    </row>
    <row r="33" spans="1:6" x14ac:dyDescent="0.2">
      <c r="A33" s="10">
        <v>41061</v>
      </c>
      <c r="B33" s="3">
        <v>100679.61165048544</v>
      </c>
      <c r="C33" s="3">
        <v>825</v>
      </c>
      <c r="D33" s="3">
        <v>24736.842105263157</v>
      </c>
      <c r="E33" s="3">
        <v>1559.6330275229359</v>
      </c>
      <c r="F33" s="3">
        <v>127801.08678327154</v>
      </c>
    </row>
    <row r="34" spans="1:6" x14ac:dyDescent="0.2">
      <c r="A34" s="10">
        <v>41091</v>
      </c>
      <c r="B34" s="3">
        <v>86190.476190476198</v>
      </c>
      <c r="C34" s="3">
        <v>756.09756097560978</v>
      </c>
      <c r="D34" s="3">
        <v>24827.586206896551</v>
      </c>
      <c r="E34" s="3">
        <v>1441.4414414414414</v>
      </c>
      <c r="F34" s="3">
        <v>113215.6013997898</v>
      </c>
    </row>
    <row r="35" spans="1:6" x14ac:dyDescent="0.2">
      <c r="A35" s="10">
        <v>41122</v>
      </c>
      <c r="B35" s="3">
        <v>71886.792452830196</v>
      </c>
      <c r="C35" s="3">
        <v>714.28571428571433</v>
      </c>
      <c r="D35" s="3">
        <v>25178.571428571428</v>
      </c>
      <c r="E35" s="3">
        <v>1545.4545454545455</v>
      </c>
      <c r="F35" s="3">
        <v>99325.104141141885</v>
      </c>
    </row>
    <row r="36" spans="1:6" x14ac:dyDescent="0.2">
      <c r="A36" s="10">
        <v>41153</v>
      </c>
      <c r="B36" s="3">
        <v>60000</v>
      </c>
      <c r="C36" s="3">
        <v>651.16279069767438</v>
      </c>
      <c r="D36" s="3">
        <v>24545.454545454544</v>
      </c>
      <c r="E36" s="3">
        <v>1666.6666666666667</v>
      </c>
      <c r="F36" s="3">
        <v>86863.28400281888</v>
      </c>
    </row>
    <row r="37" spans="1:6" x14ac:dyDescent="0.2">
      <c r="A37" s="10">
        <v>41183</v>
      </c>
      <c r="B37" s="3">
        <v>55566.037735849059</v>
      </c>
      <c r="C37" s="3">
        <v>642.85714285714289</v>
      </c>
      <c r="D37" s="3">
        <v>19285.714285714286</v>
      </c>
      <c r="E37" s="3">
        <v>1698.1132075471698</v>
      </c>
      <c r="F37" s="3">
        <v>77192.722371967655</v>
      </c>
    </row>
    <row r="38" spans="1:6" x14ac:dyDescent="0.2">
      <c r="A38" s="10">
        <v>41214</v>
      </c>
      <c r="B38" s="3">
        <v>50857.142857142862</v>
      </c>
      <c r="C38" s="3">
        <v>619.04761904761904</v>
      </c>
      <c r="D38" s="3">
        <v>15272.727272727272</v>
      </c>
      <c r="E38" s="3">
        <v>1809.5238095238096</v>
      </c>
      <c r="F38" s="3">
        <v>68558.441558441569</v>
      </c>
    </row>
    <row r="39" spans="1:6" x14ac:dyDescent="0.2">
      <c r="A39" s="10">
        <v>41244</v>
      </c>
      <c r="B39" s="3">
        <v>42596.153846153851</v>
      </c>
      <c r="C39" s="3">
        <v>547.61904761904759</v>
      </c>
      <c r="D39" s="3">
        <v>9107.1428571428569</v>
      </c>
      <c r="E39" s="3">
        <v>1730.7692307692309</v>
      </c>
      <c r="F39" s="3">
        <v>53981.684981684986</v>
      </c>
    </row>
    <row r="40" spans="1:6" x14ac:dyDescent="0.2">
      <c r="A40" s="10">
        <v>41275</v>
      </c>
      <c r="B40" s="3">
        <v>58095.238095238099</v>
      </c>
      <c r="C40" s="3">
        <v>581.39534883720933</v>
      </c>
      <c r="D40" s="3">
        <v>8571.4285714285706</v>
      </c>
      <c r="E40" s="3">
        <v>1886.7924528301887</v>
      </c>
      <c r="F40" s="3">
        <v>69134.854468334073</v>
      </c>
    </row>
    <row r="41" spans="1:6" x14ac:dyDescent="0.2">
      <c r="A41" s="10">
        <v>41306</v>
      </c>
      <c r="B41" s="3">
        <v>75566.037735849066</v>
      </c>
      <c r="C41" s="3">
        <v>613.63636363636363</v>
      </c>
      <c r="D41" s="3">
        <v>13157.894736842105</v>
      </c>
      <c r="E41" s="3">
        <v>1844.6601941747574</v>
      </c>
      <c r="F41" s="3">
        <v>91182.229030502291</v>
      </c>
    </row>
    <row r="42" spans="1:6" x14ac:dyDescent="0.2">
      <c r="A42" s="10">
        <v>41334</v>
      </c>
      <c r="B42" s="3">
        <v>80285.71428571429</v>
      </c>
      <c r="C42" s="3">
        <v>622.22222222222217</v>
      </c>
      <c r="D42" s="3">
        <v>19655.172413793101</v>
      </c>
      <c r="E42" s="3">
        <v>1923.0769230769231</v>
      </c>
      <c r="F42" s="3">
        <v>102486.18584480653</v>
      </c>
    </row>
    <row r="43" spans="1:6" x14ac:dyDescent="0.2">
      <c r="A43" s="10">
        <v>41365</v>
      </c>
      <c r="B43" s="3">
        <v>85140.186915887854</v>
      </c>
      <c r="C43" s="3">
        <v>727.27272727272725</v>
      </c>
      <c r="D43" s="3">
        <v>25178.571428571428</v>
      </c>
      <c r="E43" s="3">
        <v>1981.1320754716983</v>
      </c>
      <c r="F43" s="3">
        <v>113027.1631472037</v>
      </c>
    </row>
    <row r="44" spans="1:6" x14ac:dyDescent="0.2">
      <c r="A44" s="10">
        <v>41395</v>
      </c>
      <c r="B44" s="3">
        <v>90092.592592592599</v>
      </c>
      <c r="C44" s="3">
        <v>826.08695652173913</v>
      </c>
      <c r="D44" s="3">
        <v>23103.448275862069</v>
      </c>
      <c r="E44" s="3">
        <v>1809.5238095238096</v>
      </c>
      <c r="F44" s="3">
        <v>115831.65163450023</v>
      </c>
    </row>
    <row r="45" spans="1:6" x14ac:dyDescent="0.2">
      <c r="A45" s="10">
        <v>41426</v>
      </c>
      <c r="B45" s="3">
        <v>95471.698113207545</v>
      </c>
      <c r="C45" s="3">
        <v>782.60869565217388</v>
      </c>
      <c r="D45" s="3">
        <v>24285.714285714286</v>
      </c>
      <c r="E45" s="3">
        <v>1941.7475728155341</v>
      </c>
      <c r="F45" s="3">
        <v>122481.76866738955</v>
      </c>
    </row>
    <row r="46" spans="1:6" x14ac:dyDescent="0.2">
      <c r="A46" s="10">
        <v>41456</v>
      </c>
      <c r="B46" s="3">
        <v>87307.692307692312</v>
      </c>
      <c r="C46" s="3">
        <v>680.85106382978722</v>
      </c>
      <c r="D46" s="3">
        <v>24736.842105263157</v>
      </c>
      <c r="E46" s="3">
        <v>1960.7843137254904</v>
      </c>
      <c r="F46" s="3">
        <v>114686.16979051076</v>
      </c>
    </row>
    <row r="47" spans="1:6" x14ac:dyDescent="0.2">
      <c r="A47" s="10">
        <v>41487</v>
      </c>
      <c r="B47" s="3">
        <v>74476.190476190473</v>
      </c>
      <c r="C47" s="3">
        <v>645.83333333333337</v>
      </c>
      <c r="D47" s="3">
        <v>26607.142857142855</v>
      </c>
      <c r="E47" s="3">
        <v>2000</v>
      </c>
      <c r="F47" s="3">
        <v>103729.16666666666</v>
      </c>
    </row>
    <row r="48" spans="1:6" x14ac:dyDescent="0.2">
      <c r="A48" s="10">
        <v>41518</v>
      </c>
      <c r="B48" s="3">
        <v>61698.113207547169</v>
      </c>
      <c r="C48" s="3">
        <v>625</v>
      </c>
      <c r="D48" s="3">
        <v>22982.456140350878</v>
      </c>
      <c r="E48" s="3">
        <v>2075.4716981132078</v>
      </c>
      <c r="F48" s="3">
        <v>87381.041046011247</v>
      </c>
    </row>
    <row r="49" spans="1:6" x14ac:dyDescent="0.2">
      <c r="A49" s="10">
        <v>41548</v>
      </c>
      <c r="B49" s="3">
        <v>57238.095238095237</v>
      </c>
      <c r="C49" s="3">
        <v>617.02127659574467</v>
      </c>
      <c r="D49" s="3">
        <v>16896.551724137931</v>
      </c>
      <c r="E49" s="3">
        <v>2019.2307692307693</v>
      </c>
      <c r="F49" s="3">
        <v>76770.899008059685</v>
      </c>
    </row>
    <row r="50" spans="1:6" x14ac:dyDescent="0.2">
      <c r="A50" s="10">
        <v>41579</v>
      </c>
      <c r="B50" s="3">
        <v>50673.076923076922</v>
      </c>
      <c r="C50" s="3">
        <v>586.95652173913038</v>
      </c>
      <c r="D50" s="3">
        <v>13750</v>
      </c>
      <c r="E50" s="3">
        <v>2095.2380952380954</v>
      </c>
      <c r="F50" s="3">
        <v>67105.271540054149</v>
      </c>
    </row>
    <row r="51" spans="1:6" x14ac:dyDescent="0.2">
      <c r="A51" s="10">
        <v>41609</v>
      </c>
      <c r="B51" s="3">
        <v>51238.095238095237</v>
      </c>
      <c r="C51" s="3">
        <v>590.90909090909088</v>
      </c>
      <c r="D51" s="3">
        <v>7818.181818181818</v>
      </c>
      <c r="E51" s="3">
        <v>2149.532710280374</v>
      </c>
      <c r="F51" s="3">
        <v>61796.718857466512</v>
      </c>
    </row>
    <row r="52" spans="1:6" x14ac:dyDescent="0.2">
      <c r="A52" s="10">
        <v>41640</v>
      </c>
      <c r="B52" s="3">
        <v>59711.538461538461</v>
      </c>
      <c r="C52" s="3">
        <v>562.5</v>
      </c>
      <c r="D52" s="3">
        <v>7547.1698113207549</v>
      </c>
      <c r="E52" s="3">
        <v>1851.851851851852</v>
      </c>
      <c r="F52" s="3">
        <v>69673.060124711075</v>
      </c>
    </row>
    <row r="53" spans="1:6" x14ac:dyDescent="0.2">
      <c r="A53" s="10">
        <v>41671</v>
      </c>
      <c r="B53" s="3">
        <v>77961.165048543699</v>
      </c>
      <c r="C53" s="3">
        <v>571.42857142857144</v>
      </c>
      <c r="D53" s="3">
        <v>13888.888888888889</v>
      </c>
      <c r="E53" s="3">
        <v>1743.119266055046</v>
      </c>
      <c r="F53" s="3">
        <v>94164.601774916198</v>
      </c>
    </row>
    <row r="54" spans="1:6" x14ac:dyDescent="0.2">
      <c r="A54" s="10">
        <v>41699</v>
      </c>
      <c r="B54" s="3">
        <v>83725.490196078434</v>
      </c>
      <c r="C54" s="3">
        <v>625</v>
      </c>
      <c r="D54" s="3">
        <v>18301.886792452831</v>
      </c>
      <c r="E54" s="3">
        <v>1891.8918918918919</v>
      </c>
      <c r="F54" s="3">
        <v>104544.26888042316</v>
      </c>
    </row>
    <row r="55" spans="1:6" x14ac:dyDescent="0.2">
      <c r="A55" s="10">
        <v>41730</v>
      </c>
      <c r="B55" s="3">
        <v>90297.029702970292</v>
      </c>
      <c r="C55" s="3">
        <v>723.404255319149</v>
      </c>
      <c r="D55" s="3">
        <v>25192.307692307695</v>
      </c>
      <c r="E55" s="3">
        <v>2037.037037037037</v>
      </c>
      <c r="F55" s="3">
        <v>118249.77868763417</v>
      </c>
    </row>
    <row r="56" spans="1:6" x14ac:dyDescent="0.2">
      <c r="A56" s="10">
        <v>41760</v>
      </c>
      <c r="B56" s="3">
        <v>91142.857142857145</v>
      </c>
      <c r="C56" s="3">
        <v>847.82608695652175</v>
      </c>
      <c r="D56" s="3">
        <v>24705.882352941178</v>
      </c>
      <c r="E56" s="3">
        <v>1886.7924528301887</v>
      </c>
      <c r="F56" s="3">
        <v>118583.35803558504</v>
      </c>
    </row>
    <row r="57" spans="1:6" x14ac:dyDescent="0.2">
      <c r="A57" s="10">
        <v>41791</v>
      </c>
      <c r="B57" s="3">
        <v>99320.388349514571</v>
      </c>
      <c r="C57" s="3">
        <v>791.66666666666674</v>
      </c>
      <c r="D57" s="3">
        <v>25306.12244897959</v>
      </c>
      <c r="E57" s="3">
        <v>1944.4444444444446</v>
      </c>
      <c r="F57" s="3">
        <v>127362.62190960527</v>
      </c>
    </row>
    <row r="58" spans="1:6" x14ac:dyDescent="0.2">
      <c r="A58" s="10">
        <v>41821</v>
      </c>
      <c r="B58" s="3">
        <v>93921.568627450994</v>
      </c>
      <c r="C58" s="3">
        <v>744.68085106382978</v>
      </c>
      <c r="D58" s="3">
        <v>27083.333333333332</v>
      </c>
      <c r="E58" s="3">
        <v>2169.8113207547171</v>
      </c>
      <c r="F58" s="3">
        <v>123919.39413260287</v>
      </c>
    </row>
    <row r="59" spans="1:6" x14ac:dyDescent="0.2">
      <c r="A59" s="10">
        <v>41852</v>
      </c>
      <c r="B59" s="3">
        <v>73142.857142857145</v>
      </c>
      <c r="C59" s="3">
        <v>739.13043478260863</v>
      </c>
      <c r="D59" s="3">
        <v>26041.666666666668</v>
      </c>
      <c r="E59" s="3">
        <v>2037.037037037037</v>
      </c>
      <c r="F59" s="3">
        <v>101960.69128134346</v>
      </c>
    </row>
    <row r="60" spans="1:6" x14ac:dyDescent="0.2">
      <c r="A60" s="10">
        <v>41883</v>
      </c>
      <c r="B60" s="3">
        <v>66699.029126213602</v>
      </c>
      <c r="C60" s="3">
        <v>666.66666666666674</v>
      </c>
      <c r="D60" s="3">
        <v>26304.347826086956</v>
      </c>
      <c r="E60" s="3">
        <v>2018.3486238532109</v>
      </c>
      <c r="F60" s="3">
        <v>95688.392242820439</v>
      </c>
    </row>
    <row r="61" spans="1:6" x14ac:dyDescent="0.2">
      <c r="A61" s="10">
        <v>41913</v>
      </c>
      <c r="B61" s="3">
        <v>56476.190476190481</v>
      </c>
      <c r="C61" s="3">
        <v>659.57446808510645</v>
      </c>
      <c r="D61" s="3">
        <v>22558.139534883721</v>
      </c>
      <c r="E61" s="3">
        <v>2072.0720720720719</v>
      </c>
      <c r="F61" s="3">
        <v>81765.976551231375</v>
      </c>
    </row>
    <row r="62" spans="1:6" x14ac:dyDescent="0.2">
      <c r="A62" s="10">
        <v>41944</v>
      </c>
      <c r="B62" s="3">
        <v>51067.961165048546</v>
      </c>
      <c r="C62" s="3">
        <v>625</v>
      </c>
      <c r="D62" s="3">
        <v>14772.727272727274</v>
      </c>
      <c r="E62" s="3">
        <v>2181.818181818182</v>
      </c>
      <c r="F62" s="3">
        <v>68647.506619594002</v>
      </c>
    </row>
    <row r="63" spans="1:6" x14ac:dyDescent="0.2">
      <c r="A63" s="10">
        <v>41974</v>
      </c>
      <c r="B63" s="3">
        <v>46893.203883495145</v>
      </c>
      <c r="C63" s="3">
        <v>608</v>
      </c>
      <c r="D63" s="3">
        <v>6976.7441860465124</v>
      </c>
      <c r="E63" s="3">
        <v>2035.3982300884954</v>
      </c>
      <c r="F63" s="3">
        <v>56509.512966296817</v>
      </c>
    </row>
  </sheetData>
  <phoneticPr fontId="0" type="noConversion"/>
  <pageMargins left="0.75" right="0.75" top="1" bottom="1" header="0.5" footer="0.5"/>
  <pageSetup scale="79" orientation="portrait" horizontalDpi="4294967292" verticalDpi="0"/>
  <headerFooter alignWithMargins="0"/>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G63"/>
  <sheetViews>
    <sheetView workbookViewId="0"/>
  </sheetViews>
  <sheetFormatPr defaultColWidth="8.7109375" defaultRowHeight="12.75" x14ac:dyDescent="0.2"/>
  <cols>
    <col min="1" max="1" width="7.7109375" style="8" customWidth="1"/>
  </cols>
  <sheetData>
    <row r="1" spans="1:7" x14ac:dyDescent="0.2">
      <c r="A1" s="14" t="s">
        <v>67</v>
      </c>
      <c r="B1" s="14"/>
      <c r="C1" s="14"/>
    </row>
    <row r="3" spans="1:7" ht="13.5" thickBot="1" x14ac:dyDescent="0.25">
      <c r="A3" s="28" t="s">
        <v>41</v>
      </c>
      <c r="B3" s="28" t="s">
        <v>2</v>
      </c>
      <c r="C3" s="28" t="s">
        <v>3</v>
      </c>
      <c r="D3" s="28" t="s">
        <v>4</v>
      </c>
      <c r="E3" s="28" t="s">
        <v>5</v>
      </c>
      <c r="F3" s="28" t="s">
        <v>6</v>
      </c>
      <c r="G3" s="28" t="s">
        <v>1</v>
      </c>
    </row>
    <row r="4" spans="1:7" ht="13.5" thickTop="1" x14ac:dyDescent="0.2">
      <c r="A4" s="10">
        <v>40179</v>
      </c>
      <c r="B4" s="3">
        <v>8142.8571428571422</v>
      </c>
      <c r="C4" s="3">
        <v>984</v>
      </c>
      <c r="D4" s="3">
        <v>5090.909090909091</v>
      </c>
      <c r="E4" s="3">
        <v>987</v>
      </c>
      <c r="F4" s="3">
        <v>278</v>
      </c>
      <c r="G4" s="3">
        <f t="shared" ref="G4:G35" si="0">SUM(B4:F4)</f>
        <v>15482.766233766233</v>
      </c>
    </row>
    <row r="5" spans="1:7" x14ac:dyDescent="0.2">
      <c r="A5" s="10">
        <v>40210</v>
      </c>
      <c r="B5" s="3">
        <v>8591.5492957746483</v>
      </c>
      <c r="C5" s="3">
        <v>1050.5836575875487</v>
      </c>
      <c r="D5" s="3">
        <v>5309.7345132743358</v>
      </c>
      <c r="E5" s="3">
        <v>1090.0473933649289</v>
      </c>
      <c r="F5" s="3">
        <v>283</v>
      </c>
      <c r="G5" s="3">
        <f t="shared" si="0"/>
        <v>16324.914860001461</v>
      </c>
    </row>
    <row r="6" spans="1:7" x14ac:dyDescent="0.2">
      <c r="A6" s="10">
        <v>40238</v>
      </c>
      <c r="B6" s="3">
        <v>8630.1369863013697</v>
      </c>
      <c r="C6" s="3">
        <v>1015.625</v>
      </c>
      <c r="D6" s="3">
        <v>6071.4285714285716</v>
      </c>
      <c r="E6" s="3">
        <v>1126.7605633802816</v>
      </c>
      <c r="F6" s="3">
        <v>285</v>
      </c>
      <c r="G6" s="3">
        <f t="shared" si="0"/>
        <v>17128.951121110222</v>
      </c>
    </row>
    <row r="7" spans="1:7" x14ac:dyDescent="0.2">
      <c r="A7" s="10">
        <v>40269</v>
      </c>
      <c r="B7" s="3">
        <v>8947.3684210526317</v>
      </c>
      <c r="C7" s="3">
        <v>1026.6159695817489</v>
      </c>
      <c r="D7" s="3">
        <v>5855.8558558558561</v>
      </c>
      <c r="E7" s="3">
        <v>1209.3023255813953</v>
      </c>
      <c r="F7" s="3">
        <v>288</v>
      </c>
      <c r="G7" s="3">
        <f t="shared" si="0"/>
        <v>17327.142572071632</v>
      </c>
    </row>
    <row r="8" spans="1:7" x14ac:dyDescent="0.2">
      <c r="A8" s="10">
        <v>40299</v>
      </c>
      <c r="B8" s="3">
        <v>8441.5584415584417</v>
      </c>
      <c r="C8" s="3">
        <v>1056.6037735849056</v>
      </c>
      <c r="D8" s="3">
        <v>5272.727272727273</v>
      </c>
      <c r="E8" s="3">
        <v>1220.6572769953052</v>
      </c>
      <c r="F8" s="3">
        <v>286</v>
      </c>
      <c r="G8" s="3">
        <f t="shared" si="0"/>
        <v>16277.546764865925</v>
      </c>
    </row>
    <row r="9" spans="1:7" x14ac:dyDescent="0.2">
      <c r="A9" s="10">
        <v>40330</v>
      </c>
      <c r="B9" s="3">
        <v>7500</v>
      </c>
      <c r="C9" s="3">
        <v>1018.8679245283018</v>
      </c>
      <c r="D9" s="3">
        <v>5315.3153153153153</v>
      </c>
      <c r="E9" s="3">
        <v>1327.0142180094788</v>
      </c>
      <c r="F9" s="3">
        <v>287</v>
      </c>
      <c r="G9" s="3">
        <f t="shared" si="0"/>
        <v>15448.197457853095</v>
      </c>
    </row>
    <row r="10" spans="1:7" x14ac:dyDescent="0.2">
      <c r="A10" s="10">
        <v>40360</v>
      </c>
      <c r="B10" s="3">
        <v>6144.5783132530123</v>
      </c>
      <c r="C10" s="3">
        <v>977.4436090225563</v>
      </c>
      <c r="D10" s="3">
        <v>7169.8113207547176</v>
      </c>
      <c r="E10" s="3">
        <v>1324.2009132420092</v>
      </c>
      <c r="F10" s="3">
        <v>289</v>
      </c>
      <c r="G10" s="3">
        <f t="shared" si="0"/>
        <v>15905.034156272297</v>
      </c>
    </row>
    <row r="11" spans="1:7" x14ac:dyDescent="0.2">
      <c r="A11" s="10">
        <v>40391</v>
      </c>
      <c r="B11" s="3">
        <v>5882.3529411764703</v>
      </c>
      <c r="C11" s="3">
        <v>1056.6037735849056</v>
      </c>
      <c r="D11" s="3">
        <v>5925.9259259259261</v>
      </c>
      <c r="E11" s="3">
        <v>1267.605633802817</v>
      </c>
      <c r="F11" s="3">
        <v>290</v>
      </c>
      <c r="G11" s="3">
        <f t="shared" si="0"/>
        <v>14422.488274490119</v>
      </c>
    </row>
    <row r="12" spans="1:7" x14ac:dyDescent="0.2">
      <c r="A12" s="10">
        <v>40422</v>
      </c>
      <c r="B12" s="3">
        <v>5595.2380952380954</v>
      </c>
      <c r="C12" s="3">
        <v>1086.1423220973782</v>
      </c>
      <c r="D12" s="3">
        <v>6074.7663551401874</v>
      </c>
      <c r="E12" s="3">
        <v>1209.3023255813953</v>
      </c>
      <c r="F12" s="3">
        <v>293</v>
      </c>
      <c r="G12" s="3">
        <f t="shared" si="0"/>
        <v>14258.449098057057</v>
      </c>
    </row>
    <row r="13" spans="1:7" x14ac:dyDescent="0.2">
      <c r="A13" s="10">
        <v>40452</v>
      </c>
      <c r="B13" s="3">
        <v>5232.5581395348845</v>
      </c>
      <c r="C13" s="3">
        <v>1044.7761194029849</v>
      </c>
      <c r="D13" s="3">
        <v>6320.7547169811323</v>
      </c>
      <c r="E13" s="3">
        <v>1168.2242990654206</v>
      </c>
      <c r="F13" s="3">
        <v>295</v>
      </c>
      <c r="G13" s="3">
        <f t="shared" si="0"/>
        <v>14061.313274984424</v>
      </c>
    </row>
    <row r="14" spans="1:7" x14ac:dyDescent="0.2">
      <c r="A14" s="10">
        <v>40483</v>
      </c>
      <c r="B14" s="3">
        <v>4494.3820224719102</v>
      </c>
      <c r="C14" s="3">
        <v>1078.0669144981412</v>
      </c>
      <c r="D14" s="3">
        <v>8380.9523809523816</v>
      </c>
      <c r="E14" s="3">
        <v>1126.7605633802816</v>
      </c>
      <c r="F14" s="3">
        <v>298</v>
      </c>
      <c r="G14" s="3">
        <f t="shared" si="0"/>
        <v>15378.161881302714</v>
      </c>
    </row>
    <row r="15" spans="1:7" x14ac:dyDescent="0.2">
      <c r="A15" s="10">
        <v>40513</v>
      </c>
      <c r="B15" s="3">
        <v>3913.0434782608695</v>
      </c>
      <c r="C15" s="3">
        <v>1029.4117647058822</v>
      </c>
      <c r="D15" s="3">
        <v>7943.9252336448599</v>
      </c>
      <c r="E15" s="3">
        <v>1084.9056603773586</v>
      </c>
      <c r="F15" s="3">
        <v>301</v>
      </c>
      <c r="G15" s="3">
        <f t="shared" si="0"/>
        <v>14272.286136988971</v>
      </c>
    </row>
    <row r="16" spans="1:7" x14ac:dyDescent="0.2">
      <c r="A16" s="10">
        <v>40544</v>
      </c>
      <c r="B16" s="3">
        <v>5937.5</v>
      </c>
      <c r="C16" s="3">
        <v>1172.1611721611721</v>
      </c>
      <c r="D16" s="3">
        <v>5688.0733944954127</v>
      </c>
      <c r="E16" s="3">
        <v>1184.8341232227488</v>
      </c>
      <c r="F16" s="3">
        <v>306</v>
      </c>
      <c r="G16" s="3">
        <f t="shared" si="0"/>
        <v>14288.568689879334</v>
      </c>
    </row>
    <row r="17" spans="1:7" x14ac:dyDescent="0.2">
      <c r="A17" s="10">
        <v>40575</v>
      </c>
      <c r="B17" s="3">
        <v>6632.6530612244906</v>
      </c>
      <c r="C17" s="3">
        <v>1272.7272727272725</v>
      </c>
      <c r="D17" s="3">
        <v>7037.0370370370374</v>
      </c>
      <c r="E17" s="3">
        <v>1285.7142857142858</v>
      </c>
      <c r="F17" s="3">
        <v>302</v>
      </c>
      <c r="G17" s="3">
        <f t="shared" si="0"/>
        <v>16530.131656703088</v>
      </c>
    </row>
    <row r="18" spans="1:7" x14ac:dyDescent="0.2">
      <c r="A18" s="10">
        <v>40603</v>
      </c>
      <c r="B18" s="3">
        <v>7326.7326732673273</v>
      </c>
      <c r="C18" s="3">
        <v>1423.3576642335765</v>
      </c>
      <c r="D18" s="3">
        <v>6981.132075471698</v>
      </c>
      <c r="E18" s="3">
        <v>1285.7142857142858</v>
      </c>
      <c r="F18" s="3">
        <v>303</v>
      </c>
      <c r="G18" s="3">
        <f t="shared" si="0"/>
        <v>17319.936698686888</v>
      </c>
    </row>
    <row r="19" spans="1:7" x14ac:dyDescent="0.2">
      <c r="A19" s="10">
        <v>40634</v>
      </c>
      <c r="B19" s="3">
        <v>8076.9230769230771</v>
      </c>
      <c r="C19" s="3">
        <v>1611.7216117216117</v>
      </c>
      <c r="D19" s="3">
        <v>7500</v>
      </c>
      <c r="E19" s="3">
        <v>1346.1538461538462</v>
      </c>
      <c r="F19" s="3">
        <v>307</v>
      </c>
      <c r="G19" s="3">
        <f t="shared" si="0"/>
        <v>18841.798534798534</v>
      </c>
    </row>
    <row r="20" spans="1:7" x14ac:dyDescent="0.2">
      <c r="A20" s="10">
        <v>40664</v>
      </c>
      <c r="B20" s="3">
        <v>7830.1886792452833</v>
      </c>
      <c r="C20" s="3">
        <v>1727.9411764705881</v>
      </c>
      <c r="D20" s="3">
        <v>6571.4285714285716</v>
      </c>
      <c r="E20" s="3">
        <v>1387.5598086124403</v>
      </c>
      <c r="F20" s="3">
        <v>309</v>
      </c>
      <c r="G20" s="3">
        <f t="shared" si="0"/>
        <v>17826.118235756883</v>
      </c>
    </row>
    <row r="21" spans="1:7" x14ac:dyDescent="0.2">
      <c r="A21" s="10">
        <v>40695</v>
      </c>
      <c r="B21" s="3">
        <v>7102.8037383177571</v>
      </c>
      <c r="C21" s="3">
        <v>1814.8148148148148</v>
      </c>
      <c r="D21" s="3">
        <v>6990.2912621359228</v>
      </c>
      <c r="E21" s="3">
        <v>1449.2753623188407</v>
      </c>
      <c r="F21" s="3">
        <v>312</v>
      </c>
      <c r="G21" s="3">
        <f t="shared" si="0"/>
        <v>17669.185177587337</v>
      </c>
    </row>
    <row r="22" spans="1:7" x14ac:dyDescent="0.2">
      <c r="A22" s="10">
        <v>40725</v>
      </c>
      <c r="B22" s="3">
        <v>6238.5321100917436</v>
      </c>
      <c r="C22" s="3">
        <v>1776</v>
      </c>
      <c r="D22" s="3">
        <v>6666.666666666667</v>
      </c>
      <c r="E22" s="3">
        <v>1490.3846153846155</v>
      </c>
      <c r="F22" s="3">
        <v>315</v>
      </c>
      <c r="G22" s="3">
        <f t="shared" si="0"/>
        <v>16486.583392143024</v>
      </c>
    </row>
    <row r="23" spans="1:7" x14ac:dyDescent="0.2">
      <c r="A23" s="10">
        <v>40756</v>
      </c>
      <c r="B23" s="3">
        <v>6036.0360360360355</v>
      </c>
      <c r="C23" s="3">
        <v>1684.9816849816848</v>
      </c>
      <c r="D23" s="3">
        <v>6761.9047619047624</v>
      </c>
      <c r="E23" s="3">
        <v>1449.2753623188407</v>
      </c>
      <c r="F23" s="3">
        <v>318</v>
      </c>
      <c r="G23" s="3">
        <f t="shared" si="0"/>
        <v>16250.197845241324</v>
      </c>
    </row>
    <row r="24" spans="1:7" x14ac:dyDescent="0.2">
      <c r="A24" s="10">
        <v>40787</v>
      </c>
      <c r="B24" s="3">
        <v>5663.716814159292</v>
      </c>
      <c r="C24" s="3">
        <v>1678.8321167883209</v>
      </c>
      <c r="D24" s="3">
        <v>6634.6153846153848</v>
      </c>
      <c r="E24" s="3">
        <v>1394.2307692307693</v>
      </c>
      <c r="F24" s="3">
        <v>321</v>
      </c>
      <c r="G24" s="3">
        <f t="shared" si="0"/>
        <v>15692.395084793767</v>
      </c>
    </row>
    <row r="25" spans="1:7" x14ac:dyDescent="0.2">
      <c r="A25" s="10">
        <v>40817</v>
      </c>
      <c r="B25" s="3">
        <v>5344.8275862068958</v>
      </c>
      <c r="C25" s="3">
        <v>1617.6470588235293</v>
      </c>
      <c r="D25" s="3">
        <v>6310.6796116504856</v>
      </c>
      <c r="E25" s="3">
        <v>1256.0386473429953</v>
      </c>
      <c r="F25" s="3">
        <v>315</v>
      </c>
      <c r="G25" s="3">
        <f t="shared" si="0"/>
        <v>14844.192904023907</v>
      </c>
    </row>
    <row r="26" spans="1:7" x14ac:dyDescent="0.2">
      <c r="A26" s="10">
        <v>40848</v>
      </c>
      <c r="B26" s="3">
        <v>4830.5084745762706</v>
      </c>
      <c r="C26" s="3">
        <v>1563.6363636363635</v>
      </c>
      <c r="D26" s="3">
        <v>6476.1904761904761</v>
      </c>
      <c r="E26" s="3">
        <v>1213.5922330097087</v>
      </c>
      <c r="F26" s="3">
        <v>318</v>
      </c>
      <c r="G26" s="3">
        <f t="shared" si="0"/>
        <v>14401.927547412819</v>
      </c>
    </row>
    <row r="27" spans="1:7" x14ac:dyDescent="0.2">
      <c r="A27" s="10">
        <v>40878</v>
      </c>
      <c r="B27" s="3">
        <v>4453.7815126050418</v>
      </c>
      <c r="C27" s="3">
        <v>1521.7391304347825</v>
      </c>
      <c r="D27" s="3">
        <v>6250</v>
      </c>
      <c r="E27" s="3">
        <v>1170.7317073170732</v>
      </c>
      <c r="F27" s="3">
        <v>320</v>
      </c>
      <c r="G27" s="3">
        <f t="shared" si="0"/>
        <v>13716.252350356897</v>
      </c>
    </row>
    <row r="28" spans="1:7" x14ac:dyDescent="0.2">
      <c r="A28" s="10">
        <v>40909</v>
      </c>
      <c r="B28" s="3">
        <v>5299.1452991452988</v>
      </c>
      <c r="C28" s="3">
        <v>1834.5323741007192</v>
      </c>
      <c r="D28" s="3">
        <v>5922.3300970873788</v>
      </c>
      <c r="E28" s="3">
        <v>1207.7294685990339</v>
      </c>
      <c r="F28" s="3">
        <v>333.33333333333337</v>
      </c>
      <c r="G28" s="3">
        <f t="shared" si="0"/>
        <v>14597.070572265766</v>
      </c>
    </row>
    <row r="29" spans="1:7" x14ac:dyDescent="0.2">
      <c r="A29" s="10">
        <v>40940</v>
      </c>
      <c r="B29" s="3">
        <v>6528.9256198347121</v>
      </c>
      <c r="C29" s="3">
        <v>2114.6953405017921</v>
      </c>
      <c r="D29" s="3">
        <v>6666.666666666667</v>
      </c>
      <c r="E29" s="3">
        <v>1213.5922330097087</v>
      </c>
      <c r="F29" s="3">
        <v>312.5</v>
      </c>
      <c r="G29" s="3">
        <f t="shared" si="0"/>
        <v>16836.379860012879</v>
      </c>
    </row>
    <row r="30" spans="1:7" x14ac:dyDescent="0.2">
      <c r="A30" s="10">
        <v>40969</v>
      </c>
      <c r="B30" s="3">
        <v>7120</v>
      </c>
      <c r="C30" s="3">
        <v>2202.1660649819491</v>
      </c>
      <c r="D30" s="3">
        <v>7227.7227722772286</v>
      </c>
      <c r="E30" s="3">
        <v>1256.0386473429953</v>
      </c>
      <c r="F30" s="3">
        <v>606.06060606060601</v>
      </c>
      <c r="G30" s="3">
        <f t="shared" si="0"/>
        <v>18411.98809066278</v>
      </c>
    </row>
    <row r="31" spans="1:7" x14ac:dyDescent="0.2">
      <c r="A31" s="10">
        <v>41000</v>
      </c>
      <c r="B31" s="3">
        <v>7619.0476190476193</v>
      </c>
      <c r="C31" s="3">
        <v>2150.5376344086021</v>
      </c>
      <c r="D31" s="3">
        <v>8200</v>
      </c>
      <c r="E31" s="3">
        <v>1310.6796116504854</v>
      </c>
      <c r="F31" s="3">
        <v>571.42857142857133</v>
      </c>
      <c r="G31" s="3">
        <f t="shared" si="0"/>
        <v>19851.693436535279</v>
      </c>
    </row>
    <row r="32" spans="1:7" x14ac:dyDescent="0.2">
      <c r="A32" s="10">
        <v>41030</v>
      </c>
      <c r="B32" s="3">
        <v>8387.0967741935492</v>
      </c>
      <c r="C32" s="3">
        <v>2214.2857142857142</v>
      </c>
      <c r="D32" s="3">
        <v>7941.176470588236</v>
      </c>
      <c r="E32" s="3">
        <v>1414.6341463414635</v>
      </c>
      <c r="F32" s="3">
        <v>555.55555555555554</v>
      </c>
      <c r="G32" s="3">
        <f t="shared" si="0"/>
        <v>20512.74866096452</v>
      </c>
    </row>
    <row r="33" spans="1:7" x14ac:dyDescent="0.2">
      <c r="A33" s="10">
        <v>41061</v>
      </c>
      <c r="B33" s="3">
        <v>8110.2362204724404</v>
      </c>
      <c r="C33" s="3">
        <v>2277.5800711743768</v>
      </c>
      <c r="D33" s="3">
        <v>7920.7920792079212</v>
      </c>
      <c r="E33" s="3">
        <v>1519.607843137255</v>
      </c>
      <c r="F33" s="3">
        <v>526.31578947368428</v>
      </c>
      <c r="G33" s="3">
        <f t="shared" si="0"/>
        <v>20354.532003465676</v>
      </c>
    </row>
    <row r="34" spans="1:7" x14ac:dyDescent="0.2">
      <c r="A34" s="10">
        <v>41091</v>
      </c>
      <c r="B34" s="3">
        <v>7751.937984496124</v>
      </c>
      <c r="C34" s="3">
        <v>2099.6441281138787</v>
      </c>
      <c r="D34" s="3">
        <v>7676.7676767676767</v>
      </c>
      <c r="E34" s="3">
        <v>1674.8768472906402</v>
      </c>
      <c r="F34" s="3">
        <v>512.82051282051282</v>
      </c>
      <c r="G34" s="3">
        <f t="shared" si="0"/>
        <v>19716.047149488833</v>
      </c>
    </row>
    <row r="35" spans="1:7" x14ac:dyDescent="0.2">
      <c r="A35" s="10">
        <v>41122</v>
      </c>
      <c r="B35" s="3">
        <v>6893.939393939394</v>
      </c>
      <c r="C35" s="3">
        <v>2127.6595744680853</v>
      </c>
      <c r="D35" s="3">
        <v>7200</v>
      </c>
      <c r="E35" s="3">
        <v>1584.158415841584</v>
      </c>
      <c r="F35" s="3">
        <v>769.23076923076928</v>
      </c>
      <c r="G35" s="3">
        <f t="shared" si="0"/>
        <v>18574.988153479833</v>
      </c>
    </row>
    <row r="36" spans="1:7" x14ac:dyDescent="0.2">
      <c r="A36" s="10">
        <v>41153</v>
      </c>
      <c r="B36" s="3">
        <v>6015.0375939849619</v>
      </c>
      <c r="C36" s="3">
        <v>2367.4911660777389</v>
      </c>
      <c r="D36" s="3">
        <v>6734.6938775510198</v>
      </c>
      <c r="E36" s="3">
        <v>1527.0935960591132</v>
      </c>
      <c r="F36" s="3">
        <v>750</v>
      </c>
      <c r="G36" s="3">
        <f t="shared" ref="G36:G63" si="1">SUM(B36:F36)</f>
        <v>17394.316233672835</v>
      </c>
    </row>
    <row r="37" spans="1:7" x14ac:dyDescent="0.2">
      <c r="A37" s="10">
        <v>41183</v>
      </c>
      <c r="B37" s="3">
        <v>5367.6470588235288</v>
      </c>
      <c r="C37" s="3">
        <v>2210.5263157894738</v>
      </c>
      <c r="D37" s="3">
        <v>6494.8453608247419</v>
      </c>
      <c r="E37" s="3">
        <v>1421.5686274509806</v>
      </c>
      <c r="F37" s="3">
        <v>731.70731707317077</v>
      </c>
      <c r="G37" s="3">
        <f t="shared" si="1"/>
        <v>16226.294679961897</v>
      </c>
    </row>
    <row r="38" spans="1:7" x14ac:dyDescent="0.2">
      <c r="A38" s="10">
        <v>41214</v>
      </c>
      <c r="B38" s="3">
        <v>4964.0287769784172</v>
      </c>
      <c r="C38" s="3">
        <v>2482.5174825174827</v>
      </c>
      <c r="D38" s="3">
        <v>6060.6060606060601</v>
      </c>
      <c r="E38" s="3">
        <v>1365.8536585365855</v>
      </c>
      <c r="F38" s="3">
        <v>714.28571428571433</v>
      </c>
      <c r="G38" s="3">
        <f t="shared" si="1"/>
        <v>15587.291692924258</v>
      </c>
    </row>
    <row r="39" spans="1:7" x14ac:dyDescent="0.2">
      <c r="A39" s="10">
        <v>41244</v>
      </c>
      <c r="B39" s="3">
        <v>4444.4444444444443</v>
      </c>
      <c r="C39" s="3">
        <v>1986.0627177700351</v>
      </c>
      <c r="D39" s="3">
        <v>5816.3265306122448</v>
      </c>
      <c r="E39" s="3">
        <v>1262.1359223300972</v>
      </c>
      <c r="F39" s="3">
        <v>697.67441860465124</v>
      </c>
      <c r="G39" s="3">
        <f t="shared" si="1"/>
        <v>14206.644033761471</v>
      </c>
    </row>
    <row r="40" spans="1:7" x14ac:dyDescent="0.2">
      <c r="A40" s="10">
        <v>41275</v>
      </c>
      <c r="B40" s="3">
        <v>5000</v>
      </c>
      <c r="C40" s="3">
        <v>2256.9444444444448</v>
      </c>
      <c r="D40" s="3">
        <v>5050.5050505050503</v>
      </c>
      <c r="E40" s="3">
        <v>1372.5490196078433</v>
      </c>
      <c r="F40" s="3">
        <v>714.28571428571433</v>
      </c>
      <c r="G40" s="3">
        <f t="shared" si="1"/>
        <v>14394.284228843051</v>
      </c>
    </row>
    <row r="41" spans="1:7" x14ac:dyDescent="0.2">
      <c r="A41" s="10">
        <v>41306</v>
      </c>
      <c r="B41" s="3">
        <v>6283.7837837837833</v>
      </c>
      <c r="C41" s="3">
        <v>2352.9411764705883</v>
      </c>
      <c r="D41" s="3">
        <v>6082.4742268041236</v>
      </c>
      <c r="E41" s="3">
        <v>1435.6435643564355</v>
      </c>
      <c r="F41" s="3">
        <v>1063</v>
      </c>
      <c r="G41" s="3">
        <f t="shared" si="1"/>
        <v>17217.84275141493</v>
      </c>
    </row>
    <row r="42" spans="1:7" x14ac:dyDescent="0.2">
      <c r="A42" s="10">
        <v>41334</v>
      </c>
      <c r="B42" s="3">
        <v>7785.2348993288579</v>
      </c>
      <c r="C42" s="3">
        <v>2456.7474048442909</v>
      </c>
      <c r="D42" s="3">
        <v>6326.5306122448974</v>
      </c>
      <c r="E42" s="3">
        <v>1477.8325123152708</v>
      </c>
      <c r="F42" s="3">
        <v>1264</v>
      </c>
      <c r="G42" s="3">
        <f t="shared" si="1"/>
        <v>19310.345428733319</v>
      </c>
    </row>
    <row r="43" spans="1:7" x14ac:dyDescent="0.2">
      <c r="A43" s="10">
        <v>41365</v>
      </c>
      <c r="B43" s="3">
        <v>9934.21052631579</v>
      </c>
      <c r="C43" s="3">
        <v>2517.2413793103451</v>
      </c>
      <c r="D43" s="3">
        <v>7604.1666666666661</v>
      </c>
      <c r="E43" s="3">
        <v>1512.1951219512196</v>
      </c>
      <c r="F43" s="3">
        <v>1333.3333333333335</v>
      </c>
      <c r="G43" s="3">
        <f t="shared" si="1"/>
        <v>22901.14702757735</v>
      </c>
    </row>
    <row r="44" spans="1:7" x14ac:dyDescent="0.2">
      <c r="A44" s="10">
        <v>41395</v>
      </c>
      <c r="B44" s="3">
        <v>10645.161290322581</v>
      </c>
      <c r="C44" s="3">
        <v>2611.6838487972509</v>
      </c>
      <c r="D44" s="3">
        <v>7789.4736842105258</v>
      </c>
      <c r="E44" s="3">
        <v>1641.7910447761194</v>
      </c>
      <c r="F44" s="3">
        <v>1555.5555555555557</v>
      </c>
      <c r="G44" s="3">
        <f t="shared" si="1"/>
        <v>24243.665423662034</v>
      </c>
    </row>
    <row r="45" spans="1:7" x14ac:dyDescent="0.2">
      <c r="A45" s="10">
        <v>41426</v>
      </c>
      <c r="B45" s="3">
        <v>9491</v>
      </c>
      <c r="C45" s="3">
        <v>2749.1408934707906</v>
      </c>
      <c r="D45" s="3">
        <v>7346.9387755102034</v>
      </c>
      <c r="E45" s="3">
        <v>1666.6666666666667</v>
      </c>
      <c r="F45" s="3">
        <v>1739.1304347826087</v>
      </c>
      <c r="G45" s="3">
        <f t="shared" si="1"/>
        <v>22992.87677043027</v>
      </c>
    </row>
    <row r="46" spans="1:7" x14ac:dyDescent="0.2">
      <c r="A46" s="10">
        <v>41456</v>
      </c>
      <c r="B46" s="3">
        <v>9182.3899371069183</v>
      </c>
      <c r="C46" s="3">
        <v>2886.5979381443299</v>
      </c>
      <c r="D46" s="3">
        <v>6979.166666666667</v>
      </c>
      <c r="E46" s="3">
        <v>1732.6732673267325</v>
      </c>
      <c r="F46" s="3">
        <v>1702.127659574468</v>
      </c>
      <c r="G46" s="3">
        <f t="shared" si="1"/>
        <v>22482.955468819117</v>
      </c>
    </row>
    <row r="47" spans="1:7" x14ac:dyDescent="0.2">
      <c r="A47" s="10">
        <v>41487</v>
      </c>
      <c r="B47" s="3">
        <v>8527.6073619631898</v>
      </c>
      <c r="C47" s="3">
        <v>2832.764505119454</v>
      </c>
      <c r="D47" s="3">
        <v>6489.3617021276596</v>
      </c>
      <c r="E47" s="3">
        <v>1700</v>
      </c>
      <c r="F47" s="3">
        <v>1914.8936170212767</v>
      </c>
      <c r="G47" s="3">
        <f t="shared" si="1"/>
        <v>21464.627186231581</v>
      </c>
    </row>
    <row r="48" spans="1:7" x14ac:dyDescent="0.2">
      <c r="A48" s="10">
        <v>41518</v>
      </c>
      <c r="B48" s="3">
        <v>8292.6829268292677</v>
      </c>
      <c r="C48" s="3">
        <v>2789.1156462585036</v>
      </c>
      <c r="D48" s="3">
        <v>6315.7894736842109</v>
      </c>
      <c r="E48" s="3">
        <v>1641.7910447761194</v>
      </c>
      <c r="F48" s="3">
        <v>2083.3333333333335</v>
      </c>
      <c r="G48" s="3">
        <f t="shared" si="1"/>
        <v>21122.712424881436</v>
      </c>
    </row>
    <row r="49" spans="1:7" x14ac:dyDescent="0.2">
      <c r="A49" s="10">
        <v>41548</v>
      </c>
      <c r="B49" s="3">
        <v>8220.8588957055217</v>
      </c>
      <c r="C49" s="3">
        <v>2764.5051194539251</v>
      </c>
      <c r="D49" s="3">
        <v>5833.333333333333</v>
      </c>
      <c r="E49" s="3">
        <v>1576.3546798029556</v>
      </c>
      <c r="F49" s="3">
        <v>2127.6595744680849</v>
      </c>
      <c r="G49" s="3">
        <f t="shared" si="1"/>
        <v>20522.711602763822</v>
      </c>
    </row>
    <row r="50" spans="1:7" x14ac:dyDescent="0.2">
      <c r="A50" s="10">
        <v>41579</v>
      </c>
      <c r="B50" s="3">
        <v>7469.8795180722891</v>
      </c>
      <c r="C50" s="3">
        <v>2745.7627118644068</v>
      </c>
      <c r="D50" s="3">
        <v>5789.4736842105267</v>
      </c>
      <c r="E50" s="3">
        <v>1492.5373134328358</v>
      </c>
      <c r="F50" s="3">
        <v>2291.6666666666665</v>
      </c>
      <c r="G50" s="3">
        <f t="shared" si="1"/>
        <v>19789.319894246728</v>
      </c>
    </row>
    <row r="51" spans="1:7" x14ac:dyDescent="0.2">
      <c r="A51" s="10">
        <v>41609</v>
      </c>
      <c r="B51" s="3">
        <v>6508.8757396449701</v>
      </c>
      <c r="C51" s="3">
        <v>2533.7837837837837</v>
      </c>
      <c r="D51" s="3">
        <v>5591.3978494623652</v>
      </c>
      <c r="E51" s="3">
        <v>1450</v>
      </c>
      <c r="F51" s="3">
        <v>2244.8979591836733</v>
      </c>
      <c r="G51" s="3">
        <f t="shared" si="1"/>
        <v>18328.955332074791</v>
      </c>
    </row>
    <row r="52" spans="1:7" x14ac:dyDescent="0.2">
      <c r="A52" s="10">
        <v>41640</v>
      </c>
      <c r="B52" s="3">
        <v>7267.4418604651155</v>
      </c>
      <c r="C52" s="3">
        <v>2635.1351351351354</v>
      </c>
      <c r="D52" s="3">
        <v>5106.3829787234044</v>
      </c>
      <c r="E52" s="3">
        <v>1010.10101010101</v>
      </c>
      <c r="F52" s="3">
        <v>2291.6666666666665</v>
      </c>
      <c r="G52" s="3">
        <f t="shared" si="1"/>
        <v>18310.727651091333</v>
      </c>
    </row>
    <row r="53" spans="1:7" x14ac:dyDescent="0.2">
      <c r="A53" s="10">
        <v>41671</v>
      </c>
      <c r="B53" s="3">
        <v>8806.8181818181802</v>
      </c>
      <c r="C53" s="3">
        <v>2702.7027027027029</v>
      </c>
      <c r="D53" s="3">
        <v>5473.6842105263158</v>
      </c>
      <c r="E53" s="3">
        <v>1044.7761194029849</v>
      </c>
      <c r="F53" s="3">
        <v>2448.9795918367345</v>
      </c>
      <c r="G53" s="3">
        <f t="shared" si="1"/>
        <v>20476.960806286919</v>
      </c>
    </row>
    <row r="54" spans="1:7" x14ac:dyDescent="0.2">
      <c r="A54" s="10">
        <v>41699</v>
      </c>
      <c r="B54" s="3">
        <v>10167.597765363127</v>
      </c>
      <c r="C54" s="3">
        <v>2794.6127946127949</v>
      </c>
      <c r="D54" s="3">
        <v>6021.5053763440865</v>
      </c>
      <c r="E54" s="3">
        <v>1105.5276381909548</v>
      </c>
      <c r="F54" s="3">
        <v>2400</v>
      </c>
      <c r="G54" s="3">
        <f t="shared" si="1"/>
        <v>22489.243574510961</v>
      </c>
    </row>
    <row r="55" spans="1:7" x14ac:dyDescent="0.2">
      <c r="A55" s="10">
        <v>41730</v>
      </c>
      <c r="B55" s="3">
        <v>11043.956043956043</v>
      </c>
      <c r="C55" s="3">
        <v>2996.6329966329968</v>
      </c>
      <c r="D55" s="3">
        <v>6063.8297872340427</v>
      </c>
      <c r="E55" s="3">
        <v>1150</v>
      </c>
      <c r="F55" s="3">
        <v>2352.9411764705883</v>
      </c>
      <c r="G55" s="3">
        <f t="shared" si="1"/>
        <v>23607.360004293667</v>
      </c>
    </row>
    <row r="56" spans="1:7" x14ac:dyDescent="0.2">
      <c r="A56" s="10">
        <v>41760</v>
      </c>
      <c r="B56" s="3">
        <v>12119.565217391304</v>
      </c>
      <c r="C56" s="3">
        <v>3131.3131313131316</v>
      </c>
      <c r="D56" s="3">
        <v>6344.0860215053763</v>
      </c>
      <c r="E56" s="3">
        <v>1243.7810945273632</v>
      </c>
      <c r="F56" s="3">
        <v>2600</v>
      </c>
      <c r="G56" s="3">
        <f t="shared" si="1"/>
        <v>25438.745464737174</v>
      </c>
    </row>
    <row r="57" spans="1:7" x14ac:dyDescent="0.2">
      <c r="A57" s="10">
        <v>41791</v>
      </c>
      <c r="B57" s="3">
        <v>13459.45945945946</v>
      </c>
      <c r="C57" s="3">
        <v>3310.8108108108108</v>
      </c>
      <c r="D57" s="3">
        <v>6593.4065934065939</v>
      </c>
      <c r="E57" s="3">
        <v>1356.7839195979898</v>
      </c>
      <c r="F57" s="3">
        <v>2653.0612244897957</v>
      </c>
      <c r="G57" s="3">
        <f t="shared" si="1"/>
        <v>27373.522007764652</v>
      </c>
    </row>
    <row r="58" spans="1:7" x14ac:dyDescent="0.2">
      <c r="A58" s="10">
        <v>41821</v>
      </c>
      <c r="B58" s="3">
        <v>13048.128342245989</v>
      </c>
      <c r="C58" s="3">
        <v>3389.8305084745766</v>
      </c>
      <c r="D58" s="3">
        <v>6304.347826086957</v>
      </c>
      <c r="E58" s="3">
        <v>1421.3197969543146</v>
      </c>
      <c r="F58" s="3">
        <v>2600</v>
      </c>
      <c r="G58" s="3">
        <f t="shared" si="1"/>
        <v>26763.626473761837</v>
      </c>
    </row>
    <row r="59" spans="1:7" x14ac:dyDescent="0.2">
      <c r="A59" s="10">
        <v>41852</v>
      </c>
      <c r="B59" s="3">
        <v>12275.132275132275</v>
      </c>
      <c r="C59" s="3">
        <v>3277.0270270270271</v>
      </c>
      <c r="D59" s="3">
        <v>6063.8297872340427</v>
      </c>
      <c r="E59" s="3">
        <v>1262.6262626262626</v>
      </c>
      <c r="F59" s="3">
        <v>2549.0196078431372</v>
      </c>
      <c r="G59" s="3">
        <f t="shared" si="1"/>
        <v>25427.634959862742</v>
      </c>
    </row>
    <row r="60" spans="1:7" x14ac:dyDescent="0.2">
      <c r="A60" s="10">
        <v>41883</v>
      </c>
      <c r="B60" s="3">
        <v>11347.150259067357</v>
      </c>
      <c r="C60" s="3">
        <v>3232.3232323232323</v>
      </c>
      <c r="D60" s="3">
        <v>5789.4736842105267</v>
      </c>
      <c r="E60" s="3">
        <v>1173.4693877551019</v>
      </c>
      <c r="F60" s="3">
        <v>2452.8301886792451</v>
      </c>
      <c r="G60" s="3">
        <f t="shared" si="1"/>
        <v>23995.246752035462</v>
      </c>
    </row>
    <row r="61" spans="1:7" x14ac:dyDescent="0.2">
      <c r="A61" s="10">
        <v>41913</v>
      </c>
      <c r="B61" s="3">
        <v>10666.666666666666</v>
      </c>
      <c r="C61" s="3">
        <v>3131.3131313131316</v>
      </c>
      <c r="D61" s="3">
        <v>5698.9247311827958</v>
      </c>
      <c r="E61" s="3">
        <v>1128.2051282051282</v>
      </c>
      <c r="F61" s="3">
        <v>2517</v>
      </c>
      <c r="G61" s="3">
        <f t="shared" si="1"/>
        <v>23142.109657367724</v>
      </c>
    </row>
    <row r="62" spans="1:7" x14ac:dyDescent="0.2">
      <c r="A62" s="10">
        <v>41944</v>
      </c>
      <c r="B62" s="3">
        <v>10459.183673469388</v>
      </c>
      <c r="C62" s="3">
        <v>3087.2483221476509</v>
      </c>
      <c r="D62" s="3">
        <v>5604.3956043956041</v>
      </c>
      <c r="E62" s="3">
        <v>974.35897435897436</v>
      </c>
      <c r="F62" s="3">
        <v>2541</v>
      </c>
      <c r="G62" s="3">
        <f t="shared" si="1"/>
        <v>22666.186574371615</v>
      </c>
    </row>
    <row r="63" spans="1:7" x14ac:dyDescent="0.2">
      <c r="A63" s="10">
        <v>41974</v>
      </c>
      <c r="B63" s="3">
        <v>10082</v>
      </c>
      <c r="C63" s="3">
        <v>3030.3030303030305</v>
      </c>
      <c r="D63" s="3">
        <v>5444.4444444444443</v>
      </c>
      <c r="E63" s="3">
        <v>979.38144329896909</v>
      </c>
      <c r="F63" s="3">
        <v>2452.8301886792451</v>
      </c>
      <c r="G63" s="3">
        <f t="shared" si="1"/>
        <v>21988.959106725684</v>
      </c>
    </row>
  </sheetData>
  <phoneticPr fontId="0" type="noConversion"/>
  <pageMargins left="0.75" right="0.75" top="1" bottom="1" header="0.5" footer="0.5"/>
  <pageSetup scale="79" orientation="portrait" horizontalDpi="4294967292" verticalDpi="0"/>
  <headerFooter alignWithMargins="0"/>
  <ignoredErrors>
    <ignoredError sqref="G4:G63" formulaRange="1"/>
  </ignoredError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63"/>
  <sheetViews>
    <sheetView workbookViewId="0"/>
  </sheetViews>
  <sheetFormatPr defaultColWidth="8.7109375" defaultRowHeight="12.75" x14ac:dyDescent="0.2"/>
  <cols>
    <col min="1" max="1" width="8.7109375" style="8"/>
    <col min="2" max="2" width="13.42578125" bestFit="1" customWidth="1"/>
  </cols>
  <sheetData>
    <row r="1" spans="1:2" x14ac:dyDescent="0.2">
      <c r="A1" s="14" t="s">
        <v>18</v>
      </c>
      <c r="B1" s="14"/>
    </row>
    <row r="3" spans="1:2" ht="13.5" thickBot="1" x14ac:dyDescent="0.25">
      <c r="A3" s="28" t="s">
        <v>41</v>
      </c>
      <c r="B3" s="28" t="s">
        <v>52</v>
      </c>
    </row>
    <row r="4" spans="1:2" ht="13.5" thickTop="1" x14ac:dyDescent="0.2">
      <c r="A4" s="10">
        <v>40179</v>
      </c>
      <c r="B4">
        <v>8.32</v>
      </c>
    </row>
    <row r="5" spans="1:2" x14ac:dyDescent="0.2">
      <c r="A5" s="10">
        <v>40210</v>
      </c>
      <c r="B5">
        <v>8.2799999999999994</v>
      </c>
    </row>
    <row r="6" spans="1:2" x14ac:dyDescent="0.2">
      <c r="A6" s="10">
        <v>40238</v>
      </c>
      <c r="B6">
        <v>8.2899999999999991</v>
      </c>
    </row>
    <row r="7" spans="1:2" x14ac:dyDescent="0.2">
      <c r="A7" s="10">
        <v>40269</v>
      </c>
      <c r="B7">
        <v>8.32</v>
      </c>
    </row>
    <row r="8" spans="1:2" x14ac:dyDescent="0.2">
      <c r="A8" s="10">
        <v>40299</v>
      </c>
      <c r="B8">
        <v>8.36</v>
      </c>
    </row>
    <row r="9" spans="1:2" x14ac:dyDescent="0.2">
      <c r="A9" s="10">
        <v>40330</v>
      </c>
      <c r="B9">
        <v>8.35</v>
      </c>
    </row>
    <row r="10" spans="1:2" x14ac:dyDescent="0.2">
      <c r="A10" s="10">
        <v>40360</v>
      </c>
      <c r="B10">
        <v>8.34</v>
      </c>
    </row>
    <row r="11" spans="1:2" x14ac:dyDescent="0.2">
      <c r="A11" s="10">
        <v>40391</v>
      </c>
      <c r="B11">
        <v>8.32</v>
      </c>
    </row>
    <row r="12" spans="1:2" x14ac:dyDescent="0.2">
      <c r="A12" s="10">
        <v>40422</v>
      </c>
      <c r="B12">
        <v>8.36</v>
      </c>
    </row>
    <row r="13" spans="1:2" x14ac:dyDescent="0.2">
      <c r="A13" s="10">
        <v>40452</v>
      </c>
      <c r="B13">
        <v>8.33</v>
      </c>
    </row>
    <row r="14" spans="1:2" x14ac:dyDescent="0.2">
      <c r="A14" s="10">
        <v>40483</v>
      </c>
      <c r="B14">
        <v>8.32</v>
      </c>
    </row>
    <row r="15" spans="1:2" x14ac:dyDescent="0.2">
      <c r="A15" s="10">
        <v>40513</v>
      </c>
      <c r="B15">
        <v>8.2899999999999991</v>
      </c>
    </row>
    <row r="16" spans="1:2" x14ac:dyDescent="0.2">
      <c r="A16" s="10">
        <v>40544</v>
      </c>
      <c r="B16">
        <v>7.89</v>
      </c>
    </row>
    <row r="17" spans="1:2" x14ac:dyDescent="0.2">
      <c r="A17" s="10">
        <v>40575</v>
      </c>
      <c r="B17">
        <v>7.65</v>
      </c>
    </row>
    <row r="18" spans="1:2" x14ac:dyDescent="0.2">
      <c r="A18" s="10">
        <v>40603</v>
      </c>
      <c r="B18">
        <v>7.58</v>
      </c>
    </row>
    <row r="19" spans="1:2" x14ac:dyDescent="0.2">
      <c r="A19" s="10">
        <v>40634</v>
      </c>
      <c r="B19">
        <v>7.53</v>
      </c>
    </row>
    <row r="20" spans="1:2" x14ac:dyDescent="0.2">
      <c r="A20" s="10">
        <v>40664</v>
      </c>
      <c r="B20">
        <v>7.48</v>
      </c>
    </row>
    <row r="21" spans="1:2" x14ac:dyDescent="0.2">
      <c r="A21" s="10">
        <v>40695</v>
      </c>
      <c r="B21">
        <v>7.45</v>
      </c>
    </row>
    <row r="22" spans="1:2" x14ac:dyDescent="0.2">
      <c r="A22" s="10">
        <v>40725</v>
      </c>
      <c r="B22">
        <v>7.36</v>
      </c>
    </row>
    <row r="23" spans="1:2" x14ac:dyDescent="0.2">
      <c r="A23" s="10">
        <v>40756</v>
      </c>
      <c r="B23">
        <v>7.35</v>
      </c>
    </row>
    <row r="24" spans="1:2" x14ac:dyDescent="0.2">
      <c r="A24" s="10">
        <v>40787</v>
      </c>
      <c r="B24">
        <v>7.32</v>
      </c>
    </row>
    <row r="25" spans="1:2" x14ac:dyDescent="0.2">
      <c r="A25" s="10">
        <v>40817</v>
      </c>
      <c r="B25">
        <v>7.3</v>
      </c>
    </row>
    <row r="26" spans="1:2" x14ac:dyDescent="0.2">
      <c r="A26" s="10">
        <v>40848</v>
      </c>
      <c r="B26">
        <v>7.27</v>
      </c>
    </row>
    <row r="27" spans="1:2" x14ac:dyDescent="0.2">
      <c r="A27" s="10">
        <v>40878</v>
      </c>
      <c r="B27">
        <v>7.25</v>
      </c>
    </row>
    <row r="28" spans="1:2" x14ac:dyDescent="0.2">
      <c r="A28" s="10">
        <v>40909</v>
      </c>
      <c r="B28">
        <v>7.22</v>
      </c>
    </row>
    <row r="29" spans="1:2" x14ac:dyDescent="0.2">
      <c r="A29" s="10">
        <v>40940</v>
      </c>
      <c r="B29">
        <v>7.21</v>
      </c>
    </row>
    <row r="30" spans="1:2" x14ac:dyDescent="0.2">
      <c r="A30" s="10">
        <v>40969</v>
      </c>
      <c r="B30">
        <v>7.22</v>
      </c>
    </row>
    <row r="31" spans="1:2" x14ac:dyDescent="0.2">
      <c r="A31" s="10">
        <v>41000</v>
      </c>
      <c r="B31">
        <v>7.29</v>
      </c>
    </row>
    <row r="32" spans="1:2" x14ac:dyDescent="0.2">
      <c r="A32" s="10">
        <v>41030</v>
      </c>
      <c r="B32">
        <v>7.25</v>
      </c>
    </row>
    <row r="33" spans="1:2" x14ac:dyDescent="0.2">
      <c r="A33" s="10">
        <v>41061</v>
      </c>
      <c r="B33">
        <v>7.23</v>
      </c>
    </row>
    <row r="34" spans="1:2" x14ac:dyDescent="0.2">
      <c r="A34" s="10">
        <v>41091</v>
      </c>
      <c r="B34">
        <v>7.28</v>
      </c>
    </row>
    <row r="35" spans="1:2" x14ac:dyDescent="0.2">
      <c r="A35" s="10">
        <v>41122</v>
      </c>
      <c r="B35">
        <v>7.25</v>
      </c>
    </row>
    <row r="36" spans="1:2" x14ac:dyDescent="0.2">
      <c r="A36" s="10">
        <v>41153</v>
      </c>
      <c r="B36">
        <v>7.24</v>
      </c>
    </row>
    <row r="37" spans="1:2" x14ac:dyDescent="0.2">
      <c r="A37" s="10">
        <v>41183</v>
      </c>
      <c r="B37">
        <v>7.26</v>
      </c>
    </row>
    <row r="38" spans="1:2" x14ac:dyDescent="0.2">
      <c r="A38" s="10">
        <v>41214</v>
      </c>
      <c r="B38">
        <v>7.21</v>
      </c>
    </row>
    <row r="39" spans="1:2" x14ac:dyDescent="0.2">
      <c r="A39" s="10">
        <v>41244</v>
      </c>
      <c r="B39">
        <v>7.23</v>
      </c>
    </row>
    <row r="40" spans="1:2" x14ac:dyDescent="0.2">
      <c r="A40" s="10">
        <v>41275</v>
      </c>
      <c r="B40">
        <v>7.24</v>
      </c>
    </row>
    <row r="41" spans="1:2" x14ac:dyDescent="0.2">
      <c r="A41" s="10">
        <v>41306</v>
      </c>
      <c r="B41">
        <v>7.19</v>
      </c>
    </row>
    <row r="42" spans="1:2" x14ac:dyDescent="0.2">
      <c r="A42" s="10">
        <v>41334</v>
      </c>
      <c r="B42">
        <v>7.21</v>
      </c>
    </row>
    <row r="43" spans="1:2" x14ac:dyDescent="0.2">
      <c r="A43" s="10">
        <v>41365</v>
      </c>
      <c r="B43">
        <v>7.23</v>
      </c>
    </row>
    <row r="44" spans="1:2" x14ac:dyDescent="0.2">
      <c r="A44" s="10">
        <v>41395</v>
      </c>
      <c r="B44">
        <v>7.22</v>
      </c>
    </row>
    <row r="45" spans="1:2" x14ac:dyDescent="0.2">
      <c r="A45" s="10">
        <v>41426</v>
      </c>
      <c r="B45">
        <v>7.19</v>
      </c>
    </row>
    <row r="46" spans="1:2" x14ac:dyDescent="0.2">
      <c r="A46" s="10">
        <v>41456</v>
      </c>
      <c r="B46">
        <v>7.17</v>
      </c>
    </row>
    <row r="47" spans="1:2" x14ac:dyDescent="0.2">
      <c r="A47" s="10">
        <v>41487</v>
      </c>
      <c r="B47">
        <v>7.15</v>
      </c>
    </row>
    <row r="48" spans="1:2" x14ac:dyDescent="0.2">
      <c r="A48" s="10">
        <v>41518</v>
      </c>
      <c r="B48">
        <v>7.16</v>
      </c>
    </row>
    <row r="49" spans="1:2" x14ac:dyDescent="0.2">
      <c r="A49" s="10">
        <v>41548</v>
      </c>
      <c r="B49">
        <v>7.16</v>
      </c>
    </row>
    <row r="50" spans="1:2" x14ac:dyDescent="0.2">
      <c r="A50" s="10">
        <v>41579</v>
      </c>
      <c r="B50">
        <v>7.15</v>
      </c>
    </row>
    <row r="51" spans="1:2" x14ac:dyDescent="0.2">
      <c r="A51" s="10">
        <v>41609</v>
      </c>
      <c r="B51">
        <v>7.14</v>
      </c>
    </row>
    <row r="52" spans="1:2" x14ac:dyDescent="0.2">
      <c r="A52" s="10">
        <v>41640</v>
      </c>
      <c r="B52">
        <v>7.12</v>
      </c>
    </row>
    <row r="53" spans="1:2" x14ac:dyDescent="0.2">
      <c r="A53" s="10">
        <v>41671</v>
      </c>
      <c r="B53">
        <v>7.11</v>
      </c>
    </row>
    <row r="54" spans="1:2" x14ac:dyDescent="0.2">
      <c r="A54" s="10">
        <v>41699</v>
      </c>
      <c r="B54">
        <v>7.11</v>
      </c>
    </row>
    <row r="55" spans="1:2" x14ac:dyDescent="0.2">
      <c r="A55" s="10">
        <v>41730</v>
      </c>
      <c r="B55">
        <v>7.11</v>
      </c>
    </row>
    <row r="56" spans="1:2" x14ac:dyDescent="0.2">
      <c r="A56" s="10">
        <v>41760</v>
      </c>
      <c r="B56">
        <v>7.11</v>
      </c>
    </row>
    <row r="57" spans="1:2" x14ac:dyDescent="0.2">
      <c r="A57" s="10">
        <v>41791</v>
      </c>
      <c r="B57">
        <v>7.12</v>
      </c>
    </row>
    <row r="58" spans="1:2" x14ac:dyDescent="0.2">
      <c r="A58" s="10">
        <v>41821</v>
      </c>
      <c r="B58">
        <v>7.08</v>
      </c>
    </row>
    <row r="59" spans="1:2" x14ac:dyDescent="0.2">
      <c r="A59" s="10">
        <v>41852</v>
      </c>
      <c r="B59">
        <v>7.09</v>
      </c>
    </row>
    <row r="60" spans="1:2" x14ac:dyDescent="0.2">
      <c r="A60" s="10">
        <v>41883</v>
      </c>
      <c r="B60">
        <v>7.09</v>
      </c>
    </row>
    <row r="61" spans="1:2" x14ac:dyDescent="0.2">
      <c r="A61" s="10">
        <v>41913</v>
      </c>
      <c r="B61">
        <v>7.04</v>
      </c>
    </row>
    <row r="62" spans="1:2" x14ac:dyDescent="0.2">
      <c r="A62" s="10">
        <v>41944</v>
      </c>
      <c r="B62">
        <v>7.06</v>
      </c>
    </row>
    <row r="63" spans="1:2" x14ac:dyDescent="0.2">
      <c r="A63" s="10">
        <v>41974</v>
      </c>
      <c r="B63">
        <v>7.08</v>
      </c>
    </row>
  </sheetData>
  <phoneticPr fontId="0" type="noConversion"/>
  <pageMargins left="0.75" right="0.75" top="1" bottom="1" header="0.5" footer="0.5"/>
  <pageSetup scale="79" orientation="portrait" horizontalDpi="4294967292" verticalDpi="0"/>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35"/>
  <sheetViews>
    <sheetView zoomScaleNormal="100" workbookViewId="0">
      <selection activeCell="Q2" sqref="Q2"/>
    </sheetView>
  </sheetViews>
  <sheetFormatPr defaultColWidth="8.7109375" defaultRowHeight="12.75" x14ac:dyDescent="0.2"/>
  <cols>
    <col min="1" max="1" width="14.42578125" bestFit="1" customWidth="1"/>
    <col min="2" max="7" width="5.7109375" customWidth="1"/>
    <col min="8" max="8" width="8.42578125" bestFit="1" customWidth="1"/>
    <col min="9" max="9" width="8.42578125" customWidth="1"/>
    <col min="11" max="16" width="14.85546875" customWidth="1"/>
    <col min="17" max="17" width="11.85546875" bestFit="1" customWidth="1"/>
    <col min="18" max="18" width="11.42578125" customWidth="1"/>
  </cols>
  <sheetData>
    <row r="1" spans="1:18" ht="13.5" thickBot="1" x14ac:dyDescent="0.25">
      <c r="A1" s="14" t="s">
        <v>59</v>
      </c>
      <c r="B1" s="14"/>
    </row>
    <row r="2" spans="1:18" ht="13.5" thickBot="1" x14ac:dyDescent="0.25">
      <c r="A2" s="7"/>
      <c r="B2" s="7"/>
      <c r="K2" s="139" t="s">
        <v>183</v>
      </c>
      <c r="L2" s="140"/>
      <c r="M2" s="140"/>
      <c r="N2" s="140"/>
      <c r="O2" s="140"/>
      <c r="P2" s="141"/>
    </row>
    <row r="3" spans="1:18" x14ac:dyDescent="0.2">
      <c r="A3" s="9" t="s">
        <v>24</v>
      </c>
      <c r="B3" s="9">
        <v>0</v>
      </c>
      <c r="C3" s="9">
        <v>1</v>
      </c>
      <c r="D3" s="9">
        <v>2</v>
      </c>
      <c r="E3" s="9">
        <v>3</v>
      </c>
      <c r="F3" s="9">
        <v>4</v>
      </c>
      <c r="G3" s="9">
        <v>5</v>
      </c>
      <c r="H3" s="8" t="s">
        <v>25</v>
      </c>
      <c r="I3" s="8"/>
      <c r="K3" s="63" t="s">
        <v>157</v>
      </c>
      <c r="L3" s="64" t="s">
        <v>21</v>
      </c>
      <c r="M3" s="64" t="s">
        <v>22</v>
      </c>
      <c r="N3" s="64" t="s">
        <v>27</v>
      </c>
      <c r="O3" s="64" t="s">
        <v>23</v>
      </c>
      <c r="P3" s="65" t="s">
        <v>6</v>
      </c>
    </row>
    <row r="4" spans="1:18" x14ac:dyDescent="0.2">
      <c r="A4" s="8" t="s">
        <v>21</v>
      </c>
      <c r="H4" s="8" t="s">
        <v>26</v>
      </c>
      <c r="I4" s="8"/>
      <c r="K4" s="61">
        <v>2010</v>
      </c>
      <c r="L4" s="52">
        <f>SUMPRODUCT($B$3:$G$3,B5:G5)/H5</f>
        <v>3.78</v>
      </c>
      <c r="M4" s="52">
        <f>SUMPRODUCT($B$3:$G$3,B12:G12)/H12</f>
        <v>4</v>
      </c>
      <c r="N4" s="52">
        <f>SUMPRODUCT($B$3:$G$3,B19:G19)/H19</f>
        <v>3.9333333333333331</v>
      </c>
      <c r="O4" s="52">
        <f>SUMPRODUCT($B$3:$G$3,B26:G26)/H26</f>
        <v>3.2</v>
      </c>
      <c r="P4" s="53"/>
      <c r="Q4" s="9"/>
    </row>
    <row r="5" spans="1:18" x14ac:dyDescent="0.2">
      <c r="A5" s="8">
        <v>2010</v>
      </c>
      <c r="B5">
        <v>1</v>
      </c>
      <c r="C5">
        <v>0</v>
      </c>
      <c r="D5">
        <v>2</v>
      </c>
      <c r="E5">
        <v>14</v>
      </c>
      <c r="F5">
        <v>22</v>
      </c>
      <c r="G5">
        <v>11</v>
      </c>
      <c r="H5">
        <f>SUM(B5:G5)</f>
        <v>50</v>
      </c>
      <c r="K5" s="61">
        <v>2011</v>
      </c>
      <c r="L5" s="52">
        <f>SUMPRODUCT($B$3:$G$3,B6:G6)/H6</f>
        <v>3.92</v>
      </c>
      <c r="M5" s="52">
        <f>SUMPRODUCT($B$3:$G$3,B13:G13)/H13</f>
        <v>4</v>
      </c>
      <c r="N5" s="52">
        <f>SUMPRODUCT($B$3:$G$3,B20:G20)/H20</f>
        <v>4</v>
      </c>
      <c r="O5" s="52">
        <f>SUMPRODUCT($B$3:$G$3,B27:G27)/H27</f>
        <v>3.4</v>
      </c>
      <c r="P5" s="53"/>
      <c r="Q5" s="51"/>
    </row>
    <row r="6" spans="1:18" x14ac:dyDescent="0.2">
      <c r="A6" s="8">
        <v>2011</v>
      </c>
      <c r="B6">
        <v>0</v>
      </c>
      <c r="C6">
        <v>0</v>
      </c>
      <c r="D6">
        <v>2</v>
      </c>
      <c r="E6">
        <v>14</v>
      </c>
      <c r="F6">
        <v>20</v>
      </c>
      <c r="G6">
        <v>14</v>
      </c>
      <c r="H6">
        <f>SUM(B6:G6)</f>
        <v>50</v>
      </c>
      <c r="K6" s="61">
        <v>2012</v>
      </c>
      <c r="L6" s="52">
        <f>SUMPRODUCT($B$3:$G$3,B7:G7)/H7</f>
        <v>3.9666666666666668</v>
      </c>
      <c r="M6" s="52">
        <f>SUMPRODUCT($B$3:$G$3,B14:G14)/H14</f>
        <v>4.2666666666666666</v>
      </c>
      <c r="N6" s="52">
        <f>SUMPRODUCT($B$3:$G$3,B21:G21)/H21</f>
        <v>4.12</v>
      </c>
      <c r="O6" s="52">
        <f>SUMPRODUCT($B$3:$G$3,B28:G28)/H28</f>
        <v>3.6666666666666665</v>
      </c>
      <c r="P6" s="53">
        <f>SUMPRODUCT($B$3:$G$3,B33:G33)/H33</f>
        <v>3</v>
      </c>
      <c r="Q6" s="51"/>
    </row>
    <row r="7" spans="1:18" x14ac:dyDescent="0.2">
      <c r="A7" s="8">
        <v>2012</v>
      </c>
      <c r="B7">
        <v>1</v>
      </c>
      <c r="C7">
        <v>1</v>
      </c>
      <c r="D7">
        <v>1</v>
      </c>
      <c r="E7">
        <v>8</v>
      </c>
      <c r="F7">
        <v>34</v>
      </c>
      <c r="G7">
        <v>15</v>
      </c>
      <c r="H7">
        <f>SUM(B7:G7)</f>
        <v>60</v>
      </c>
      <c r="K7" s="61">
        <v>2013</v>
      </c>
      <c r="L7" s="52">
        <f>SUMPRODUCT($B$3:$G$3,B8:G8)/H8</f>
        <v>4.1100000000000003</v>
      </c>
      <c r="M7" s="52">
        <f>SUMPRODUCT($B$3:$G$3,B15:G15)/H15</f>
        <v>4.5</v>
      </c>
      <c r="N7" s="52">
        <f>SUMPRODUCT($B$3:$G$3,B22:G22)/H22</f>
        <v>4.0666666666666664</v>
      </c>
      <c r="O7" s="52">
        <f>SUMPRODUCT($B$3:$G$3,B29:G29)/H29</f>
        <v>4.0999999999999996</v>
      </c>
      <c r="P7" s="53">
        <f>SUMPRODUCT($B$3:$G$3,B34:G34)/H34</f>
        <v>3.1428571428571428</v>
      </c>
      <c r="Q7" s="51"/>
    </row>
    <row r="8" spans="1:18" ht="13.5" thickBot="1" x14ac:dyDescent="0.25">
      <c r="A8" s="8">
        <v>2013</v>
      </c>
      <c r="B8">
        <v>1</v>
      </c>
      <c r="C8">
        <v>2</v>
      </c>
      <c r="D8">
        <v>6</v>
      </c>
      <c r="E8">
        <v>12</v>
      </c>
      <c r="F8">
        <v>34</v>
      </c>
      <c r="G8">
        <v>45</v>
      </c>
      <c r="H8">
        <f>SUM(B8:G8)</f>
        <v>100</v>
      </c>
      <c r="K8" s="62">
        <v>2014</v>
      </c>
      <c r="L8" s="54">
        <f>SUMPRODUCT($B$3:$G$3,B9:G9)/H9</f>
        <v>4.1120000000000001</v>
      </c>
      <c r="M8" s="54">
        <f>SUMPRODUCT($B$3:$G$3,B16:G16)/H16</f>
        <v>4.5</v>
      </c>
      <c r="N8" s="54">
        <f>SUMPRODUCT($B$3:$G$3,B23:G23)/H23</f>
        <v>4.0666666666666664</v>
      </c>
      <c r="O8" s="54">
        <f>SUMPRODUCT($B$3:$G$3,B30:G30)/H30</f>
        <v>3.8333333333333335</v>
      </c>
      <c r="P8" s="55">
        <f>SUMPRODUCT($B$3:$G$3,B35:G35)/H35</f>
        <v>3.6875</v>
      </c>
      <c r="Q8" s="51"/>
    </row>
    <row r="9" spans="1:18" x14ac:dyDescent="0.2">
      <c r="A9" s="8">
        <v>2014</v>
      </c>
      <c r="B9">
        <v>2</v>
      </c>
      <c r="C9">
        <v>3</v>
      </c>
      <c r="D9">
        <v>5</v>
      </c>
      <c r="E9">
        <v>15</v>
      </c>
      <c r="F9">
        <v>44</v>
      </c>
      <c r="G9">
        <v>56</v>
      </c>
      <c r="H9">
        <f>SUM(B9:G9)</f>
        <v>125</v>
      </c>
      <c r="K9" s="8"/>
      <c r="L9" s="51"/>
      <c r="M9" s="51"/>
      <c r="N9" s="51"/>
      <c r="O9" s="51"/>
      <c r="P9" s="51"/>
      <c r="Q9" s="51"/>
      <c r="R9" s="51"/>
    </row>
    <row r="10" spans="1:18" x14ac:dyDescent="0.2">
      <c r="H10" t="s">
        <v>0</v>
      </c>
    </row>
    <row r="11" spans="1:18" x14ac:dyDescent="0.2">
      <c r="A11" s="8" t="s">
        <v>22</v>
      </c>
      <c r="H11" t="s">
        <v>0</v>
      </c>
    </row>
    <row r="12" spans="1:18" x14ac:dyDescent="0.2">
      <c r="A12" s="8">
        <v>2010</v>
      </c>
      <c r="B12">
        <v>0</v>
      </c>
      <c r="C12">
        <v>0</v>
      </c>
      <c r="D12">
        <v>0</v>
      </c>
      <c r="E12">
        <v>2</v>
      </c>
      <c r="F12">
        <v>6</v>
      </c>
      <c r="G12">
        <v>2</v>
      </c>
      <c r="H12">
        <f>SUM(B12:G12)</f>
        <v>10</v>
      </c>
    </row>
    <row r="13" spans="1:18" x14ac:dyDescent="0.2">
      <c r="A13" s="8">
        <v>2011</v>
      </c>
      <c r="B13">
        <v>0</v>
      </c>
      <c r="C13">
        <v>0</v>
      </c>
      <c r="D13">
        <v>0</v>
      </c>
      <c r="E13">
        <v>2</v>
      </c>
      <c r="F13">
        <v>6</v>
      </c>
      <c r="G13">
        <v>2</v>
      </c>
      <c r="H13">
        <f>SUM(B13:G13)</f>
        <v>10</v>
      </c>
    </row>
    <row r="14" spans="1:18" x14ac:dyDescent="0.2">
      <c r="A14" s="8">
        <v>2012</v>
      </c>
      <c r="B14">
        <v>0</v>
      </c>
      <c r="C14">
        <v>0</v>
      </c>
      <c r="D14">
        <v>1</v>
      </c>
      <c r="E14">
        <v>4</v>
      </c>
      <c r="F14">
        <v>11</v>
      </c>
      <c r="G14">
        <v>14</v>
      </c>
      <c r="H14">
        <f>SUM(B14:G14)</f>
        <v>30</v>
      </c>
    </row>
    <row r="15" spans="1:18" x14ac:dyDescent="0.2">
      <c r="A15" s="8">
        <v>2013</v>
      </c>
      <c r="B15">
        <v>0</v>
      </c>
      <c r="C15">
        <v>1</v>
      </c>
      <c r="D15">
        <v>1</v>
      </c>
      <c r="E15">
        <v>3</v>
      </c>
      <c r="F15">
        <v>12</v>
      </c>
      <c r="G15">
        <v>33</v>
      </c>
      <c r="H15">
        <f>SUM(B15:G15)</f>
        <v>50</v>
      </c>
    </row>
    <row r="16" spans="1:18" x14ac:dyDescent="0.2">
      <c r="A16" s="8">
        <v>2014</v>
      </c>
      <c r="B16">
        <v>1</v>
      </c>
      <c r="C16">
        <v>1</v>
      </c>
      <c r="D16">
        <v>2</v>
      </c>
      <c r="E16">
        <v>4</v>
      </c>
      <c r="F16">
        <v>22</v>
      </c>
      <c r="G16">
        <v>60</v>
      </c>
      <c r="H16">
        <f>SUM(B16:G16)</f>
        <v>90</v>
      </c>
    </row>
    <row r="17" spans="1:8" x14ac:dyDescent="0.2">
      <c r="A17" s="8"/>
      <c r="H17" t="s">
        <v>0</v>
      </c>
    </row>
    <row r="18" spans="1:8" x14ac:dyDescent="0.2">
      <c r="A18" s="8" t="s">
        <v>27</v>
      </c>
      <c r="H18" t="s">
        <v>0</v>
      </c>
    </row>
    <row r="19" spans="1:8" x14ac:dyDescent="0.2">
      <c r="A19" s="8">
        <v>2010</v>
      </c>
      <c r="B19">
        <v>0</v>
      </c>
      <c r="C19">
        <v>0</v>
      </c>
      <c r="D19">
        <v>1</v>
      </c>
      <c r="E19">
        <v>3</v>
      </c>
      <c r="F19">
        <v>7</v>
      </c>
      <c r="G19">
        <v>4</v>
      </c>
      <c r="H19">
        <f>SUM(B19:G19)</f>
        <v>15</v>
      </c>
    </row>
    <row r="20" spans="1:8" x14ac:dyDescent="0.2">
      <c r="A20" s="8">
        <v>2011</v>
      </c>
      <c r="B20">
        <v>0</v>
      </c>
      <c r="C20">
        <v>0</v>
      </c>
      <c r="D20">
        <v>1</v>
      </c>
      <c r="E20">
        <v>2</v>
      </c>
      <c r="F20">
        <v>8</v>
      </c>
      <c r="G20">
        <v>4</v>
      </c>
      <c r="H20">
        <f>SUM(B20:G20)</f>
        <v>15</v>
      </c>
    </row>
    <row r="21" spans="1:8" x14ac:dyDescent="0.2">
      <c r="A21" s="8">
        <v>2012</v>
      </c>
      <c r="B21">
        <v>0</v>
      </c>
      <c r="C21">
        <v>0</v>
      </c>
      <c r="D21">
        <v>1</v>
      </c>
      <c r="E21">
        <v>2</v>
      </c>
      <c r="F21">
        <v>15</v>
      </c>
      <c r="G21">
        <v>7</v>
      </c>
      <c r="H21">
        <f>SUM(B21:G21)</f>
        <v>25</v>
      </c>
    </row>
    <row r="22" spans="1:8" x14ac:dyDescent="0.2">
      <c r="A22" s="8">
        <v>2013</v>
      </c>
      <c r="B22">
        <v>0</v>
      </c>
      <c r="C22">
        <v>0</v>
      </c>
      <c r="D22">
        <v>1</v>
      </c>
      <c r="E22">
        <v>2</v>
      </c>
      <c r="F22">
        <v>21</v>
      </c>
      <c r="G22">
        <v>6</v>
      </c>
      <c r="H22">
        <f>SUM(B22:G22)</f>
        <v>30</v>
      </c>
    </row>
    <row r="23" spans="1:8" x14ac:dyDescent="0.2">
      <c r="A23" s="8">
        <v>2014</v>
      </c>
      <c r="B23">
        <v>0</v>
      </c>
      <c r="C23">
        <v>0</v>
      </c>
      <c r="D23">
        <v>1</v>
      </c>
      <c r="E23">
        <v>4</v>
      </c>
      <c r="F23">
        <v>17</v>
      </c>
      <c r="G23">
        <v>8</v>
      </c>
      <c r="H23">
        <f>SUM(B23:G23)</f>
        <v>30</v>
      </c>
    </row>
    <row r="24" spans="1:8" x14ac:dyDescent="0.2">
      <c r="A24" s="8"/>
      <c r="H24" t="s">
        <v>0</v>
      </c>
    </row>
    <row r="25" spans="1:8" x14ac:dyDescent="0.2">
      <c r="A25" s="8" t="s">
        <v>23</v>
      </c>
      <c r="H25" t="s">
        <v>0</v>
      </c>
    </row>
    <row r="26" spans="1:8" x14ac:dyDescent="0.2">
      <c r="A26" s="8">
        <v>2010</v>
      </c>
      <c r="B26">
        <v>0</v>
      </c>
      <c r="C26">
        <v>0</v>
      </c>
      <c r="D26">
        <v>1</v>
      </c>
      <c r="E26">
        <v>2</v>
      </c>
      <c r="F26">
        <v>2</v>
      </c>
      <c r="G26">
        <v>0</v>
      </c>
      <c r="H26">
        <f>SUM(B26:G26)</f>
        <v>5</v>
      </c>
    </row>
    <row r="27" spans="1:8" x14ac:dyDescent="0.2">
      <c r="A27" s="8">
        <v>2011</v>
      </c>
      <c r="B27">
        <v>0</v>
      </c>
      <c r="C27">
        <v>0</v>
      </c>
      <c r="D27">
        <v>1</v>
      </c>
      <c r="E27">
        <v>1</v>
      </c>
      <c r="F27">
        <v>3</v>
      </c>
      <c r="G27">
        <v>0</v>
      </c>
      <c r="H27">
        <f>SUM(B27:G27)</f>
        <v>5</v>
      </c>
    </row>
    <row r="28" spans="1:8" x14ac:dyDescent="0.2">
      <c r="A28" s="8">
        <v>2012</v>
      </c>
      <c r="B28">
        <v>0</v>
      </c>
      <c r="C28">
        <v>0</v>
      </c>
      <c r="D28">
        <v>1</v>
      </c>
      <c r="E28">
        <v>1</v>
      </c>
      <c r="F28">
        <v>3</v>
      </c>
      <c r="G28">
        <v>1</v>
      </c>
      <c r="H28">
        <f>SUM(B28:G28)</f>
        <v>6</v>
      </c>
    </row>
    <row r="29" spans="1:8" x14ac:dyDescent="0.2">
      <c r="A29" s="8">
        <v>2013</v>
      </c>
      <c r="B29">
        <v>0</v>
      </c>
      <c r="C29">
        <v>0</v>
      </c>
      <c r="D29">
        <v>0</v>
      </c>
      <c r="E29">
        <v>2</v>
      </c>
      <c r="F29">
        <v>5</v>
      </c>
      <c r="G29">
        <v>3</v>
      </c>
      <c r="H29">
        <f>SUM(B29:G29)</f>
        <v>10</v>
      </c>
    </row>
    <row r="30" spans="1:8" x14ac:dyDescent="0.2">
      <c r="A30" s="8">
        <v>2014</v>
      </c>
      <c r="B30">
        <v>0</v>
      </c>
      <c r="C30">
        <v>0</v>
      </c>
      <c r="D30">
        <v>1</v>
      </c>
      <c r="E30">
        <v>2</v>
      </c>
      <c r="F30">
        <v>7</v>
      </c>
      <c r="G30">
        <v>2</v>
      </c>
      <c r="H30">
        <f>SUM(B30:G30)</f>
        <v>12</v>
      </c>
    </row>
    <row r="31" spans="1:8" x14ac:dyDescent="0.2">
      <c r="A31" s="8"/>
      <c r="H31" t="s">
        <v>0</v>
      </c>
    </row>
    <row r="32" spans="1:8" x14ac:dyDescent="0.2">
      <c r="A32" s="8" t="s">
        <v>6</v>
      </c>
      <c r="H32" t="s">
        <v>0</v>
      </c>
    </row>
    <row r="33" spans="1:8" x14ac:dyDescent="0.2">
      <c r="A33" s="8">
        <v>2012</v>
      </c>
      <c r="B33">
        <v>0</v>
      </c>
      <c r="C33">
        <v>0</v>
      </c>
      <c r="D33">
        <v>0</v>
      </c>
      <c r="E33">
        <v>1</v>
      </c>
      <c r="F33">
        <v>0</v>
      </c>
      <c r="G33">
        <v>0</v>
      </c>
      <c r="H33">
        <f>SUM(B33:G33)</f>
        <v>1</v>
      </c>
    </row>
    <row r="34" spans="1:8" x14ac:dyDescent="0.2">
      <c r="A34" s="8">
        <v>2013</v>
      </c>
      <c r="B34">
        <v>0</v>
      </c>
      <c r="C34">
        <v>0</v>
      </c>
      <c r="D34">
        <v>1</v>
      </c>
      <c r="E34">
        <v>4</v>
      </c>
      <c r="F34">
        <v>2</v>
      </c>
      <c r="G34">
        <v>0</v>
      </c>
      <c r="H34">
        <f>SUM(B34:G34)</f>
        <v>7</v>
      </c>
    </row>
    <row r="35" spans="1:8" x14ac:dyDescent="0.2">
      <c r="A35" s="8">
        <v>2014</v>
      </c>
      <c r="B35">
        <v>0</v>
      </c>
      <c r="C35">
        <v>0</v>
      </c>
      <c r="D35">
        <v>1</v>
      </c>
      <c r="E35">
        <v>5</v>
      </c>
      <c r="F35">
        <v>8</v>
      </c>
      <c r="G35">
        <v>2</v>
      </c>
      <c r="H35">
        <f>SUM(B35:G35)</f>
        <v>16</v>
      </c>
    </row>
  </sheetData>
  <mergeCells count="1">
    <mergeCell ref="K2:P2"/>
  </mergeCells>
  <phoneticPr fontId="0" type="noConversion"/>
  <conditionalFormatting sqref="L4:P8">
    <cfRule type="colorScale" priority="1">
      <colorScale>
        <cfvo type="min"/>
        <cfvo type="max"/>
        <color rgb="FFFFEF9C"/>
        <color rgb="FF63BE7B"/>
      </colorScale>
    </cfRule>
  </conditionalFormatting>
  <pageMargins left="0.75" right="0.75" top="1" bottom="1" header="0.5" footer="0.5"/>
  <pageSetup orientation="portrait" horizontalDpi="4294967292" verticalDpi="4294967292"/>
  <headerFooter alignWithMargins="0"/>
  <ignoredErrors>
    <ignoredError sqref="H5:H9 H12:H35 L4:L8 M4:M8 N4:N8 O4:O8 P6:P8" formulaRange="1"/>
  </ignoredErrors>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I22"/>
  <sheetViews>
    <sheetView workbookViewId="0"/>
  </sheetViews>
  <sheetFormatPr defaultColWidth="8.7109375" defaultRowHeight="12.75" x14ac:dyDescent="0.2"/>
  <cols>
    <col min="2" max="2" width="10.7109375" bestFit="1" customWidth="1"/>
    <col min="3" max="3" width="12.140625" bestFit="1" customWidth="1"/>
    <col min="5" max="5" width="12.140625" bestFit="1" customWidth="1"/>
    <col min="6" max="6" width="14.140625" bestFit="1" customWidth="1"/>
    <col min="7" max="7" width="12.140625" bestFit="1" customWidth="1"/>
    <col min="9" max="9" width="12.140625" bestFit="1" customWidth="1"/>
  </cols>
  <sheetData>
    <row r="1" spans="1:9" x14ac:dyDescent="0.2">
      <c r="A1" s="14" t="s">
        <v>114</v>
      </c>
      <c r="B1" s="14"/>
      <c r="C1" s="14"/>
    </row>
    <row r="2" spans="1:9" x14ac:dyDescent="0.2">
      <c r="A2" s="14"/>
      <c r="B2" s="14"/>
      <c r="C2" s="14"/>
    </row>
    <row r="3" spans="1:9" x14ac:dyDescent="0.2">
      <c r="A3" s="14" t="s">
        <v>115</v>
      </c>
      <c r="B3" s="7"/>
      <c r="C3" s="7"/>
    </row>
    <row r="4" spans="1:9" x14ac:dyDescent="0.2">
      <c r="A4" s="14"/>
      <c r="B4" s="7"/>
      <c r="C4" s="7"/>
    </row>
    <row r="5" spans="1:9" x14ac:dyDescent="0.2">
      <c r="A5" s="8"/>
      <c r="B5" s="8" t="s">
        <v>48</v>
      </c>
      <c r="C5" s="8"/>
      <c r="D5" s="8"/>
      <c r="E5" s="8"/>
      <c r="F5" s="8" t="s">
        <v>49</v>
      </c>
      <c r="G5" s="8"/>
      <c r="H5" s="8"/>
      <c r="I5" s="8"/>
    </row>
    <row r="6" spans="1:9" ht="13.5" thickBot="1" x14ac:dyDescent="0.25">
      <c r="A6" s="28" t="s">
        <v>47</v>
      </c>
      <c r="B6" s="28" t="s">
        <v>45</v>
      </c>
      <c r="C6" s="28" t="s">
        <v>43</v>
      </c>
      <c r="D6" s="28" t="s">
        <v>15</v>
      </c>
      <c r="E6" s="28" t="s">
        <v>43</v>
      </c>
      <c r="F6" s="28" t="s">
        <v>50</v>
      </c>
      <c r="G6" s="28" t="s">
        <v>43</v>
      </c>
      <c r="H6" s="28" t="s">
        <v>16</v>
      </c>
      <c r="I6" s="28" t="s">
        <v>43</v>
      </c>
    </row>
    <row r="7" spans="1:9" ht="13.5" thickTop="1" x14ac:dyDescent="0.2">
      <c r="A7" s="10" t="s">
        <v>116</v>
      </c>
      <c r="B7">
        <v>2.86</v>
      </c>
      <c r="C7">
        <v>100</v>
      </c>
      <c r="D7" s="5">
        <v>3.81</v>
      </c>
      <c r="E7">
        <v>10</v>
      </c>
      <c r="F7">
        <v>3.51</v>
      </c>
      <c r="G7">
        <v>30</v>
      </c>
      <c r="H7" s="5">
        <f>(B7*C7+D7*E7+F7*G7)/I7</f>
        <v>3.0671428571428572</v>
      </c>
      <c r="I7">
        <f>SUM(C7+E7+G7)</f>
        <v>140</v>
      </c>
    </row>
    <row r="8" spans="1:9" x14ac:dyDescent="0.2">
      <c r="A8" s="8" t="s">
        <v>117</v>
      </c>
      <c r="B8">
        <v>2.91</v>
      </c>
      <c r="C8">
        <v>100</v>
      </c>
      <c r="D8" s="5">
        <v>3.76</v>
      </c>
      <c r="E8">
        <v>10</v>
      </c>
      <c r="F8">
        <v>3.38</v>
      </c>
      <c r="G8">
        <v>30</v>
      </c>
      <c r="H8" s="5">
        <f t="shared" ref="H8:H22" si="0">(B8*C8+D8*E8+F8*G8)/I8</f>
        <v>3.0714285714285716</v>
      </c>
      <c r="I8">
        <f t="shared" ref="I8:I22" si="1">SUM(C8+E8+G8)</f>
        <v>140</v>
      </c>
    </row>
    <row r="9" spans="1:9" x14ac:dyDescent="0.2">
      <c r="A9" s="10" t="s">
        <v>118</v>
      </c>
      <c r="B9">
        <v>2.84</v>
      </c>
      <c r="C9">
        <v>100</v>
      </c>
      <c r="D9" s="5">
        <v>3.86</v>
      </c>
      <c r="E9">
        <v>10</v>
      </c>
      <c r="F9">
        <v>3.45</v>
      </c>
      <c r="G9">
        <v>30</v>
      </c>
      <c r="H9" s="5">
        <f t="shared" si="0"/>
        <v>3.0435714285714286</v>
      </c>
      <c r="I9">
        <f t="shared" si="1"/>
        <v>140</v>
      </c>
    </row>
    <row r="10" spans="1:9" x14ac:dyDescent="0.2">
      <c r="A10" s="8" t="s">
        <v>119</v>
      </c>
      <c r="B10">
        <v>2.83</v>
      </c>
      <c r="C10">
        <v>100</v>
      </c>
      <c r="D10" s="5">
        <v>3.48</v>
      </c>
      <c r="E10">
        <v>10</v>
      </c>
      <c r="F10">
        <v>3.61</v>
      </c>
      <c r="G10">
        <v>30</v>
      </c>
      <c r="H10" s="5">
        <f t="shared" si="0"/>
        <v>3.0435714285714286</v>
      </c>
      <c r="I10">
        <f t="shared" si="1"/>
        <v>140</v>
      </c>
    </row>
    <row r="11" spans="1:9" x14ac:dyDescent="0.2">
      <c r="A11" s="8" t="s">
        <v>120</v>
      </c>
      <c r="B11">
        <v>2.91</v>
      </c>
      <c r="C11">
        <v>100</v>
      </c>
      <c r="D11" s="5">
        <v>3.75</v>
      </c>
      <c r="E11">
        <v>20</v>
      </c>
      <c r="F11">
        <v>3.37</v>
      </c>
      <c r="G11">
        <v>30</v>
      </c>
      <c r="H11" s="5">
        <f t="shared" si="0"/>
        <v>3.1140000000000003</v>
      </c>
      <c r="I11">
        <f t="shared" si="1"/>
        <v>150</v>
      </c>
    </row>
    <row r="12" spans="1:9" x14ac:dyDescent="0.2">
      <c r="A12" s="8" t="s">
        <v>121</v>
      </c>
      <c r="B12">
        <v>2.94</v>
      </c>
      <c r="C12">
        <v>100</v>
      </c>
      <c r="D12" s="5">
        <v>3.92</v>
      </c>
      <c r="E12">
        <v>20</v>
      </c>
      <c r="F12">
        <v>3.53</v>
      </c>
      <c r="G12">
        <v>30</v>
      </c>
      <c r="H12" s="5">
        <f t="shared" si="0"/>
        <v>3.1886666666666663</v>
      </c>
      <c r="I12">
        <f t="shared" si="1"/>
        <v>150</v>
      </c>
    </row>
    <row r="13" spans="1:9" x14ac:dyDescent="0.2">
      <c r="A13" s="8" t="s">
        <v>122</v>
      </c>
      <c r="B13">
        <v>2.86</v>
      </c>
      <c r="C13">
        <v>100</v>
      </c>
      <c r="D13" s="5">
        <v>3.89</v>
      </c>
      <c r="E13">
        <v>20</v>
      </c>
      <c r="F13">
        <v>3.47</v>
      </c>
      <c r="G13">
        <v>30</v>
      </c>
      <c r="H13" s="5">
        <f t="shared" si="0"/>
        <v>3.1193333333333335</v>
      </c>
      <c r="I13">
        <f t="shared" si="1"/>
        <v>150</v>
      </c>
    </row>
    <row r="14" spans="1:9" x14ac:dyDescent="0.2">
      <c r="A14" s="8" t="s">
        <v>123</v>
      </c>
      <c r="B14">
        <v>2.83</v>
      </c>
      <c r="C14">
        <v>100</v>
      </c>
      <c r="D14" s="5">
        <v>3.58</v>
      </c>
      <c r="E14">
        <v>20</v>
      </c>
      <c r="F14">
        <v>3.66</v>
      </c>
      <c r="G14">
        <v>30</v>
      </c>
      <c r="H14" s="5">
        <f t="shared" si="0"/>
        <v>3.0960000000000001</v>
      </c>
      <c r="I14">
        <f t="shared" si="1"/>
        <v>150</v>
      </c>
    </row>
    <row r="15" spans="1:9" x14ac:dyDescent="0.2">
      <c r="A15" s="10" t="s">
        <v>147</v>
      </c>
      <c r="B15">
        <v>2.95</v>
      </c>
      <c r="C15">
        <v>100</v>
      </c>
      <c r="D15" s="5">
        <v>3.82</v>
      </c>
      <c r="E15">
        <v>20</v>
      </c>
      <c r="F15">
        <v>3.71</v>
      </c>
      <c r="G15">
        <v>40</v>
      </c>
      <c r="H15" s="5">
        <f t="shared" si="0"/>
        <v>3.2487499999999998</v>
      </c>
      <c r="I15">
        <f t="shared" si="1"/>
        <v>160</v>
      </c>
    </row>
    <row r="16" spans="1:9" x14ac:dyDescent="0.2">
      <c r="A16" s="8" t="s">
        <v>148</v>
      </c>
      <c r="B16">
        <v>3.01</v>
      </c>
      <c r="C16">
        <v>100</v>
      </c>
      <c r="D16" s="5">
        <v>4.01</v>
      </c>
      <c r="E16">
        <v>20</v>
      </c>
      <c r="F16">
        <v>3.53</v>
      </c>
      <c r="G16">
        <v>40</v>
      </c>
      <c r="H16" s="5">
        <f t="shared" si="0"/>
        <v>3.2649999999999997</v>
      </c>
      <c r="I16">
        <f t="shared" si="1"/>
        <v>160</v>
      </c>
    </row>
    <row r="17" spans="1:9" x14ac:dyDescent="0.2">
      <c r="A17" s="10" t="s">
        <v>149</v>
      </c>
      <c r="B17">
        <v>3.03</v>
      </c>
      <c r="C17">
        <v>100</v>
      </c>
      <c r="D17" s="5">
        <v>3.92</v>
      </c>
      <c r="E17">
        <v>20</v>
      </c>
      <c r="F17">
        <v>3.62</v>
      </c>
      <c r="G17">
        <v>40</v>
      </c>
      <c r="H17" s="5">
        <f t="shared" si="0"/>
        <v>3.2887500000000003</v>
      </c>
      <c r="I17">
        <f t="shared" si="1"/>
        <v>160</v>
      </c>
    </row>
    <row r="18" spans="1:9" x14ac:dyDescent="0.2">
      <c r="A18" s="8" t="s">
        <v>150</v>
      </c>
      <c r="B18">
        <v>2.96</v>
      </c>
      <c r="C18">
        <v>100</v>
      </c>
      <c r="D18" s="5">
        <v>3.84</v>
      </c>
      <c r="E18">
        <v>20</v>
      </c>
      <c r="F18">
        <v>3.48</v>
      </c>
      <c r="G18">
        <v>40</v>
      </c>
      <c r="H18" s="5">
        <f t="shared" si="0"/>
        <v>3.2</v>
      </c>
      <c r="I18">
        <f t="shared" si="1"/>
        <v>160</v>
      </c>
    </row>
    <row r="19" spans="1:9" x14ac:dyDescent="0.2">
      <c r="A19" s="8" t="s">
        <v>151</v>
      </c>
      <c r="B19">
        <v>3.05</v>
      </c>
      <c r="C19">
        <v>100</v>
      </c>
      <c r="D19" s="5">
        <v>3.92</v>
      </c>
      <c r="E19">
        <v>20</v>
      </c>
      <c r="F19">
        <v>3.52</v>
      </c>
      <c r="G19">
        <v>40</v>
      </c>
      <c r="H19" s="5">
        <f t="shared" si="0"/>
        <v>3.2762500000000001</v>
      </c>
      <c r="I19">
        <f t="shared" si="1"/>
        <v>160</v>
      </c>
    </row>
    <row r="20" spans="1:9" x14ac:dyDescent="0.2">
      <c r="A20" s="8" t="s">
        <v>152</v>
      </c>
      <c r="B20">
        <v>3.12</v>
      </c>
      <c r="C20">
        <v>100</v>
      </c>
      <c r="D20" s="5">
        <v>4</v>
      </c>
      <c r="E20">
        <v>20</v>
      </c>
      <c r="F20">
        <v>3.37</v>
      </c>
      <c r="G20">
        <v>40</v>
      </c>
      <c r="H20" s="5">
        <f t="shared" si="0"/>
        <v>3.2924999999999995</v>
      </c>
      <c r="I20">
        <f t="shared" si="1"/>
        <v>160</v>
      </c>
    </row>
    <row r="21" spans="1:9" x14ac:dyDescent="0.2">
      <c r="A21" s="8" t="s">
        <v>153</v>
      </c>
      <c r="B21">
        <v>3.06</v>
      </c>
      <c r="C21">
        <v>100</v>
      </c>
      <c r="D21" s="5">
        <v>3.93</v>
      </c>
      <c r="E21">
        <v>20</v>
      </c>
      <c r="F21">
        <v>3.46</v>
      </c>
      <c r="G21">
        <v>40</v>
      </c>
      <c r="H21" s="5">
        <f t="shared" si="0"/>
        <v>3.2687499999999998</v>
      </c>
      <c r="I21">
        <f t="shared" si="1"/>
        <v>160</v>
      </c>
    </row>
    <row r="22" spans="1:9" x14ac:dyDescent="0.2">
      <c r="A22" s="8" t="s">
        <v>154</v>
      </c>
      <c r="B22">
        <v>3.02</v>
      </c>
      <c r="C22">
        <v>100</v>
      </c>
      <c r="D22" s="5">
        <v>3.7</v>
      </c>
      <c r="E22">
        <v>20</v>
      </c>
      <c r="F22">
        <v>3.59</v>
      </c>
      <c r="G22">
        <v>40</v>
      </c>
      <c r="H22" s="5">
        <f t="shared" si="0"/>
        <v>3.2475000000000001</v>
      </c>
      <c r="I22">
        <f t="shared" si="1"/>
        <v>160</v>
      </c>
    </row>
  </sheetData>
  <phoneticPr fontId="0" type="noConversion"/>
  <pageMargins left="0.75" right="0.75" top="1" bottom="1" header="0.5" footer="0.5"/>
  <pageSetup scale="90" orientation="portrait" horizontalDpi="4294967292" verticalDpi="0"/>
  <headerFooter alignWithMargins="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53"/>
  <sheetViews>
    <sheetView workbookViewId="0"/>
  </sheetViews>
  <sheetFormatPr defaultColWidth="8.7109375" defaultRowHeight="12.75" x14ac:dyDescent="0.2"/>
  <cols>
    <col min="2" max="2" width="21.42578125" bestFit="1" customWidth="1"/>
  </cols>
  <sheetData>
    <row r="1" spans="1:2" x14ac:dyDescent="0.2">
      <c r="A1" s="14" t="s">
        <v>125</v>
      </c>
      <c r="B1" s="14"/>
    </row>
    <row r="3" spans="1:2" ht="13.5" thickBot="1" x14ac:dyDescent="0.25">
      <c r="A3" s="28" t="s">
        <v>53</v>
      </c>
      <c r="B3" s="28" t="s">
        <v>124</v>
      </c>
    </row>
    <row r="4" spans="1:2" ht="13.5" thickTop="1" x14ac:dyDescent="0.2">
      <c r="A4" s="8">
        <v>1</v>
      </c>
      <c r="B4" s="6">
        <v>65.099999999999994</v>
      </c>
    </row>
    <row r="5" spans="1:2" x14ac:dyDescent="0.2">
      <c r="A5" s="8">
        <v>2</v>
      </c>
      <c r="B5" s="6">
        <v>62.3</v>
      </c>
    </row>
    <row r="6" spans="1:2" x14ac:dyDescent="0.2">
      <c r="A6" s="8">
        <v>3</v>
      </c>
      <c r="B6" s="6">
        <v>60.4</v>
      </c>
    </row>
    <row r="7" spans="1:2" x14ac:dyDescent="0.2">
      <c r="A7" s="8">
        <v>4</v>
      </c>
      <c r="B7" s="6">
        <v>58.7</v>
      </c>
    </row>
    <row r="8" spans="1:2" x14ac:dyDescent="0.2">
      <c r="A8" s="8">
        <v>5</v>
      </c>
      <c r="B8" s="6">
        <v>58.1</v>
      </c>
    </row>
    <row r="9" spans="1:2" x14ac:dyDescent="0.2">
      <c r="A9" s="8">
        <v>6</v>
      </c>
      <c r="B9" s="6">
        <v>56.9</v>
      </c>
    </row>
    <row r="10" spans="1:2" x14ac:dyDescent="0.2">
      <c r="A10" s="8">
        <v>7</v>
      </c>
      <c r="B10" s="6">
        <v>57</v>
      </c>
    </row>
    <row r="11" spans="1:2" x14ac:dyDescent="0.2">
      <c r="A11" s="8">
        <v>8</v>
      </c>
      <c r="B11" s="6">
        <v>56.5</v>
      </c>
    </row>
    <row r="12" spans="1:2" x14ac:dyDescent="0.2">
      <c r="A12" s="8">
        <v>9</v>
      </c>
      <c r="B12" s="6">
        <v>55.1</v>
      </c>
    </row>
    <row r="13" spans="1:2" x14ac:dyDescent="0.2">
      <c r="A13" s="8">
        <v>10</v>
      </c>
      <c r="B13" s="6">
        <v>54.3</v>
      </c>
    </row>
    <row r="14" spans="1:2" x14ac:dyDescent="0.2">
      <c r="A14" s="8">
        <v>11</v>
      </c>
      <c r="B14" s="6">
        <v>53.7</v>
      </c>
    </row>
    <row r="15" spans="1:2" x14ac:dyDescent="0.2">
      <c r="A15" s="8">
        <v>12</v>
      </c>
      <c r="B15" s="6">
        <v>53.2</v>
      </c>
    </row>
    <row r="16" spans="1:2" x14ac:dyDescent="0.2">
      <c r="A16" s="8">
        <v>13</v>
      </c>
      <c r="B16" s="6">
        <v>52.8</v>
      </c>
    </row>
    <row r="17" spans="1:2" x14ac:dyDescent="0.2">
      <c r="A17" s="8">
        <v>14</v>
      </c>
      <c r="B17" s="6">
        <v>52.5</v>
      </c>
    </row>
    <row r="18" spans="1:2" x14ac:dyDescent="0.2">
      <c r="A18" s="8">
        <v>15</v>
      </c>
      <c r="B18" s="6">
        <v>52.1</v>
      </c>
    </row>
    <row r="19" spans="1:2" x14ac:dyDescent="0.2">
      <c r="A19" s="8">
        <v>16</v>
      </c>
      <c r="B19" s="6">
        <v>51.8</v>
      </c>
    </row>
    <row r="20" spans="1:2" x14ac:dyDescent="0.2">
      <c r="A20" s="8">
        <v>17</v>
      </c>
      <c r="B20" s="6">
        <v>51.5</v>
      </c>
    </row>
    <row r="21" spans="1:2" x14ac:dyDescent="0.2">
      <c r="A21" s="8">
        <v>18</v>
      </c>
      <c r="B21" s="6">
        <v>51.3</v>
      </c>
    </row>
    <row r="22" spans="1:2" x14ac:dyDescent="0.2">
      <c r="A22" s="8">
        <v>19</v>
      </c>
      <c r="B22" s="6">
        <v>50.9</v>
      </c>
    </row>
    <row r="23" spans="1:2" x14ac:dyDescent="0.2">
      <c r="A23" s="8">
        <v>20</v>
      </c>
      <c r="B23" s="6">
        <v>50.5</v>
      </c>
    </row>
    <row r="24" spans="1:2" x14ac:dyDescent="0.2">
      <c r="A24" s="8">
        <v>21</v>
      </c>
      <c r="B24" s="6">
        <v>50.2</v>
      </c>
    </row>
    <row r="25" spans="1:2" x14ac:dyDescent="0.2">
      <c r="A25" s="8">
        <v>22</v>
      </c>
      <c r="B25" s="6">
        <v>50</v>
      </c>
    </row>
    <row r="26" spans="1:2" x14ac:dyDescent="0.2">
      <c r="A26" s="8">
        <v>23</v>
      </c>
      <c r="B26" s="6">
        <v>49.7</v>
      </c>
    </row>
    <row r="27" spans="1:2" x14ac:dyDescent="0.2">
      <c r="A27" s="8">
        <v>24</v>
      </c>
      <c r="B27" s="6">
        <v>49.5</v>
      </c>
    </row>
    <row r="28" spans="1:2" x14ac:dyDescent="0.2">
      <c r="A28" s="8">
        <v>25</v>
      </c>
      <c r="B28" s="6">
        <v>49.3</v>
      </c>
    </row>
    <row r="29" spans="1:2" x14ac:dyDescent="0.2">
      <c r="A29" s="8">
        <v>26</v>
      </c>
      <c r="B29" s="6">
        <v>49.4</v>
      </c>
    </row>
    <row r="30" spans="1:2" x14ac:dyDescent="0.2">
      <c r="A30" s="8">
        <v>27</v>
      </c>
      <c r="B30" s="6">
        <v>49.1</v>
      </c>
    </row>
    <row r="31" spans="1:2" x14ac:dyDescent="0.2">
      <c r="A31" s="8">
        <v>28</v>
      </c>
      <c r="B31" s="6">
        <v>49</v>
      </c>
    </row>
    <row r="32" spans="1:2" x14ac:dyDescent="0.2">
      <c r="A32" s="8">
        <v>29</v>
      </c>
      <c r="B32" s="6">
        <v>48.8</v>
      </c>
    </row>
    <row r="33" spans="1:2" x14ac:dyDescent="0.2">
      <c r="A33" s="8">
        <v>30</v>
      </c>
      <c r="B33" s="6">
        <v>48.5</v>
      </c>
    </row>
    <row r="34" spans="1:2" x14ac:dyDescent="0.2">
      <c r="A34" s="8">
        <v>31</v>
      </c>
      <c r="B34" s="6">
        <v>48.3</v>
      </c>
    </row>
    <row r="35" spans="1:2" x14ac:dyDescent="0.2">
      <c r="A35" s="8">
        <v>32</v>
      </c>
      <c r="B35" s="6">
        <v>48.2</v>
      </c>
    </row>
    <row r="36" spans="1:2" x14ac:dyDescent="0.2">
      <c r="A36" s="8">
        <v>33</v>
      </c>
      <c r="B36" s="6">
        <v>48.1</v>
      </c>
    </row>
    <row r="37" spans="1:2" x14ac:dyDescent="0.2">
      <c r="A37" s="8">
        <v>34</v>
      </c>
      <c r="B37" s="6">
        <v>47.9</v>
      </c>
    </row>
    <row r="38" spans="1:2" x14ac:dyDescent="0.2">
      <c r="A38" s="8">
        <v>35</v>
      </c>
      <c r="B38" s="6">
        <v>47.7</v>
      </c>
    </row>
    <row r="39" spans="1:2" x14ac:dyDescent="0.2">
      <c r="A39" s="8">
        <v>36</v>
      </c>
      <c r="B39" s="6">
        <v>47.6</v>
      </c>
    </row>
    <row r="40" spans="1:2" x14ac:dyDescent="0.2">
      <c r="A40" s="8">
        <v>37</v>
      </c>
      <c r="B40" s="6">
        <v>47.4</v>
      </c>
    </row>
    <row r="41" spans="1:2" x14ac:dyDescent="0.2">
      <c r="A41" s="8">
        <v>38</v>
      </c>
      <c r="B41" s="6">
        <v>47.1</v>
      </c>
    </row>
    <row r="42" spans="1:2" x14ac:dyDescent="0.2">
      <c r="A42" s="8">
        <v>39</v>
      </c>
      <c r="B42" s="6">
        <v>46.9</v>
      </c>
    </row>
    <row r="43" spans="1:2" x14ac:dyDescent="0.2">
      <c r="A43" s="8">
        <v>40</v>
      </c>
      <c r="B43" s="6">
        <v>46.8</v>
      </c>
    </row>
    <row r="44" spans="1:2" x14ac:dyDescent="0.2">
      <c r="A44" s="8">
        <v>41</v>
      </c>
      <c r="B44" s="6">
        <v>46.7</v>
      </c>
    </row>
    <row r="45" spans="1:2" x14ac:dyDescent="0.2">
      <c r="A45" s="8">
        <v>42</v>
      </c>
      <c r="B45" s="6">
        <v>46.6</v>
      </c>
    </row>
    <row r="46" spans="1:2" x14ac:dyDescent="0.2">
      <c r="A46" s="8">
        <v>43</v>
      </c>
      <c r="B46" s="6">
        <v>46.5</v>
      </c>
    </row>
    <row r="47" spans="1:2" x14ac:dyDescent="0.2">
      <c r="A47" s="8">
        <v>44</v>
      </c>
      <c r="B47" s="6">
        <v>46.5</v>
      </c>
    </row>
    <row r="48" spans="1:2" x14ac:dyDescent="0.2">
      <c r="A48" s="8">
        <v>45</v>
      </c>
      <c r="B48" s="6">
        <v>46.2</v>
      </c>
    </row>
    <row r="49" spans="1:2" x14ac:dyDescent="0.2">
      <c r="A49" s="8">
        <v>46</v>
      </c>
      <c r="B49" s="6">
        <v>46.3</v>
      </c>
    </row>
    <row r="50" spans="1:2" x14ac:dyDescent="0.2">
      <c r="A50" s="8">
        <v>47</v>
      </c>
      <c r="B50" s="6">
        <v>46</v>
      </c>
    </row>
    <row r="51" spans="1:2" x14ac:dyDescent="0.2">
      <c r="A51" s="8">
        <v>48</v>
      </c>
      <c r="B51" s="6">
        <v>45.8</v>
      </c>
    </row>
    <row r="52" spans="1:2" x14ac:dyDescent="0.2">
      <c r="A52" s="8">
        <v>49</v>
      </c>
      <c r="B52" s="6">
        <v>45.7</v>
      </c>
    </row>
    <row r="53" spans="1:2" x14ac:dyDescent="0.2">
      <c r="A53" s="8">
        <v>50</v>
      </c>
      <c r="B53" s="6">
        <v>45.6</v>
      </c>
    </row>
  </sheetData>
  <phoneticPr fontId="0" type="noConversion"/>
  <pageMargins left="0.75" right="0.75" top="1" bottom="1" header="0.5" footer="0.5"/>
  <pageSetup scale="96" orientation="portrait" horizontalDpi="4294967292" verticalDpi="0"/>
  <headerFooter alignWithMargins="0"/>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35"/>
  <sheetViews>
    <sheetView workbookViewId="0"/>
  </sheetViews>
  <sheetFormatPr defaultColWidth="8.7109375" defaultRowHeight="12.75" x14ac:dyDescent="0.2"/>
  <cols>
    <col min="1" max="1" width="10.140625" customWidth="1"/>
    <col min="2" max="2" width="9.42578125" bestFit="1" customWidth="1"/>
    <col min="3" max="3" width="9.7109375" bestFit="1" customWidth="1"/>
  </cols>
  <sheetData>
    <row r="1" spans="1:3" x14ac:dyDescent="0.2">
      <c r="A1" s="14" t="s">
        <v>126</v>
      </c>
      <c r="B1" s="14"/>
    </row>
    <row r="3" spans="1:3" ht="13.5" thickBot="1" x14ac:dyDescent="0.25">
      <c r="A3" s="28" t="s">
        <v>54</v>
      </c>
      <c r="B3" s="28" t="s">
        <v>55</v>
      </c>
      <c r="C3" s="28" t="s">
        <v>56</v>
      </c>
    </row>
    <row r="4" spans="1:3" ht="13.5" thickTop="1" x14ac:dyDescent="0.2">
      <c r="A4" s="26">
        <v>242</v>
      </c>
      <c r="B4" s="26">
        <v>242</v>
      </c>
      <c r="C4" s="26">
        <v>292</v>
      </c>
    </row>
    <row r="5" spans="1:3" x14ac:dyDescent="0.2">
      <c r="A5" s="26">
        <v>176</v>
      </c>
      <c r="B5" s="26">
        <v>275</v>
      </c>
      <c r="C5" s="26">
        <v>321</v>
      </c>
    </row>
    <row r="6" spans="1:3" x14ac:dyDescent="0.2">
      <c r="A6" s="26">
        <v>286</v>
      </c>
      <c r="B6" s="26">
        <v>199</v>
      </c>
      <c r="C6" s="26">
        <v>314</v>
      </c>
    </row>
    <row r="7" spans="1:3" x14ac:dyDescent="0.2">
      <c r="A7" s="26">
        <v>269</v>
      </c>
      <c r="B7" s="26">
        <v>219</v>
      </c>
      <c r="C7" s="26">
        <v>242</v>
      </c>
    </row>
    <row r="8" spans="1:3" x14ac:dyDescent="0.2">
      <c r="A8" s="26">
        <v>327</v>
      </c>
      <c r="B8" s="26">
        <v>273</v>
      </c>
      <c r="C8" s="26">
        <v>278</v>
      </c>
    </row>
    <row r="9" spans="1:3" x14ac:dyDescent="0.2">
      <c r="A9" s="26">
        <v>264</v>
      </c>
      <c r="B9" s="26">
        <v>265</v>
      </c>
      <c r="C9" s="26">
        <v>300</v>
      </c>
    </row>
    <row r="10" spans="1:3" x14ac:dyDescent="0.2">
      <c r="A10" s="26">
        <v>296</v>
      </c>
      <c r="B10" s="26">
        <v>435</v>
      </c>
      <c r="C10" s="26">
        <v>301</v>
      </c>
    </row>
    <row r="11" spans="1:3" x14ac:dyDescent="0.2">
      <c r="A11" s="26">
        <v>333</v>
      </c>
      <c r="B11" s="26">
        <v>285</v>
      </c>
      <c r="C11" s="26">
        <v>286</v>
      </c>
    </row>
    <row r="12" spans="1:3" x14ac:dyDescent="0.2">
      <c r="A12" s="26">
        <v>242</v>
      </c>
      <c r="B12" s="26">
        <v>384</v>
      </c>
      <c r="C12" s="26">
        <v>315</v>
      </c>
    </row>
    <row r="13" spans="1:3" x14ac:dyDescent="0.2">
      <c r="A13" s="26">
        <v>288</v>
      </c>
      <c r="B13" s="26">
        <v>387</v>
      </c>
      <c r="C13" s="26">
        <v>300</v>
      </c>
    </row>
    <row r="14" spans="1:3" x14ac:dyDescent="0.2">
      <c r="A14" s="26">
        <v>314</v>
      </c>
      <c r="B14" s="26">
        <v>299</v>
      </c>
      <c r="C14" s="26">
        <v>304</v>
      </c>
    </row>
    <row r="15" spans="1:3" x14ac:dyDescent="0.2">
      <c r="A15" s="26">
        <v>302</v>
      </c>
      <c r="B15" s="26">
        <v>145</v>
      </c>
      <c r="C15" s="26">
        <v>300</v>
      </c>
    </row>
    <row r="16" spans="1:3" x14ac:dyDescent="0.2">
      <c r="A16" s="26">
        <v>335</v>
      </c>
      <c r="B16" s="26">
        <v>266</v>
      </c>
      <c r="C16" s="26">
        <v>351</v>
      </c>
    </row>
    <row r="17" spans="1:7" x14ac:dyDescent="0.2">
      <c r="A17" s="26">
        <v>242</v>
      </c>
      <c r="B17" s="26">
        <v>216</v>
      </c>
      <c r="C17" s="26">
        <v>277</v>
      </c>
    </row>
    <row r="18" spans="1:7" x14ac:dyDescent="0.2">
      <c r="A18" s="26">
        <v>281</v>
      </c>
      <c r="B18" s="26">
        <v>331</v>
      </c>
      <c r="C18" s="26">
        <v>284</v>
      </c>
      <c r="F18" t="s">
        <v>0</v>
      </c>
    </row>
    <row r="19" spans="1:7" x14ac:dyDescent="0.2">
      <c r="A19" s="26">
        <v>289</v>
      </c>
      <c r="B19" s="26">
        <v>247</v>
      </c>
      <c r="C19" s="26">
        <v>276</v>
      </c>
    </row>
    <row r="20" spans="1:7" x14ac:dyDescent="0.2">
      <c r="A20" s="26">
        <v>259</v>
      </c>
      <c r="B20" s="26">
        <v>280</v>
      </c>
      <c r="C20" s="26">
        <v>312</v>
      </c>
    </row>
    <row r="21" spans="1:7" x14ac:dyDescent="0.2">
      <c r="A21" s="26">
        <v>322</v>
      </c>
      <c r="B21" s="26">
        <v>267</v>
      </c>
      <c r="C21" s="26">
        <v>273</v>
      </c>
    </row>
    <row r="22" spans="1:7" x14ac:dyDescent="0.2">
      <c r="A22" s="26">
        <v>209</v>
      </c>
      <c r="B22" s="26">
        <v>210</v>
      </c>
      <c r="C22" s="26">
        <v>281</v>
      </c>
    </row>
    <row r="23" spans="1:7" x14ac:dyDescent="0.2">
      <c r="A23" s="26">
        <v>282</v>
      </c>
      <c r="B23" s="26">
        <v>391</v>
      </c>
      <c r="C23" s="26">
        <v>303</v>
      </c>
    </row>
    <row r="24" spans="1:7" x14ac:dyDescent="0.2">
      <c r="A24" s="26">
        <v>304</v>
      </c>
      <c r="B24" s="26">
        <v>297</v>
      </c>
      <c r="C24" s="26">
        <v>306</v>
      </c>
    </row>
    <row r="25" spans="1:7" x14ac:dyDescent="0.2">
      <c r="A25" s="26">
        <v>391</v>
      </c>
      <c r="B25" s="26">
        <v>346</v>
      </c>
      <c r="C25" s="26">
        <v>312</v>
      </c>
    </row>
    <row r="26" spans="1:7" x14ac:dyDescent="0.2">
      <c r="A26" s="26">
        <v>236</v>
      </c>
      <c r="B26" s="26">
        <v>230</v>
      </c>
      <c r="C26" s="26">
        <v>287</v>
      </c>
    </row>
    <row r="27" spans="1:7" x14ac:dyDescent="0.2">
      <c r="A27" s="26">
        <v>383</v>
      </c>
      <c r="B27" s="26">
        <v>332</v>
      </c>
      <c r="C27" s="26">
        <v>306</v>
      </c>
    </row>
    <row r="28" spans="1:7" x14ac:dyDescent="0.2">
      <c r="A28" s="26">
        <v>299</v>
      </c>
      <c r="B28" s="26">
        <v>301</v>
      </c>
      <c r="C28" s="26">
        <v>312</v>
      </c>
    </row>
    <row r="29" spans="1:7" x14ac:dyDescent="0.2">
      <c r="A29" s="26">
        <v>300</v>
      </c>
      <c r="B29" s="26">
        <v>277</v>
      </c>
      <c r="C29" s="26">
        <v>295</v>
      </c>
    </row>
    <row r="30" spans="1:7" x14ac:dyDescent="0.2">
      <c r="A30" s="26">
        <v>278</v>
      </c>
      <c r="B30" s="26">
        <v>336</v>
      </c>
      <c r="C30" s="26">
        <v>288</v>
      </c>
    </row>
    <row r="31" spans="1:7" x14ac:dyDescent="0.2">
      <c r="A31" s="26">
        <v>303</v>
      </c>
      <c r="B31" s="26">
        <v>217</v>
      </c>
      <c r="C31" s="26">
        <v>313</v>
      </c>
    </row>
    <row r="32" spans="1:7" x14ac:dyDescent="0.2">
      <c r="A32" s="26">
        <v>315</v>
      </c>
      <c r="B32" s="26">
        <v>274</v>
      </c>
      <c r="C32" s="26">
        <v>286</v>
      </c>
      <c r="F32" s="5" t="s">
        <v>0</v>
      </c>
      <c r="G32" t="s">
        <v>0</v>
      </c>
    </row>
    <row r="33" spans="1:6" x14ac:dyDescent="0.2">
      <c r="A33" s="26">
        <v>321</v>
      </c>
      <c r="B33" s="26">
        <v>339</v>
      </c>
      <c r="C33" s="26">
        <v>338</v>
      </c>
      <c r="E33" s="4" t="s">
        <v>0</v>
      </c>
      <c r="F33" t="s">
        <v>0</v>
      </c>
    </row>
    <row r="35" spans="1:6" x14ac:dyDescent="0.2">
      <c r="A35" s="5"/>
      <c r="B35" s="5"/>
      <c r="C35" s="5"/>
    </row>
  </sheetData>
  <phoneticPr fontId="0" type="noConversion"/>
  <pageMargins left="0.75" right="0.75" top="1" bottom="1" header="0.5" footer="0.5"/>
  <pageSetup orientation="portrait" horizontalDpi="4294967292" verticalDpi="0"/>
  <headerFooter alignWithMargins="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353"/>
  <sheetViews>
    <sheetView workbookViewId="0"/>
  </sheetViews>
  <sheetFormatPr defaultColWidth="8.7109375" defaultRowHeight="12.75" x14ac:dyDescent="0.2"/>
  <cols>
    <col min="1" max="1" width="8.7109375" style="8"/>
    <col min="7" max="7" width="4.7109375" customWidth="1"/>
  </cols>
  <sheetData>
    <row r="1" spans="1:14" x14ac:dyDescent="0.2">
      <c r="A1" s="14" t="s">
        <v>63</v>
      </c>
      <c r="B1" s="14"/>
      <c r="C1" s="14"/>
    </row>
    <row r="3" spans="1:14" ht="13.5" thickBot="1" x14ac:dyDescent="0.25">
      <c r="A3" s="28" t="s">
        <v>53</v>
      </c>
      <c r="B3" s="28" t="s">
        <v>82</v>
      </c>
      <c r="C3" s="7"/>
      <c r="D3" s="7"/>
      <c r="E3" s="7"/>
    </row>
    <row r="4" spans="1:14" ht="13.5" thickTop="1" x14ac:dyDescent="0.2">
      <c r="A4" s="8">
        <v>1</v>
      </c>
      <c r="B4" s="5">
        <v>4.88</v>
      </c>
      <c r="J4" s="5"/>
      <c r="K4" s="5"/>
      <c r="L4" s="5"/>
      <c r="M4" s="5"/>
      <c r="N4" s="5"/>
    </row>
    <row r="5" spans="1:14" x14ac:dyDescent="0.2">
      <c r="A5" s="8">
        <v>2</v>
      </c>
      <c r="B5" s="5">
        <v>4.92</v>
      </c>
      <c r="J5" s="5"/>
      <c r="K5" s="5"/>
      <c r="L5" s="5"/>
      <c r="M5" s="5"/>
      <c r="N5" s="5"/>
    </row>
    <row r="6" spans="1:14" x14ac:dyDescent="0.2">
      <c r="A6" s="8">
        <v>3</v>
      </c>
      <c r="B6" s="5">
        <v>5.0199999999999996</v>
      </c>
      <c r="J6" s="5"/>
      <c r="K6" s="5"/>
      <c r="L6" s="5"/>
      <c r="M6" s="5"/>
      <c r="N6" s="5"/>
    </row>
    <row r="7" spans="1:14" x14ac:dyDescent="0.2">
      <c r="A7" s="8">
        <v>4</v>
      </c>
      <c r="B7" s="5">
        <v>4.97</v>
      </c>
      <c r="J7" s="5"/>
      <c r="K7" s="5"/>
      <c r="L7" s="5"/>
      <c r="M7" s="5"/>
      <c r="N7" s="5"/>
    </row>
    <row r="8" spans="1:14" x14ac:dyDescent="0.2">
      <c r="A8" s="8">
        <v>5</v>
      </c>
      <c r="B8" s="5">
        <v>5</v>
      </c>
      <c r="J8" s="5"/>
      <c r="K8" s="5"/>
      <c r="L8" s="5"/>
      <c r="M8" s="5"/>
      <c r="N8" s="5"/>
    </row>
    <row r="9" spans="1:14" x14ac:dyDescent="0.2">
      <c r="A9" s="8">
        <v>6</v>
      </c>
      <c r="B9" s="5">
        <v>4.99</v>
      </c>
      <c r="J9" s="5"/>
      <c r="K9" s="5"/>
      <c r="L9" s="5"/>
      <c r="M9" s="5"/>
      <c r="N9" s="5"/>
    </row>
    <row r="10" spans="1:14" x14ac:dyDescent="0.2">
      <c r="A10" s="8">
        <v>7</v>
      </c>
      <c r="B10" s="5">
        <v>4.8600000000000003</v>
      </c>
      <c r="J10" s="5"/>
      <c r="K10" s="5"/>
      <c r="L10" s="5"/>
      <c r="M10" s="5"/>
      <c r="N10" s="5"/>
    </row>
    <row r="11" spans="1:14" x14ac:dyDescent="0.2">
      <c r="A11" s="8">
        <v>8</v>
      </c>
      <c r="B11" s="5">
        <v>5.07</v>
      </c>
      <c r="J11" s="5"/>
      <c r="K11" s="5"/>
      <c r="L11" s="5"/>
      <c r="M11" s="5"/>
      <c r="N11" s="5"/>
    </row>
    <row r="12" spans="1:14" x14ac:dyDescent="0.2">
      <c r="A12" s="8">
        <v>9</v>
      </c>
      <c r="B12" s="5">
        <v>5.04</v>
      </c>
      <c r="J12" s="5"/>
      <c r="K12" s="5"/>
      <c r="L12" s="5"/>
      <c r="M12" s="5"/>
      <c r="N12" s="5"/>
    </row>
    <row r="13" spans="1:14" x14ac:dyDescent="0.2">
      <c r="A13" s="8">
        <v>10</v>
      </c>
      <c r="B13" s="5">
        <v>4.87</v>
      </c>
      <c r="J13" s="5"/>
      <c r="K13" s="5"/>
      <c r="L13" s="5"/>
      <c r="M13" s="5"/>
      <c r="N13" s="5"/>
    </row>
    <row r="14" spans="1:14" x14ac:dyDescent="0.2">
      <c r="A14" s="8">
        <v>11</v>
      </c>
      <c r="B14" s="5">
        <v>4.7699999999999996</v>
      </c>
      <c r="J14" s="5"/>
      <c r="K14" s="5"/>
      <c r="L14" s="5"/>
      <c r="M14" s="5"/>
      <c r="N14" s="5"/>
    </row>
    <row r="15" spans="1:14" x14ac:dyDescent="0.2">
      <c r="A15" s="8">
        <v>12</v>
      </c>
      <c r="B15" s="5">
        <v>5.14</v>
      </c>
      <c r="J15" s="5"/>
      <c r="K15" s="5"/>
      <c r="L15" s="5"/>
      <c r="M15" s="5"/>
      <c r="N15" s="5"/>
    </row>
    <row r="16" spans="1:14" x14ac:dyDescent="0.2">
      <c r="A16" s="8">
        <v>13</v>
      </c>
      <c r="B16" s="5">
        <v>5.04</v>
      </c>
      <c r="J16" s="5"/>
      <c r="K16" s="5"/>
      <c r="L16" s="5"/>
      <c r="M16" s="5"/>
      <c r="N16" s="5"/>
    </row>
    <row r="17" spans="1:14" x14ac:dyDescent="0.2">
      <c r="A17" s="8">
        <v>14</v>
      </c>
      <c r="B17" s="5">
        <v>5</v>
      </c>
      <c r="J17" s="5"/>
      <c r="K17" s="5"/>
      <c r="L17" s="5"/>
      <c r="M17" s="5"/>
      <c r="N17" s="5"/>
    </row>
    <row r="18" spans="1:14" x14ac:dyDescent="0.2">
      <c r="A18" s="8">
        <v>15</v>
      </c>
      <c r="B18" s="5">
        <v>4.88</v>
      </c>
      <c r="J18" s="5"/>
      <c r="K18" s="5"/>
      <c r="L18" s="5"/>
      <c r="M18" s="5"/>
      <c r="N18" s="5"/>
    </row>
    <row r="19" spans="1:14" x14ac:dyDescent="0.2">
      <c r="A19" s="8">
        <v>16</v>
      </c>
      <c r="B19" s="5">
        <v>4.91</v>
      </c>
      <c r="J19" s="5"/>
      <c r="K19" s="5"/>
      <c r="L19" s="5"/>
      <c r="M19" s="5"/>
      <c r="N19" s="5"/>
    </row>
    <row r="20" spans="1:14" x14ac:dyDescent="0.2">
      <c r="A20" s="8">
        <v>17</v>
      </c>
      <c r="B20" s="5">
        <v>5.09</v>
      </c>
      <c r="J20" s="5"/>
      <c r="K20" s="5"/>
      <c r="L20" s="5"/>
      <c r="M20" s="5"/>
      <c r="N20" s="5"/>
    </row>
    <row r="21" spans="1:14" x14ac:dyDescent="0.2">
      <c r="A21" s="8">
        <v>18</v>
      </c>
      <c r="B21" s="5">
        <v>4.97</v>
      </c>
      <c r="J21" s="5"/>
      <c r="K21" s="5"/>
      <c r="L21" s="5"/>
      <c r="M21" s="5"/>
      <c r="N21" s="5"/>
    </row>
    <row r="22" spans="1:14" x14ac:dyDescent="0.2">
      <c r="A22" s="8">
        <v>19</v>
      </c>
      <c r="B22" s="5">
        <v>4.9800000000000004</v>
      </c>
      <c r="J22" s="5"/>
      <c r="K22" s="5"/>
      <c r="L22" s="5"/>
      <c r="M22" s="5"/>
      <c r="N22" s="5"/>
    </row>
    <row r="23" spans="1:14" x14ac:dyDescent="0.2">
      <c r="A23" s="8">
        <v>20</v>
      </c>
      <c r="B23" s="5">
        <v>5.07</v>
      </c>
      <c r="J23" s="5"/>
      <c r="K23" s="5"/>
      <c r="L23" s="5"/>
      <c r="M23" s="5"/>
      <c r="N23" s="5"/>
    </row>
    <row r="24" spans="1:14" x14ac:dyDescent="0.2">
      <c r="A24" s="8">
        <v>21</v>
      </c>
      <c r="B24" s="5">
        <v>5.03</v>
      </c>
      <c r="J24" s="5"/>
      <c r="K24" s="5"/>
      <c r="L24" s="5"/>
      <c r="M24" s="5"/>
      <c r="N24" s="5"/>
    </row>
    <row r="25" spans="1:14" x14ac:dyDescent="0.2">
      <c r="A25" s="8">
        <v>22</v>
      </c>
      <c r="B25" s="5">
        <v>5.12</v>
      </c>
      <c r="J25" s="5"/>
      <c r="K25" s="5"/>
      <c r="L25" s="5"/>
      <c r="M25" s="5"/>
      <c r="N25" s="5"/>
    </row>
    <row r="26" spans="1:14" x14ac:dyDescent="0.2">
      <c r="A26" s="8">
        <v>23</v>
      </c>
      <c r="B26" s="5">
        <v>5.08</v>
      </c>
      <c r="J26" s="5"/>
      <c r="K26" s="5"/>
      <c r="L26" s="5"/>
      <c r="M26" s="5"/>
      <c r="N26" s="5"/>
    </row>
    <row r="27" spans="1:14" x14ac:dyDescent="0.2">
      <c r="A27" s="8">
        <v>24</v>
      </c>
      <c r="B27" s="5">
        <v>4.8600000000000003</v>
      </c>
      <c r="J27" s="5"/>
      <c r="K27" s="5"/>
      <c r="L27" s="5"/>
      <c r="M27" s="5"/>
      <c r="N27" s="5"/>
    </row>
    <row r="28" spans="1:14" x14ac:dyDescent="0.2">
      <c r="A28" s="8">
        <v>25</v>
      </c>
      <c r="B28" s="5">
        <v>5.1100000000000003</v>
      </c>
      <c r="J28" s="5"/>
      <c r="K28" s="5"/>
      <c r="L28" s="5"/>
      <c r="M28" s="5"/>
      <c r="N28" s="5"/>
    </row>
    <row r="29" spans="1:14" x14ac:dyDescent="0.2">
      <c r="A29" s="8">
        <v>26</v>
      </c>
      <c r="B29" s="5">
        <v>4.92</v>
      </c>
      <c r="J29" s="5"/>
      <c r="K29" s="5"/>
      <c r="L29" s="5"/>
      <c r="M29" s="5"/>
      <c r="N29" s="5"/>
    </row>
    <row r="30" spans="1:14" x14ac:dyDescent="0.2">
      <c r="A30" s="8">
        <v>27</v>
      </c>
      <c r="B30" s="5">
        <v>5.18</v>
      </c>
      <c r="J30" s="5"/>
      <c r="K30" s="5"/>
      <c r="L30" s="5"/>
      <c r="M30" s="5"/>
      <c r="N30" s="5"/>
    </row>
    <row r="31" spans="1:14" x14ac:dyDescent="0.2">
      <c r="A31" s="8">
        <v>28</v>
      </c>
      <c r="B31" s="5">
        <v>4.93</v>
      </c>
      <c r="J31" s="5"/>
      <c r="K31" s="5"/>
      <c r="L31" s="5"/>
      <c r="M31" s="5"/>
      <c r="N31" s="5"/>
    </row>
    <row r="32" spans="1:14" x14ac:dyDescent="0.2">
      <c r="A32" s="8">
        <v>29</v>
      </c>
      <c r="B32" s="5">
        <v>5.12</v>
      </c>
      <c r="J32" s="5"/>
      <c r="K32" s="5"/>
      <c r="L32" s="5"/>
      <c r="M32" s="5"/>
      <c r="N32" s="5"/>
    </row>
    <row r="33" spans="1:14" x14ac:dyDescent="0.2">
      <c r="A33" s="8">
        <v>30</v>
      </c>
      <c r="B33" s="5">
        <v>5.08</v>
      </c>
      <c r="J33" s="5"/>
      <c r="K33" s="5"/>
      <c r="L33" s="5"/>
      <c r="M33" s="5"/>
      <c r="N33" s="5"/>
    </row>
    <row r="34" spans="1:14" x14ac:dyDescent="0.2">
      <c r="A34" s="8">
        <v>31</v>
      </c>
      <c r="B34" s="5">
        <v>4.75</v>
      </c>
    </row>
    <row r="35" spans="1:14" x14ac:dyDescent="0.2">
      <c r="A35" s="8">
        <v>32</v>
      </c>
      <c r="B35" s="5">
        <v>4.99</v>
      </c>
    </row>
    <row r="36" spans="1:14" x14ac:dyDescent="0.2">
      <c r="A36" s="8">
        <v>33</v>
      </c>
      <c r="B36" s="5">
        <v>5</v>
      </c>
    </row>
    <row r="37" spans="1:14" x14ac:dyDescent="0.2">
      <c r="A37" s="8">
        <v>34</v>
      </c>
      <c r="B37" s="5">
        <v>4.91</v>
      </c>
    </row>
    <row r="38" spans="1:14" x14ac:dyDescent="0.2">
      <c r="A38" s="8">
        <v>35</v>
      </c>
      <c r="B38" s="5">
        <v>5.18</v>
      </c>
    </row>
    <row r="39" spans="1:14" x14ac:dyDescent="0.2">
      <c r="A39" s="8">
        <v>36</v>
      </c>
      <c r="B39" s="5">
        <v>4.95</v>
      </c>
    </row>
    <row r="40" spans="1:14" x14ac:dyDescent="0.2">
      <c r="A40" s="8">
        <v>37</v>
      </c>
      <c r="B40" s="5">
        <v>4.63</v>
      </c>
    </row>
    <row r="41" spans="1:14" x14ac:dyDescent="0.2">
      <c r="A41" s="8">
        <v>38</v>
      </c>
      <c r="B41" s="5">
        <v>4.8899999999999997</v>
      </c>
    </row>
    <row r="42" spans="1:14" x14ac:dyDescent="0.2">
      <c r="A42" s="8">
        <v>39</v>
      </c>
      <c r="B42" s="5">
        <v>5.1100000000000003</v>
      </c>
    </row>
    <row r="43" spans="1:14" x14ac:dyDescent="0.2">
      <c r="A43" s="8">
        <v>40</v>
      </c>
      <c r="B43" s="5">
        <v>5.05</v>
      </c>
    </row>
    <row r="44" spans="1:14" x14ac:dyDescent="0.2">
      <c r="A44" s="8">
        <v>41</v>
      </c>
      <c r="B44" s="5">
        <v>5.03</v>
      </c>
    </row>
    <row r="45" spans="1:14" x14ac:dyDescent="0.2">
      <c r="A45" s="8">
        <v>42</v>
      </c>
      <c r="B45" s="5">
        <v>5.0199999999999996</v>
      </c>
    </row>
    <row r="46" spans="1:14" x14ac:dyDescent="0.2">
      <c r="A46" s="8">
        <v>43</v>
      </c>
      <c r="B46" s="5">
        <v>4.96</v>
      </c>
    </row>
    <row r="47" spans="1:14" x14ac:dyDescent="0.2">
      <c r="A47" s="8">
        <v>44</v>
      </c>
      <c r="B47" s="5">
        <v>5.04</v>
      </c>
    </row>
    <row r="48" spans="1:14" x14ac:dyDescent="0.2">
      <c r="A48" s="8">
        <v>45</v>
      </c>
      <c r="B48" s="5">
        <v>4.93</v>
      </c>
    </row>
    <row r="49" spans="1:2" x14ac:dyDescent="0.2">
      <c r="A49" s="8">
        <v>46</v>
      </c>
      <c r="B49" s="5">
        <v>5.0599999999999996</v>
      </c>
    </row>
    <row r="50" spans="1:2" x14ac:dyDescent="0.2">
      <c r="A50" s="8">
        <v>47</v>
      </c>
      <c r="B50" s="5">
        <v>5.07</v>
      </c>
    </row>
    <row r="51" spans="1:2" x14ac:dyDescent="0.2">
      <c r="A51" s="8">
        <v>48</v>
      </c>
      <c r="B51" s="5">
        <v>5</v>
      </c>
    </row>
    <row r="52" spans="1:2" x14ac:dyDescent="0.2">
      <c r="A52" s="8">
        <v>49</v>
      </c>
      <c r="B52" s="5">
        <v>5.03</v>
      </c>
    </row>
    <row r="53" spans="1:2" x14ac:dyDescent="0.2">
      <c r="A53" s="8">
        <v>50</v>
      </c>
      <c r="B53" s="5">
        <v>5</v>
      </c>
    </row>
    <row r="54" spans="1:2" x14ac:dyDescent="0.2">
      <c r="A54" s="8">
        <v>51</v>
      </c>
      <c r="B54" s="5">
        <v>4.95</v>
      </c>
    </row>
    <row r="55" spans="1:2" x14ac:dyDescent="0.2">
      <c r="A55" s="8">
        <v>52</v>
      </c>
      <c r="B55" s="5">
        <v>4.99</v>
      </c>
    </row>
    <row r="56" spans="1:2" x14ac:dyDescent="0.2">
      <c r="A56" s="8">
        <v>53</v>
      </c>
      <c r="B56" s="5">
        <v>5.0199999999999996</v>
      </c>
    </row>
    <row r="57" spans="1:2" x14ac:dyDescent="0.2">
      <c r="A57" s="8">
        <v>54</v>
      </c>
      <c r="B57" s="5">
        <v>4.9000000000000004</v>
      </c>
    </row>
    <row r="58" spans="1:2" x14ac:dyDescent="0.2">
      <c r="A58" s="8">
        <v>55</v>
      </c>
      <c r="B58" s="5">
        <v>5.0999999999999996</v>
      </c>
    </row>
    <row r="59" spans="1:2" x14ac:dyDescent="0.2">
      <c r="A59" s="8">
        <v>56</v>
      </c>
      <c r="B59" s="5">
        <v>5.01</v>
      </c>
    </row>
    <row r="60" spans="1:2" x14ac:dyDescent="0.2">
      <c r="A60" s="8">
        <v>57</v>
      </c>
      <c r="B60" s="5">
        <v>4.84</v>
      </c>
    </row>
    <row r="61" spans="1:2" x14ac:dyDescent="0.2">
      <c r="A61" s="8">
        <v>58</v>
      </c>
      <c r="B61" s="5">
        <v>5.01</v>
      </c>
    </row>
    <row r="62" spans="1:2" x14ac:dyDescent="0.2">
      <c r="A62" s="8">
        <v>59</v>
      </c>
      <c r="B62" s="5">
        <v>4.88</v>
      </c>
    </row>
    <row r="63" spans="1:2" x14ac:dyDescent="0.2">
      <c r="A63" s="8">
        <v>60</v>
      </c>
      <c r="B63" s="5">
        <v>4.97</v>
      </c>
    </row>
    <row r="64" spans="1:2" x14ac:dyDescent="0.2">
      <c r="A64" s="8">
        <v>61</v>
      </c>
      <c r="B64" s="5">
        <v>4.97</v>
      </c>
    </row>
    <row r="65" spans="1:2" x14ac:dyDescent="0.2">
      <c r="A65" s="8">
        <v>62</v>
      </c>
      <c r="B65" s="5">
        <v>5.0599999999999996</v>
      </c>
    </row>
    <row r="66" spans="1:2" x14ac:dyDescent="0.2">
      <c r="A66" s="8">
        <v>63</v>
      </c>
      <c r="B66" s="5">
        <v>5.0599999999999996</v>
      </c>
    </row>
    <row r="67" spans="1:2" x14ac:dyDescent="0.2">
      <c r="A67" s="8">
        <v>64</v>
      </c>
      <c r="B67" s="5">
        <v>5.04</v>
      </c>
    </row>
    <row r="68" spans="1:2" x14ac:dyDescent="0.2">
      <c r="A68" s="8">
        <v>65</v>
      </c>
      <c r="B68" s="5">
        <v>4.87</v>
      </c>
    </row>
    <row r="69" spans="1:2" x14ac:dyDescent="0.2">
      <c r="A69" s="8">
        <v>66</v>
      </c>
      <c r="B69" s="5">
        <v>5</v>
      </c>
    </row>
    <row r="70" spans="1:2" x14ac:dyDescent="0.2">
      <c r="A70" s="8">
        <v>67</v>
      </c>
      <c r="B70" s="5">
        <v>5.03</v>
      </c>
    </row>
    <row r="71" spans="1:2" x14ac:dyDescent="0.2">
      <c r="A71" s="8">
        <v>68</v>
      </c>
      <c r="B71" s="5">
        <v>5.0199999999999996</v>
      </c>
    </row>
    <row r="72" spans="1:2" x14ac:dyDescent="0.2">
      <c r="A72" s="8">
        <v>69</v>
      </c>
      <c r="B72" s="5">
        <v>5.0199999999999996</v>
      </c>
    </row>
    <row r="73" spans="1:2" x14ac:dyDescent="0.2">
      <c r="A73" s="8">
        <v>70</v>
      </c>
      <c r="B73" s="5">
        <v>5.0599999999999996</v>
      </c>
    </row>
    <row r="74" spans="1:2" x14ac:dyDescent="0.2">
      <c r="A74" s="8">
        <v>71</v>
      </c>
      <c r="B74" s="5">
        <v>5.21</v>
      </c>
    </row>
    <row r="75" spans="1:2" x14ac:dyDescent="0.2">
      <c r="A75" s="8">
        <v>72</v>
      </c>
      <c r="B75" s="5">
        <v>5.09</v>
      </c>
    </row>
    <row r="76" spans="1:2" x14ac:dyDescent="0.2">
      <c r="A76" s="8">
        <v>73</v>
      </c>
      <c r="B76" s="5">
        <v>4.97</v>
      </c>
    </row>
    <row r="77" spans="1:2" x14ac:dyDescent="0.2">
      <c r="A77" s="8">
        <v>74</v>
      </c>
      <c r="B77" s="5">
        <v>5.01</v>
      </c>
    </row>
    <row r="78" spans="1:2" x14ac:dyDescent="0.2">
      <c r="A78" s="8">
        <v>75</v>
      </c>
      <c r="B78" s="5">
        <v>4.9000000000000004</v>
      </c>
    </row>
    <row r="79" spans="1:2" x14ac:dyDescent="0.2">
      <c r="A79" s="8">
        <v>76</v>
      </c>
      <c r="B79" s="5">
        <v>4.8899999999999997</v>
      </c>
    </row>
    <row r="80" spans="1:2" x14ac:dyDescent="0.2">
      <c r="A80" s="8">
        <v>77</v>
      </c>
      <c r="B80" s="5">
        <v>4.93</v>
      </c>
    </row>
    <row r="81" spans="1:2" x14ac:dyDescent="0.2">
      <c r="A81" s="8">
        <v>78</v>
      </c>
      <c r="B81" s="5">
        <v>5.16</v>
      </c>
    </row>
    <row r="82" spans="1:2" x14ac:dyDescent="0.2">
      <c r="A82" s="8">
        <v>79</v>
      </c>
      <c r="B82" s="5">
        <v>5.0199999999999996</v>
      </c>
    </row>
    <row r="83" spans="1:2" x14ac:dyDescent="0.2">
      <c r="A83" s="8">
        <v>80</v>
      </c>
      <c r="B83" s="5">
        <v>5.01</v>
      </c>
    </row>
    <row r="84" spans="1:2" x14ac:dyDescent="0.2">
      <c r="A84" s="8">
        <v>81</v>
      </c>
      <c r="B84" s="5">
        <v>5.0999999999999996</v>
      </c>
    </row>
    <row r="85" spans="1:2" x14ac:dyDescent="0.2">
      <c r="A85" s="8">
        <v>82</v>
      </c>
      <c r="B85" s="5">
        <v>5.03</v>
      </c>
    </row>
    <row r="86" spans="1:2" x14ac:dyDescent="0.2">
      <c r="A86" s="8">
        <v>83</v>
      </c>
      <c r="B86" s="5">
        <v>5.07</v>
      </c>
    </row>
    <row r="87" spans="1:2" x14ac:dyDescent="0.2">
      <c r="A87" s="8">
        <v>84</v>
      </c>
      <c r="B87" s="5">
        <v>4.92</v>
      </c>
    </row>
    <row r="88" spans="1:2" x14ac:dyDescent="0.2">
      <c r="A88" s="8">
        <v>85</v>
      </c>
      <c r="B88" s="5">
        <v>5.08</v>
      </c>
    </row>
    <row r="89" spans="1:2" x14ac:dyDescent="0.2">
      <c r="A89" s="8">
        <v>86</v>
      </c>
      <c r="B89" s="5">
        <v>4.96</v>
      </c>
    </row>
    <row r="90" spans="1:2" x14ac:dyDescent="0.2">
      <c r="A90" s="8">
        <v>87</v>
      </c>
      <c r="B90" s="5">
        <v>4.74</v>
      </c>
    </row>
    <row r="91" spans="1:2" x14ac:dyDescent="0.2">
      <c r="A91" s="8">
        <v>88</v>
      </c>
      <c r="B91" s="5">
        <v>4.91</v>
      </c>
    </row>
    <row r="92" spans="1:2" x14ac:dyDescent="0.2">
      <c r="A92" s="8">
        <v>89</v>
      </c>
      <c r="B92" s="5">
        <v>5.12</v>
      </c>
    </row>
    <row r="93" spans="1:2" x14ac:dyDescent="0.2">
      <c r="A93" s="8">
        <v>90</v>
      </c>
      <c r="B93" s="5">
        <v>5</v>
      </c>
    </row>
    <row r="94" spans="1:2" x14ac:dyDescent="0.2">
      <c r="A94" s="8">
        <v>91</v>
      </c>
      <c r="B94" s="5">
        <v>4.93</v>
      </c>
    </row>
    <row r="95" spans="1:2" x14ac:dyDescent="0.2">
      <c r="A95" s="8">
        <v>92</v>
      </c>
      <c r="B95" s="5">
        <v>4.88</v>
      </c>
    </row>
    <row r="96" spans="1:2" x14ac:dyDescent="0.2">
      <c r="A96" s="8">
        <v>93</v>
      </c>
      <c r="B96" s="5">
        <v>4.88</v>
      </c>
    </row>
    <row r="97" spans="1:2" x14ac:dyDescent="0.2">
      <c r="A97" s="8">
        <v>94</v>
      </c>
      <c r="B97" s="5">
        <v>4.8099999999999996</v>
      </c>
    </row>
    <row r="98" spans="1:2" x14ac:dyDescent="0.2">
      <c r="A98" s="8">
        <v>95</v>
      </c>
      <c r="B98" s="5">
        <v>5.16</v>
      </c>
    </row>
    <row r="99" spans="1:2" x14ac:dyDescent="0.2">
      <c r="A99" s="8">
        <v>96</v>
      </c>
      <c r="B99" s="5">
        <v>5.03</v>
      </c>
    </row>
    <row r="100" spans="1:2" x14ac:dyDescent="0.2">
      <c r="A100" s="8">
        <v>97</v>
      </c>
      <c r="B100" s="5">
        <v>4.87</v>
      </c>
    </row>
    <row r="101" spans="1:2" x14ac:dyDescent="0.2">
      <c r="A101" s="8">
        <v>98</v>
      </c>
      <c r="B101" s="5">
        <v>5.09</v>
      </c>
    </row>
    <row r="102" spans="1:2" x14ac:dyDescent="0.2">
      <c r="A102" s="8">
        <v>99</v>
      </c>
      <c r="B102" s="5">
        <v>4.9400000000000004</v>
      </c>
    </row>
    <row r="103" spans="1:2" x14ac:dyDescent="0.2">
      <c r="A103" s="8">
        <v>100</v>
      </c>
      <c r="B103" s="5">
        <v>5.08</v>
      </c>
    </row>
    <row r="104" spans="1:2" x14ac:dyDescent="0.2">
      <c r="A104" s="8">
        <v>101</v>
      </c>
      <c r="B104" s="5">
        <v>4.97</v>
      </c>
    </row>
    <row r="105" spans="1:2" x14ac:dyDescent="0.2">
      <c r="A105" s="8">
        <v>102</v>
      </c>
      <c r="B105" s="5">
        <v>5.23</v>
      </c>
    </row>
    <row r="106" spans="1:2" x14ac:dyDescent="0.2">
      <c r="A106" s="8">
        <v>103</v>
      </c>
      <c r="B106" s="5">
        <v>5.12</v>
      </c>
    </row>
    <row r="107" spans="1:2" x14ac:dyDescent="0.2">
      <c r="A107" s="8">
        <v>104</v>
      </c>
      <c r="B107" s="5">
        <v>5.09</v>
      </c>
    </row>
    <row r="108" spans="1:2" x14ac:dyDescent="0.2">
      <c r="A108" s="8">
        <v>105</v>
      </c>
      <c r="B108" s="5">
        <v>5.12</v>
      </c>
    </row>
    <row r="109" spans="1:2" x14ac:dyDescent="0.2">
      <c r="A109" s="8">
        <v>106</v>
      </c>
      <c r="B109" s="5">
        <v>4.93</v>
      </c>
    </row>
    <row r="110" spans="1:2" x14ac:dyDescent="0.2">
      <c r="A110" s="8">
        <v>107</v>
      </c>
      <c r="B110" s="5">
        <v>4.79</v>
      </c>
    </row>
    <row r="111" spans="1:2" x14ac:dyDescent="0.2">
      <c r="A111" s="8">
        <v>108</v>
      </c>
      <c r="B111" s="5">
        <v>5.0999999999999996</v>
      </c>
    </row>
    <row r="112" spans="1:2" x14ac:dyDescent="0.2">
      <c r="A112" s="8">
        <v>109</v>
      </c>
      <c r="B112" s="5">
        <v>5.12</v>
      </c>
    </row>
    <row r="113" spans="1:2" x14ac:dyDescent="0.2">
      <c r="A113" s="8">
        <v>110</v>
      </c>
      <c r="B113" s="5">
        <v>4.8600000000000003</v>
      </c>
    </row>
    <row r="114" spans="1:2" x14ac:dyDescent="0.2">
      <c r="A114" s="8">
        <v>111</v>
      </c>
      <c r="B114" s="5">
        <v>5</v>
      </c>
    </row>
    <row r="115" spans="1:2" x14ac:dyDescent="0.2">
      <c r="A115" s="8">
        <v>112</v>
      </c>
      <c r="B115" s="5">
        <v>4.9400000000000004</v>
      </c>
    </row>
    <row r="116" spans="1:2" x14ac:dyDescent="0.2">
      <c r="A116" s="8">
        <v>113</v>
      </c>
      <c r="B116" s="5">
        <v>4.95</v>
      </c>
    </row>
    <row r="117" spans="1:2" x14ac:dyDescent="0.2">
      <c r="A117" s="8">
        <v>114</v>
      </c>
      <c r="B117" s="5">
        <v>4.95</v>
      </c>
    </row>
    <row r="118" spans="1:2" x14ac:dyDescent="0.2">
      <c r="A118" s="8">
        <v>115</v>
      </c>
      <c r="B118" s="5">
        <v>4.87</v>
      </c>
    </row>
    <row r="119" spans="1:2" x14ac:dyDescent="0.2">
      <c r="A119" s="8">
        <v>116</v>
      </c>
      <c r="B119" s="5">
        <v>5.09</v>
      </c>
    </row>
    <row r="120" spans="1:2" x14ac:dyDescent="0.2">
      <c r="A120" s="8">
        <v>117</v>
      </c>
      <c r="B120" s="5">
        <v>4.9400000000000004</v>
      </c>
    </row>
    <row r="121" spans="1:2" x14ac:dyDescent="0.2">
      <c r="A121" s="8">
        <v>118</v>
      </c>
      <c r="B121" s="5">
        <v>5.01</v>
      </c>
    </row>
    <row r="122" spans="1:2" x14ac:dyDescent="0.2">
      <c r="A122" s="8">
        <v>119</v>
      </c>
      <c r="B122" s="5">
        <v>5.04</v>
      </c>
    </row>
    <row r="123" spans="1:2" x14ac:dyDescent="0.2">
      <c r="A123" s="8">
        <v>120</v>
      </c>
      <c r="B123" s="5">
        <v>5.05</v>
      </c>
    </row>
    <row r="124" spans="1:2" x14ac:dyDescent="0.2">
      <c r="A124" s="8">
        <v>121</v>
      </c>
      <c r="B124" s="5">
        <v>5.05</v>
      </c>
    </row>
    <row r="125" spans="1:2" x14ac:dyDescent="0.2">
      <c r="A125" s="8">
        <v>122</v>
      </c>
      <c r="B125" s="5">
        <v>4.97</v>
      </c>
    </row>
    <row r="126" spans="1:2" x14ac:dyDescent="0.2">
      <c r="A126" s="8">
        <v>123</v>
      </c>
      <c r="B126" s="5">
        <v>4.96</v>
      </c>
    </row>
    <row r="127" spans="1:2" x14ac:dyDescent="0.2">
      <c r="A127" s="8">
        <v>124</v>
      </c>
      <c r="B127" s="5">
        <v>4.96</v>
      </c>
    </row>
    <row r="128" spans="1:2" x14ac:dyDescent="0.2">
      <c r="A128" s="8">
        <v>125</v>
      </c>
      <c r="B128" s="5">
        <v>4.99</v>
      </c>
    </row>
    <row r="129" spans="1:2" x14ac:dyDescent="0.2">
      <c r="A129" s="8">
        <v>126</v>
      </c>
      <c r="B129" s="5">
        <v>5.04</v>
      </c>
    </row>
    <row r="130" spans="1:2" x14ac:dyDescent="0.2">
      <c r="A130" s="8">
        <v>127</v>
      </c>
      <c r="B130" s="5">
        <v>4.91</v>
      </c>
    </row>
    <row r="131" spans="1:2" x14ac:dyDescent="0.2">
      <c r="A131" s="8">
        <v>128</v>
      </c>
      <c r="B131" s="5">
        <v>5.19</v>
      </c>
    </row>
    <row r="132" spans="1:2" x14ac:dyDescent="0.2">
      <c r="A132" s="8">
        <v>129</v>
      </c>
      <c r="B132" s="5">
        <v>5.03</v>
      </c>
    </row>
    <row r="133" spans="1:2" x14ac:dyDescent="0.2">
      <c r="A133" s="8">
        <v>130</v>
      </c>
      <c r="B133" s="5">
        <v>4.99</v>
      </c>
    </row>
    <row r="134" spans="1:2" x14ac:dyDescent="0.2">
      <c r="A134" s="8">
        <v>131</v>
      </c>
      <c r="B134" s="5">
        <v>5.12</v>
      </c>
    </row>
    <row r="135" spans="1:2" x14ac:dyDescent="0.2">
      <c r="A135" s="8">
        <v>132</v>
      </c>
      <c r="B135" s="5">
        <v>4.97</v>
      </c>
    </row>
    <row r="136" spans="1:2" x14ac:dyDescent="0.2">
      <c r="A136" s="8">
        <v>133</v>
      </c>
      <c r="B136" s="5">
        <v>4.88</v>
      </c>
    </row>
    <row r="137" spans="1:2" x14ac:dyDescent="0.2">
      <c r="A137" s="8">
        <v>134</v>
      </c>
      <c r="B137" s="5">
        <v>5.07</v>
      </c>
    </row>
    <row r="138" spans="1:2" x14ac:dyDescent="0.2">
      <c r="A138" s="8">
        <v>135</v>
      </c>
      <c r="B138" s="5">
        <v>5.01</v>
      </c>
    </row>
    <row r="139" spans="1:2" x14ac:dyDescent="0.2">
      <c r="A139" s="8">
        <v>136</v>
      </c>
      <c r="B139" s="5">
        <v>4.8899999999999997</v>
      </c>
    </row>
    <row r="140" spans="1:2" x14ac:dyDescent="0.2">
      <c r="A140" s="8">
        <v>137</v>
      </c>
      <c r="B140" s="5">
        <v>4.95</v>
      </c>
    </row>
    <row r="141" spans="1:2" x14ac:dyDescent="0.2">
      <c r="A141" s="8">
        <v>138</v>
      </c>
      <c r="B141" s="5">
        <v>5.09</v>
      </c>
    </row>
    <row r="142" spans="1:2" x14ac:dyDescent="0.2">
      <c r="A142" s="8">
        <v>139</v>
      </c>
      <c r="B142" s="5">
        <v>5.09</v>
      </c>
    </row>
    <row r="143" spans="1:2" x14ac:dyDescent="0.2">
      <c r="A143" s="8">
        <v>140</v>
      </c>
      <c r="B143" s="5">
        <v>4.8899999999999997</v>
      </c>
    </row>
    <row r="144" spans="1:2" x14ac:dyDescent="0.2">
      <c r="A144" s="8">
        <v>141</v>
      </c>
      <c r="B144" s="5">
        <v>4.93</v>
      </c>
    </row>
    <row r="145" spans="1:2" x14ac:dyDescent="0.2">
      <c r="A145" s="8">
        <v>142</v>
      </c>
      <c r="B145" s="5">
        <v>4.8499999999999996</v>
      </c>
    </row>
    <row r="146" spans="1:2" x14ac:dyDescent="0.2">
      <c r="A146" s="8">
        <v>143</v>
      </c>
      <c r="B146" s="5">
        <v>5.03</v>
      </c>
    </row>
    <row r="147" spans="1:2" x14ac:dyDescent="0.2">
      <c r="A147" s="8">
        <v>144</v>
      </c>
      <c r="B147" s="5">
        <v>4.92</v>
      </c>
    </row>
    <row r="148" spans="1:2" x14ac:dyDescent="0.2">
      <c r="A148" s="8">
        <v>145</v>
      </c>
      <c r="B148" s="5">
        <v>5.09</v>
      </c>
    </row>
    <row r="149" spans="1:2" x14ac:dyDescent="0.2">
      <c r="A149" s="8">
        <v>146</v>
      </c>
      <c r="B149" s="5">
        <v>4.99</v>
      </c>
    </row>
    <row r="150" spans="1:2" x14ac:dyDescent="0.2">
      <c r="A150" s="8">
        <v>147</v>
      </c>
      <c r="B150" s="5">
        <v>4.92</v>
      </c>
    </row>
    <row r="151" spans="1:2" x14ac:dyDescent="0.2">
      <c r="A151" s="8">
        <v>148</v>
      </c>
      <c r="B151" s="5">
        <v>4.87</v>
      </c>
    </row>
    <row r="152" spans="1:2" x14ac:dyDescent="0.2">
      <c r="A152" s="8">
        <v>149</v>
      </c>
      <c r="B152" s="5">
        <v>4.9000000000000004</v>
      </c>
    </row>
    <row r="153" spans="1:2" x14ac:dyDescent="0.2">
      <c r="A153" s="8">
        <v>150</v>
      </c>
      <c r="B153" s="5">
        <v>5.0199999999999996</v>
      </c>
    </row>
    <row r="154" spans="1:2" x14ac:dyDescent="0.2">
      <c r="A154" s="8">
        <v>151</v>
      </c>
      <c r="B154">
        <v>5.21</v>
      </c>
    </row>
    <row r="155" spans="1:2" x14ac:dyDescent="0.2">
      <c r="A155" s="8">
        <v>152</v>
      </c>
      <c r="B155">
        <v>5.0199999999999996</v>
      </c>
    </row>
    <row r="156" spans="1:2" x14ac:dyDescent="0.2">
      <c r="A156" s="8">
        <v>153</v>
      </c>
      <c r="B156">
        <v>4.9000000000000004</v>
      </c>
    </row>
    <row r="157" spans="1:2" x14ac:dyDescent="0.2">
      <c r="A157" s="8">
        <v>154</v>
      </c>
      <c r="B157">
        <v>5</v>
      </c>
    </row>
    <row r="158" spans="1:2" x14ac:dyDescent="0.2">
      <c r="A158" s="8">
        <v>155</v>
      </c>
      <c r="B158">
        <v>5.16</v>
      </c>
    </row>
    <row r="159" spans="1:2" x14ac:dyDescent="0.2">
      <c r="A159" s="8">
        <v>156</v>
      </c>
      <c r="B159">
        <v>5.03</v>
      </c>
    </row>
    <row r="160" spans="1:2" x14ac:dyDescent="0.2">
      <c r="A160" s="8">
        <v>157</v>
      </c>
      <c r="B160">
        <v>4.96</v>
      </c>
    </row>
    <row r="161" spans="1:2" x14ac:dyDescent="0.2">
      <c r="A161" s="8">
        <v>158</v>
      </c>
      <c r="B161">
        <v>5.04</v>
      </c>
    </row>
    <row r="162" spans="1:2" x14ac:dyDescent="0.2">
      <c r="A162" s="8">
        <v>159</v>
      </c>
      <c r="B162">
        <v>4.9800000000000004</v>
      </c>
    </row>
    <row r="163" spans="1:2" x14ac:dyDescent="0.2">
      <c r="A163" s="8">
        <v>160</v>
      </c>
      <c r="B163">
        <v>5.07</v>
      </c>
    </row>
    <row r="164" spans="1:2" x14ac:dyDescent="0.2">
      <c r="A164" s="8">
        <v>161</v>
      </c>
      <c r="B164">
        <v>5.0199999999999996</v>
      </c>
    </row>
    <row r="165" spans="1:2" x14ac:dyDescent="0.2">
      <c r="A165" s="8">
        <v>162</v>
      </c>
      <c r="B165">
        <v>5.08</v>
      </c>
    </row>
    <row r="166" spans="1:2" x14ac:dyDescent="0.2">
      <c r="A166" s="8">
        <v>163</v>
      </c>
      <c r="B166">
        <v>4.8499999999999996</v>
      </c>
    </row>
    <row r="167" spans="1:2" x14ac:dyDescent="0.2">
      <c r="A167" s="8">
        <v>164</v>
      </c>
      <c r="B167">
        <v>4.9000000000000004</v>
      </c>
    </row>
    <row r="168" spans="1:2" x14ac:dyDescent="0.2">
      <c r="A168" s="8">
        <v>165</v>
      </c>
      <c r="B168">
        <v>4.97</v>
      </c>
    </row>
    <row r="169" spans="1:2" x14ac:dyDescent="0.2">
      <c r="A169" s="8">
        <v>166</v>
      </c>
      <c r="B169">
        <v>5.09</v>
      </c>
    </row>
    <row r="170" spans="1:2" x14ac:dyDescent="0.2">
      <c r="A170" s="8">
        <v>167</v>
      </c>
      <c r="B170">
        <v>4.8899999999999997</v>
      </c>
    </row>
    <row r="171" spans="1:2" x14ac:dyDescent="0.2">
      <c r="A171" s="8">
        <v>168</v>
      </c>
      <c r="B171">
        <v>4.87</v>
      </c>
    </row>
    <row r="172" spans="1:2" x14ac:dyDescent="0.2">
      <c r="A172" s="8">
        <v>169</v>
      </c>
      <c r="B172">
        <v>5.01</v>
      </c>
    </row>
    <row r="173" spans="1:2" x14ac:dyDescent="0.2">
      <c r="A173" s="8">
        <v>170</v>
      </c>
      <c r="B173">
        <v>4.97</v>
      </c>
    </row>
    <row r="174" spans="1:2" x14ac:dyDescent="0.2">
      <c r="A174" s="8">
        <v>171</v>
      </c>
      <c r="B174">
        <v>5.87</v>
      </c>
    </row>
    <row r="175" spans="1:2" x14ac:dyDescent="0.2">
      <c r="A175" s="8">
        <v>172</v>
      </c>
      <c r="B175">
        <v>5.33</v>
      </c>
    </row>
    <row r="176" spans="1:2" x14ac:dyDescent="0.2">
      <c r="A176" s="8">
        <v>173</v>
      </c>
      <c r="B176">
        <v>5.1100000000000003</v>
      </c>
    </row>
    <row r="177" spans="1:2" x14ac:dyDescent="0.2">
      <c r="A177" s="8">
        <v>174</v>
      </c>
      <c r="B177">
        <v>5.07</v>
      </c>
    </row>
    <row r="178" spans="1:2" x14ac:dyDescent="0.2">
      <c r="A178" s="8">
        <v>175</v>
      </c>
      <c r="B178">
        <v>4.93</v>
      </c>
    </row>
    <row r="179" spans="1:2" x14ac:dyDescent="0.2">
      <c r="A179" s="8">
        <v>176</v>
      </c>
      <c r="B179">
        <v>4.99</v>
      </c>
    </row>
    <row r="180" spans="1:2" x14ac:dyDescent="0.2">
      <c r="A180" s="8">
        <v>177</v>
      </c>
      <c r="B180">
        <v>5.04</v>
      </c>
    </row>
    <row r="181" spans="1:2" x14ac:dyDescent="0.2">
      <c r="A181" s="8">
        <v>178</v>
      </c>
      <c r="B181">
        <v>5.14</v>
      </c>
    </row>
    <row r="182" spans="1:2" x14ac:dyDescent="0.2">
      <c r="A182" s="8">
        <v>179</v>
      </c>
      <c r="B182">
        <v>5.09</v>
      </c>
    </row>
    <row r="183" spans="1:2" x14ac:dyDescent="0.2">
      <c r="A183" s="8">
        <v>180</v>
      </c>
      <c r="B183">
        <v>5.0599999999999996</v>
      </c>
    </row>
    <row r="184" spans="1:2" x14ac:dyDescent="0.2">
      <c r="A184" s="8">
        <v>181</v>
      </c>
      <c r="B184">
        <v>4.8499999999999996</v>
      </c>
    </row>
    <row r="185" spans="1:2" x14ac:dyDescent="0.2">
      <c r="A185" s="8">
        <v>182</v>
      </c>
      <c r="B185">
        <v>4.93</v>
      </c>
    </row>
    <row r="186" spans="1:2" x14ac:dyDescent="0.2">
      <c r="A186" s="8">
        <v>183</v>
      </c>
      <c r="B186">
        <v>5.04</v>
      </c>
    </row>
    <row r="187" spans="1:2" x14ac:dyDescent="0.2">
      <c r="A187" s="8">
        <v>184</v>
      </c>
      <c r="B187">
        <v>5.09</v>
      </c>
    </row>
    <row r="188" spans="1:2" x14ac:dyDescent="0.2">
      <c r="A188" s="8">
        <v>185</v>
      </c>
      <c r="B188">
        <v>5.07</v>
      </c>
    </row>
    <row r="189" spans="1:2" x14ac:dyDescent="0.2">
      <c r="A189" s="8">
        <v>186</v>
      </c>
      <c r="B189">
        <v>4.99</v>
      </c>
    </row>
    <row r="190" spans="1:2" x14ac:dyDescent="0.2">
      <c r="A190" s="8">
        <v>187</v>
      </c>
      <c r="B190">
        <v>5.01</v>
      </c>
    </row>
    <row r="191" spans="1:2" x14ac:dyDescent="0.2">
      <c r="A191" s="8">
        <v>188</v>
      </c>
      <c r="B191">
        <v>4.88</v>
      </c>
    </row>
    <row r="192" spans="1:2" x14ac:dyDescent="0.2">
      <c r="A192" s="8">
        <v>189</v>
      </c>
      <c r="B192">
        <v>4.93</v>
      </c>
    </row>
    <row r="193" spans="1:2" x14ac:dyDescent="0.2">
      <c r="A193" s="8">
        <v>190</v>
      </c>
      <c r="B193">
        <v>5.0999999999999996</v>
      </c>
    </row>
    <row r="194" spans="1:2" x14ac:dyDescent="0.2">
      <c r="A194" s="8">
        <v>191</v>
      </c>
      <c r="B194">
        <v>4.9400000000000004</v>
      </c>
    </row>
    <row r="195" spans="1:2" x14ac:dyDescent="0.2">
      <c r="A195" s="8">
        <v>192</v>
      </c>
      <c r="B195">
        <v>4.88</v>
      </c>
    </row>
    <row r="196" spans="1:2" x14ac:dyDescent="0.2">
      <c r="A196" s="8">
        <v>193</v>
      </c>
      <c r="B196">
        <v>4.8899999999999997</v>
      </c>
    </row>
    <row r="197" spans="1:2" x14ac:dyDescent="0.2">
      <c r="A197" s="8">
        <v>194</v>
      </c>
      <c r="B197">
        <v>4.8899999999999997</v>
      </c>
    </row>
    <row r="198" spans="1:2" x14ac:dyDescent="0.2">
      <c r="A198" s="8">
        <v>195</v>
      </c>
      <c r="B198">
        <v>4.8499999999999996</v>
      </c>
    </row>
    <row r="199" spans="1:2" x14ac:dyDescent="0.2">
      <c r="A199" s="8">
        <v>196</v>
      </c>
      <c r="B199">
        <v>4.82</v>
      </c>
    </row>
    <row r="200" spans="1:2" x14ac:dyDescent="0.2">
      <c r="A200" s="8">
        <v>197</v>
      </c>
      <c r="B200">
        <v>5.0199999999999996</v>
      </c>
    </row>
    <row r="201" spans="1:2" x14ac:dyDescent="0.2">
      <c r="A201" s="8">
        <v>198</v>
      </c>
      <c r="B201">
        <v>4.9000000000000004</v>
      </c>
    </row>
    <row r="202" spans="1:2" x14ac:dyDescent="0.2">
      <c r="A202" s="8">
        <v>199</v>
      </c>
      <c r="B202">
        <v>4.7300000000000004</v>
      </c>
    </row>
    <row r="203" spans="1:2" x14ac:dyDescent="0.2">
      <c r="A203" s="8">
        <v>200</v>
      </c>
      <c r="B203">
        <v>5.04</v>
      </c>
    </row>
    <row r="204" spans="1:2" x14ac:dyDescent="0.2">
      <c r="A204" s="8">
        <v>201</v>
      </c>
      <c r="B204">
        <v>5.07</v>
      </c>
    </row>
    <row r="205" spans="1:2" x14ac:dyDescent="0.2">
      <c r="A205" s="8">
        <v>202</v>
      </c>
      <c r="B205">
        <v>4.8099999999999996</v>
      </c>
    </row>
    <row r="206" spans="1:2" x14ac:dyDescent="0.2">
      <c r="A206" s="8">
        <v>203</v>
      </c>
      <c r="B206">
        <v>5.04</v>
      </c>
    </row>
    <row r="207" spans="1:2" x14ac:dyDescent="0.2">
      <c r="A207" s="8">
        <v>204</v>
      </c>
      <c r="B207">
        <v>5.03</v>
      </c>
    </row>
    <row r="208" spans="1:2" x14ac:dyDescent="0.2">
      <c r="A208" s="8">
        <v>205</v>
      </c>
      <c r="B208">
        <v>5.01</v>
      </c>
    </row>
    <row r="209" spans="1:2" x14ac:dyDescent="0.2">
      <c r="A209" s="8">
        <v>206</v>
      </c>
      <c r="B209">
        <v>5.14</v>
      </c>
    </row>
    <row r="210" spans="1:2" x14ac:dyDescent="0.2">
      <c r="A210" s="8">
        <v>207</v>
      </c>
      <c r="B210">
        <v>5.12</v>
      </c>
    </row>
    <row r="211" spans="1:2" x14ac:dyDescent="0.2">
      <c r="A211" s="8">
        <v>208</v>
      </c>
      <c r="B211">
        <v>4.8899999999999997</v>
      </c>
    </row>
    <row r="212" spans="1:2" x14ac:dyDescent="0.2">
      <c r="A212" s="8">
        <v>209</v>
      </c>
      <c r="B212">
        <v>4.91</v>
      </c>
    </row>
    <row r="213" spans="1:2" x14ac:dyDescent="0.2">
      <c r="A213" s="8">
        <v>210</v>
      </c>
      <c r="B213">
        <v>4.97</v>
      </c>
    </row>
    <row r="214" spans="1:2" x14ac:dyDescent="0.2">
      <c r="A214" s="8">
        <v>211</v>
      </c>
      <c r="B214">
        <v>4.9800000000000004</v>
      </c>
    </row>
    <row r="215" spans="1:2" x14ac:dyDescent="0.2">
      <c r="A215" s="8">
        <v>212</v>
      </c>
      <c r="B215">
        <v>5.01</v>
      </c>
    </row>
    <row r="216" spans="1:2" x14ac:dyDescent="0.2">
      <c r="A216" s="8">
        <v>213</v>
      </c>
      <c r="B216">
        <v>5.01</v>
      </c>
    </row>
    <row r="217" spans="1:2" x14ac:dyDescent="0.2">
      <c r="A217" s="8">
        <v>214</v>
      </c>
      <c r="B217">
        <v>5.09</v>
      </c>
    </row>
    <row r="218" spans="1:2" x14ac:dyDescent="0.2">
      <c r="A218" s="8">
        <v>215</v>
      </c>
      <c r="B218">
        <v>4.93</v>
      </c>
    </row>
    <row r="219" spans="1:2" x14ac:dyDescent="0.2">
      <c r="A219" s="8">
        <v>216</v>
      </c>
      <c r="B219">
        <v>5.04</v>
      </c>
    </row>
    <row r="220" spans="1:2" x14ac:dyDescent="0.2">
      <c r="A220" s="8">
        <v>217</v>
      </c>
      <c r="B220">
        <v>5.1100000000000003</v>
      </c>
    </row>
    <row r="221" spans="1:2" x14ac:dyDescent="0.2">
      <c r="A221" s="8">
        <v>218</v>
      </c>
      <c r="B221">
        <v>5.07</v>
      </c>
    </row>
    <row r="222" spans="1:2" x14ac:dyDescent="0.2">
      <c r="A222" s="8">
        <v>219</v>
      </c>
      <c r="B222">
        <v>4.95</v>
      </c>
    </row>
    <row r="223" spans="1:2" x14ac:dyDescent="0.2">
      <c r="A223" s="8">
        <v>220</v>
      </c>
      <c r="B223">
        <v>4.8600000000000003</v>
      </c>
    </row>
    <row r="224" spans="1:2" x14ac:dyDescent="0.2">
      <c r="A224" s="8">
        <v>221</v>
      </c>
      <c r="B224">
        <v>5.13</v>
      </c>
    </row>
    <row r="225" spans="1:2" x14ac:dyDescent="0.2">
      <c r="A225" s="8">
        <v>222</v>
      </c>
      <c r="B225">
        <v>4.95</v>
      </c>
    </row>
    <row r="226" spans="1:2" x14ac:dyDescent="0.2">
      <c r="A226" s="8">
        <v>223</v>
      </c>
      <c r="B226">
        <v>5.22</v>
      </c>
    </row>
    <row r="227" spans="1:2" x14ac:dyDescent="0.2">
      <c r="A227" s="8">
        <v>224</v>
      </c>
      <c r="B227">
        <v>4.8099999999999996</v>
      </c>
    </row>
    <row r="228" spans="1:2" x14ac:dyDescent="0.2">
      <c r="A228" s="8">
        <v>225</v>
      </c>
      <c r="B228">
        <v>4.91</v>
      </c>
    </row>
    <row r="229" spans="1:2" x14ac:dyDescent="0.2">
      <c r="A229" s="8">
        <v>226</v>
      </c>
      <c r="B229">
        <v>4.95</v>
      </c>
    </row>
    <row r="230" spans="1:2" x14ac:dyDescent="0.2">
      <c r="A230" s="8">
        <v>227</v>
      </c>
      <c r="B230">
        <v>4.9400000000000004</v>
      </c>
    </row>
    <row r="231" spans="1:2" x14ac:dyDescent="0.2">
      <c r="A231" s="8">
        <v>228</v>
      </c>
      <c r="B231">
        <v>4.8099999999999996</v>
      </c>
    </row>
    <row r="232" spans="1:2" x14ac:dyDescent="0.2">
      <c r="A232" s="8">
        <v>229</v>
      </c>
      <c r="B232">
        <v>5.1100000000000003</v>
      </c>
    </row>
    <row r="233" spans="1:2" x14ac:dyDescent="0.2">
      <c r="A233" s="8">
        <v>230</v>
      </c>
      <c r="B233">
        <v>4.8099999999999996</v>
      </c>
    </row>
    <row r="234" spans="1:2" x14ac:dyDescent="0.2">
      <c r="A234" s="8">
        <v>231</v>
      </c>
      <c r="B234">
        <v>4.97</v>
      </c>
    </row>
    <row r="235" spans="1:2" x14ac:dyDescent="0.2">
      <c r="A235" s="8">
        <v>232</v>
      </c>
      <c r="B235">
        <v>5.07</v>
      </c>
    </row>
    <row r="236" spans="1:2" x14ac:dyDescent="0.2">
      <c r="A236" s="8">
        <v>233</v>
      </c>
      <c r="B236">
        <v>5.03</v>
      </c>
    </row>
    <row r="237" spans="1:2" x14ac:dyDescent="0.2">
      <c r="A237" s="8">
        <v>234</v>
      </c>
      <c r="B237">
        <v>4.8099999999999996</v>
      </c>
    </row>
    <row r="238" spans="1:2" x14ac:dyDescent="0.2">
      <c r="A238" s="8">
        <v>235</v>
      </c>
      <c r="B238">
        <v>4.95</v>
      </c>
    </row>
    <row r="239" spans="1:2" x14ac:dyDescent="0.2">
      <c r="A239" s="8">
        <v>236</v>
      </c>
      <c r="B239">
        <v>4.8899999999999997</v>
      </c>
    </row>
    <row r="240" spans="1:2" x14ac:dyDescent="0.2">
      <c r="A240" s="8">
        <v>237</v>
      </c>
      <c r="B240">
        <v>5.08</v>
      </c>
    </row>
    <row r="241" spans="1:2" x14ac:dyDescent="0.2">
      <c r="A241" s="8">
        <v>238</v>
      </c>
      <c r="B241">
        <v>4.93</v>
      </c>
    </row>
    <row r="242" spans="1:2" x14ac:dyDescent="0.2">
      <c r="A242" s="8">
        <v>239</v>
      </c>
      <c r="B242">
        <v>4.99</v>
      </c>
    </row>
    <row r="243" spans="1:2" x14ac:dyDescent="0.2">
      <c r="A243" s="8">
        <v>240</v>
      </c>
      <c r="B243">
        <v>4.9400000000000004</v>
      </c>
    </row>
    <row r="244" spans="1:2" x14ac:dyDescent="0.2">
      <c r="A244" s="8">
        <v>241</v>
      </c>
      <c r="B244">
        <v>5.13</v>
      </c>
    </row>
    <row r="245" spans="1:2" x14ac:dyDescent="0.2">
      <c r="A245" s="8">
        <v>242</v>
      </c>
      <c r="B245">
        <v>5.0199999999999996</v>
      </c>
    </row>
    <row r="246" spans="1:2" x14ac:dyDescent="0.2">
      <c r="A246" s="8">
        <v>243</v>
      </c>
      <c r="B246">
        <v>5.07</v>
      </c>
    </row>
    <row r="247" spans="1:2" x14ac:dyDescent="0.2">
      <c r="A247" s="8">
        <v>244</v>
      </c>
      <c r="B247">
        <v>4.82</v>
      </c>
    </row>
    <row r="248" spans="1:2" x14ac:dyDescent="0.2">
      <c r="A248" s="8">
        <v>245</v>
      </c>
      <c r="B248">
        <v>5.03</v>
      </c>
    </row>
    <row r="249" spans="1:2" x14ac:dyDescent="0.2">
      <c r="A249" s="8">
        <v>246</v>
      </c>
      <c r="B249">
        <v>4.8499999999999996</v>
      </c>
    </row>
    <row r="250" spans="1:2" x14ac:dyDescent="0.2">
      <c r="A250" s="8">
        <v>247</v>
      </c>
      <c r="B250">
        <v>4.8899999999999997</v>
      </c>
    </row>
    <row r="251" spans="1:2" x14ac:dyDescent="0.2">
      <c r="A251" s="8">
        <v>248</v>
      </c>
      <c r="B251">
        <v>4.82</v>
      </c>
    </row>
    <row r="252" spans="1:2" x14ac:dyDescent="0.2">
      <c r="A252" s="8">
        <v>249</v>
      </c>
      <c r="B252">
        <v>5.18</v>
      </c>
    </row>
    <row r="253" spans="1:2" x14ac:dyDescent="0.2">
      <c r="A253" s="8">
        <v>250</v>
      </c>
      <c r="B253">
        <v>5.0199999999999996</v>
      </c>
    </row>
    <row r="254" spans="1:2" x14ac:dyDescent="0.2">
      <c r="A254" s="8">
        <v>251</v>
      </c>
      <c r="B254">
        <v>5.05</v>
      </c>
    </row>
    <row r="255" spans="1:2" x14ac:dyDescent="0.2">
      <c r="A255" s="8">
        <v>252</v>
      </c>
      <c r="B255">
        <v>4.88</v>
      </c>
    </row>
    <row r="256" spans="1:2" x14ac:dyDescent="0.2">
      <c r="A256" s="8">
        <v>253</v>
      </c>
      <c r="B256">
        <v>5.08</v>
      </c>
    </row>
    <row r="257" spans="1:2" x14ac:dyDescent="0.2">
      <c r="A257" s="8">
        <v>254</v>
      </c>
      <c r="B257">
        <v>4.9800000000000004</v>
      </c>
    </row>
    <row r="258" spans="1:2" x14ac:dyDescent="0.2">
      <c r="A258" s="8">
        <v>255</v>
      </c>
      <c r="B258">
        <v>5.0199999999999996</v>
      </c>
    </row>
    <row r="259" spans="1:2" x14ac:dyDescent="0.2">
      <c r="A259" s="8">
        <v>256</v>
      </c>
      <c r="B259">
        <v>4.99</v>
      </c>
    </row>
    <row r="260" spans="1:2" x14ac:dyDescent="0.2">
      <c r="A260" s="8">
        <v>257</v>
      </c>
      <c r="B260">
        <v>5.0199999999999996</v>
      </c>
    </row>
    <row r="261" spans="1:2" x14ac:dyDescent="0.2">
      <c r="A261" s="8">
        <v>258</v>
      </c>
      <c r="B261">
        <v>5.03</v>
      </c>
    </row>
    <row r="262" spans="1:2" x14ac:dyDescent="0.2">
      <c r="A262" s="8">
        <v>259</v>
      </c>
      <c r="B262">
        <v>5.0199999999999996</v>
      </c>
    </row>
    <row r="263" spans="1:2" x14ac:dyDescent="0.2">
      <c r="A263" s="8">
        <v>260</v>
      </c>
      <c r="B263">
        <v>5.07</v>
      </c>
    </row>
    <row r="264" spans="1:2" x14ac:dyDescent="0.2">
      <c r="A264" s="8">
        <v>261</v>
      </c>
      <c r="B264">
        <v>4.95</v>
      </c>
    </row>
    <row r="265" spans="1:2" x14ac:dyDescent="0.2">
      <c r="A265" s="8">
        <v>262</v>
      </c>
      <c r="B265">
        <v>4.95</v>
      </c>
    </row>
    <row r="266" spans="1:2" x14ac:dyDescent="0.2">
      <c r="A266" s="8">
        <v>263</v>
      </c>
      <c r="B266">
        <v>4.9400000000000004</v>
      </c>
    </row>
    <row r="267" spans="1:2" x14ac:dyDescent="0.2">
      <c r="A267" s="8">
        <v>264</v>
      </c>
      <c r="B267">
        <v>5.12</v>
      </c>
    </row>
    <row r="268" spans="1:2" x14ac:dyDescent="0.2">
      <c r="A268" s="8">
        <v>265</v>
      </c>
      <c r="B268">
        <v>5.08</v>
      </c>
    </row>
    <row r="269" spans="1:2" x14ac:dyDescent="0.2">
      <c r="A269" s="8">
        <v>266</v>
      </c>
      <c r="B269">
        <v>4.91</v>
      </c>
    </row>
    <row r="270" spans="1:2" x14ac:dyDescent="0.2">
      <c r="A270" s="8">
        <v>267</v>
      </c>
      <c r="B270">
        <v>4.96</v>
      </c>
    </row>
    <row r="271" spans="1:2" x14ac:dyDescent="0.2">
      <c r="A271" s="8">
        <v>268</v>
      </c>
      <c r="B271">
        <v>4.96</v>
      </c>
    </row>
    <row r="272" spans="1:2" x14ac:dyDescent="0.2">
      <c r="A272" s="8">
        <v>269</v>
      </c>
      <c r="B272">
        <v>4.9400000000000004</v>
      </c>
    </row>
    <row r="273" spans="1:2" x14ac:dyDescent="0.2">
      <c r="A273" s="8">
        <v>270</v>
      </c>
      <c r="B273">
        <v>5.19</v>
      </c>
    </row>
    <row r="274" spans="1:2" x14ac:dyDescent="0.2">
      <c r="A274" s="8">
        <v>271</v>
      </c>
      <c r="B274">
        <v>4.91</v>
      </c>
    </row>
    <row r="275" spans="1:2" x14ac:dyDescent="0.2">
      <c r="A275" s="8">
        <v>272</v>
      </c>
      <c r="B275">
        <v>5.01</v>
      </c>
    </row>
    <row r="276" spans="1:2" x14ac:dyDescent="0.2">
      <c r="A276" s="8">
        <v>273</v>
      </c>
      <c r="B276">
        <v>4.93</v>
      </c>
    </row>
    <row r="277" spans="1:2" x14ac:dyDescent="0.2">
      <c r="A277" s="8">
        <v>274</v>
      </c>
      <c r="B277">
        <v>5.05</v>
      </c>
    </row>
    <row r="278" spans="1:2" x14ac:dyDescent="0.2">
      <c r="A278" s="8">
        <v>275</v>
      </c>
      <c r="B278">
        <v>4.96</v>
      </c>
    </row>
    <row r="279" spans="1:2" x14ac:dyDescent="0.2">
      <c r="A279" s="8">
        <v>276</v>
      </c>
      <c r="B279">
        <v>4.92</v>
      </c>
    </row>
    <row r="280" spans="1:2" x14ac:dyDescent="0.2">
      <c r="A280" s="8">
        <v>277</v>
      </c>
      <c r="B280">
        <v>4.95</v>
      </c>
    </row>
    <row r="281" spans="1:2" x14ac:dyDescent="0.2">
      <c r="A281" s="8">
        <v>278</v>
      </c>
      <c r="B281">
        <v>5.08</v>
      </c>
    </row>
    <row r="282" spans="1:2" x14ac:dyDescent="0.2">
      <c r="A282" s="8">
        <v>279</v>
      </c>
      <c r="B282">
        <v>4.97</v>
      </c>
    </row>
    <row r="283" spans="1:2" x14ac:dyDescent="0.2">
      <c r="A283" s="8">
        <v>280</v>
      </c>
      <c r="B283">
        <v>5.04</v>
      </c>
    </row>
    <row r="284" spans="1:2" x14ac:dyDescent="0.2">
      <c r="A284" s="8">
        <v>281</v>
      </c>
      <c r="B284">
        <v>4.9400000000000004</v>
      </c>
    </row>
    <row r="285" spans="1:2" x14ac:dyDescent="0.2">
      <c r="A285" s="8">
        <v>282</v>
      </c>
      <c r="B285">
        <v>4.9800000000000004</v>
      </c>
    </row>
    <row r="286" spans="1:2" x14ac:dyDescent="0.2">
      <c r="A286" s="8">
        <v>283</v>
      </c>
      <c r="B286">
        <v>5.03</v>
      </c>
    </row>
    <row r="287" spans="1:2" x14ac:dyDescent="0.2">
      <c r="A287" s="8">
        <v>284</v>
      </c>
      <c r="B287">
        <v>5.05</v>
      </c>
    </row>
    <row r="288" spans="1:2" x14ac:dyDescent="0.2">
      <c r="A288" s="8">
        <v>285</v>
      </c>
      <c r="B288">
        <v>4.91</v>
      </c>
    </row>
    <row r="289" spans="1:2" x14ac:dyDescent="0.2">
      <c r="A289" s="8">
        <v>286</v>
      </c>
      <c r="B289">
        <v>5.09</v>
      </c>
    </row>
    <row r="290" spans="1:2" x14ac:dyDescent="0.2">
      <c r="A290" s="8">
        <v>287</v>
      </c>
      <c r="B290">
        <v>5.21</v>
      </c>
    </row>
    <row r="291" spans="1:2" x14ac:dyDescent="0.2">
      <c r="A291" s="8">
        <v>288</v>
      </c>
      <c r="B291">
        <v>4.87</v>
      </c>
    </row>
    <row r="292" spans="1:2" x14ac:dyDescent="0.2">
      <c r="A292" s="8">
        <v>289</v>
      </c>
      <c r="B292">
        <v>5.0199999999999996</v>
      </c>
    </row>
    <row r="293" spans="1:2" x14ac:dyDescent="0.2">
      <c r="A293" s="8">
        <v>290</v>
      </c>
      <c r="B293">
        <v>4.8099999999999996</v>
      </c>
    </row>
    <row r="294" spans="1:2" x14ac:dyDescent="0.2">
      <c r="A294" s="8">
        <v>291</v>
      </c>
      <c r="B294">
        <v>4.96</v>
      </c>
    </row>
    <row r="295" spans="1:2" x14ac:dyDescent="0.2">
      <c r="A295" s="8">
        <v>292</v>
      </c>
      <c r="B295">
        <v>5.0599999999999996</v>
      </c>
    </row>
    <row r="296" spans="1:2" x14ac:dyDescent="0.2">
      <c r="A296" s="8">
        <v>293</v>
      </c>
      <c r="B296">
        <v>4.8600000000000003</v>
      </c>
    </row>
    <row r="297" spans="1:2" x14ac:dyDescent="0.2">
      <c r="A297" s="8">
        <v>294</v>
      </c>
      <c r="B297">
        <v>4.96</v>
      </c>
    </row>
    <row r="298" spans="1:2" x14ac:dyDescent="0.2">
      <c r="A298" s="8">
        <v>295</v>
      </c>
      <c r="B298">
        <v>4.99</v>
      </c>
    </row>
    <row r="299" spans="1:2" x14ac:dyDescent="0.2">
      <c r="A299" s="8">
        <v>296</v>
      </c>
      <c r="B299">
        <v>4.9400000000000004</v>
      </c>
    </row>
    <row r="300" spans="1:2" x14ac:dyDescent="0.2">
      <c r="A300" s="8">
        <v>297</v>
      </c>
      <c r="B300">
        <v>5.0599999999999996</v>
      </c>
    </row>
    <row r="301" spans="1:2" x14ac:dyDescent="0.2">
      <c r="A301" s="8">
        <v>298</v>
      </c>
      <c r="B301">
        <v>4.95</v>
      </c>
    </row>
    <row r="302" spans="1:2" x14ac:dyDescent="0.2">
      <c r="A302" s="8">
        <v>299</v>
      </c>
      <c r="B302">
        <v>5.0199999999999996</v>
      </c>
    </row>
    <row r="303" spans="1:2" x14ac:dyDescent="0.2">
      <c r="A303" s="8">
        <v>300</v>
      </c>
      <c r="B303">
        <v>5.01</v>
      </c>
    </row>
    <row r="304" spans="1:2" x14ac:dyDescent="0.2">
      <c r="A304" s="8">
        <v>301</v>
      </c>
      <c r="B304">
        <v>5.04</v>
      </c>
    </row>
    <row r="305" spans="1:2" x14ac:dyDescent="0.2">
      <c r="A305" s="8">
        <v>302</v>
      </c>
      <c r="B305">
        <v>5.01</v>
      </c>
    </row>
    <row r="306" spans="1:2" x14ac:dyDescent="0.2">
      <c r="A306" s="8">
        <v>303</v>
      </c>
      <c r="B306">
        <v>5.0199999999999996</v>
      </c>
    </row>
    <row r="307" spans="1:2" x14ac:dyDescent="0.2">
      <c r="A307" s="8">
        <v>304</v>
      </c>
      <c r="B307">
        <v>5.03</v>
      </c>
    </row>
    <row r="308" spans="1:2" x14ac:dyDescent="0.2">
      <c r="A308" s="8">
        <v>305</v>
      </c>
      <c r="B308">
        <v>5.18</v>
      </c>
    </row>
    <row r="309" spans="1:2" x14ac:dyDescent="0.2">
      <c r="A309" s="8">
        <v>306</v>
      </c>
      <c r="B309">
        <v>5.08</v>
      </c>
    </row>
    <row r="310" spans="1:2" x14ac:dyDescent="0.2">
      <c r="A310" s="8">
        <v>307</v>
      </c>
      <c r="B310">
        <v>5.14</v>
      </c>
    </row>
    <row r="311" spans="1:2" x14ac:dyDescent="0.2">
      <c r="A311" s="8">
        <v>308</v>
      </c>
      <c r="B311">
        <v>4.92</v>
      </c>
    </row>
    <row r="312" spans="1:2" x14ac:dyDescent="0.2">
      <c r="A312" s="8">
        <v>309</v>
      </c>
      <c r="B312">
        <v>4.97</v>
      </c>
    </row>
    <row r="313" spans="1:2" x14ac:dyDescent="0.2">
      <c r="A313" s="8">
        <v>310</v>
      </c>
      <c r="B313">
        <v>4.92</v>
      </c>
    </row>
    <row r="314" spans="1:2" x14ac:dyDescent="0.2">
      <c r="A314" s="8">
        <v>311</v>
      </c>
      <c r="B314">
        <v>5.14</v>
      </c>
    </row>
    <row r="315" spans="1:2" x14ac:dyDescent="0.2">
      <c r="A315" s="8">
        <v>312</v>
      </c>
      <c r="B315">
        <v>4.92</v>
      </c>
    </row>
    <row r="316" spans="1:2" x14ac:dyDescent="0.2">
      <c r="A316" s="8">
        <v>313</v>
      </c>
      <c r="B316">
        <v>5.03</v>
      </c>
    </row>
    <row r="317" spans="1:2" x14ac:dyDescent="0.2">
      <c r="A317" s="8">
        <v>314</v>
      </c>
      <c r="B317">
        <v>4.9800000000000004</v>
      </c>
    </row>
    <row r="318" spans="1:2" x14ac:dyDescent="0.2">
      <c r="A318" s="8">
        <v>315</v>
      </c>
      <c r="B318">
        <v>4.76</v>
      </c>
    </row>
    <row r="319" spans="1:2" x14ac:dyDescent="0.2">
      <c r="A319" s="8">
        <v>316</v>
      </c>
      <c r="B319">
        <v>4.9400000000000004</v>
      </c>
    </row>
    <row r="320" spans="1:2" x14ac:dyDescent="0.2">
      <c r="A320" s="8">
        <v>317</v>
      </c>
      <c r="B320">
        <v>4.92</v>
      </c>
    </row>
    <row r="321" spans="1:2" x14ac:dyDescent="0.2">
      <c r="A321" s="8">
        <v>318</v>
      </c>
      <c r="B321">
        <v>4.91</v>
      </c>
    </row>
    <row r="322" spans="1:2" x14ac:dyDescent="0.2">
      <c r="A322" s="8">
        <v>319</v>
      </c>
      <c r="B322">
        <v>4.96</v>
      </c>
    </row>
    <row r="323" spans="1:2" x14ac:dyDescent="0.2">
      <c r="A323" s="8">
        <v>320</v>
      </c>
      <c r="B323">
        <v>5.0199999999999996</v>
      </c>
    </row>
    <row r="324" spans="1:2" x14ac:dyDescent="0.2">
      <c r="A324" s="8">
        <v>321</v>
      </c>
      <c r="B324">
        <v>5.13</v>
      </c>
    </row>
    <row r="325" spans="1:2" x14ac:dyDescent="0.2">
      <c r="A325" s="8">
        <v>322</v>
      </c>
      <c r="B325">
        <v>5.13</v>
      </c>
    </row>
    <row r="326" spans="1:2" x14ac:dyDescent="0.2">
      <c r="A326" s="8">
        <v>323</v>
      </c>
      <c r="B326">
        <v>4.92</v>
      </c>
    </row>
    <row r="327" spans="1:2" x14ac:dyDescent="0.2">
      <c r="A327" s="8">
        <v>324</v>
      </c>
      <c r="B327">
        <v>4.9800000000000004</v>
      </c>
    </row>
    <row r="328" spans="1:2" x14ac:dyDescent="0.2">
      <c r="A328" s="8">
        <v>325</v>
      </c>
      <c r="B328">
        <v>4.8899999999999997</v>
      </c>
    </row>
    <row r="329" spans="1:2" x14ac:dyDescent="0.2">
      <c r="A329" s="8">
        <v>326</v>
      </c>
      <c r="B329">
        <v>4.88</v>
      </c>
    </row>
    <row r="330" spans="1:2" x14ac:dyDescent="0.2">
      <c r="A330" s="8">
        <v>327</v>
      </c>
      <c r="B330">
        <v>5.1100000000000003</v>
      </c>
    </row>
    <row r="331" spans="1:2" x14ac:dyDescent="0.2">
      <c r="A331" s="8">
        <v>328</v>
      </c>
      <c r="B331">
        <v>5.1100000000000003</v>
      </c>
    </row>
    <row r="332" spans="1:2" x14ac:dyDescent="0.2">
      <c r="A332" s="8">
        <v>329</v>
      </c>
      <c r="B332">
        <v>5.08</v>
      </c>
    </row>
    <row r="333" spans="1:2" x14ac:dyDescent="0.2">
      <c r="A333" s="8">
        <v>330</v>
      </c>
      <c r="B333">
        <v>5.03</v>
      </c>
    </row>
    <row r="334" spans="1:2" x14ac:dyDescent="0.2">
      <c r="A334" s="8">
        <v>331</v>
      </c>
      <c r="B334">
        <v>4.9400000000000004</v>
      </c>
    </row>
    <row r="335" spans="1:2" x14ac:dyDescent="0.2">
      <c r="A335" s="8">
        <v>332</v>
      </c>
      <c r="B335">
        <v>4.88</v>
      </c>
    </row>
    <row r="336" spans="1:2" x14ac:dyDescent="0.2">
      <c r="A336" s="8">
        <v>333</v>
      </c>
      <c r="B336">
        <v>4.91</v>
      </c>
    </row>
    <row r="337" spans="1:2" x14ac:dyDescent="0.2">
      <c r="A337" s="8">
        <v>334</v>
      </c>
      <c r="B337">
        <v>4.8600000000000003</v>
      </c>
    </row>
    <row r="338" spans="1:2" x14ac:dyDescent="0.2">
      <c r="A338" s="8">
        <v>335</v>
      </c>
      <c r="B338">
        <v>4.8899999999999997</v>
      </c>
    </row>
    <row r="339" spans="1:2" x14ac:dyDescent="0.2">
      <c r="A339" s="8">
        <v>336</v>
      </c>
      <c r="B339">
        <v>4.91</v>
      </c>
    </row>
    <row r="340" spans="1:2" x14ac:dyDescent="0.2">
      <c r="A340" s="8">
        <v>337</v>
      </c>
      <c r="B340">
        <v>4.87</v>
      </c>
    </row>
    <row r="341" spans="1:2" x14ac:dyDescent="0.2">
      <c r="A341" s="8">
        <v>338</v>
      </c>
      <c r="B341">
        <v>4.93</v>
      </c>
    </row>
    <row r="342" spans="1:2" x14ac:dyDescent="0.2">
      <c r="A342" s="8">
        <v>339</v>
      </c>
      <c r="B342">
        <v>5.14</v>
      </c>
    </row>
    <row r="343" spans="1:2" x14ac:dyDescent="0.2">
      <c r="A343" s="8">
        <v>340</v>
      </c>
      <c r="B343">
        <v>4.87</v>
      </c>
    </row>
    <row r="344" spans="1:2" x14ac:dyDescent="0.2">
      <c r="A344" s="8">
        <v>341</v>
      </c>
      <c r="B344">
        <v>4.9800000000000004</v>
      </c>
    </row>
    <row r="345" spans="1:2" x14ac:dyDescent="0.2">
      <c r="A345" s="8">
        <v>342</v>
      </c>
      <c r="B345">
        <v>4.88</v>
      </c>
    </row>
    <row r="346" spans="1:2" x14ac:dyDescent="0.2">
      <c r="A346" s="8">
        <v>343</v>
      </c>
      <c r="B346">
        <v>4.88</v>
      </c>
    </row>
    <row r="347" spans="1:2" x14ac:dyDescent="0.2">
      <c r="A347" s="8">
        <v>344</v>
      </c>
      <c r="B347">
        <v>5.01</v>
      </c>
    </row>
    <row r="348" spans="1:2" x14ac:dyDescent="0.2">
      <c r="A348" s="8">
        <v>345</v>
      </c>
      <c r="B348">
        <v>4.93</v>
      </c>
    </row>
    <row r="349" spans="1:2" x14ac:dyDescent="0.2">
      <c r="A349" s="8">
        <v>346</v>
      </c>
      <c r="B349">
        <v>4.93</v>
      </c>
    </row>
    <row r="350" spans="1:2" x14ac:dyDescent="0.2">
      <c r="A350" s="8">
        <v>347</v>
      </c>
      <c r="B350">
        <v>4.99</v>
      </c>
    </row>
    <row r="351" spans="1:2" x14ac:dyDescent="0.2">
      <c r="A351" s="8">
        <v>348</v>
      </c>
      <c r="B351">
        <v>4.91</v>
      </c>
    </row>
    <row r="352" spans="1:2" x14ac:dyDescent="0.2">
      <c r="A352" s="8">
        <v>349</v>
      </c>
      <c r="B352">
        <v>4.96</v>
      </c>
    </row>
    <row r="353" spans="1:2" x14ac:dyDescent="0.2">
      <c r="A353" s="8">
        <v>350</v>
      </c>
      <c r="B353">
        <v>4.78</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E104"/>
  <sheetViews>
    <sheetView workbookViewId="0"/>
  </sheetViews>
  <sheetFormatPr defaultColWidth="8.7109375" defaultRowHeight="12.75" x14ac:dyDescent="0.2"/>
  <cols>
    <col min="1" max="1" width="11.7109375" bestFit="1" customWidth="1"/>
  </cols>
  <sheetData>
    <row r="1" spans="1:31" x14ac:dyDescent="0.2">
      <c r="A1" s="14" t="s">
        <v>127</v>
      </c>
      <c r="C1" s="14"/>
    </row>
    <row r="3" spans="1:31" x14ac:dyDescent="0.2">
      <c r="B3" s="8" t="s">
        <v>53</v>
      </c>
    </row>
    <row r="4" spans="1:31" ht="13.5" thickBot="1" x14ac:dyDescent="0.25">
      <c r="A4" s="28" t="s">
        <v>128</v>
      </c>
      <c r="B4" s="28">
        <v>1</v>
      </c>
      <c r="C4" s="28">
        <v>2</v>
      </c>
      <c r="D4" s="28">
        <v>3</v>
      </c>
      <c r="E4" s="28">
        <v>4</v>
      </c>
      <c r="F4" s="28">
        <v>5</v>
      </c>
      <c r="G4" s="28">
        <v>6</v>
      </c>
      <c r="H4" s="28">
        <v>7</v>
      </c>
      <c r="I4" s="28">
        <v>8</v>
      </c>
      <c r="J4" s="28">
        <v>9</v>
      </c>
      <c r="K4" s="28">
        <v>10</v>
      </c>
      <c r="L4" s="28">
        <v>11</v>
      </c>
      <c r="M4" s="28">
        <v>12</v>
      </c>
      <c r="N4" s="28">
        <v>13</v>
      </c>
      <c r="O4" s="28">
        <v>14</v>
      </c>
      <c r="P4" s="28">
        <v>15</v>
      </c>
      <c r="Q4" s="28">
        <v>16</v>
      </c>
      <c r="R4" s="28">
        <v>17</v>
      </c>
      <c r="S4" s="28">
        <v>18</v>
      </c>
      <c r="T4" s="28">
        <v>19</v>
      </c>
      <c r="U4" s="28">
        <v>20</v>
      </c>
      <c r="V4" s="28">
        <v>21</v>
      </c>
      <c r="W4" s="28">
        <v>22</v>
      </c>
      <c r="X4" s="28">
        <v>23</v>
      </c>
      <c r="Y4" s="28">
        <v>24</v>
      </c>
      <c r="Z4" s="28">
        <v>25</v>
      </c>
      <c r="AA4" s="28">
        <v>26</v>
      </c>
      <c r="AB4" s="28">
        <v>27</v>
      </c>
      <c r="AC4" s="28">
        <v>28</v>
      </c>
      <c r="AD4" s="28">
        <v>29</v>
      </c>
      <c r="AE4" s="28">
        <v>30</v>
      </c>
    </row>
    <row r="5" spans="1:31" ht="13.5" thickTop="1" x14ac:dyDescent="0.2">
      <c r="A5" s="7">
        <v>1</v>
      </c>
      <c r="B5" t="s">
        <v>57</v>
      </c>
      <c r="C5" t="s">
        <v>58</v>
      </c>
      <c r="D5" t="s">
        <v>57</v>
      </c>
      <c r="E5" t="s">
        <v>57</v>
      </c>
      <c r="F5" t="s">
        <v>57</v>
      </c>
      <c r="G5" t="s">
        <v>57</v>
      </c>
      <c r="H5" t="s">
        <v>57</v>
      </c>
      <c r="I5" t="s">
        <v>57</v>
      </c>
      <c r="J5" t="s">
        <v>57</v>
      </c>
      <c r="K5" t="s">
        <v>57</v>
      </c>
      <c r="L5" t="s">
        <v>57</v>
      </c>
      <c r="M5" t="s">
        <v>57</v>
      </c>
      <c r="N5" t="s">
        <v>57</v>
      </c>
      <c r="O5" t="s">
        <v>57</v>
      </c>
      <c r="P5" t="s">
        <v>57</v>
      </c>
      <c r="Q5" t="s">
        <v>57</v>
      </c>
      <c r="R5" t="s">
        <v>57</v>
      </c>
      <c r="S5" t="s">
        <v>57</v>
      </c>
      <c r="T5" t="s">
        <v>57</v>
      </c>
      <c r="U5" t="s">
        <v>57</v>
      </c>
      <c r="V5" t="s">
        <v>57</v>
      </c>
      <c r="W5" t="s">
        <v>57</v>
      </c>
      <c r="X5" t="s">
        <v>57</v>
      </c>
      <c r="Y5" t="s">
        <v>57</v>
      </c>
      <c r="Z5" t="s">
        <v>57</v>
      </c>
      <c r="AA5" t="s">
        <v>57</v>
      </c>
      <c r="AB5" t="s">
        <v>57</v>
      </c>
      <c r="AC5" t="s">
        <v>57</v>
      </c>
      <c r="AD5" t="s">
        <v>57</v>
      </c>
      <c r="AE5" t="s">
        <v>57</v>
      </c>
    </row>
    <row r="6" spans="1:31" x14ac:dyDescent="0.2">
      <c r="A6" s="7">
        <v>2</v>
      </c>
      <c r="B6" t="s">
        <v>57</v>
      </c>
      <c r="C6" t="s">
        <v>58</v>
      </c>
      <c r="D6" t="s">
        <v>57</v>
      </c>
      <c r="E6" t="s">
        <v>57</v>
      </c>
      <c r="F6" t="s">
        <v>57</v>
      </c>
      <c r="G6" t="s">
        <v>57</v>
      </c>
      <c r="H6" t="s">
        <v>57</v>
      </c>
      <c r="I6" t="s">
        <v>57</v>
      </c>
      <c r="J6" t="s">
        <v>57</v>
      </c>
      <c r="K6" t="s">
        <v>57</v>
      </c>
      <c r="L6" t="s">
        <v>57</v>
      </c>
      <c r="M6" t="s">
        <v>57</v>
      </c>
      <c r="N6" t="s">
        <v>57</v>
      </c>
      <c r="O6" t="s">
        <v>57</v>
      </c>
      <c r="P6" t="s">
        <v>57</v>
      </c>
      <c r="Q6" t="s">
        <v>57</v>
      </c>
      <c r="R6" t="s">
        <v>57</v>
      </c>
      <c r="S6" t="s">
        <v>57</v>
      </c>
      <c r="T6" t="s">
        <v>57</v>
      </c>
      <c r="U6" t="s">
        <v>57</v>
      </c>
      <c r="V6" t="s">
        <v>58</v>
      </c>
      <c r="W6" t="s">
        <v>57</v>
      </c>
      <c r="X6" t="s">
        <v>57</v>
      </c>
      <c r="Y6" t="s">
        <v>57</v>
      </c>
      <c r="Z6" t="s">
        <v>57</v>
      </c>
      <c r="AA6" t="s">
        <v>57</v>
      </c>
      <c r="AB6" t="s">
        <v>57</v>
      </c>
      <c r="AC6" t="s">
        <v>57</v>
      </c>
      <c r="AD6" t="s">
        <v>57</v>
      </c>
      <c r="AE6" t="s">
        <v>57</v>
      </c>
    </row>
    <row r="7" spans="1:31" x14ac:dyDescent="0.2">
      <c r="A7" s="7">
        <v>3</v>
      </c>
      <c r="B7" t="s">
        <v>57</v>
      </c>
      <c r="C7" t="s">
        <v>57</v>
      </c>
      <c r="D7" t="s">
        <v>57</v>
      </c>
      <c r="E7" t="s">
        <v>57</v>
      </c>
      <c r="F7" t="s">
        <v>57</v>
      </c>
      <c r="G7" t="s">
        <v>57</v>
      </c>
      <c r="H7" t="s">
        <v>57</v>
      </c>
      <c r="I7" t="s">
        <v>57</v>
      </c>
      <c r="J7" t="s">
        <v>57</v>
      </c>
      <c r="K7" t="s">
        <v>57</v>
      </c>
      <c r="L7" t="s">
        <v>57</v>
      </c>
      <c r="M7" t="s">
        <v>57</v>
      </c>
      <c r="N7" t="s">
        <v>57</v>
      </c>
      <c r="O7" t="s">
        <v>57</v>
      </c>
      <c r="P7" t="s">
        <v>57</v>
      </c>
      <c r="Q7" t="s">
        <v>57</v>
      </c>
      <c r="R7" t="s">
        <v>57</v>
      </c>
      <c r="S7" t="s">
        <v>57</v>
      </c>
      <c r="T7" t="s">
        <v>57</v>
      </c>
      <c r="U7" t="s">
        <v>57</v>
      </c>
      <c r="V7" t="s">
        <v>57</v>
      </c>
      <c r="W7" t="s">
        <v>57</v>
      </c>
      <c r="X7" t="s">
        <v>57</v>
      </c>
      <c r="Y7" t="s">
        <v>58</v>
      </c>
      <c r="Z7" t="s">
        <v>57</v>
      </c>
      <c r="AA7" t="s">
        <v>57</v>
      </c>
      <c r="AB7" t="s">
        <v>57</v>
      </c>
      <c r="AC7" t="s">
        <v>57</v>
      </c>
      <c r="AD7" t="s">
        <v>57</v>
      </c>
      <c r="AE7" t="s">
        <v>57</v>
      </c>
    </row>
    <row r="8" spans="1:31" x14ac:dyDescent="0.2">
      <c r="A8" s="7">
        <v>4</v>
      </c>
      <c r="B8" t="s">
        <v>57</v>
      </c>
      <c r="C8" t="s">
        <v>57</v>
      </c>
      <c r="D8" t="s">
        <v>57</v>
      </c>
      <c r="E8" t="s">
        <v>57</v>
      </c>
      <c r="F8" t="s">
        <v>57</v>
      </c>
      <c r="G8" t="s">
        <v>57</v>
      </c>
      <c r="H8" t="s">
        <v>57</v>
      </c>
      <c r="I8" t="s">
        <v>57</v>
      </c>
      <c r="J8" t="s">
        <v>57</v>
      </c>
      <c r="K8" t="s">
        <v>57</v>
      </c>
      <c r="L8" t="s">
        <v>57</v>
      </c>
      <c r="M8" t="s">
        <v>57</v>
      </c>
      <c r="N8" t="s">
        <v>57</v>
      </c>
      <c r="O8" t="s">
        <v>57</v>
      </c>
      <c r="P8" t="s">
        <v>57</v>
      </c>
      <c r="Q8" t="s">
        <v>57</v>
      </c>
      <c r="R8" t="s">
        <v>57</v>
      </c>
      <c r="S8" t="s">
        <v>57</v>
      </c>
      <c r="T8" t="s">
        <v>57</v>
      </c>
      <c r="U8" t="s">
        <v>57</v>
      </c>
      <c r="V8" t="s">
        <v>57</v>
      </c>
      <c r="W8" t="s">
        <v>57</v>
      </c>
      <c r="X8" t="s">
        <v>57</v>
      </c>
      <c r="Y8" t="s">
        <v>57</v>
      </c>
      <c r="Z8" t="s">
        <v>57</v>
      </c>
      <c r="AA8" t="s">
        <v>57</v>
      </c>
      <c r="AB8" t="s">
        <v>57</v>
      </c>
      <c r="AC8" t="s">
        <v>57</v>
      </c>
      <c r="AD8" t="s">
        <v>57</v>
      </c>
      <c r="AE8" t="s">
        <v>57</v>
      </c>
    </row>
    <row r="9" spans="1:31" x14ac:dyDescent="0.2">
      <c r="A9" s="7">
        <v>5</v>
      </c>
      <c r="B9" t="s">
        <v>57</v>
      </c>
      <c r="C9" t="s">
        <v>57</v>
      </c>
      <c r="D9" t="s">
        <v>57</v>
      </c>
      <c r="E9" t="s">
        <v>57</v>
      </c>
      <c r="F9" t="s">
        <v>57</v>
      </c>
      <c r="G9" t="s">
        <v>57</v>
      </c>
      <c r="H9" t="s">
        <v>57</v>
      </c>
      <c r="I9" t="s">
        <v>57</v>
      </c>
      <c r="J9" t="s">
        <v>57</v>
      </c>
      <c r="K9" t="s">
        <v>57</v>
      </c>
      <c r="L9" t="s">
        <v>57</v>
      </c>
      <c r="M9" t="s">
        <v>57</v>
      </c>
      <c r="N9" t="s">
        <v>58</v>
      </c>
      <c r="O9" t="s">
        <v>57</v>
      </c>
      <c r="P9" t="s">
        <v>57</v>
      </c>
      <c r="Q9" t="s">
        <v>57</v>
      </c>
      <c r="R9" t="s">
        <v>57</v>
      </c>
      <c r="S9" t="s">
        <v>57</v>
      </c>
      <c r="T9" t="s">
        <v>57</v>
      </c>
      <c r="U9" t="s">
        <v>57</v>
      </c>
      <c r="V9" t="s">
        <v>57</v>
      </c>
      <c r="W9" t="s">
        <v>57</v>
      </c>
      <c r="X9" t="s">
        <v>57</v>
      </c>
      <c r="Y9" t="s">
        <v>57</v>
      </c>
      <c r="Z9" t="s">
        <v>57</v>
      </c>
      <c r="AA9" t="s">
        <v>57</v>
      </c>
      <c r="AB9" t="s">
        <v>57</v>
      </c>
      <c r="AC9" t="s">
        <v>57</v>
      </c>
      <c r="AD9" t="s">
        <v>57</v>
      </c>
      <c r="AE9" t="s">
        <v>57</v>
      </c>
    </row>
    <row r="10" spans="1:31" x14ac:dyDescent="0.2">
      <c r="A10" s="7">
        <v>6</v>
      </c>
      <c r="B10" t="s">
        <v>57</v>
      </c>
      <c r="C10" t="s">
        <v>57</v>
      </c>
      <c r="D10" t="s">
        <v>57</v>
      </c>
      <c r="E10" t="s">
        <v>57</v>
      </c>
      <c r="F10" t="s">
        <v>57</v>
      </c>
      <c r="G10" t="s">
        <v>57</v>
      </c>
      <c r="H10" t="s">
        <v>57</v>
      </c>
      <c r="I10" t="s">
        <v>57</v>
      </c>
      <c r="J10" t="s">
        <v>57</v>
      </c>
      <c r="K10" t="s">
        <v>57</v>
      </c>
      <c r="L10" t="s">
        <v>57</v>
      </c>
      <c r="M10" t="s">
        <v>57</v>
      </c>
      <c r="N10" t="s">
        <v>57</v>
      </c>
      <c r="O10" t="s">
        <v>57</v>
      </c>
      <c r="P10" t="s">
        <v>57</v>
      </c>
      <c r="Q10" t="s">
        <v>57</v>
      </c>
      <c r="R10" t="s">
        <v>57</v>
      </c>
      <c r="S10" t="s">
        <v>57</v>
      </c>
      <c r="T10" t="s">
        <v>57</v>
      </c>
      <c r="U10" t="s">
        <v>57</v>
      </c>
      <c r="V10" t="s">
        <v>57</v>
      </c>
      <c r="W10" t="s">
        <v>57</v>
      </c>
      <c r="X10" t="s">
        <v>57</v>
      </c>
      <c r="Y10" t="s">
        <v>57</v>
      </c>
      <c r="Z10" t="s">
        <v>57</v>
      </c>
      <c r="AA10" t="s">
        <v>57</v>
      </c>
      <c r="AB10" t="s">
        <v>57</v>
      </c>
      <c r="AC10" t="s">
        <v>57</v>
      </c>
      <c r="AD10" t="s">
        <v>57</v>
      </c>
      <c r="AE10" t="s">
        <v>57</v>
      </c>
    </row>
    <row r="11" spans="1:31" x14ac:dyDescent="0.2">
      <c r="A11" s="7">
        <v>7</v>
      </c>
      <c r="B11" t="s">
        <v>57</v>
      </c>
      <c r="C11" t="s">
        <v>57</v>
      </c>
      <c r="D11" t="s">
        <v>57</v>
      </c>
      <c r="E11" t="s">
        <v>57</v>
      </c>
      <c r="F11" t="s">
        <v>57</v>
      </c>
      <c r="G11" t="s">
        <v>57</v>
      </c>
      <c r="H11" t="s">
        <v>57</v>
      </c>
      <c r="I11" t="s">
        <v>57</v>
      </c>
      <c r="J11" t="s">
        <v>57</v>
      </c>
      <c r="K11" t="s">
        <v>57</v>
      </c>
      <c r="L11" t="s">
        <v>57</v>
      </c>
      <c r="M11" t="s">
        <v>57</v>
      </c>
      <c r="N11" t="s">
        <v>57</v>
      </c>
      <c r="O11" t="s">
        <v>57</v>
      </c>
      <c r="P11" t="s">
        <v>57</v>
      </c>
      <c r="Q11" t="s">
        <v>57</v>
      </c>
      <c r="R11" t="s">
        <v>57</v>
      </c>
      <c r="S11" t="s">
        <v>57</v>
      </c>
      <c r="T11" t="s">
        <v>57</v>
      </c>
      <c r="U11" t="s">
        <v>57</v>
      </c>
      <c r="V11" t="s">
        <v>57</v>
      </c>
      <c r="W11" t="s">
        <v>57</v>
      </c>
      <c r="X11" t="s">
        <v>57</v>
      </c>
      <c r="Y11" t="s">
        <v>57</v>
      </c>
      <c r="Z11" t="s">
        <v>57</v>
      </c>
      <c r="AA11" t="s">
        <v>57</v>
      </c>
      <c r="AB11" t="s">
        <v>57</v>
      </c>
      <c r="AC11" t="s">
        <v>57</v>
      </c>
      <c r="AD11" t="s">
        <v>57</v>
      </c>
      <c r="AE11" t="s">
        <v>57</v>
      </c>
    </row>
    <row r="12" spans="1:31" x14ac:dyDescent="0.2">
      <c r="A12" s="7">
        <v>8</v>
      </c>
      <c r="B12" t="s">
        <v>57</v>
      </c>
      <c r="C12" t="s">
        <v>57</v>
      </c>
      <c r="D12" t="s">
        <v>57</v>
      </c>
      <c r="E12" t="s">
        <v>57</v>
      </c>
      <c r="F12" t="s">
        <v>57</v>
      </c>
      <c r="G12" t="s">
        <v>57</v>
      </c>
      <c r="H12" t="s">
        <v>57</v>
      </c>
      <c r="I12" t="s">
        <v>57</v>
      </c>
      <c r="J12" t="s">
        <v>57</v>
      </c>
      <c r="K12" t="s">
        <v>57</v>
      </c>
      <c r="L12" t="s">
        <v>57</v>
      </c>
      <c r="M12" t="s">
        <v>57</v>
      </c>
      <c r="N12" t="s">
        <v>57</v>
      </c>
      <c r="O12" t="s">
        <v>57</v>
      </c>
      <c r="P12" t="s">
        <v>57</v>
      </c>
      <c r="Q12" t="s">
        <v>57</v>
      </c>
      <c r="R12" t="s">
        <v>57</v>
      </c>
      <c r="S12" t="s">
        <v>57</v>
      </c>
      <c r="T12" t="s">
        <v>57</v>
      </c>
      <c r="U12" t="s">
        <v>57</v>
      </c>
      <c r="V12" t="s">
        <v>57</v>
      </c>
      <c r="W12" t="s">
        <v>57</v>
      </c>
      <c r="X12" t="s">
        <v>57</v>
      </c>
      <c r="Y12" t="s">
        <v>58</v>
      </c>
      <c r="Z12" t="s">
        <v>57</v>
      </c>
      <c r="AA12" t="s">
        <v>57</v>
      </c>
      <c r="AB12" t="s">
        <v>57</v>
      </c>
      <c r="AC12" t="s">
        <v>57</v>
      </c>
      <c r="AD12" t="s">
        <v>57</v>
      </c>
      <c r="AE12" t="s">
        <v>57</v>
      </c>
    </row>
    <row r="13" spans="1:31" x14ac:dyDescent="0.2">
      <c r="A13" s="7">
        <v>9</v>
      </c>
      <c r="B13" t="s">
        <v>57</v>
      </c>
      <c r="C13" t="s">
        <v>57</v>
      </c>
      <c r="D13" t="s">
        <v>57</v>
      </c>
      <c r="E13" t="s">
        <v>57</v>
      </c>
      <c r="F13" t="s">
        <v>57</v>
      </c>
      <c r="G13" t="s">
        <v>57</v>
      </c>
      <c r="H13" t="s">
        <v>57</v>
      </c>
      <c r="I13" t="s">
        <v>57</v>
      </c>
      <c r="J13" t="s">
        <v>57</v>
      </c>
      <c r="K13" t="s">
        <v>57</v>
      </c>
      <c r="L13" t="s">
        <v>57</v>
      </c>
      <c r="M13" t="s">
        <v>57</v>
      </c>
      <c r="N13" t="s">
        <v>57</v>
      </c>
      <c r="O13" t="s">
        <v>57</v>
      </c>
      <c r="P13" t="s">
        <v>57</v>
      </c>
      <c r="Q13" t="s">
        <v>57</v>
      </c>
      <c r="R13" t="s">
        <v>57</v>
      </c>
      <c r="S13" t="s">
        <v>57</v>
      </c>
      <c r="T13" t="s">
        <v>57</v>
      </c>
      <c r="U13" t="s">
        <v>57</v>
      </c>
      <c r="V13" t="s">
        <v>57</v>
      </c>
      <c r="W13" t="s">
        <v>57</v>
      </c>
      <c r="X13" t="s">
        <v>57</v>
      </c>
      <c r="Y13" t="s">
        <v>57</v>
      </c>
      <c r="Z13" t="s">
        <v>57</v>
      </c>
      <c r="AA13" t="s">
        <v>57</v>
      </c>
      <c r="AB13" t="s">
        <v>57</v>
      </c>
      <c r="AC13" t="s">
        <v>57</v>
      </c>
      <c r="AD13" t="s">
        <v>57</v>
      </c>
      <c r="AE13" t="s">
        <v>57</v>
      </c>
    </row>
    <row r="14" spans="1:31" x14ac:dyDescent="0.2">
      <c r="A14" s="7">
        <v>10</v>
      </c>
      <c r="B14" t="s">
        <v>57</v>
      </c>
      <c r="C14" t="s">
        <v>57</v>
      </c>
      <c r="D14" t="s">
        <v>57</v>
      </c>
      <c r="E14" t="s">
        <v>57</v>
      </c>
      <c r="F14" t="s">
        <v>57</v>
      </c>
      <c r="G14" t="s">
        <v>58</v>
      </c>
      <c r="H14" t="s">
        <v>57</v>
      </c>
      <c r="I14" t="s">
        <v>57</v>
      </c>
      <c r="J14" t="s">
        <v>57</v>
      </c>
      <c r="K14" t="s">
        <v>57</v>
      </c>
      <c r="L14" t="s">
        <v>57</v>
      </c>
      <c r="M14" t="s">
        <v>57</v>
      </c>
      <c r="N14" t="s">
        <v>57</v>
      </c>
      <c r="O14" t="s">
        <v>57</v>
      </c>
      <c r="P14" t="s">
        <v>57</v>
      </c>
      <c r="Q14" t="s">
        <v>57</v>
      </c>
      <c r="R14" t="s">
        <v>57</v>
      </c>
      <c r="S14" t="s">
        <v>57</v>
      </c>
      <c r="T14" t="s">
        <v>57</v>
      </c>
      <c r="U14" t="s">
        <v>57</v>
      </c>
      <c r="V14" t="s">
        <v>57</v>
      </c>
      <c r="W14" t="s">
        <v>57</v>
      </c>
      <c r="X14" t="s">
        <v>57</v>
      </c>
      <c r="Y14" t="s">
        <v>57</v>
      </c>
      <c r="Z14" t="s">
        <v>57</v>
      </c>
      <c r="AA14" t="s">
        <v>57</v>
      </c>
      <c r="AB14" t="s">
        <v>57</v>
      </c>
      <c r="AC14" t="s">
        <v>57</v>
      </c>
      <c r="AD14" t="s">
        <v>57</v>
      </c>
      <c r="AE14" t="s">
        <v>57</v>
      </c>
    </row>
    <row r="15" spans="1:31" x14ac:dyDescent="0.2">
      <c r="A15" s="7">
        <v>11</v>
      </c>
      <c r="B15" t="s">
        <v>57</v>
      </c>
      <c r="C15" t="s">
        <v>57</v>
      </c>
      <c r="D15" t="s">
        <v>57</v>
      </c>
      <c r="E15" t="s">
        <v>57</v>
      </c>
      <c r="F15" t="s">
        <v>57</v>
      </c>
      <c r="G15" t="s">
        <v>57</v>
      </c>
      <c r="H15" t="s">
        <v>57</v>
      </c>
      <c r="I15" t="s">
        <v>57</v>
      </c>
      <c r="J15" t="s">
        <v>57</v>
      </c>
      <c r="K15" t="s">
        <v>57</v>
      </c>
      <c r="L15" t="s">
        <v>57</v>
      </c>
      <c r="M15" t="s">
        <v>57</v>
      </c>
      <c r="N15" t="s">
        <v>57</v>
      </c>
      <c r="O15" t="s">
        <v>57</v>
      </c>
      <c r="P15" t="s">
        <v>57</v>
      </c>
      <c r="Q15" t="s">
        <v>57</v>
      </c>
      <c r="R15" t="s">
        <v>57</v>
      </c>
      <c r="S15" t="s">
        <v>57</v>
      </c>
      <c r="T15" t="s">
        <v>57</v>
      </c>
      <c r="U15" t="s">
        <v>57</v>
      </c>
      <c r="V15" t="s">
        <v>57</v>
      </c>
      <c r="W15" t="s">
        <v>57</v>
      </c>
      <c r="X15" t="s">
        <v>57</v>
      </c>
      <c r="Y15" t="s">
        <v>57</v>
      </c>
      <c r="Z15" t="s">
        <v>57</v>
      </c>
      <c r="AA15" t="s">
        <v>57</v>
      </c>
      <c r="AB15" t="s">
        <v>57</v>
      </c>
      <c r="AC15" t="s">
        <v>57</v>
      </c>
      <c r="AD15" t="s">
        <v>57</v>
      </c>
      <c r="AE15" t="s">
        <v>57</v>
      </c>
    </row>
    <row r="16" spans="1:31" x14ac:dyDescent="0.2">
      <c r="A16" s="7">
        <v>12</v>
      </c>
      <c r="B16" t="s">
        <v>57</v>
      </c>
      <c r="C16" t="s">
        <v>58</v>
      </c>
      <c r="D16" t="s">
        <v>57</v>
      </c>
      <c r="E16" t="s">
        <v>57</v>
      </c>
      <c r="F16" t="s">
        <v>57</v>
      </c>
      <c r="G16" t="s">
        <v>57</v>
      </c>
      <c r="H16" t="s">
        <v>57</v>
      </c>
      <c r="I16" t="s">
        <v>57</v>
      </c>
      <c r="J16" t="s">
        <v>57</v>
      </c>
      <c r="K16" t="s">
        <v>57</v>
      </c>
      <c r="L16" t="s">
        <v>57</v>
      </c>
      <c r="M16" t="s">
        <v>57</v>
      </c>
      <c r="N16" t="s">
        <v>57</v>
      </c>
      <c r="O16" t="s">
        <v>57</v>
      </c>
      <c r="P16" t="s">
        <v>57</v>
      </c>
      <c r="Q16" t="s">
        <v>57</v>
      </c>
      <c r="R16" t="s">
        <v>57</v>
      </c>
      <c r="S16" t="s">
        <v>57</v>
      </c>
      <c r="T16" t="s">
        <v>57</v>
      </c>
      <c r="U16" t="s">
        <v>57</v>
      </c>
      <c r="V16" t="s">
        <v>57</v>
      </c>
      <c r="W16" t="s">
        <v>57</v>
      </c>
      <c r="X16" t="s">
        <v>57</v>
      </c>
      <c r="Y16" t="s">
        <v>57</v>
      </c>
      <c r="Z16" t="s">
        <v>57</v>
      </c>
      <c r="AA16" t="s">
        <v>57</v>
      </c>
      <c r="AB16" t="s">
        <v>57</v>
      </c>
      <c r="AC16" t="s">
        <v>57</v>
      </c>
      <c r="AD16" t="s">
        <v>57</v>
      </c>
      <c r="AE16" t="s">
        <v>57</v>
      </c>
    </row>
    <row r="17" spans="1:31" x14ac:dyDescent="0.2">
      <c r="A17" s="7">
        <v>13</v>
      </c>
      <c r="B17" t="s">
        <v>57</v>
      </c>
      <c r="C17" t="s">
        <v>57</v>
      </c>
      <c r="D17" t="s">
        <v>57</v>
      </c>
      <c r="E17" t="s">
        <v>57</v>
      </c>
      <c r="F17" t="s">
        <v>57</v>
      </c>
      <c r="G17" t="s">
        <v>57</v>
      </c>
      <c r="H17" t="s">
        <v>57</v>
      </c>
      <c r="I17" t="s">
        <v>57</v>
      </c>
      <c r="J17" t="s">
        <v>57</v>
      </c>
      <c r="K17" t="s">
        <v>57</v>
      </c>
      <c r="L17" t="s">
        <v>57</v>
      </c>
      <c r="M17" t="s">
        <v>57</v>
      </c>
      <c r="N17" t="s">
        <v>57</v>
      </c>
      <c r="O17" t="s">
        <v>57</v>
      </c>
      <c r="P17" t="s">
        <v>57</v>
      </c>
      <c r="Q17" t="s">
        <v>57</v>
      </c>
      <c r="R17" t="s">
        <v>57</v>
      </c>
      <c r="S17" t="s">
        <v>57</v>
      </c>
      <c r="T17" t="s">
        <v>57</v>
      </c>
      <c r="U17" t="s">
        <v>57</v>
      </c>
      <c r="V17" t="s">
        <v>57</v>
      </c>
      <c r="W17" t="s">
        <v>57</v>
      </c>
      <c r="X17" t="s">
        <v>57</v>
      </c>
      <c r="Y17" t="s">
        <v>57</v>
      </c>
      <c r="Z17" t="s">
        <v>57</v>
      </c>
      <c r="AA17" t="s">
        <v>57</v>
      </c>
      <c r="AB17" t="s">
        <v>57</v>
      </c>
      <c r="AC17" t="s">
        <v>57</v>
      </c>
      <c r="AD17" t="s">
        <v>57</v>
      </c>
      <c r="AE17" t="s">
        <v>58</v>
      </c>
    </row>
    <row r="18" spans="1:31" x14ac:dyDescent="0.2">
      <c r="A18" s="7">
        <v>14</v>
      </c>
      <c r="B18" t="s">
        <v>57</v>
      </c>
      <c r="C18" t="s">
        <v>57</v>
      </c>
      <c r="D18" t="s">
        <v>57</v>
      </c>
      <c r="E18" t="s">
        <v>57</v>
      </c>
      <c r="F18" t="s">
        <v>57</v>
      </c>
      <c r="G18" t="s">
        <v>57</v>
      </c>
      <c r="H18" t="s">
        <v>57</v>
      </c>
      <c r="I18" t="s">
        <v>57</v>
      </c>
      <c r="J18" t="s">
        <v>57</v>
      </c>
      <c r="K18" t="s">
        <v>57</v>
      </c>
      <c r="L18" t="s">
        <v>57</v>
      </c>
      <c r="M18" t="s">
        <v>57</v>
      </c>
      <c r="N18" t="s">
        <v>57</v>
      </c>
      <c r="O18" t="s">
        <v>57</v>
      </c>
      <c r="P18" t="s">
        <v>57</v>
      </c>
      <c r="Q18" t="s">
        <v>57</v>
      </c>
      <c r="R18" t="s">
        <v>57</v>
      </c>
      <c r="S18" t="s">
        <v>57</v>
      </c>
      <c r="T18" t="s">
        <v>57</v>
      </c>
      <c r="U18" t="s">
        <v>57</v>
      </c>
      <c r="V18" t="s">
        <v>57</v>
      </c>
      <c r="W18" t="s">
        <v>57</v>
      </c>
      <c r="X18" t="s">
        <v>57</v>
      </c>
      <c r="Y18" t="s">
        <v>57</v>
      </c>
      <c r="Z18" t="s">
        <v>57</v>
      </c>
      <c r="AA18" t="s">
        <v>57</v>
      </c>
      <c r="AB18" t="s">
        <v>57</v>
      </c>
      <c r="AC18" t="s">
        <v>57</v>
      </c>
      <c r="AD18" t="s">
        <v>57</v>
      </c>
      <c r="AE18" t="s">
        <v>57</v>
      </c>
    </row>
    <row r="19" spans="1:31" x14ac:dyDescent="0.2">
      <c r="A19" s="7">
        <v>15</v>
      </c>
      <c r="B19" t="s">
        <v>57</v>
      </c>
      <c r="C19" t="s">
        <v>57</v>
      </c>
      <c r="D19" t="s">
        <v>57</v>
      </c>
      <c r="E19" t="s">
        <v>57</v>
      </c>
      <c r="F19" t="s">
        <v>57</v>
      </c>
      <c r="G19" t="s">
        <v>57</v>
      </c>
      <c r="H19" t="s">
        <v>57</v>
      </c>
      <c r="I19" t="s">
        <v>57</v>
      </c>
      <c r="J19" t="s">
        <v>57</v>
      </c>
      <c r="K19" t="s">
        <v>57</v>
      </c>
      <c r="L19" t="s">
        <v>57</v>
      </c>
      <c r="M19" t="s">
        <v>57</v>
      </c>
      <c r="N19" t="s">
        <v>57</v>
      </c>
      <c r="O19" t="s">
        <v>57</v>
      </c>
      <c r="P19" t="s">
        <v>57</v>
      </c>
      <c r="Q19" t="s">
        <v>57</v>
      </c>
      <c r="R19" t="s">
        <v>57</v>
      </c>
      <c r="S19" t="s">
        <v>57</v>
      </c>
      <c r="T19" t="s">
        <v>57</v>
      </c>
      <c r="U19" t="s">
        <v>57</v>
      </c>
      <c r="V19" t="s">
        <v>57</v>
      </c>
      <c r="W19" t="s">
        <v>57</v>
      </c>
      <c r="X19" t="s">
        <v>57</v>
      </c>
      <c r="Y19" t="s">
        <v>57</v>
      </c>
      <c r="Z19" t="s">
        <v>57</v>
      </c>
      <c r="AA19" t="s">
        <v>57</v>
      </c>
      <c r="AB19" t="s">
        <v>57</v>
      </c>
      <c r="AC19" t="s">
        <v>57</v>
      </c>
      <c r="AD19" t="s">
        <v>57</v>
      </c>
      <c r="AE19" t="s">
        <v>57</v>
      </c>
    </row>
    <row r="20" spans="1:31" x14ac:dyDescent="0.2">
      <c r="A20" s="7">
        <v>16</v>
      </c>
      <c r="B20" t="s">
        <v>57</v>
      </c>
      <c r="C20" t="s">
        <v>57</v>
      </c>
      <c r="D20" t="s">
        <v>57</v>
      </c>
      <c r="E20" t="s">
        <v>57</v>
      </c>
      <c r="F20" t="s">
        <v>57</v>
      </c>
      <c r="G20" t="s">
        <v>58</v>
      </c>
      <c r="H20" t="s">
        <v>57</v>
      </c>
      <c r="I20" t="s">
        <v>57</v>
      </c>
      <c r="J20" t="s">
        <v>57</v>
      </c>
      <c r="K20" t="s">
        <v>57</v>
      </c>
      <c r="L20" t="s">
        <v>57</v>
      </c>
      <c r="M20" t="s">
        <v>57</v>
      </c>
      <c r="N20" t="s">
        <v>57</v>
      </c>
      <c r="O20" t="s">
        <v>57</v>
      </c>
      <c r="P20" t="s">
        <v>57</v>
      </c>
      <c r="Q20" t="s">
        <v>57</v>
      </c>
      <c r="R20" t="s">
        <v>57</v>
      </c>
      <c r="S20" t="s">
        <v>57</v>
      </c>
      <c r="T20" t="s">
        <v>57</v>
      </c>
      <c r="U20" t="s">
        <v>57</v>
      </c>
      <c r="V20" t="s">
        <v>57</v>
      </c>
      <c r="W20" t="s">
        <v>57</v>
      </c>
      <c r="X20" t="s">
        <v>57</v>
      </c>
      <c r="Y20" t="s">
        <v>57</v>
      </c>
      <c r="Z20" t="s">
        <v>57</v>
      </c>
      <c r="AA20" t="s">
        <v>57</v>
      </c>
      <c r="AB20" t="s">
        <v>57</v>
      </c>
      <c r="AC20" t="s">
        <v>57</v>
      </c>
      <c r="AD20" t="s">
        <v>57</v>
      </c>
      <c r="AE20" t="s">
        <v>57</v>
      </c>
    </row>
    <row r="21" spans="1:31" x14ac:dyDescent="0.2">
      <c r="A21" s="7">
        <v>17</v>
      </c>
      <c r="B21" t="s">
        <v>57</v>
      </c>
      <c r="C21" t="s">
        <v>57</v>
      </c>
      <c r="D21" t="s">
        <v>57</v>
      </c>
      <c r="E21" t="s">
        <v>57</v>
      </c>
      <c r="F21" t="s">
        <v>57</v>
      </c>
      <c r="G21" t="s">
        <v>57</v>
      </c>
      <c r="H21" t="s">
        <v>57</v>
      </c>
      <c r="I21" t="s">
        <v>57</v>
      </c>
      <c r="J21" t="s">
        <v>57</v>
      </c>
      <c r="K21" t="s">
        <v>57</v>
      </c>
      <c r="L21" t="s">
        <v>57</v>
      </c>
      <c r="M21" t="s">
        <v>57</v>
      </c>
      <c r="N21" t="s">
        <v>57</v>
      </c>
      <c r="O21" t="s">
        <v>57</v>
      </c>
      <c r="P21" t="s">
        <v>57</v>
      </c>
      <c r="Q21" t="s">
        <v>57</v>
      </c>
      <c r="R21" t="s">
        <v>57</v>
      </c>
      <c r="S21" t="s">
        <v>57</v>
      </c>
      <c r="T21" t="s">
        <v>57</v>
      </c>
      <c r="U21" t="s">
        <v>57</v>
      </c>
      <c r="V21" t="s">
        <v>57</v>
      </c>
      <c r="W21" t="s">
        <v>57</v>
      </c>
      <c r="X21" t="s">
        <v>57</v>
      </c>
      <c r="Y21" t="s">
        <v>57</v>
      </c>
      <c r="Z21" t="s">
        <v>57</v>
      </c>
      <c r="AA21" t="s">
        <v>57</v>
      </c>
      <c r="AB21" t="s">
        <v>57</v>
      </c>
      <c r="AC21" t="s">
        <v>57</v>
      </c>
      <c r="AD21" t="s">
        <v>57</v>
      </c>
      <c r="AE21" t="s">
        <v>57</v>
      </c>
    </row>
    <row r="22" spans="1:31" x14ac:dyDescent="0.2">
      <c r="A22" s="7">
        <v>18</v>
      </c>
      <c r="B22" t="s">
        <v>57</v>
      </c>
      <c r="C22" t="s">
        <v>57</v>
      </c>
      <c r="D22" t="s">
        <v>57</v>
      </c>
      <c r="E22" t="s">
        <v>57</v>
      </c>
      <c r="F22" t="s">
        <v>58</v>
      </c>
      <c r="G22" t="s">
        <v>57</v>
      </c>
      <c r="H22" t="s">
        <v>57</v>
      </c>
      <c r="I22" t="s">
        <v>57</v>
      </c>
      <c r="J22" t="s">
        <v>57</v>
      </c>
      <c r="K22" t="s">
        <v>57</v>
      </c>
      <c r="L22" t="s">
        <v>57</v>
      </c>
      <c r="M22" t="s">
        <v>57</v>
      </c>
      <c r="N22" t="s">
        <v>57</v>
      </c>
      <c r="O22" t="s">
        <v>57</v>
      </c>
      <c r="P22" t="s">
        <v>57</v>
      </c>
      <c r="Q22" t="s">
        <v>57</v>
      </c>
      <c r="R22" t="s">
        <v>57</v>
      </c>
      <c r="S22" t="s">
        <v>57</v>
      </c>
      <c r="T22" t="s">
        <v>57</v>
      </c>
      <c r="U22" t="s">
        <v>57</v>
      </c>
      <c r="V22" t="s">
        <v>57</v>
      </c>
      <c r="W22" t="s">
        <v>57</v>
      </c>
      <c r="X22" t="s">
        <v>57</v>
      </c>
      <c r="Y22" t="s">
        <v>57</v>
      </c>
      <c r="Z22" t="s">
        <v>57</v>
      </c>
      <c r="AA22" t="s">
        <v>57</v>
      </c>
      <c r="AB22" t="s">
        <v>57</v>
      </c>
      <c r="AC22" t="s">
        <v>57</v>
      </c>
      <c r="AD22" t="s">
        <v>57</v>
      </c>
      <c r="AE22" t="s">
        <v>57</v>
      </c>
    </row>
    <row r="23" spans="1:31" x14ac:dyDescent="0.2">
      <c r="A23" s="7">
        <v>19</v>
      </c>
      <c r="B23" t="s">
        <v>57</v>
      </c>
      <c r="C23" t="s">
        <v>57</v>
      </c>
      <c r="D23" t="s">
        <v>57</v>
      </c>
      <c r="E23" t="s">
        <v>57</v>
      </c>
      <c r="F23" t="s">
        <v>57</v>
      </c>
      <c r="G23" t="s">
        <v>57</v>
      </c>
      <c r="H23" t="s">
        <v>57</v>
      </c>
      <c r="I23" t="s">
        <v>57</v>
      </c>
      <c r="J23" t="s">
        <v>57</v>
      </c>
      <c r="K23" t="s">
        <v>57</v>
      </c>
      <c r="L23" t="s">
        <v>57</v>
      </c>
      <c r="M23" t="s">
        <v>57</v>
      </c>
      <c r="N23" t="s">
        <v>57</v>
      </c>
      <c r="O23" t="s">
        <v>57</v>
      </c>
      <c r="P23" t="s">
        <v>57</v>
      </c>
      <c r="Q23" t="s">
        <v>57</v>
      </c>
      <c r="R23" t="s">
        <v>57</v>
      </c>
      <c r="S23" t="s">
        <v>57</v>
      </c>
      <c r="T23" t="s">
        <v>57</v>
      </c>
      <c r="U23" t="s">
        <v>57</v>
      </c>
      <c r="V23" t="s">
        <v>57</v>
      </c>
      <c r="W23" t="s">
        <v>57</v>
      </c>
      <c r="X23" t="s">
        <v>57</v>
      </c>
      <c r="Y23" t="s">
        <v>57</v>
      </c>
      <c r="Z23" t="s">
        <v>57</v>
      </c>
      <c r="AA23" t="s">
        <v>57</v>
      </c>
      <c r="AB23" t="s">
        <v>57</v>
      </c>
      <c r="AC23" t="s">
        <v>57</v>
      </c>
      <c r="AD23" t="s">
        <v>57</v>
      </c>
      <c r="AE23" t="s">
        <v>57</v>
      </c>
    </row>
    <row r="24" spans="1:31" x14ac:dyDescent="0.2">
      <c r="A24" s="7">
        <v>20</v>
      </c>
      <c r="B24" t="s">
        <v>57</v>
      </c>
      <c r="C24" t="s">
        <v>57</v>
      </c>
      <c r="D24" t="s">
        <v>57</v>
      </c>
      <c r="E24" t="s">
        <v>57</v>
      </c>
      <c r="F24" t="s">
        <v>57</v>
      </c>
      <c r="G24" t="s">
        <v>57</v>
      </c>
      <c r="H24" t="s">
        <v>57</v>
      </c>
      <c r="I24" t="s">
        <v>57</v>
      </c>
      <c r="J24" t="s">
        <v>57</v>
      </c>
      <c r="K24" t="s">
        <v>57</v>
      </c>
      <c r="L24" t="s">
        <v>57</v>
      </c>
      <c r="M24" t="s">
        <v>57</v>
      </c>
      <c r="N24" t="s">
        <v>57</v>
      </c>
      <c r="O24" t="s">
        <v>57</v>
      </c>
      <c r="P24" t="s">
        <v>57</v>
      </c>
      <c r="Q24" t="s">
        <v>57</v>
      </c>
      <c r="R24" t="s">
        <v>57</v>
      </c>
      <c r="S24" t="s">
        <v>57</v>
      </c>
      <c r="T24" t="s">
        <v>57</v>
      </c>
      <c r="U24" t="s">
        <v>57</v>
      </c>
      <c r="V24" t="s">
        <v>57</v>
      </c>
      <c r="W24" t="s">
        <v>57</v>
      </c>
      <c r="X24" t="s">
        <v>57</v>
      </c>
      <c r="Y24" t="s">
        <v>57</v>
      </c>
      <c r="Z24" t="s">
        <v>57</v>
      </c>
      <c r="AA24" t="s">
        <v>57</v>
      </c>
      <c r="AB24" t="s">
        <v>57</v>
      </c>
      <c r="AC24" t="s">
        <v>57</v>
      </c>
      <c r="AD24" t="s">
        <v>57</v>
      </c>
      <c r="AE24" t="s">
        <v>57</v>
      </c>
    </row>
    <row r="25" spans="1:31" x14ac:dyDescent="0.2">
      <c r="A25" s="7">
        <v>21</v>
      </c>
      <c r="B25" t="s">
        <v>57</v>
      </c>
      <c r="C25" t="s">
        <v>57</v>
      </c>
      <c r="D25" t="s">
        <v>57</v>
      </c>
      <c r="E25" t="s">
        <v>57</v>
      </c>
      <c r="F25" t="s">
        <v>57</v>
      </c>
      <c r="G25" t="s">
        <v>58</v>
      </c>
      <c r="H25" t="s">
        <v>57</v>
      </c>
      <c r="I25" t="s">
        <v>57</v>
      </c>
      <c r="J25" t="s">
        <v>57</v>
      </c>
      <c r="K25" t="s">
        <v>57</v>
      </c>
      <c r="L25" t="s">
        <v>57</v>
      </c>
      <c r="M25" t="s">
        <v>57</v>
      </c>
      <c r="N25" t="s">
        <v>57</v>
      </c>
      <c r="O25" t="s">
        <v>57</v>
      </c>
      <c r="P25" t="s">
        <v>57</v>
      </c>
      <c r="Q25" t="s">
        <v>57</v>
      </c>
      <c r="R25" t="s">
        <v>57</v>
      </c>
      <c r="S25" t="s">
        <v>57</v>
      </c>
      <c r="T25" t="s">
        <v>57</v>
      </c>
      <c r="U25" t="s">
        <v>57</v>
      </c>
      <c r="V25" t="s">
        <v>58</v>
      </c>
      <c r="W25" t="s">
        <v>57</v>
      </c>
      <c r="X25" t="s">
        <v>57</v>
      </c>
      <c r="Y25" t="s">
        <v>57</v>
      </c>
      <c r="Z25" t="s">
        <v>57</v>
      </c>
      <c r="AA25" t="s">
        <v>57</v>
      </c>
      <c r="AB25" t="s">
        <v>57</v>
      </c>
      <c r="AC25" t="s">
        <v>57</v>
      </c>
      <c r="AD25" t="s">
        <v>57</v>
      </c>
      <c r="AE25" t="s">
        <v>57</v>
      </c>
    </row>
    <row r="26" spans="1:31" x14ac:dyDescent="0.2">
      <c r="A26" s="7">
        <v>22</v>
      </c>
      <c r="B26" t="s">
        <v>57</v>
      </c>
      <c r="C26" t="s">
        <v>57</v>
      </c>
      <c r="D26" t="s">
        <v>57</v>
      </c>
      <c r="E26" t="s">
        <v>57</v>
      </c>
      <c r="F26" t="s">
        <v>57</v>
      </c>
      <c r="G26" t="s">
        <v>57</v>
      </c>
      <c r="H26" t="s">
        <v>57</v>
      </c>
      <c r="I26" t="s">
        <v>57</v>
      </c>
      <c r="J26" t="s">
        <v>57</v>
      </c>
      <c r="K26" t="s">
        <v>57</v>
      </c>
      <c r="L26" t="s">
        <v>57</v>
      </c>
      <c r="M26" t="s">
        <v>58</v>
      </c>
      <c r="N26" t="s">
        <v>57</v>
      </c>
      <c r="O26" t="s">
        <v>57</v>
      </c>
      <c r="P26" t="s">
        <v>57</v>
      </c>
      <c r="Q26" t="s">
        <v>57</v>
      </c>
      <c r="R26" t="s">
        <v>57</v>
      </c>
      <c r="S26" t="s">
        <v>57</v>
      </c>
      <c r="T26" t="s">
        <v>58</v>
      </c>
      <c r="U26" t="s">
        <v>57</v>
      </c>
      <c r="V26" t="s">
        <v>57</v>
      </c>
      <c r="W26" t="s">
        <v>57</v>
      </c>
      <c r="X26" t="s">
        <v>57</v>
      </c>
      <c r="Y26" t="s">
        <v>57</v>
      </c>
      <c r="Z26" t="s">
        <v>57</v>
      </c>
      <c r="AA26" t="s">
        <v>57</v>
      </c>
      <c r="AB26" t="s">
        <v>57</v>
      </c>
      <c r="AC26" t="s">
        <v>57</v>
      </c>
      <c r="AD26" t="s">
        <v>57</v>
      </c>
      <c r="AE26" t="s">
        <v>57</v>
      </c>
    </row>
    <row r="27" spans="1:31" x14ac:dyDescent="0.2">
      <c r="A27" s="7">
        <v>23</v>
      </c>
      <c r="B27" t="s">
        <v>57</v>
      </c>
      <c r="C27" t="s">
        <v>57</v>
      </c>
      <c r="D27" t="s">
        <v>57</v>
      </c>
      <c r="E27" t="s">
        <v>57</v>
      </c>
      <c r="F27" t="s">
        <v>57</v>
      </c>
      <c r="G27" t="s">
        <v>57</v>
      </c>
      <c r="H27" t="s">
        <v>57</v>
      </c>
      <c r="I27" t="s">
        <v>57</v>
      </c>
      <c r="J27" t="s">
        <v>57</v>
      </c>
      <c r="K27" t="s">
        <v>57</v>
      </c>
      <c r="L27" t="s">
        <v>57</v>
      </c>
      <c r="M27" t="s">
        <v>57</v>
      </c>
      <c r="N27" t="s">
        <v>57</v>
      </c>
      <c r="O27" t="s">
        <v>57</v>
      </c>
      <c r="P27" t="s">
        <v>57</v>
      </c>
      <c r="Q27" t="s">
        <v>57</v>
      </c>
      <c r="R27" t="s">
        <v>57</v>
      </c>
      <c r="S27" t="s">
        <v>57</v>
      </c>
      <c r="T27" t="s">
        <v>57</v>
      </c>
      <c r="U27" t="s">
        <v>57</v>
      </c>
      <c r="V27" t="s">
        <v>57</v>
      </c>
      <c r="W27" t="s">
        <v>57</v>
      </c>
      <c r="X27" t="s">
        <v>57</v>
      </c>
      <c r="Y27" t="s">
        <v>57</v>
      </c>
      <c r="Z27" t="s">
        <v>57</v>
      </c>
      <c r="AA27" t="s">
        <v>57</v>
      </c>
      <c r="AB27" t="s">
        <v>57</v>
      </c>
      <c r="AC27" t="s">
        <v>57</v>
      </c>
      <c r="AD27" t="s">
        <v>57</v>
      </c>
      <c r="AE27" t="s">
        <v>57</v>
      </c>
    </row>
    <row r="28" spans="1:31" x14ac:dyDescent="0.2">
      <c r="A28" s="7">
        <v>24</v>
      </c>
      <c r="B28" t="s">
        <v>57</v>
      </c>
      <c r="C28" t="s">
        <v>57</v>
      </c>
      <c r="D28" t="s">
        <v>57</v>
      </c>
      <c r="E28" t="s">
        <v>57</v>
      </c>
      <c r="F28" t="s">
        <v>57</v>
      </c>
      <c r="G28" t="s">
        <v>57</v>
      </c>
      <c r="H28" t="s">
        <v>57</v>
      </c>
      <c r="I28" t="s">
        <v>57</v>
      </c>
      <c r="J28" t="s">
        <v>57</v>
      </c>
      <c r="K28" t="s">
        <v>57</v>
      </c>
      <c r="L28" t="s">
        <v>57</v>
      </c>
      <c r="M28" t="s">
        <v>57</v>
      </c>
      <c r="N28" t="s">
        <v>57</v>
      </c>
      <c r="O28" t="s">
        <v>57</v>
      </c>
      <c r="P28" t="s">
        <v>57</v>
      </c>
      <c r="Q28" t="s">
        <v>57</v>
      </c>
      <c r="R28" t="s">
        <v>57</v>
      </c>
      <c r="S28" t="s">
        <v>57</v>
      </c>
      <c r="T28" t="s">
        <v>57</v>
      </c>
      <c r="U28" t="s">
        <v>57</v>
      </c>
      <c r="V28" t="s">
        <v>57</v>
      </c>
      <c r="W28" t="s">
        <v>57</v>
      </c>
      <c r="X28" t="s">
        <v>57</v>
      </c>
      <c r="Y28" t="s">
        <v>57</v>
      </c>
      <c r="Z28" t="s">
        <v>57</v>
      </c>
      <c r="AA28" t="s">
        <v>57</v>
      </c>
      <c r="AB28" t="s">
        <v>57</v>
      </c>
      <c r="AC28" t="s">
        <v>57</v>
      </c>
      <c r="AD28" t="s">
        <v>57</v>
      </c>
      <c r="AE28" t="s">
        <v>57</v>
      </c>
    </row>
    <row r="29" spans="1:31" x14ac:dyDescent="0.2">
      <c r="A29" s="7">
        <v>25</v>
      </c>
      <c r="B29" t="s">
        <v>57</v>
      </c>
      <c r="C29" t="s">
        <v>57</v>
      </c>
      <c r="D29" t="s">
        <v>57</v>
      </c>
      <c r="E29" t="s">
        <v>57</v>
      </c>
      <c r="F29" t="s">
        <v>57</v>
      </c>
      <c r="G29" t="s">
        <v>57</v>
      </c>
      <c r="H29" t="s">
        <v>57</v>
      </c>
      <c r="I29" t="s">
        <v>57</v>
      </c>
      <c r="J29" t="s">
        <v>57</v>
      </c>
      <c r="K29" t="s">
        <v>57</v>
      </c>
      <c r="L29" t="s">
        <v>57</v>
      </c>
      <c r="M29" t="s">
        <v>57</v>
      </c>
      <c r="N29" t="s">
        <v>57</v>
      </c>
      <c r="O29" t="s">
        <v>57</v>
      </c>
      <c r="P29" t="s">
        <v>57</v>
      </c>
      <c r="Q29" t="s">
        <v>57</v>
      </c>
      <c r="R29" t="s">
        <v>57</v>
      </c>
      <c r="S29" t="s">
        <v>57</v>
      </c>
      <c r="T29" t="s">
        <v>57</v>
      </c>
      <c r="U29" t="s">
        <v>57</v>
      </c>
      <c r="V29" t="s">
        <v>57</v>
      </c>
      <c r="W29" t="s">
        <v>57</v>
      </c>
      <c r="X29" t="s">
        <v>57</v>
      </c>
      <c r="Y29" t="s">
        <v>57</v>
      </c>
      <c r="Z29" t="s">
        <v>57</v>
      </c>
      <c r="AA29" t="s">
        <v>57</v>
      </c>
      <c r="AB29" t="s">
        <v>57</v>
      </c>
      <c r="AC29" t="s">
        <v>57</v>
      </c>
      <c r="AD29" t="s">
        <v>57</v>
      </c>
      <c r="AE29" t="s">
        <v>57</v>
      </c>
    </row>
    <row r="30" spans="1:31" x14ac:dyDescent="0.2">
      <c r="A30" s="7">
        <v>26</v>
      </c>
      <c r="B30" t="s">
        <v>57</v>
      </c>
      <c r="C30" t="s">
        <v>58</v>
      </c>
      <c r="D30" t="s">
        <v>57</v>
      </c>
      <c r="E30" t="s">
        <v>57</v>
      </c>
      <c r="F30" t="s">
        <v>57</v>
      </c>
      <c r="G30" t="s">
        <v>57</v>
      </c>
      <c r="H30" t="s">
        <v>57</v>
      </c>
      <c r="I30" t="s">
        <v>57</v>
      </c>
      <c r="J30" t="s">
        <v>57</v>
      </c>
      <c r="K30" t="s">
        <v>57</v>
      </c>
      <c r="L30" t="s">
        <v>57</v>
      </c>
      <c r="M30" t="s">
        <v>57</v>
      </c>
      <c r="N30" t="s">
        <v>57</v>
      </c>
      <c r="O30" t="s">
        <v>57</v>
      </c>
      <c r="P30" t="s">
        <v>57</v>
      </c>
      <c r="Q30" t="s">
        <v>57</v>
      </c>
      <c r="R30" t="s">
        <v>57</v>
      </c>
      <c r="S30" t="s">
        <v>57</v>
      </c>
      <c r="T30" t="s">
        <v>57</v>
      </c>
      <c r="U30" t="s">
        <v>57</v>
      </c>
      <c r="V30" t="s">
        <v>57</v>
      </c>
      <c r="W30" t="s">
        <v>57</v>
      </c>
      <c r="X30" t="s">
        <v>57</v>
      </c>
      <c r="Y30" t="s">
        <v>57</v>
      </c>
      <c r="Z30" t="s">
        <v>57</v>
      </c>
      <c r="AA30" t="s">
        <v>57</v>
      </c>
      <c r="AB30" t="s">
        <v>57</v>
      </c>
      <c r="AC30" t="s">
        <v>57</v>
      </c>
      <c r="AD30" t="s">
        <v>57</v>
      </c>
      <c r="AE30" t="s">
        <v>57</v>
      </c>
    </row>
    <row r="31" spans="1:31" x14ac:dyDescent="0.2">
      <c r="A31" s="7">
        <v>27</v>
      </c>
      <c r="B31" t="s">
        <v>57</v>
      </c>
      <c r="C31" t="s">
        <v>57</v>
      </c>
      <c r="D31" t="s">
        <v>57</v>
      </c>
      <c r="E31" t="s">
        <v>57</v>
      </c>
      <c r="F31" t="s">
        <v>57</v>
      </c>
      <c r="G31" t="s">
        <v>57</v>
      </c>
      <c r="H31" t="s">
        <v>57</v>
      </c>
      <c r="I31" t="s">
        <v>57</v>
      </c>
      <c r="J31" t="s">
        <v>57</v>
      </c>
      <c r="K31" t="s">
        <v>57</v>
      </c>
      <c r="L31" t="s">
        <v>57</v>
      </c>
      <c r="M31" t="s">
        <v>57</v>
      </c>
      <c r="N31" t="s">
        <v>57</v>
      </c>
      <c r="O31" t="s">
        <v>57</v>
      </c>
      <c r="P31" t="s">
        <v>57</v>
      </c>
      <c r="Q31" t="s">
        <v>57</v>
      </c>
      <c r="R31" t="s">
        <v>57</v>
      </c>
      <c r="S31" t="s">
        <v>57</v>
      </c>
      <c r="T31" t="s">
        <v>57</v>
      </c>
      <c r="U31" t="s">
        <v>57</v>
      </c>
      <c r="V31" t="s">
        <v>57</v>
      </c>
      <c r="W31" t="s">
        <v>57</v>
      </c>
      <c r="X31" t="s">
        <v>57</v>
      </c>
      <c r="Y31" t="s">
        <v>57</v>
      </c>
      <c r="Z31" t="s">
        <v>57</v>
      </c>
      <c r="AA31" t="s">
        <v>57</v>
      </c>
      <c r="AB31" t="s">
        <v>57</v>
      </c>
      <c r="AC31" t="s">
        <v>57</v>
      </c>
      <c r="AD31" t="s">
        <v>57</v>
      </c>
      <c r="AE31" t="s">
        <v>57</v>
      </c>
    </row>
    <row r="32" spans="1:31" x14ac:dyDescent="0.2">
      <c r="A32" s="7">
        <v>28</v>
      </c>
      <c r="B32" t="s">
        <v>57</v>
      </c>
      <c r="C32" t="s">
        <v>57</v>
      </c>
      <c r="D32" t="s">
        <v>57</v>
      </c>
      <c r="E32" t="s">
        <v>57</v>
      </c>
      <c r="F32" t="s">
        <v>57</v>
      </c>
      <c r="G32" t="s">
        <v>57</v>
      </c>
      <c r="H32" t="s">
        <v>57</v>
      </c>
      <c r="I32" t="s">
        <v>57</v>
      </c>
      <c r="J32" t="s">
        <v>57</v>
      </c>
      <c r="K32" t="s">
        <v>57</v>
      </c>
      <c r="L32" t="s">
        <v>57</v>
      </c>
      <c r="M32" t="s">
        <v>57</v>
      </c>
      <c r="N32" t="s">
        <v>57</v>
      </c>
      <c r="O32" t="s">
        <v>57</v>
      </c>
      <c r="P32" t="s">
        <v>57</v>
      </c>
      <c r="Q32" t="s">
        <v>57</v>
      </c>
      <c r="R32" t="s">
        <v>57</v>
      </c>
      <c r="S32" t="s">
        <v>57</v>
      </c>
      <c r="T32" t="s">
        <v>57</v>
      </c>
      <c r="U32" t="s">
        <v>57</v>
      </c>
      <c r="V32" t="s">
        <v>57</v>
      </c>
      <c r="W32" t="s">
        <v>57</v>
      </c>
      <c r="X32" t="s">
        <v>57</v>
      </c>
      <c r="Y32" t="s">
        <v>57</v>
      </c>
      <c r="Z32" t="s">
        <v>57</v>
      </c>
      <c r="AA32" t="s">
        <v>57</v>
      </c>
      <c r="AB32" t="s">
        <v>57</v>
      </c>
      <c r="AC32" t="s">
        <v>57</v>
      </c>
      <c r="AD32" t="s">
        <v>57</v>
      </c>
      <c r="AE32" t="s">
        <v>57</v>
      </c>
    </row>
    <row r="33" spans="1:31" x14ac:dyDescent="0.2">
      <c r="A33" s="7">
        <v>29</v>
      </c>
      <c r="B33" t="s">
        <v>57</v>
      </c>
      <c r="C33" t="s">
        <v>57</v>
      </c>
      <c r="D33" t="s">
        <v>57</v>
      </c>
      <c r="E33" t="s">
        <v>57</v>
      </c>
      <c r="F33" t="s">
        <v>57</v>
      </c>
      <c r="G33" t="s">
        <v>57</v>
      </c>
      <c r="H33" t="s">
        <v>57</v>
      </c>
      <c r="I33" t="s">
        <v>57</v>
      </c>
      <c r="J33" t="s">
        <v>57</v>
      </c>
      <c r="K33" t="s">
        <v>57</v>
      </c>
      <c r="L33" t="s">
        <v>57</v>
      </c>
      <c r="M33" t="s">
        <v>57</v>
      </c>
      <c r="N33" t="s">
        <v>57</v>
      </c>
      <c r="O33" t="s">
        <v>57</v>
      </c>
      <c r="P33" t="s">
        <v>57</v>
      </c>
      <c r="Q33" t="s">
        <v>57</v>
      </c>
      <c r="R33" t="s">
        <v>57</v>
      </c>
      <c r="S33" t="s">
        <v>57</v>
      </c>
      <c r="T33" t="s">
        <v>57</v>
      </c>
      <c r="U33" t="s">
        <v>57</v>
      </c>
      <c r="V33" t="s">
        <v>57</v>
      </c>
      <c r="W33" t="s">
        <v>57</v>
      </c>
      <c r="X33" t="s">
        <v>57</v>
      </c>
      <c r="Y33" t="s">
        <v>57</v>
      </c>
      <c r="Z33" t="s">
        <v>57</v>
      </c>
      <c r="AA33" t="s">
        <v>57</v>
      </c>
      <c r="AB33" t="s">
        <v>57</v>
      </c>
      <c r="AC33" t="s">
        <v>57</v>
      </c>
      <c r="AD33" t="s">
        <v>57</v>
      </c>
      <c r="AE33" t="s">
        <v>57</v>
      </c>
    </row>
    <row r="34" spans="1:31" x14ac:dyDescent="0.2">
      <c r="A34" s="7">
        <v>30</v>
      </c>
      <c r="B34" t="s">
        <v>57</v>
      </c>
      <c r="C34" t="s">
        <v>57</v>
      </c>
      <c r="D34" t="s">
        <v>57</v>
      </c>
      <c r="E34" t="s">
        <v>57</v>
      </c>
      <c r="F34" t="s">
        <v>57</v>
      </c>
      <c r="G34" t="s">
        <v>57</v>
      </c>
      <c r="H34" t="s">
        <v>57</v>
      </c>
      <c r="I34" t="s">
        <v>57</v>
      </c>
      <c r="J34" t="s">
        <v>57</v>
      </c>
      <c r="K34" t="s">
        <v>57</v>
      </c>
      <c r="L34" t="s">
        <v>57</v>
      </c>
      <c r="M34" t="s">
        <v>57</v>
      </c>
      <c r="N34" t="s">
        <v>57</v>
      </c>
      <c r="O34" t="s">
        <v>57</v>
      </c>
      <c r="P34" t="s">
        <v>57</v>
      </c>
      <c r="Q34" t="s">
        <v>58</v>
      </c>
      <c r="R34" t="s">
        <v>57</v>
      </c>
      <c r="S34" t="s">
        <v>57</v>
      </c>
      <c r="T34" t="s">
        <v>57</v>
      </c>
      <c r="U34" t="s">
        <v>57</v>
      </c>
      <c r="V34" t="s">
        <v>57</v>
      </c>
      <c r="W34" t="s">
        <v>57</v>
      </c>
      <c r="X34" t="s">
        <v>57</v>
      </c>
      <c r="Y34" t="s">
        <v>57</v>
      </c>
      <c r="Z34" t="s">
        <v>57</v>
      </c>
      <c r="AA34" t="s">
        <v>57</v>
      </c>
      <c r="AB34" t="s">
        <v>57</v>
      </c>
      <c r="AC34" t="s">
        <v>57</v>
      </c>
      <c r="AD34" t="s">
        <v>57</v>
      </c>
      <c r="AE34" t="s">
        <v>57</v>
      </c>
    </row>
    <row r="35" spans="1:31" x14ac:dyDescent="0.2">
      <c r="A35" s="7">
        <v>31</v>
      </c>
      <c r="B35" t="s">
        <v>57</v>
      </c>
      <c r="C35" t="s">
        <v>57</v>
      </c>
      <c r="D35" t="s">
        <v>57</v>
      </c>
      <c r="E35" t="s">
        <v>57</v>
      </c>
      <c r="F35" t="s">
        <v>57</v>
      </c>
      <c r="G35" t="s">
        <v>57</v>
      </c>
      <c r="H35" t="s">
        <v>57</v>
      </c>
      <c r="I35" t="s">
        <v>57</v>
      </c>
      <c r="J35" t="s">
        <v>57</v>
      </c>
      <c r="K35" t="s">
        <v>57</v>
      </c>
      <c r="L35" t="s">
        <v>57</v>
      </c>
      <c r="M35" t="s">
        <v>57</v>
      </c>
      <c r="N35" t="s">
        <v>57</v>
      </c>
      <c r="O35" t="s">
        <v>57</v>
      </c>
      <c r="P35" t="s">
        <v>57</v>
      </c>
      <c r="Q35" t="s">
        <v>57</v>
      </c>
      <c r="R35" t="s">
        <v>57</v>
      </c>
      <c r="S35" t="s">
        <v>57</v>
      </c>
      <c r="T35" t="s">
        <v>57</v>
      </c>
      <c r="U35" t="s">
        <v>58</v>
      </c>
      <c r="V35" t="s">
        <v>57</v>
      </c>
      <c r="W35" t="s">
        <v>57</v>
      </c>
      <c r="X35" t="s">
        <v>57</v>
      </c>
      <c r="Y35" t="s">
        <v>57</v>
      </c>
      <c r="Z35" t="s">
        <v>57</v>
      </c>
      <c r="AA35" t="s">
        <v>57</v>
      </c>
      <c r="AB35" t="s">
        <v>57</v>
      </c>
      <c r="AC35" t="s">
        <v>57</v>
      </c>
      <c r="AD35" t="s">
        <v>57</v>
      </c>
      <c r="AE35" t="s">
        <v>57</v>
      </c>
    </row>
    <row r="36" spans="1:31" x14ac:dyDescent="0.2">
      <c r="A36" s="7">
        <v>32</v>
      </c>
      <c r="B36" t="s">
        <v>57</v>
      </c>
      <c r="C36" t="s">
        <v>57</v>
      </c>
      <c r="D36" t="s">
        <v>57</v>
      </c>
      <c r="E36" t="s">
        <v>57</v>
      </c>
      <c r="F36" t="s">
        <v>57</v>
      </c>
      <c r="G36" t="s">
        <v>57</v>
      </c>
      <c r="H36" t="s">
        <v>57</v>
      </c>
      <c r="I36" t="s">
        <v>57</v>
      </c>
      <c r="J36" t="s">
        <v>57</v>
      </c>
      <c r="K36" t="s">
        <v>57</v>
      </c>
      <c r="L36" t="s">
        <v>57</v>
      </c>
      <c r="M36" t="s">
        <v>57</v>
      </c>
      <c r="N36" t="s">
        <v>58</v>
      </c>
      <c r="O36" t="s">
        <v>57</v>
      </c>
      <c r="P36" t="s">
        <v>57</v>
      </c>
      <c r="Q36" t="s">
        <v>57</v>
      </c>
      <c r="R36" t="s">
        <v>57</v>
      </c>
      <c r="S36" t="s">
        <v>57</v>
      </c>
      <c r="T36" t="s">
        <v>57</v>
      </c>
      <c r="U36" t="s">
        <v>57</v>
      </c>
      <c r="V36" t="s">
        <v>57</v>
      </c>
      <c r="W36" t="s">
        <v>57</v>
      </c>
      <c r="X36" t="s">
        <v>57</v>
      </c>
      <c r="Y36" t="s">
        <v>57</v>
      </c>
      <c r="Z36" t="s">
        <v>57</v>
      </c>
      <c r="AA36" t="s">
        <v>57</v>
      </c>
      <c r="AB36" t="s">
        <v>57</v>
      </c>
      <c r="AC36" t="s">
        <v>57</v>
      </c>
      <c r="AD36" t="s">
        <v>57</v>
      </c>
      <c r="AE36" t="s">
        <v>57</v>
      </c>
    </row>
    <row r="37" spans="1:31" x14ac:dyDescent="0.2">
      <c r="A37" s="7">
        <v>33</v>
      </c>
      <c r="B37" t="s">
        <v>57</v>
      </c>
      <c r="C37" t="s">
        <v>57</v>
      </c>
      <c r="D37" t="s">
        <v>57</v>
      </c>
      <c r="E37" t="s">
        <v>57</v>
      </c>
      <c r="F37" t="s">
        <v>57</v>
      </c>
      <c r="G37" t="s">
        <v>57</v>
      </c>
      <c r="H37" t="s">
        <v>57</v>
      </c>
      <c r="I37" t="s">
        <v>57</v>
      </c>
      <c r="J37" t="s">
        <v>57</v>
      </c>
      <c r="K37" t="s">
        <v>57</v>
      </c>
      <c r="L37" t="s">
        <v>57</v>
      </c>
      <c r="M37" t="s">
        <v>57</v>
      </c>
      <c r="N37" t="s">
        <v>57</v>
      </c>
      <c r="O37" t="s">
        <v>57</v>
      </c>
      <c r="P37" t="s">
        <v>57</v>
      </c>
      <c r="Q37" t="s">
        <v>57</v>
      </c>
      <c r="R37" t="s">
        <v>57</v>
      </c>
      <c r="S37" t="s">
        <v>57</v>
      </c>
      <c r="T37" t="s">
        <v>57</v>
      </c>
      <c r="U37" t="s">
        <v>57</v>
      </c>
      <c r="V37" t="s">
        <v>57</v>
      </c>
      <c r="W37" t="s">
        <v>57</v>
      </c>
      <c r="X37" t="s">
        <v>57</v>
      </c>
      <c r="Y37" t="s">
        <v>57</v>
      </c>
      <c r="Z37" t="s">
        <v>57</v>
      </c>
      <c r="AA37" t="s">
        <v>57</v>
      </c>
      <c r="AB37" t="s">
        <v>57</v>
      </c>
      <c r="AC37" t="s">
        <v>57</v>
      </c>
      <c r="AD37" t="s">
        <v>57</v>
      </c>
      <c r="AE37" t="s">
        <v>57</v>
      </c>
    </row>
    <row r="38" spans="1:31" x14ac:dyDescent="0.2">
      <c r="A38" s="7">
        <v>34</v>
      </c>
      <c r="B38" t="s">
        <v>57</v>
      </c>
      <c r="C38" t="s">
        <v>57</v>
      </c>
      <c r="D38" t="s">
        <v>57</v>
      </c>
      <c r="E38" t="s">
        <v>57</v>
      </c>
      <c r="F38" t="s">
        <v>57</v>
      </c>
      <c r="G38" t="s">
        <v>57</v>
      </c>
      <c r="H38" t="s">
        <v>57</v>
      </c>
      <c r="I38" t="s">
        <v>57</v>
      </c>
      <c r="J38" t="s">
        <v>57</v>
      </c>
      <c r="K38" t="s">
        <v>57</v>
      </c>
      <c r="L38" t="s">
        <v>57</v>
      </c>
      <c r="M38" t="s">
        <v>57</v>
      </c>
      <c r="N38" t="s">
        <v>57</v>
      </c>
      <c r="O38" t="s">
        <v>57</v>
      </c>
      <c r="P38" t="s">
        <v>57</v>
      </c>
      <c r="Q38" t="s">
        <v>57</v>
      </c>
      <c r="R38" t="s">
        <v>57</v>
      </c>
      <c r="S38" t="s">
        <v>57</v>
      </c>
      <c r="T38" t="s">
        <v>57</v>
      </c>
      <c r="U38" t="s">
        <v>57</v>
      </c>
      <c r="V38" t="s">
        <v>57</v>
      </c>
      <c r="W38" t="s">
        <v>57</v>
      </c>
      <c r="X38" t="s">
        <v>57</v>
      </c>
      <c r="Y38" t="s">
        <v>57</v>
      </c>
      <c r="Z38" t="s">
        <v>57</v>
      </c>
      <c r="AA38" t="s">
        <v>57</v>
      </c>
      <c r="AB38" t="s">
        <v>57</v>
      </c>
      <c r="AC38" t="s">
        <v>57</v>
      </c>
      <c r="AD38" t="s">
        <v>57</v>
      </c>
      <c r="AE38" t="s">
        <v>57</v>
      </c>
    </row>
    <row r="39" spans="1:31" x14ac:dyDescent="0.2">
      <c r="A39" s="7">
        <v>35</v>
      </c>
      <c r="B39" t="s">
        <v>57</v>
      </c>
      <c r="C39" t="s">
        <v>57</v>
      </c>
      <c r="D39" t="s">
        <v>57</v>
      </c>
      <c r="E39" t="s">
        <v>57</v>
      </c>
      <c r="F39" t="s">
        <v>57</v>
      </c>
      <c r="G39" t="s">
        <v>57</v>
      </c>
      <c r="H39" t="s">
        <v>57</v>
      </c>
      <c r="I39" t="s">
        <v>57</v>
      </c>
      <c r="J39" t="s">
        <v>57</v>
      </c>
      <c r="K39" t="s">
        <v>57</v>
      </c>
      <c r="L39" t="s">
        <v>57</v>
      </c>
      <c r="M39" t="s">
        <v>57</v>
      </c>
      <c r="N39" t="s">
        <v>57</v>
      </c>
      <c r="O39" t="s">
        <v>57</v>
      </c>
      <c r="P39" t="s">
        <v>57</v>
      </c>
      <c r="Q39" t="s">
        <v>57</v>
      </c>
      <c r="R39" t="s">
        <v>58</v>
      </c>
      <c r="S39" t="s">
        <v>57</v>
      </c>
      <c r="T39" t="s">
        <v>57</v>
      </c>
      <c r="U39" t="s">
        <v>57</v>
      </c>
      <c r="V39" t="s">
        <v>57</v>
      </c>
      <c r="W39" t="s">
        <v>57</v>
      </c>
      <c r="X39" t="s">
        <v>57</v>
      </c>
      <c r="Y39" t="s">
        <v>57</v>
      </c>
      <c r="Z39" t="s">
        <v>57</v>
      </c>
      <c r="AA39" t="s">
        <v>57</v>
      </c>
      <c r="AB39" t="s">
        <v>57</v>
      </c>
      <c r="AC39" t="s">
        <v>57</v>
      </c>
      <c r="AD39" t="s">
        <v>57</v>
      </c>
      <c r="AE39" t="s">
        <v>57</v>
      </c>
    </row>
    <row r="40" spans="1:31" x14ac:dyDescent="0.2">
      <c r="A40" s="7">
        <v>36</v>
      </c>
      <c r="B40" t="s">
        <v>57</v>
      </c>
      <c r="C40" t="s">
        <v>57</v>
      </c>
      <c r="D40" t="s">
        <v>57</v>
      </c>
      <c r="E40" t="s">
        <v>57</v>
      </c>
      <c r="F40" t="s">
        <v>57</v>
      </c>
      <c r="G40" t="s">
        <v>57</v>
      </c>
      <c r="H40" t="s">
        <v>57</v>
      </c>
      <c r="I40" t="s">
        <v>57</v>
      </c>
      <c r="J40" t="s">
        <v>57</v>
      </c>
      <c r="K40" t="s">
        <v>57</v>
      </c>
      <c r="L40" t="s">
        <v>57</v>
      </c>
      <c r="M40" t="s">
        <v>57</v>
      </c>
      <c r="N40" t="s">
        <v>57</v>
      </c>
      <c r="O40" t="s">
        <v>57</v>
      </c>
      <c r="P40" t="s">
        <v>57</v>
      </c>
      <c r="Q40" t="s">
        <v>57</v>
      </c>
      <c r="R40" t="s">
        <v>57</v>
      </c>
      <c r="S40" t="s">
        <v>57</v>
      </c>
      <c r="T40" t="s">
        <v>57</v>
      </c>
      <c r="U40" t="s">
        <v>57</v>
      </c>
      <c r="V40" t="s">
        <v>57</v>
      </c>
      <c r="W40" t="s">
        <v>57</v>
      </c>
      <c r="X40" t="s">
        <v>57</v>
      </c>
      <c r="Y40" t="s">
        <v>57</v>
      </c>
      <c r="Z40" t="s">
        <v>57</v>
      </c>
      <c r="AA40" t="s">
        <v>57</v>
      </c>
      <c r="AB40" t="s">
        <v>57</v>
      </c>
      <c r="AC40" t="s">
        <v>57</v>
      </c>
      <c r="AD40" t="s">
        <v>57</v>
      </c>
      <c r="AE40" t="s">
        <v>57</v>
      </c>
    </row>
    <row r="41" spans="1:31" x14ac:dyDescent="0.2">
      <c r="A41" s="7">
        <v>37</v>
      </c>
      <c r="B41" t="s">
        <v>57</v>
      </c>
      <c r="C41" t="s">
        <v>57</v>
      </c>
      <c r="D41" t="s">
        <v>57</v>
      </c>
      <c r="E41" t="s">
        <v>57</v>
      </c>
      <c r="F41" t="s">
        <v>57</v>
      </c>
      <c r="G41" t="s">
        <v>57</v>
      </c>
      <c r="H41" t="s">
        <v>57</v>
      </c>
      <c r="I41" t="s">
        <v>57</v>
      </c>
      <c r="J41" t="s">
        <v>57</v>
      </c>
      <c r="K41" t="s">
        <v>57</v>
      </c>
      <c r="L41" t="s">
        <v>57</v>
      </c>
      <c r="M41" t="s">
        <v>57</v>
      </c>
      <c r="N41" t="s">
        <v>57</v>
      </c>
      <c r="O41" t="s">
        <v>57</v>
      </c>
      <c r="P41" t="s">
        <v>57</v>
      </c>
      <c r="Q41" t="s">
        <v>57</v>
      </c>
      <c r="R41" t="s">
        <v>57</v>
      </c>
      <c r="S41" t="s">
        <v>57</v>
      </c>
      <c r="T41" t="s">
        <v>57</v>
      </c>
      <c r="U41" t="s">
        <v>57</v>
      </c>
      <c r="V41" t="s">
        <v>57</v>
      </c>
      <c r="W41" t="s">
        <v>57</v>
      </c>
      <c r="X41" t="s">
        <v>57</v>
      </c>
      <c r="Y41" t="s">
        <v>57</v>
      </c>
      <c r="Z41" t="s">
        <v>57</v>
      </c>
      <c r="AA41" t="s">
        <v>57</v>
      </c>
      <c r="AB41" t="s">
        <v>57</v>
      </c>
      <c r="AC41" t="s">
        <v>57</v>
      </c>
      <c r="AD41" t="s">
        <v>57</v>
      </c>
      <c r="AE41" t="s">
        <v>57</v>
      </c>
    </row>
    <row r="42" spans="1:31" x14ac:dyDescent="0.2">
      <c r="A42" s="7">
        <v>38</v>
      </c>
      <c r="B42" t="s">
        <v>57</v>
      </c>
      <c r="C42" t="s">
        <v>57</v>
      </c>
      <c r="D42" t="s">
        <v>57</v>
      </c>
      <c r="E42" t="s">
        <v>57</v>
      </c>
      <c r="F42" t="s">
        <v>57</v>
      </c>
      <c r="G42" t="s">
        <v>57</v>
      </c>
      <c r="H42" t="s">
        <v>57</v>
      </c>
      <c r="I42" t="s">
        <v>57</v>
      </c>
      <c r="J42" t="s">
        <v>57</v>
      </c>
      <c r="K42" t="s">
        <v>57</v>
      </c>
      <c r="L42" t="s">
        <v>57</v>
      </c>
      <c r="M42" t="s">
        <v>57</v>
      </c>
      <c r="N42" t="s">
        <v>57</v>
      </c>
      <c r="O42" t="s">
        <v>57</v>
      </c>
      <c r="P42" t="s">
        <v>57</v>
      </c>
      <c r="Q42" t="s">
        <v>57</v>
      </c>
      <c r="R42" t="s">
        <v>57</v>
      </c>
      <c r="S42" t="s">
        <v>57</v>
      </c>
      <c r="T42" t="s">
        <v>57</v>
      </c>
      <c r="U42" t="s">
        <v>57</v>
      </c>
      <c r="V42" t="s">
        <v>57</v>
      </c>
      <c r="W42" t="s">
        <v>57</v>
      </c>
      <c r="X42" t="s">
        <v>57</v>
      </c>
      <c r="Y42" t="s">
        <v>57</v>
      </c>
      <c r="Z42" t="s">
        <v>57</v>
      </c>
      <c r="AA42" t="s">
        <v>57</v>
      </c>
      <c r="AB42" t="s">
        <v>57</v>
      </c>
      <c r="AC42" t="s">
        <v>57</v>
      </c>
      <c r="AD42" t="s">
        <v>57</v>
      </c>
      <c r="AE42" t="s">
        <v>57</v>
      </c>
    </row>
    <row r="43" spans="1:31" x14ac:dyDescent="0.2">
      <c r="A43" s="7">
        <v>39</v>
      </c>
      <c r="B43" t="s">
        <v>57</v>
      </c>
      <c r="C43" t="s">
        <v>57</v>
      </c>
      <c r="D43" t="s">
        <v>57</v>
      </c>
      <c r="E43" t="s">
        <v>57</v>
      </c>
      <c r="F43" t="s">
        <v>57</v>
      </c>
      <c r="G43" t="s">
        <v>57</v>
      </c>
      <c r="H43" t="s">
        <v>57</v>
      </c>
      <c r="I43" t="s">
        <v>57</v>
      </c>
      <c r="J43" t="s">
        <v>57</v>
      </c>
      <c r="K43" t="s">
        <v>57</v>
      </c>
      <c r="L43" t="s">
        <v>57</v>
      </c>
      <c r="M43" t="s">
        <v>57</v>
      </c>
      <c r="N43" t="s">
        <v>57</v>
      </c>
      <c r="O43" t="s">
        <v>57</v>
      </c>
      <c r="P43" t="s">
        <v>57</v>
      </c>
      <c r="Q43" t="s">
        <v>57</v>
      </c>
      <c r="R43" t="s">
        <v>57</v>
      </c>
      <c r="S43" t="s">
        <v>57</v>
      </c>
      <c r="T43" t="s">
        <v>57</v>
      </c>
      <c r="U43" t="s">
        <v>57</v>
      </c>
      <c r="V43" t="s">
        <v>57</v>
      </c>
      <c r="W43" t="s">
        <v>57</v>
      </c>
      <c r="X43" t="s">
        <v>57</v>
      </c>
      <c r="Y43" t="s">
        <v>57</v>
      </c>
      <c r="Z43" t="s">
        <v>57</v>
      </c>
      <c r="AA43" t="s">
        <v>57</v>
      </c>
      <c r="AB43" t="s">
        <v>57</v>
      </c>
      <c r="AC43" t="s">
        <v>57</v>
      </c>
      <c r="AD43" t="s">
        <v>57</v>
      </c>
      <c r="AE43" t="s">
        <v>57</v>
      </c>
    </row>
    <row r="44" spans="1:31" x14ac:dyDescent="0.2">
      <c r="A44" s="7">
        <v>40</v>
      </c>
      <c r="B44" t="s">
        <v>57</v>
      </c>
      <c r="C44" t="s">
        <v>57</v>
      </c>
      <c r="D44" t="s">
        <v>57</v>
      </c>
      <c r="E44" t="s">
        <v>57</v>
      </c>
      <c r="F44" t="s">
        <v>57</v>
      </c>
      <c r="G44" t="s">
        <v>57</v>
      </c>
      <c r="H44" t="s">
        <v>57</v>
      </c>
      <c r="I44" t="s">
        <v>57</v>
      </c>
      <c r="J44" t="s">
        <v>57</v>
      </c>
      <c r="K44" t="s">
        <v>58</v>
      </c>
      <c r="L44" t="s">
        <v>57</v>
      </c>
      <c r="M44" t="s">
        <v>57</v>
      </c>
      <c r="N44" t="s">
        <v>57</v>
      </c>
      <c r="O44" t="s">
        <v>57</v>
      </c>
      <c r="P44" t="s">
        <v>57</v>
      </c>
      <c r="Q44" t="s">
        <v>57</v>
      </c>
      <c r="R44" t="s">
        <v>57</v>
      </c>
      <c r="S44" t="s">
        <v>57</v>
      </c>
      <c r="T44" t="s">
        <v>57</v>
      </c>
      <c r="U44" t="s">
        <v>57</v>
      </c>
      <c r="V44" t="s">
        <v>57</v>
      </c>
      <c r="W44" t="s">
        <v>57</v>
      </c>
      <c r="X44" t="s">
        <v>57</v>
      </c>
      <c r="Y44" t="s">
        <v>57</v>
      </c>
      <c r="Z44" t="s">
        <v>57</v>
      </c>
      <c r="AA44" t="s">
        <v>57</v>
      </c>
      <c r="AB44" t="s">
        <v>57</v>
      </c>
      <c r="AC44" t="s">
        <v>57</v>
      </c>
      <c r="AD44" t="s">
        <v>57</v>
      </c>
      <c r="AE44" t="s">
        <v>57</v>
      </c>
    </row>
    <row r="45" spans="1:31" x14ac:dyDescent="0.2">
      <c r="A45" s="7">
        <v>41</v>
      </c>
      <c r="B45" t="s">
        <v>57</v>
      </c>
      <c r="C45" t="s">
        <v>57</v>
      </c>
      <c r="D45" t="s">
        <v>57</v>
      </c>
      <c r="E45" t="s">
        <v>57</v>
      </c>
      <c r="F45" t="s">
        <v>57</v>
      </c>
      <c r="G45" t="s">
        <v>57</v>
      </c>
      <c r="H45" t="s">
        <v>57</v>
      </c>
      <c r="I45" t="s">
        <v>57</v>
      </c>
      <c r="J45" t="s">
        <v>57</v>
      </c>
      <c r="K45" t="s">
        <v>57</v>
      </c>
      <c r="L45" t="s">
        <v>57</v>
      </c>
      <c r="M45" t="s">
        <v>57</v>
      </c>
      <c r="N45" t="s">
        <v>57</v>
      </c>
      <c r="O45" t="s">
        <v>57</v>
      </c>
      <c r="P45" t="s">
        <v>57</v>
      </c>
      <c r="Q45" t="s">
        <v>57</v>
      </c>
      <c r="R45" t="s">
        <v>57</v>
      </c>
      <c r="S45" t="s">
        <v>57</v>
      </c>
      <c r="T45" t="s">
        <v>57</v>
      </c>
      <c r="U45" t="s">
        <v>57</v>
      </c>
      <c r="V45" t="s">
        <v>57</v>
      </c>
      <c r="W45" t="s">
        <v>57</v>
      </c>
      <c r="X45" t="s">
        <v>57</v>
      </c>
      <c r="Y45" t="s">
        <v>57</v>
      </c>
      <c r="Z45" t="s">
        <v>57</v>
      </c>
      <c r="AA45" t="s">
        <v>57</v>
      </c>
      <c r="AB45" t="s">
        <v>57</v>
      </c>
      <c r="AC45" t="s">
        <v>57</v>
      </c>
      <c r="AD45" t="s">
        <v>57</v>
      </c>
      <c r="AE45" t="s">
        <v>57</v>
      </c>
    </row>
    <row r="46" spans="1:31" x14ac:dyDescent="0.2">
      <c r="A46" s="7">
        <v>42</v>
      </c>
      <c r="B46" t="s">
        <v>57</v>
      </c>
      <c r="C46" t="s">
        <v>57</v>
      </c>
      <c r="D46" t="s">
        <v>57</v>
      </c>
      <c r="E46" t="s">
        <v>57</v>
      </c>
      <c r="F46" t="s">
        <v>57</v>
      </c>
      <c r="G46" t="s">
        <v>57</v>
      </c>
      <c r="H46" t="s">
        <v>57</v>
      </c>
      <c r="I46" t="s">
        <v>57</v>
      </c>
      <c r="J46" t="s">
        <v>57</v>
      </c>
      <c r="K46" t="s">
        <v>57</v>
      </c>
      <c r="L46" t="s">
        <v>57</v>
      </c>
      <c r="M46" t="s">
        <v>57</v>
      </c>
      <c r="N46" t="s">
        <v>57</v>
      </c>
      <c r="O46" t="s">
        <v>57</v>
      </c>
      <c r="P46" t="s">
        <v>57</v>
      </c>
      <c r="Q46" t="s">
        <v>57</v>
      </c>
      <c r="R46" t="s">
        <v>57</v>
      </c>
      <c r="S46" t="s">
        <v>57</v>
      </c>
      <c r="T46" t="s">
        <v>57</v>
      </c>
      <c r="U46" t="s">
        <v>57</v>
      </c>
      <c r="V46" t="s">
        <v>57</v>
      </c>
      <c r="W46" t="s">
        <v>57</v>
      </c>
      <c r="X46" t="s">
        <v>57</v>
      </c>
      <c r="Y46" t="s">
        <v>57</v>
      </c>
      <c r="Z46" t="s">
        <v>57</v>
      </c>
      <c r="AA46" t="s">
        <v>57</v>
      </c>
      <c r="AB46" t="s">
        <v>57</v>
      </c>
      <c r="AC46" t="s">
        <v>57</v>
      </c>
      <c r="AD46" t="s">
        <v>57</v>
      </c>
      <c r="AE46" t="s">
        <v>57</v>
      </c>
    </row>
    <row r="47" spans="1:31" x14ac:dyDescent="0.2">
      <c r="A47" s="7">
        <v>43</v>
      </c>
      <c r="B47" t="s">
        <v>57</v>
      </c>
      <c r="C47" t="s">
        <v>57</v>
      </c>
      <c r="D47" t="s">
        <v>57</v>
      </c>
      <c r="E47" t="s">
        <v>57</v>
      </c>
      <c r="F47" t="s">
        <v>57</v>
      </c>
      <c r="G47" t="s">
        <v>57</v>
      </c>
      <c r="H47" t="s">
        <v>57</v>
      </c>
      <c r="I47" t="s">
        <v>57</v>
      </c>
      <c r="J47" t="s">
        <v>57</v>
      </c>
      <c r="K47" t="s">
        <v>57</v>
      </c>
      <c r="L47" t="s">
        <v>57</v>
      </c>
      <c r="M47" t="s">
        <v>57</v>
      </c>
      <c r="N47" t="s">
        <v>57</v>
      </c>
      <c r="O47" t="s">
        <v>57</v>
      </c>
      <c r="P47" t="s">
        <v>57</v>
      </c>
      <c r="Q47" t="s">
        <v>57</v>
      </c>
      <c r="R47" t="s">
        <v>57</v>
      </c>
      <c r="S47" t="s">
        <v>57</v>
      </c>
      <c r="T47" t="s">
        <v>57</v>
      </c>
      <c r="U47" t="s">
        <v>58</v>
      </c>
      <c r="V47" t="s">
        <v>57</v>
      </c>
      <c r="W47" t="s">
        <v>57</v>
      </c>
      <c r="X47" t="s">
        <v>57</v>
      </c>
      <c r="Y47" t="s">
        <v>57</v>
      </c>
      <c r="Z47" t="s">
        <v>57</v>
      </c>
      <c r="AA47" t="s">
        <v>57</v>
      </c>
      <c r="AB47" t="s">
        <v>57</v>
      </c>
      <c r="AC47" t="s">
        <v>57</v>
      </c>
      <c r="AD47" t="s">
        <v>57</v>
      </c>
      <c r="AE47" t="s">
        <v>57</v>
      </c>
    </row>
    <row r="48" spans="1:31" x14ac:dyDescent="0.2">
      <c r="A48" s="7">
        <v>44</v>
      </c>
      <c r="B48" t="s">
        <v>57</v>
      </c>
      <c r="C48" t="s">
        <v>57</v>
      </c>
      <c r="D48" t="s">
        <v>57</v>
      </c>
      <c r="E48" t="s">
        <v>57</v>
      </c>
      <c r="F48" t="s">
        <v>57</v>
      </c>
      <c r="G48" t="s">
        <v>57</v>
      </c>
      <c r="H48" t="s">
        <v>57</v>
      </c>
      <c r="I48" t="s">
        <v>57</v>
      </c>
      <c r="J48" t="s">
        <v>57</v>
      </c>
      <c r="K48" t="s">
        <v>57</v>
      </c>
      <c r="L48" t="s">
        <v>57</v>
      </c>
      <c r="M48" t="s">
        <v>57</v>
      </c>
      <c r="N48" t="s">
        <v>57</v>
      </c>
      <c r="O48" t="s">
        <v>57</v>
      </c>
      <c r="P48" t="s">
        <v>57</v>
      </c>
      <c r="Q48" t="s">
        <v>57</v>
      </c>
      <c r="R48" t="s">
        <v>57</v>
      </c>
      <c r="S48" t="s">
        <v>57</v>
      </c>
      <c r="T48" t="s">
        <v>57</v>
      </c>
      <c r="U48" t="s">
        <v>57</v>
      </c>
      <c r="V48" t="s">
        <v>57</v>
      </c>
      <c r="W48" t="s">
        <v>57</v>
      </c>
      <c r="X48" t="s">
        <v>57</v>
      </c>
      <c r="Y48" t="s">
        <v>57</v>
      </c>
      <c r="Z48" t="s">
        <v>57</v>
      </c>
      <c r="AA48" t="s">
        <v>57</v>
      </c>
      <c r="AB48" t="s">
        <v>57</v>
      </c>
      <c r="AC48" t="s">
        <v>57</v>
      </c>
      <c r="AD48" t="s">
        <v>57</v>
      </c>
      <c r="AE48" t="s">
        <v>57</v>
      </c>
    </row>
    <row r="49" spans="1:31" x14ac:dyDescent="0.2">
      <c r="A49" s="7">
        <v>45</v>
      </c>
      <c r="B49" t="s">
        <v>57</v>
      </c>
      <c r="C49" t="s">
        <v>57</v>
      </c>
      <c r="D49" t="s">
        <v>57</v>
      </c>
      <c r="E49" t="s">
        <v>57</v>
      </c>
      <c r="F49" t="s">
        <v>57</v>
      </c>
      <c r="G49" t="s">
        <v>57</v>
      </c>
      <c r="H49" t="s">
        <v>57</v>
      </c>
      <c r="I49" t="s">
        <v>57</v>
      </c>
      <c r="J49" t="s">
        <v>57</v>
      </c>
      <c r="K49" t="s">
        <v>57</v>
      </c>
      <c r="L49" t="s">
        <v>57</v>
      </c>
      <c r="M49" t="s">
        <v>57</v>
      </c>
      <c r="N49" t="s">
        <v>57</v>
      </c>
      <c r="O49" t="s">
        <v>57</v>
      </c>
      <c r="P49" t="s">
        <v>57</v>
      </c>
      <c r="Q49" t="s">
        <v>57</v>
      </c>
      <c r="R49" t="s">
        <v>57</v>
      </c>
      <c r="S49" t="s">
        <v>57</v>
      </c>
      <c r="T49" t="s">
        <v>58</v>
      </c>
      <c r="U49" t="s">
        <v>58</v>
      </c>
      <c r="V49" t="s">
        <v>57</v>
      </c>
      <c r="W49" t="s">
        <v>57</v>
      </c>
      <c r="X49" t="s">
        <v>57</v>
      </c>
      <c r="Y49" t="s">
        <v>57</v>
      </c>
      <c r="Z49" t="s">
        <v>57</v>
      </c>
      <c r="AA49" t="s">
        <v>57</v>
      </c>
      <c r="AB49" t="s">
        <v>57</v>
      </c>
      <c r="AC49" t="s">
        <v>57</v>
      </c>
      <c r="AD49" t="s">
        <v>57</v>
      </c>
      <c r="AE49" t="s">
        <v>57</v>
      </c>
    </row>
    <row r="50" spans="1:31" x14ac:dyDescent="0.2">
      <c r="A50" s="7">
        <v>46</v>
      </c>
      <c r="B50" t="s">
        <v>57</v>
      </c>
      <c r="C50" t="s">
        <v>57</v>
      </c>
      <c r="D50" t="s">
        <v>57</v>
      </c>
      <c r="E50" t="s">
        <v>57</v>
      </c>
      <c r="F50" t="s">
        <v>57</v>
      </c>
      <c r="G50" t="s">
        <v>57</v>
      </c>
      <c r="H50" t="s">
        <v>57</v>
      </c>
      <c r="I50" t="s">
        <v>57</v>
      </c>
      <c r="J50" t="s">
        <v>57</v>
      </c>
      <c r="K50" t="s">
        <v>57</v>
      </c>
      <c r="L50" t="s">
        <v>57</v>
      </c>
      <c r="M50" t="s">
        <v>57</v>
      </c>
      <c r="N50" t="s">
        <v>57</v>
      </c>
      <c r="O50" t="s">
        <v>57</v>
      </c>
      <c r="P50" t="s">
        <v>57</v>
      </c>
      <c r="Q50" t="s">
        <v>57</v>
      </c>
      <c r="R50" t="s">
        <v>57</v>
      </c>
      <c r="S50" t="s">
        <v>57</v>
      </c>
      <c r="T50" t="s">
        <v>57</v>
      </c>
      <c r="U50" t="s">
        <v>57</v>
      </c>
      <c r="V50" t="s">
        <v>57</v>
      </c>
      <c r="W50" t="s">
        <v>57</v>
      </c>
      <c r="X50" t="s">
        <v>57</v>
      </c>
      <c r="Y50" t="s">
        <v>57</v>
      </c>
      <c r="Z50" t="s">
        <v>57</v>
      </c>
      <c r="AA50" t="s">
        <v>57</v>
      </c>
      <c r="AB50" t="s">
        <v>57</v>
      </c>
      <c r="AC50" t="s">
        <v>57</v>
      </c>
      <c r="AD50" t="s">
        <v>57</v>
      </c>
      <c r="AE50" t="s">
        <v>57</v>
      </c>
    </row>
    <row r="51" spans="1:31" x14ac:dyDescent="0.2">
      <c r="A51" s="7">
        <v>47</v>
      </c>
      <c r="B51" t="s">
        <v>57</v>
      </c>
      <c r="C51" t="s">
        <v>57</v>
      </c>
      <c r="D51" t="s">
        <v>57</v>
      </c>
      <c r="E51" t="s">
        <v>57</v>
      </c>
      <c r="F51" t="s">
        <v>57</v>
      </c>
      <c r="G51" t="s">
        <v>57</v>
      </c>
      <c r="H51" t="s">
        <v>57</v>
      </c>
      <c r="I51" t="s">
        <v>57</v>
      </c>
      <c r="J51" t="s">
        <v>57</v>
      </c>
      <c r="K51" t="s">
        <v>57</v>
      </c>
      <c r="L51" t="s">
        <v>57</v>
      </c>
      <c r="M51" t="s">
        <v>57</v>
      </c>
      <c r="N51" t="s">
        <v>57</v>
      </c>
      <c r="O51" t="s">
        <v>57</v>
      </c>
      <c r="P51" t="s">
        <v>57</v>
      </c>
      <c r="Q51" t="s">
        <v>57</v>
      </c>
      <c r="R51" t="s">
        <v>57</v>
      </c>
      <c r="S51" t="s">
        <v>57</v>
      </c>
      <c r="T51" t="s">
        <v>57</v>
      </c>
      <c r="U51" t="s">
        <v>57</v>
      </c>
      <c r="V51" t="s">
        <v>57</v>
      </c>
      <c r="W51" t="s">
        <v>57</v>
      </c>
      <c r="X51" t="s">
        <v>57</v>
      </c>
      <c r="Y51" t="s">
        <v>57</v>
      </c>
      <c r="Z51" t="s">
        <v>57</v>
      </c>
      <c r="AA51" t="s">
        <v>57</v>
      </c>
      <c r="AB51" t="s">
        <v>57</v>
      </c>
      <c r="AC51" t="s">
        <v>57</v>
      </c>
      <c r="AD51" t="s">
        <v>57</v>
      </c>
      <c r="AE51" t="s">
        <v>57</v>
      </c>
    </row>
    <row r="52" spans="1:31" x14ac:dyDescent="0.2">
      <c r="A52" s="7">
        <v>48</v>
      </c>
      <c r="B52" t="s">
        <v>57</v>
      </c>
      <c r="C52" t="s">
        <v>57</v>
      </c>
      <c r="D52" t="s">
        <v>57</v>
      </c>
      <c r="E52" t="s">
        <v>57</v>
      </c>
      <c r="F52" t="s">
        <v>57</v>
      </c>
      <c r="G52" t="s">
        <v>57</v>
      </c>
      <c r="H52" t="s">
        <v>57</v>
      </c>
      <c r="I52" t="s">
        <v>57</v>
      </c>
      <c r="J52" t="s">
        <v>57</v>
      </c>
      <c r="K52" t="s">
        <v>57</v>
      </c>
      <c r="L52" t="s">
        <v>57</v>
      </c>
      <c r="M52" t="s">
        <v>57</v>
      </c>
      <c r="N52" t="s">
        <v>57</v>
      </c>
      <c r="O52" t="s">
        <v>57</v>
      </c>
      <c r="P52" t="s">
        <v>57</v>
      </c>
      <c r="Q52" t="s">
        <v>57</v>
      </c>
      <c r="R52" t="s">
        <v>58</v>
      </c>
      <c r="S52" t="s">
        <v>57</v>
      </c>
      <c r="T52" t="s">
        <v>57</v>
      </c>
      <c r="U52" t="s">
        <v>57</v>
      </c>
      <c r="V52" t="s">
        <v>57</v>
      </c>
      <c r="W52" t="s">
        <v>57</v>
      </c>
      <c r="X52" t="s">
        <v>57</v>
      </c>
      <c r="Y52" t="s">
        <v>57</v>
      </c>
      <c r="Z52" t="s">
        <v>57</v>
      </c>
      <c r="AA52" t="s">
        <v>57</v>
      </c>
      <c r="AB52" t="s">
        <v>57</v>
      </c>
      <c r="AC52" t="s">
        <v>57</v>
      </c>
      <c r="AD52" t="s">
        <v>57</v>
      </c>
      <c r="AE52" t="s">
        <v>57</v>
      </c>
    </row>
    <row r="53" spans="1:31" x14ac:dyDescent="0.2">
      <c r="A53" s="7">
        <v>49</v>
      </c>
      <c r="B53" t="s">
        <v>58</v>
      </c>
      <c r="C53" t="s">
        <v>57</v>
      </c>
      <c r="D53" t="s">
        <v>57</v>
      </c>
      <c r="E53" t="s">
        <v>57</v>
      </c>
      <c r="F53" t="s">
        <v>57</v>
      </c>
      <c r="G53" t="s">
        <v>57</v>
      </c>
      <c r="H53" t="s">
        <v>57</v>
      </c>
      <c r="I53" t="s">
        <v>57</v>
      </c>
      <c r="J53" t="s">
        <v>57</v>
      </c>
      <c r="K53" t="s">
        <v>57</v>
      </c>
      <c r="L53" t="s">
        <v>57</v>
      </c>
      <c r="M53" t="s">
        <v>57</v>
      </c>
      <c r="N53" t="s">
        <v>57</v>
      </c>
      <c r="O53" t="s">
        <v>57</v>
      </c>
      <c r="P53" t="s">
        <v>57</v>
      </c>
      <c r="Q53" t="s">
        <v>57</v>
      </c>
      <c r="R53" t="s">
        <v>57</v>
      </c>
      <c r="S53" t="s">
        <v>57</v>
      </c>
      <c r="T53" t="s">
        <v>57</v>
      </c>
      <c r="U53" t="s">
        <v>57</v>
      </c>
      <c r="V53" t="s">
        <v>57</v>
      </c>
      <c r="W53" t="s">
        <v>57</v>
      </c>
      <c r="X53" t="s">
        <v>57</v>
      </c>
      <c r="Y53" t="s">
        <v>57</v>
      </c>
      <c r="Z53" t="s">
        <v>57</v>
      </c>
      <c r="AA53" t="s">
        <v>57</v>
      </c>
      <c r="AB53" t="s">
        <v>57</v>
      </c>
      <c r="AC53" t="s">
        <v>57</v>
      </c>
      <c r="AD53" t="s">
        <v>57</v>
      </c>
      <c r="AE53" t="s">
        <v>57</v>
      </c>
    </row>
    <row r="54" spans="1:31" x14ac:dyDescent="0.2">
      <c r="A54" s="7">
        <v>50</v>
      </c>
      <c r="B54" t="s">
        <v>57</v>
      </c>
      <c r="C54" t="s">
        <v>57</v>
      </c>
      <c r="D54" t="s">
        <v>57</v>
      </c>
      <c r="E54" t="s">
        <v>57</v>
      </c>
      <c r="F54" t="s">
        <v>57</v>
      </c>
      <c r="G54" t="s">
        <v>57</v>
      </c>
      <c r="H54" t="s">
        <v>57</v>
      </c>
      <c r="I54" t="s">
        <v>57</v>
      </c>
      <c r="J54" t="s">
        <v>57</v>
      </c>
      <c r="K54" t="s">
        <v>57</v>
      </c>
      <c r="L54" t="s">
        <v>57</v>
      </c>
      <c r="M54" t="s">
        <v>57</v>
      </c>
      <c r="N54" t="s">
        <v>57</v>
      </c>
      <c r="O54" t="s">
        <v>57</v>
      </c>
      <c r="P54" t="s">
        <v>57</v>
      </c>
      <c r="Q54" t="s">
        <v>57</v>
      </c>
      <c r="R54" t="s">
        <v>57</v>
      </c>
      <c r="S54" t="s">
        <v>57</v>
      </c>
      <c r="T54" t="s">
        <v>57</v>
      </c>
      <c r="U54" t="s">
        <v>57</v>
      </c>
      <c r="V54" t="s">
        <v>57</v>
      </c>
      <c r="W54" t="s">
        <v>57</v>
      </c>
      <c r="X54" t="s">
        <v>57</v>
      </c>
      <c r="Y54" t="s">
        <v>57</v>
      </c>
      <c r="Z54" t="s">
        <v>57</v>
      </c>
      <c r="AA54" t="s">
        <v>57</v>
      </c>
      <c r="AB54" t="s">
        <v>57</v>
      </c>
      <c r="AC54" t="s">
        <v>57</v>
      </c>
      <c r="AD54" t="s">
        <v>57</v>
      </c>
      <c r="AE54" t="s">
        <v>57</v>
      </c>
    </row>
    <row r="55" spans="1:31" x14ac:dyDescent="0.2">
      <c r="A55" s="7">
        <v>51</v>
      </c>
      <c r="B55" t="s">
        <v>57</v>
      </c>
      <c r="C55" t="s">
        <v>57</v>
      </c>
      <c r="D55" t="s">
        <v>57</v>
      </c>
      <c r="E55" t="s">
        <v>57</v>
      </c>
      <c r="F55" t="s">
        <v>57</v>
      </c>
      <c r="G55" t="s">
        <v>57</v>
      </c>
      <c r="H55" t="s">
        <v>57</v>
      </c>
      <c r="I55" t="s">
        <v>57</v>
      </c>
      <c r="J55" t="s">
        <v>57</v>
      </c>
      <c r="K55" t="s">
        <v>57</v>
      </c>
      <c r="L55" t="s">
        <v>57</v>
      </c>
      <c r="M55" t="s">
        <v>57</v>
      </c>
      <c r="N55" t="s">
        <v>57</v>
      </c>
      <c r="O55" t="s">
        <v>57</v>
      </c>
      <c r="P55" t="s">
        <v>57</v>
      </c>
      <c r="Q55" t="s">
        <v>57</v>
      </c>
      <c r="R55" t="s">
        <v>57</v>
      </c>
      <c r="S55" t="s">
        <v>57</v>
      </c>
      <c r="T55" t="s">
        <v>57</v>
      </c>
      <c r="U55" t="s">
        <v>57</v>
      </c>
      <c r="V55" t="s">
        <v>57</v>
      </c>
      <c r="W55" t="s">
        <v>57</v>
      </c>
      <c r="X55" t="s">
        <v>57</v>
      </c>
      <c r="Y55" t="s">
        <v>57</v>
      </c>
      <c r="Z55" t="s">
        <v>57</v>
      </c>
      <c r="AA55" t="s">
        <v>57</v>
      </c>
      <c r="AB55" t="s">
        <v>57</v>
      </c>
      <c r="AC55" t="s">
        <v>57</v>
      </c>
      <c r="AD55" t="s">
        <v>57</v>
      </c>
      <c r="AE55" t="s">
        <v>57</v>
      </c>
    </row>
    <row r="56" spans="1:31" x14ac:dyDescent="0.2">
      <c r="A56" s="7">
        <v>52</v>
      </c>
      <c r="B56" t="s">
        <v>57</v>
      </c>
      <c r="C56" t="s">
        <v>57</v>
      </c>
      <c r="D56" t="s">
        <v>57</v>
      </c>
      <c r="E56" t="s">
        <v>57</v>
      </c>
      <c r="F56" t="s">
        <v>57</v>
      </c>
      <c r="G56" t="s">
        <v>57</v>
      </c>
      <c r="H56" t="s">
        <v>57</v>
      </c>
      <c r="I56" t="s">
        <v>57</v>
      </c>
      <c r="J56" t="s">
        <v>57</v>
      </c>
      <c r="K56" t="s">
        <v>57</v>
      </c>
      <c r="L56" t="s">
        <v>57</v>
      </c>
      <c r="M56" t="s">
        <v>57</v>
      </c>
      <c r="N56" t="s">
        <v>57</v>
      </c>
      <c r="O56" t="s">
        <v>57</v>
      </c>
      <c r="P56" t="s">
        <v>57</v>
      </c>
      <c r="Q56" t="s">
        <v>57</v>
      </c>
      <c r="R56" t="s">
        <v>57</v>
      </c>
      <c r="S56" t="s">
        <v>57</v>
      </c>
      <c r="T56" t="s">
        <v>57</v>
      </c>
      <c r="U56" t="s">
        <v>57</v>
      </c>
      <c r="V56" t="s">
        <v>57</v>
      </c>
      <c r="W56" t="s">
        <v>57</v>
      </c>
      <c r="X56" t="s">
        <v>57</v>
      </c>
      <c r="Y56" t="s">
        <v>57</v>
      </c>
      <c r="Z56" t="s">
        <v>57</v>
      </c>
      <c r="AA56" t="s">
        <v>57</v>
      </c>
      <c r="AB56" t="s">
        <v>57</v>
      </c>
      <c r="AC56" t="s">
        <v>57</v>
      </c>
      <c r="AD56" t="s">
        <v>57</v>
      </c>
      <c r="AE56" t="s">
        <v>57</v>
      </c>
    </row>
    <row r="57" spans="1:31" x14ac:dyDescent="0.2">
      <c r="A57" s="7">
        <v>53</v>
      </c>
      <c r="B57" t="s">
        <v>57</v>
      </c>
      <c r="C57" t="s">
        <v>57</v>
      </c>
      <c r="D57" t="s">
        <v>57</v>
      </c>
      <c r="E57" t="s">
        <v>57</v>
      </c>
      <c r="F57" t="s">
        <v>57</v>
      </c>
      <c r="G57" t="s">
        <v>57</v>
      </c>
      <c r="H57" t="s">
        <v>57</v>
      </c>
      <c r="I57" t="s">
        <v>57</v>
      </c>
      <c r="J57" t="s">
        <v>57</v>
      </c>
      <c r="K57" t="s">
        <v>57</v>
      </c>
      <c r="L57" t="s">
        <v>57</v>
      </c>
      <c r="M57" t="s">
        <v>57</v>
      </c>
      <c r="N57" t="s">
        <v>57</v>
      </c>
      <c r="O57" t="s">
        <v>57</v>
      </c>
      <c r="P57" t="s">
        <v>57</v>
      </c>
      <c r="Q57" t="s">
        <v>57</v>
      </c>
      <c r="R57" t="s">
        <v>57</v>
      </c>
      <c r="S57" t="s">
        <v>57</v>
      </c>
      <c r="T57" t="s">
        <v>57</v>
      </c>
      <c r="U57" t="s">
        <v>57</v>
      </c>
      <c r="V57" t="s">
        <v>57</v>
      </c>
      <c r="W57" t="s">
        <v>57</v>
      </c>
      <c r="X57" t="s">
        <v>57</v>
      </c>
      <c r="Y57" t="s">
        <v>57</v>
      </c>
      <c r="Z57" t="s">
        <v>57</v>
      </c>
      <c r="AA57" t="s">
        <v>57</v>
      </c>
      <c r="AB57" t="s">
        <v>57</v>
      </c>
      <c r="AC57" t="s">
        <v>57</v>
      </c>
      <c r="AD57" t="s">
        <v>57</v>
      </c>
      <c r="AE57" t="s">
        <v>57</v>
      </c>
    </row>
    <row r="58" spans="1:31" x14ac:dyDescent="0.2">
      <c r="A58" s="7">
        <v>54</v>
      </c>
      <c r="B58" t="s">
        <v>57</v>
      </c>
      <c r="C58" t="s">
        <v>57</v>
      </c>
      <c r="D58" t="s">
        <v>57</v>
      </c>
      <c r="E58" t="s">
        <v>57</v>
      </c>
      <c r="F58" t="s">
        <v>57</v>
      </c>
      <c r="G58" t="s">
        <v>57</v>
      </c>
      <c r="H58" t="s">
        <v>57</v>
      </c>
      <c r="I58" t="s">
        <v>57</v>
      </c>
      <c r="J58" t="s">
        <v>57</v>
      </c>
      <c r="K58" t="s">
        <v>57</v>
      </c>
      <c r="L58" t="s">
        <v>57</v>
      </c>
      <c r="M58" t="s">
        <v>57</v>
      </c>
      <c r="N58" t="s">
        <v>57</v>
      </c>
      <c r="O58" t="s">
        <v>57</v>
      </c>
      <c r="P58" t="s">
        <v>57</v>
      </c>
      <c r="Q58" t="s">
        <v>57</v>
      </c>
      <c r="R58" t="s">
        <v>57</v>
      </c>
      <c r="S58" t="s">
        <v>57</v>
      </c>
      <c r="T58" t="s">
        <v>57</v>
      </c>
      <c r="U58" t="s">
        <v>57</v>
      </c>
      <c r="V58" t="s">
        <v>57</v>
      </c>
      <c r="W58" t="s">
        <v>57</v>
      </c>
      <c r="X58" t="s">
        <v>57</v>
      </c>
      <c r="Y58" t="s">
        <v>57</v>
      </c>
      <c r="Z58" t="s">
        <v>57</v>
      </c>
      <c r="AA58" t="s">
        <v>57</v>
      </c>
      <c r="AB58" t="s">
        <v>57</v>
      </c>
      <c r="AC58" t="s">
        <v>57</v>
      </c>
      <c r="AD58" t="s">
        <v>57</v>
      </c>
      <c r="AE58" t="s">
        <v>57</v>
      </c>
    </row>
    <row r="59" spans="1:31" x14ac:dyDescent="0.2">
      <c r="A59" s="7">
        <v>55</v>
      </c>
      <c r="B59" t="s">
        <v>57</v>
      </c>
      <c r="C59" t="s">
        <v>57</v>
      </c>
      <c r="D59" t="s">
        <v>57</v>
      </c>
      <c r="E59" t="s">
        <v>57</v>
      </c>
      <c r="F59" t="s">
        <v>57</v>
      </c>
      <c r="G59" t="s">
        <v>57</v>
      </c>
      <c r="H59" t="s">
        <v>57</v>
      </c>
      <c r="I59" t="s">
        <v>57</v>
      </c>
      <c r="J59" t="s">
        <v>57</v>
      </c>
      <c r="K59" t="s">
        <v>57</v>
      </c>
      <c r="L59" t="s">
        <v>57</v>
      </c>
      <c r="M59" t="s">
        <v>57</v>
      </c>
      <c r="N59" t="s">
        <v>57</v>
      </c>
      <c r="O59" t="s">
        <v>57</v>
      </c>
      <c r="P59" t="s">
        <v>57</v>
      </c>
      <c r="Q59" t="s">
        <v>57</v>
      </c>
      <c r="R59" t="s">
        <v>57</v>
      </c>
      <c r="S59" t="s">
        <v>57</v>
      </c>
      <c r="T59" t="s">
        <v>57</v>
      </c>
      <c r="U59" t="s">
        <v>57</v>
      </c>
      <c r="V59" t="s">
        <v>57</v>
      </c>
      <c r="W59" t="s">
        <v>57</v>
      </c>
      <c r="X59" t="s">
        <v>57</v>
      </c>
      <c r="Y59" t="s">
        <v>57</v>
      </c>
      <c r="Z59" t="s">
        <v>57</v>
      </c>
      <c r="AA59" t="s">
        <v>57</v>
      </c>
      <c r="AB59" t="s">
        <v>58</v>
      </c>
      <c r="AC59" t="s">
        <v>57</v>
      </c>
      <c r="AD59" t="s">
        <v>57</v>
      </c>
      <c r="AE59" t="s">
        <v>57</v>
      </c>
    </row>
    <row r="60" spans="1:31" x14ac:dyDescent="0.2">
      <c r="A60" s="7">
        <v>56</v>
      </c>
      <c r="B60" t="s">
        <v>57</v>
      </c>
      <c r="C60" t="s">
        <v>57</v>
      </c>
      <c r="D60" t="s">
        <v>57</v>
      </c>
      <c r="E60" t="s">
        <v>57</v>
      </c>
      <c r="F60" t="s">
        <v>57</v>
      </c>
      <c r="G60" t="s">
        <v>57</v>
      </c>
      <c r="H60" t="s">
        <v>57</v>
      </c>
      <c r="I60" t="s">
        <v>57</v>
      </c>
      <c r="J60" t="s">
        <v>57</v>
      </c>
      <c r="K60" t="s">
        <v>57</v>
      </c>
      <c r="L60" t="s">
        <v>58</v>
      </c>
      <c r="M60" t="s">
        <v>57</v>
      </c>
      <c r="N60" t="s">
        <v>57</v>
      </c>
      <c r="O60" t="s">
        <v>57</v>
      </c>
      <c r="P60" t="s">
        <v>57</v>
      </c>
      <c r="Q60" t="s">
        <v>57</v>
      </c>
      <c r="R60" t="s">
        <v>57</v>
      </c>
      <c r="S60" t="s">
        <v>57</v>
      </c>
      <c r="T60" t="s">
        <v>57</v>
      </c>
      <c r="U60" t="s">
        <v>57</v>
      </c>
      <c r="V60" t="s">
        <v>57</v>
      </c>
      <c r="W60" t="s">
        <v>57</v>
      </c>
      <c r="X60" t="s">
        <v>57</v>
      </c>
      <c r="Y60" t="s">
        <v>57</v>
      </c>
      <c r="Z60" t="s">
        <v>57</v>
      </c>
      <c r="AA60" t="s">
        <v>57</v>
      </c>
      <c r="AB60" t="s">
        <v>57</v>
      </c>
      <c r="AC60" t="s">
        <v>57</v>
      </c>
      <c r="AD60" t="s">
        <v>57</v>
      </c>
      <c r="AE60" t="s">
        <v>57</v>
      </c>
    </row>
    <row r="61" spans="1:31" x14ac:dyDescent="0.2">
      <c r="A61" s="7">
        <v>57</v>
      </c>
      <c r="B61" t="s">
        <v>57</v>
      </c>
      <c r="C61" t="s">
        <v>57</v>
      </c>
      <c r="D61" t="s">
        <v>57</v>
      </c>
      <c r="E61" t="s">
        <v>57</v>
      </c>
      <c r="F61" t="s">
        <v>57</v>
      </c>
      <c r="G61" t="s">
        <v>58</v>
      </c>
      <c r="H61" t="s">
        <v>57</v>
      </c>
      <c r="I61" t="s">
        <v>57</v>
      </c>
      <c r="J61" t="s">
        <v>57</v>
      </c>
      <c r="K61" t="s">
        <v>57</v>
      </c>
      <c r="L61" t="s">
        <v>57</v>
      </c>
      <c r="M61" t="s">
        <v>57</v>
      </c>
      <c r="N61" t="s">
        <v>57</v>
      </c>
      <c r="O61" t="s">
        <v>57</v>
      </c>
      <c r="P61" t="s">
        <v>57</v>
      </c>
      <c r="Q61" t="s">
        <v>57</v>
      </c>
      <c r="R61" t="s">
        <v>57</v>
      </c>
      <c r="S61" t="s">
        <v>57</v>
      </c>
      <c r="T61" t="s">
        <v>57</v>
      </c>
      <c r="U61" t="s">
        <v>57</v>
      </c>
      <c r="V61" t="s">
        <v>57</v>
      </c>
      <c r="W61" t="s">
        <v>57</v>
      </c>
      <c r="X61" t="s">
        <v>57</v>
      </c>
      <c r="Y61" t="s">
        <v>57</v>
      </c>
      <c r="Z61" t="s">
        <v>57</v>
      </c>
      <c r="AA61" t="s">
        <v>57</v>
      </c>
      <c r="AB61" t="s">
        <v>57</v>
      </c>
      <c r="AC61" t="s">
        <v>57</v>
      </c>
      <c r="AD61" t="s">
        <v>57</v>
      </c>
      <c r="AE61" t="s">
        <v>57</v>
      </c>
    </row>
    <row r="62" spans="1:31" x14ac:dyDescent="0.2">
      <c r="A62" s="7">
        <v>58</v>
      </c>
      <c r="B62" t="s">
        <v>57</v>
      </c>
      <c r="C62" t="s">
        <v>57</v>
      </c>
      <c r="D62" t="s">
        <v>57</v>
      </c>
      <c r="E62" t="s">
        <v>57</v>
      </c>
      <c r="F62" t="s">
        <v>57</v>
      </c>
      <c r="G62" t="s">
        <v>57</v>
      </c>
      <c r="H62" t="s">
        <v>58</v>
      </c>
      <c r="I62" t="s">
        <v>57</v>
      </c>
      <c r="J62" t="s">
        <v>57</v>
      </c>
      <c r="K62" t="s">
        <v>57</v>
      </c>
      <c r="L62" t="s">
        <v>57</v>
      </c>
      <c r="M62" t="s">
        <v>57</v>
      </c>
      <c r="N62" t="s">
        <v>57</v>
      </c>
      <c r="O62" t="s">
        <v>57</v>
      </c>
      <c r="P62" t="s">
        <v>57</v>
      </c>
      <c r="Q62" t="s">
        <v>57</v>
      </c>
      <c r="R62" t="s">
        <v>57</v>
      </c>
      <c r="S62" t="s">
        <v>57</v>
      </c>
      <c r="T62" t="s">
        <v>57</v>
      </c>
      <c r="U62" t="s">
        <v>57</v>
      </c>
      <c r="V62" t="s">
        <v>57</v>
      </c>
      <c r="W62" t="s">
        <v>57</v>
      </c>
      <c r="X62" t="s">
        <v>57</v>
      </c>
      <c r="Y62" t="s">
        <v>57</v>
      </c>
      <c r="Z62" t="s">
        <v>57</v>
      </c>
      <c r="AA62" t="s">
        <v>57</v>
      </c>
      <c r="AB62" t="s">
        <v>57</v>
      </c>
      <c r="AC62" t="s">
        <v>57</v>
      </c>
      <c r="AD62" t="s">
        <v>57</v>
      </c>
      <c r="AE62" t="s">
        <v>57</v>
      </c>
    </row>
    <row r="63" spans="1:31" x14ac:dyDescent="0.2">
      <c r="A63" s="7">
        <v>59</v>
      </c>
      <c r="B63" t="s">
        <v>58</v>
      </c>
      <c r="C63" t="s">
        <v>57</v>
      </c>
      <c r="D63" t="s">
        <v>57</v>
      </c>
      <c r="E63" t="s">
        <v>57</v>
      </c>
      <c r="F63" t="s">
        <v>57</v>
      </c>
      <c r="G63" t="s">
        <v>57</v>
      </c>
      <c r="H63" t="s">
        <v>57</v>
      </c>
      <c r="I63" t="s">
        <v>57</v>
      </c>
      <c r="J63" t="s">
        <v>57</v>
      </c>
      <c r="K63" t="s">
        <v>57</v>
      </c>
      <c r="L63" t="s">
        <v>57</v>
      </c>
      <c r="M63" t="s">
        <v>57</v>
      </c>
      <c r="N63" t="s">
        <v>57</v>
      </c>
      <c r="O63" t="s">
        <v>57</v>
      </c>
      <c r="P63" t="s">
        <v>57</v>
      </c>
      <c r="Q63" t="s">
        <v>57</v>
      </c>
      <c r="R63" t="s">
        <v>57</v>
      </c>
      <c r="S63" t="s">
        <v>57</v>
      </c>
      <c r="T63" t="s">
        <v>57</v>
      </c>
      <c r="U63" t="s">
        <v>57</v>
      </c>
      <c r="V63" t="s">
        <v>57</v>
      </c>
      <c r="W63" t="s">
        <v>57</v>
      </c>
      <c r="X63" t="s">
        <v>57</v>
      </c>
      <c r="Y63" t="s">
        <v>57</v>
      </c>
      <c r="Z63" t="s">
        <v>57</v>
      </c>
      <c r="AA63" t="s">
        <v>57</v>
      </c>
      <c r="AB63" t="s">
        <v>57</v>
      </c>
      <c r="AC63" t="s">
        <v>57</v>
      </c>
      <c r="AD63" t="s">
        <v>57</v>
      </c>
      <c r="AE63" t="s">
        <v>57</v>
      </c>
    </row>
    <row r="64" spans="1:31" x14ac:dyDescent="0.2">
      <c r="A64" s="7">
        <v>60</v>
      </c>
      <c r="B64" t="s">
        <v>57</v>
      </c>
      <c r="C64" t="s">
        <v>57</v>
      </c>
      <c r="D64" t="s">
        <v>57</v>
      </c>
      <c r="E64" t="s">
        <v>57</v>
      </c>
      <c r="F64" t="s">
        <v>57</v>
      </c>
      <c r="G64" t="s">
        <v>57</v>
      </c>
      <c r="H64" t="s">
        <v>57</v>
      </c>
      <c r="I64" t="s">
        <v>57</v>
      </c>
      <c r="J64" t="s">
        <v>57</v>
      </c>
      <c r="K64" t="s">
        <v>57</v>
      </c>
      <c r="L64" t="s">
        <v>57</v>
      </c>
      <c r="M64" t="s">
        <v>57</v>
      </c>
      <c r="N64" t="s">
        <v>57</v>
      </c>
      <c r="O64" t="s">
        <v>57</v>
      </c>
      <c r="P64" t="s">
        <v>57</v>
      </c>
      <c r="Q64" t="s">
        <v>57</v>
      </c>
      <c r="R64" t="s">
        <v>57</v>
      </c>
      <c r="S64" t="s">
        <v>57</v>
      </c>
      <c r="T64" t="s">
        <v>57</v>
      </c>
      <c r="U64" t="s">
        <v>57</v>
      </c>
      <c r="V64" t="s">
        <v>57</v>
      </c>
      <c r="W64" t="s">
        <v>57</v>
      </c>
      <c r="X64" t="s">
        <v>57</v>
      </c>
      <c r="Y64" t="s">
        <v>57</v>
      </c>
      <c r="Z64" t="s">
        <v>57</v>
      </c>
      <c r="AA64" t="s">
        <v>57</v>
      </c>
      <c r="AB64" t="s">
        <v>57</v>
      </c>
      <c r="AC64" t="s">
        <v>57</v>
      </c>
      <c r="AD64" t="s">
        <v>57</v>
      </c>
      <c r="AE64" t="s">
        <v>57</v>
      </c>
    </row>
    <row r="65" spans="1:31" x14ac:dyDescent="0.2">
      <c r="A65" s="7">
        <v>61</v>
      </c>
      <c r="B65" t="s">
        <v>57</v>
      </c>
      <c r="C65" t="s">
        <v>57</v>
      </c>
      <c r="D65" t="s">
        <v>57</v>
      </c>
      <c r="E65" t="s">
        <v>57</v>
      </c>
      <c r="F65" t="s">
        <v>57</v>
      </c>
      <c r="G65" t="s">
        <v>57</v>
      </c>
      <c r="H65" t="s">
        <v>57</v>
      </c>
      <c r="I65" t="s">
        <v>57</v>
      </c>
      <c r="J65" t="s">
        <v>57</v>
      </c>
      <c r="K65" t="s">
        <v>57</v>
      </c>
      <c r="L65" t="s">
        <v>57</v>
      </c>
      <c r="M65" t="s">
        <v>57</v>
      </c>
      <c r="N65" t="s">
        <v>57</v>
      </c>
      <c r="O65" t="s">
        <v>57</v>
      </c>
      <c r="P65" t="s">
        <v>57</v>
      </c>
      <c r="Q65" t="s">
        <v>57</v>
      </c>
      <c r="R65" t="s">
        <v>57</v>
      </c>
      <c r="S65" t="s">
        <v>57</v>
      </c>
      <c r="T65" t="s">
        <v>57</v>
      </c>
      <c r="U65" t="s">
        <v>58</v>
      </c>
      <c r="V65" t="s">
        <v>57</v>
      </c>
      <c r="W65" t="s">
        <v>57</v>
      </c>
      <c r="X65" t="s">
        <v>57</v>
      </c>
      <c r="Y65" t="s">
        <v>57</v>
      </c>
      <c r="Z65" t="s">
        <v>57</v>
      </c>
      <c r="AA65" t="s">
        <v>57</v>
      </c>
      <c r="AB65" t="s">
        <v>57</v>
      </c>
      <c r="AC65" t="s">
        <v>57</v>
      </c>
      <c r="AD65" t="s">
        <v>57</v>
      </c>
      <c r="AE65" t="s">
        <v>57</v>
      </c>
    </row>
    <row r="66" spans="1:31" x14ac:dyDescent="0.2">
      <c r="A66" s="7">
        <v>62</v>
      </c>
      <c r="B66" t="s">
        <v>57</v>
      </c>
      <c r="C66" t="s">
        <v>57</v>
      </c>
      <c r="D66" t="s">
        <v>57</v>
      </c>
      <c r="E66" t="s">
        <v>57</v>
      </c>
      <c r="F66" t="s">
        <v>57</v>
      </c>
      <c r="G66" t="s">
        <v>57</v>
      </c>
      <c r="H66" t="s">
        <v>57</v>
      </c>
      <c r="I66" t="s">
        <v>57</v>
      </c>
      <c r="J66" t="s">
        <v>57</v>
      </c>
      <c r="K66" t="s">
        <v>57</v>
      </c>
      <c r="L66" t="s">
        <v>57</v>
      </c>
      <c r="M66" t="s">
        <v>57</v>
      </c>
      <c r="N66" t="s">
        <v>57</v>
      </c>
      <c r="O66" t="s">
        <v>57</v>
      </c>
      <c r="P66" t="s">
        <v>57</v>
      </c>
      <c r="Q66" t="s">
        <v>57</v>
      </c>
      <c r="R66" t="s">
        <v>57</v>
      </c>
      <c r="S66" t="s">
        <v>57</v>
      </c>
      <c r="T66" t="s">
        <v>57</v>
      </c>
      <c r="U66" t="s">
        <v>57</v>
      </c>
      <c r="V66" t="s">
        <v>57</v>
      </c>
      <c r="W66" t="s">
        <v>57</v>
      </c>
      <c r="X66" t="s">
        <v>57</v>
      </c>
      <c r="Y66" t="s">
        <v>57</v>
      </c>
      <c r="Z66" t="s">
        <v>57</v>
      </c>
      <c r="AA66" t="s">
        <v>57</v>
      </c>
      <c r="AB66" t="s">
        <v>57</v>
      </c>
      <c r="AC66" t="s">
        <v>57</v>
      </c>
      <c r="AD66" t="s">
        <v>57</v>
      </c>
      <c r="AE66" t="s">
        <v>57</v>
      </c>
    </row>
    <row r="67" spans="1:31" x14ac:dyDescent="0.2">
      <c r="A67" s="7">
        <v>63</v>
      </c>
      <c r="B67" t="s">
        <v>57</v>
      </c>
      <c r="C67" t="s">
        <v>57</v>
      </c>
      <c r="D67" t="s">
        <v>57</v>
      </c>
      <c r="E67" t="s">
        <v>57</v>
      </c>
      <c r="F67" t="s">
        <v>57</v>
      </c>
      <c r="G67" t="s">
        <v>57</v>
      </c>
      <c r="H67" t="s">
        <v>57</v>
      </c>
      <c r="I67" t="s">
        <v>57</v>
      </c>
      <c r="J67" t="s">
        <v>57</v>
      </c>
      <c r="K67" t="s">
        <v>57</v>
      </c>
      <c r="L67" t="s">
        <v>57</v>
      </c>
      <c r="M67" t="s">
        <v>57</v>
      </c>
      <c r="N67" t="s">
        <v>57</v>
      </c>
      <c r="O67" t="s">
        <v>57</v>
      </c>
      <c r="P67" t="s">
        <v>57</v>
      </c>
      <c r="Q67" t="s">
        <v>57</v>
      </c>
      <c r="R67" t="s">
        <v>57</v>
      </c>
      <c r="S67" t="s">
        <v>57</v>
      </c>
      <c r="T67" t="s">
        <v>57</v>
      </c>
      <c r="U67" t="s">
        <v>57</v>
      </c>
      <c r="V67" t="s">
        <v>57</v>
      </c>
      <c r="W67" t="s">
        <v>57</v>
      </c>
      <c r="X67" t="s">
        <v>57</v>
      </c>
      <c r="Y67" t="s">
        <v>57</v>
      </c>
      <c r="Z67" t="s">
        <v>57</v>
      </c>
      <c r="AA67" t="s">
        <v>57</v>
      </c>
      <c r="AB67" t="s">
        <v>57</v>
      </c>
      <c r="AC67" t="s">
        <v>57</v>
      </c>
      <c r="AD67" t="s">
        <v>57</v>
      </c>
      <c r="AE67" t="s">
        <v>58</v>
      </c>
    </row>
    <row r="68" spans="1:31" x14ac:dyDescent="0.2">
      <c r="A68" s="7">
        <v>64</v>
      </c>
      <c r="B68" t="s">
        <v>57</v>
      </c>
      <c r="C68" t="s">
        <v>57</v>
      </c>
      <c r="D68" t="s">
        <v>57</v>
      </c>
      <c r="E68" t="s">
        <v>57</v>
      </c>
      <c r="F68" t="s">
        <v>57</v>
      </c>
      <c r="G68" t="s">
        <v>57</v>
      </c>
      <c r="H68" t="s">
        <v>57</v>
      </c>
      <c r="I68" t="s">
        <v>57</v>
      </c>
      <c r="J68" t="s">
        <v>57</v>
      </c>
      <c r="K68" t="s">
        <v>57</v>
      </c>
      <c r="L68" t="s">
        <v>57</v>
      </c>
      <c r="M68" t="s">
        <v>57</v>
      </c>
      <c r="N68" t="s">
        <v>57</v>
      </c>
      <c r="O68" t="s">
        <v>57</v>
      </c>
      <c r="P68" t="s">
        <v>57</v>
      </c>
      <c r="Q68" t="s">
        <v>57</v>
      </c>
      <c r="R68" t="s">
        <v>57</v>
      </c>
      <c r="S68" t="s">
        <v>57</v>
      </c>
      <c r="T68" t="s">
        <v>57</v>
      </c>
      <c r="U68" t="s">
        <v>57</v>
      </c>
      <c r="V68" t="s">
        <v>57</v>
      </c>
      <c r="W68" t="s">
        <v>57</v>
      </c>
      <c r="X68" t="s">
        <v>57</v>
      </c>
      <c r="Y68" t="s">
        <v>57</v>
      </c>
      <c r="Z68" t="s">
        <v>57</v>
      </c>
      <c r="AA68" t="s">
        <v>57</v>
      </c>
      <c r="AB68" t="s">
        <v>57</v>
      </c>
      <c r="AC68" t="s">
        <v>57</v>
      </c>
      <c r="AD68" t="s">
        <v>57</v>
      </c>
      <c r="AE68" t="s">
        <v>57</v>
      </c>
    </row>
    <row r="69" spans="1:31" x14ac:dyDescent="0.2">
      <c r="A69" s="7">
        <v>65</v>
      </c>
      <c r="B69" t="s">
        <v>57</v>
      </c>
      <c r="C69" t="s">
        <v>57</v>
      </c>
      <c r="D69" t="s">
        <v>57</v>
      </c>
      <c r="E69" t="s">
        <v>57</v>
      </c>
      <c r="F69" t="s">
        <v>57</v>
      </c>
      <c r="G69" t="s">
        <v>57</v>
      </c>
      <c r="H69" t="s">
        <v>57</v>
      </c>
      <c r="I69" t="s">
        <v>57</v>
      </c>
      <c r="J69" t="s">
        <v>57</v>
      </c>
      <c r="K69" t="s">
        <v>57</v>
      </c>
      <c r="L69" t="s">
        <v>57</v>
      </c>
      <c r="M69" t="s">
        <v>57</v>
      </c>
      <c r="N69" t="s">
        <v>57</v>
      </c>
      <c r="O69" t="s">
        <v>57</v>
      </c>
      <c r="P69" t="s">
        <v>58</v>
      </c>
      <c r="Q69" t="s">
        <v>57</v>
      </c>
      <c r="R69" t="s">
        <v>57</v>
      </c>
      <c r="S69" t="s">
        <v>57</v>
      </c>
      <c r="T69" t="s">
        <v>57</v>
      </c>
      <c r="U69" t="s">
        <v>57</v>
      </c>
      <c r="V69" t="s">
        <v>57</v>
      </c>
      <c r="W69" t="s">
        <v>57</v>
      </c>
      <c r="X69" t="s">
        <v>57</v>
      </c>
      <c r="Y69" t="s">
        <v>57</v>
      </c>
      <c r="Z69" t="s">
        <v>57</v>
      </c>
      <c r="AA69" t="s">
        <v>57</v>
      </c>
      <c r="AB69" t="s">
        <v>57</v>
      </c>
      <c r="AC69" t="s">
        <v>57</v>
      </c>
      <c r="AD69" t="s">
        <v>57</v>
      </c>
      <c r="AE69" t="s">
        <v>57</v>
      </c>
    </row>
    <row r="70" spans="1:31" x14ac:dyDescent="0.2">
      <c r="A70" s="7">
        <v>66</v>
      </c>
      <c r="B70" t="s">
        <v>57</v>
      </c>
      <c r="C70" t="s">
        <v>57</v>
      </c>
      <c r="D70" t="s">
        <v>57</v>
      </c>
      <c r="E70" t="s">
        <v>57</v>
      </c>
      <c r="F70" t="s">
        <v>57</v>
      </c>
      <c r="G70" t="s">
        <v>57</v>
      </c>
      <c r="H70" t="s">
        <v>57</v>
      </c>
      <c r="I70" t="s">
        <v>58</v>
      </c>
      <c r="J70" t="s">
        <v>57</v>
      </c>
      <c r="K70" t="s">
        <v>57</v>
      </c>
      <c r="L70" t="s">
        <v>57</v>
      </c>
      <c r="M70" t="s">
        <v>57</v>
      </c>
      <c r="N70" t="s">
        <v>57</v>
      </c>
      <c r="O70" t="s">
        <v>57</v>
      </c>
      <c r="P70" t="s">
        <v>57</v>
      </c>
      <c r="Q70" t="s">
        <v>57</v>
      </c>
      <c r="R70" t="s">
        <v>57</v>
      </c>
      <c r="S70" t="s">
        <v>57</v>
      </c>
      <c r="T70" t="s">
        <v>57</v>
      </c>
      <c r="U70" t="s">
        <v>57</v>
      </c>
      <c r="V70" t="s">
        <v>57</v>
      </c>
      <c r="W70" t="s">
        <v>57</v>
      </c>
      <c r="X70" t="s">
        <v>57</v>
      </c>
      <c r="Y70" t="s">
        <v>57</v>
      </c>
      <c r="Z70" t="s">
        <v>57</v>
      </c>
      <c r="AA70" t="s">
        <v>57</v>
      </c>
      <c r="AB70" t="s">
        <v>57</v>
      </c>
      <c r="AC70" t="s">
        <v>57</v>
      </c>
      <c r="AD70" t="s">
        <v>57</v>
      </c>
      <c r="AE70" t="s">
        <v>57</v>
      </c>
    </row>
    <row r="71" spans="1:31" x14ac:dyDescent="0.2">
      <c r="A71" s="7">
        <v>67</v>
      </c>
      <c r="B71" t="s">
        <v>57</v>
      </c>
      <c r="C71" t="s">
        <v>57</v>
      </c>
      <c r="D71" t="s">
        <v>57</v>
      </c>
      <c r="E71" t="s">
        <v>57</v>
      </c>
      <c r="F71" t="s">
        <v>57</v>
      </c>
      <c r="G71" t="s">
        <v>57</v>
      </c>
      <c r="H71" t="s">
        <v>57</v>
      </c>
      <c r="I71" t="s">
        <v>57</v>
      </c>
      <c r="J71" t="s">
        <v>57</v>
      </c>
      <c r="K71" t="s">
        <v>57</v>
      </c>
      <c r="L71" t="s">
        <v>57</v>
      </c>
      <c r="M71" t="s">
        <v>57</v>
      </c>
      <c r="N71" t="s">
        <v>57</v>
      </c>
      <c r="O71" t="s">
        <v>57</v>
      </c>
      <c r="P71" t="s">
        <v>57</v>
      </c>
      <c r="Q71" t="s">
        <v>57</v>
      </c>
      <c r="R71" t="s">
        <v>57</v>
      </c>
      <c r="S71" t="s">
        <v>57</v>
      </c>
      <c r="T71" t="s">
        <v>57</v>
      </c>
      <c r="U71" t="s">
        <v>57</v>
      </c>
      <c r="V71" t="s">
        <v>57</v>
      </c>
      <c r="W71" t="s">
        <v>57</v>
      </c>
      <c r="X71" t="s">
        <v>57</v>
      </c>
      <c r="Y71" t="s">
        <v>57</v>
      </c>
      <c r="Z71" t="s">
        <v>57</v>
      </c>
      <c r="AA71" t="s">
        <v>57</v>
      </c>
      <c r="AB71" t="s">
        <v>57</v>
      </c>
      <c r="AC71" t="s">
        <v>57</v>
      </c>
      <c r="AD71" t="s">
        <v>57</v>
      </c>
      <c r="AE71" t="s">
        <v>57</v>
      </c>
    </row>
    <row r="72" spans="1:31" x14ac:dyDescent="0.2">
      <c r="A72" s="7">
        <v>68</v>
      </c>
      <c r="B72" t="s">
        <v>57</v>
      </c>
      <c r="C72" t="s">
        <v>57</v>
      </c>
      <c r="D72" t="s">
        <v>57</v>
      </c>
      <c r="E72" t="s">
        <v>57</v>
      </c>
      <c r="F72" t="s">
        <v>57</v>
      </c>
      <c r="G72" t="s">
        <v>57</v>
      </c>
      <c r="H72" t="s">
        <v>57</v>
      </c>
      <c r="I72" t="s">
        <v>57</v>
      </c>
      <c r="J72" t="s">
        <v>57</v>
      </c>
      <c r="K72" t="s">
        <v>57</v>
      </c>
      <c r="L72" t="s">
        <v>57</v>
      </c>
      <c r="M72" t="s">
        <v>57</v>
      </c>
      <c r="N72" t="s">
        <v>57</v>
      </c>
      <c r="O72" t="s">
        <v>57</v>
      </c>
      <c r="P72" t="s">
        <v>57</v>
      </c>
      <c r="Q72" t="s">
        <v>57</v>
      </c>
      <c r="R72" t="s">
        <v>57</v>
      </c>
      <c r="S72" t="s">
        <v>57</v>
      </c>
      <c r="T72" t="s">
        <v>57</v>
      </c>
      <c r="U72" t="s">
        <v>57</v>
      </c>
      <c r="V72" t="s">
        <v>57</v>
      </c>
      <c r="W72" t="s">
        <v>57</v>
      </c>
      <c r="X72" t="s">
        <v>57</v>
      </c>
      <c r="Y72" t="s">
        <v>57</v>
      </c>
      <c r="Z72" t="s">
        <v>57</v>
      </c>
      <c r="AA72" t="s">
        <v>57</v>
      </c>
      <c r="AB72" t="s">
        <v>57</v>
      </c>
      <c r="AC72" t="s">
        <v>57</v>
      </c>
      <c r="AD72" t="s">
        <v>57</v>
      </c>
      <c r="AE72" t="s">
        <v>57</v>
      </c>
    </row>
    <row r="73" spans="1:31" x14ac:dyDescent="0.2">
      <c r="A73" s="7">
        <v>69</v>
      </c>
      <c r="B73" t="s">
        <v>57</v>
      </c>
      <c r="C73" t="s">
        <v>57</v>
      </c>
      <c r="D73" t="s">
        <v>57</v>
      </c>
      <c r="E73" t="s">
        <v>57</v>
      </c>
      <c r="F73" t="s">
        <v>57</v>
      </c>
      <c r="G73" t="s">
        <v>57</v>
      </c>
      <c r="H73" t="s">
        <v>57</v>
      </c>
      <c r="I73" t="s">
        <v>57</v>
      </c>
      <c r="J73" t="s">
        <v>57</v>
      </c>
      <c r="K73" t="s">
        <v>57</v>
      </c>
      <c r="L73" t="s">
        <v>57</v>
      </c>
      <c r="M73" t="s">
        <v>57</v>
      </c>
      <c r="N73" t="s">
        <v>57</v>
      </c>
      <c r="O73" t="s">
        <v>57</v>
      </c>
      <c r="P73" t="s">
        <v>57</v>
      </c>
      <c r="Q73" t="s">
        <v>57</v>
      </c>
      <c r="R73" t="s">
        <v>57</v>
      </c>
      <c r="S73" t="s">
        <v>57</v>
      </c>
      <c r="T73" t="s">
        <v>57</v>
      </c>
      <c r="U73" t="s">
        <v>57</v>
      </c>
      <c r="V73" t="s">
        <v>57</v>
      </c>
      <c r="W73" t="s">
        <v>57</v>
      </c>
      <c r="X73" t="s">
        <v>57</v>
      </c>
      <c r="Y73" t="s">
        <v>57</v>
      </c>
      <c r="Z73" t="s">
        <v>57</v>
      </c>
      <c r="AA73" t="s">
        <v>57</v>
      </c>
      <c r="AB73" t="s">
        <v>57</v>
      </c>
      <c r="AC73" t="s">
        <v>57</v>
      </c>
      <c r="AD73" t="s">
        <v>57</v>
      </c>
      <c r="AE73" t="s">
        <v>57</v>
      </c>
    </row>
    <row r="74" spans="1:31" x14ac:dyDescent="0.2">
      <c r="A74" s="7">
        <v>70</v>
      </c>
      <c r="B74" t="s">
        <v>57</v>
      </c>
      <c r="C74" t="s">
        <v>57</v>
      </c>
      <c r="D74" t="s">
        <v>57</v>
      </c>
      <c r="E74" t="s">
        <v>57</v>
      </c>
      <c r="F74" t="s">
        <v>57</v>
      </c>
      <c r="G74" t="s">
        <v>57</v>
      </c>
      <c r="H74" t="s">
        <v>57</v>
      </c>
      <c r="I74" t="s">
        <v>57</v>
      </c>
      <c r="J74" t="s">
        <v>57</v>
      </c>
      <c r="K74" t="s">
        <v>57</v>
      </c>
      <c r="L74" t="s">
        <v>58</v>
      </c>
      <c r="M74" t="s">
        <v>57</v>
      </c>
      <c r="N74" t="s">
        <v>57</v>
      </c>
      <c r="O74" t="s">
        <v>57</v>
      </c>
      <c r="P74" t="s">
        <v>57</v>
      </c>
      <c r="Q74" t="s">
        <v>57</v>
      </c>
      <c r="R74" t="s">
        <v>57</v>
      </c>
      <c r="S74" t="s">
        <v>57</v>
      </c>
      <c r="T74" t="s">
        <v>57</v>
      </c>
      <c r="U74" t="s">
        <v>57</v>
      </c>
      <c r="V74" t="s">
        <v>57</v>
      </c>
      <c r="W74" t="s">
        <v>57</v>
      </c>
      <c r="X74" t="s">
        <v>58</v>
      </c>
      <c r="Y74" t="s">
        <v>57</v>
      </c>
      <c r="Z74" t="s">
        <v>57</v>
      </c>
      <c r="AA74" t="s">
        <v>57</v>
      </c>
      <c r="AB74" t="s">
        <v>57</v>
      </c>
      <c r="AC74" t="s">
        <v>57</v>
      </c>
      <c r="AD74" t="s">
        <v>57</v>
      </c>
      <c r="AE74" t="s">
        <v>57</v>
      </c>
    </row>
    <row r="75" spans="1:31" x14ac:dyDescent="0.2">
      <c r="A75" s="7">
        <v>71</v>
      </c>
      <c r="B75" t="s">
        <v>57</v>
      </c>
      <c r="C75" t="s">
        <v>57</v>
      </c>
      <c r="D75" t="s">
        <v>57</v>
      </c>
      <c r="E75" t="s">
        <v>57</v>
      </c>
      <c r="F75" t="s">
        <v>57</v>
      </c>
      <c r="G75" t="s">
        <v>57</v>
      </c>
      <c r="H75" t="s">
        <v>57</v>
      </c>
      <c r="I75" t="s">
        <v>57</v>
      </c>
      <c r="J75" t="s">
        <v>57</v>
      </c>
      <c r="K75" t="s">
        <v>57</v>
      </c>
      <c r="L75" t="s">
        <v>57</v>
      </c>
      <c r="M75" t="s">
        <v>57</v>
      </c>
      <c r="N75" t="s">
        <v>57</v>
      </c>
      <c r="O75" t="s">
        <v>57</v>
      </c>
      <c r="P75" t="s">
        <v>57</v>
      </c>
      <c r="Q75" t="s">
        <v>57</v>
      </c>
      <c r="R75" t="s">
        <v>57</v>
      </c>
      <c r="S75" t="s">
        <v>57</v>
      </c>
      <c r="T75" t="s">
        <v>57</v>
      </c>
      <c r="U75" t="s">
        <v>57</v>
      </c>
      <c r="V75" t="s">
        <v>57</v>
      </c>
      <c r="W75" t="s">
        <v>57</v>
      </c>
      <c r="X75" t="s">
        <v>57</v>
      </c>
      <c r="Y75" t="s">
        <v>57</v>
      </c>
      <c r="Z75" t="s">
        <v>57</v>
      </c>
      <c r="AA75" t="s">
        <v>57</v>
      </c>
      <c r="AB75" t="s">
        <v>57</v>
      </c>
      <c r="AC75" t="s">
        <v>57</v>
      </c>
      <c r="AD75" t="s">
        <v>57</v>
      </c>
      <c r="AE75" t="s">
        <v>57</v>
      </c>
    </row>
    <row r="76" spans="1:31" x14ac:dyDescent="0.2">
      <c r="A76" s="7">
        <v>72</v>
      </c>
      <c r="B76" t="s">
        <v>57</v>
      </c>
      <c r="C76" t="s">
        <v>57</v>
      </c>
      <c r="D76" t="s">
        <v>57</v>
      </c>
      <c r="E76" t="s">
        <v>57</v>
      </c>
      <c r="F76" t="s">
        <v>57</v>
      </c>
      <c r="G76" t="s">
        <v>57</v>
      </c>
      <c r="H76" t="s">
        <v>57</v>
      </c>
      <c r="I76" t="s">
        <v>57</v>
      </c>
      <c r="J76" t="s">
        <v>57</v>
      </c>
      <c r="K76" t="s">
        <v>57</v>
      </c>
      <c r="L76" t="s">
        <v>57</v>
      </c>
      <c r="M76" t="s">
        <v>57</v>
      </c>
      <c r="N76" t="s">
        <v>57</v>
      </c>
      <c r="O76" t="s">
        <v>57</v>
      </c>
      <c r="P76" t="s">
        <v>57</v>
      </c>
      <c r="Q76" t="s">
        <v>57</v>
      </c>
      <c r="R76" t="s">
        <v>57</v>
      </c>
      <c r="S76" t="s">
        <v>57</v>
      </c>
      <c r="T76" t="s">
        <v>57</v>
      </c>
      <c r="U76" t="s">
        <v>57</v>
      </c>
      <c r="V76" t="s">
        <v>57</v>
      </c>
      <c r="W76" t="s">
        <v>57</v>
      </c>
      <c r="X76" t="s">
        <v>57</v>
      </c>
      <c r="Y76" t="s">
        <v>57</v>
      </c>
      <c r="Z76" t="s">
        <v>57</v>
      </c>
      <c r="AA76" t="s">
        <v>57</v>
      </c>
      <c r="AB76" t="s">
        <v>57</v>
      </c>
      <c r="AC76" t="s">
        <v>57</v>
      </c>
      <c r="AD76" t="s">
        <v>57</v>
      </c>
      <c r="AE76" t="s">
        <v>57</v>
      </c>
    </row>
    <row r="77" spans="1:31" x14ac:dyDescent="0.2">
      <c r="A77" s="7">
        <v>73</v>
      </c>
      <c r="B77" t="s">
        <v>57</v>
      </c>
      <c r="C77" t="s">
        <v>57</v>
      </c>
      <c r="D77" t="s">
        <v>57</v>
      </c>
      <c r="E77" t="s">
        <v>57</v>
      </c>
      <c r="F77" t="s">
        <v>57</v>
      </c>
      <c r="G77" t="s">
        <v>57</v>
      </c>
      <c r="H77" t="s">
        <v>57</v>
      </c>
      <c r="I77" t="s">
        <v>57</v>
      </c>
      <c r="J77" t="s">
        <v>57</v>
      </c>
      <c r="K77" t="s">
        <v>57</v>
      </c>
      <c r="L77" t="s">
        <v>57</v>
      </c>
      <c r="M77" t="s">
        <v>57</v>
      </c>
      <c r="N77" t="s">
        <v>57</v>
      </c>
      <c r="O77" t="s">
        <v>57</v>
      </c>
      <c r="P77" t="s">
        <v>57</v>
      </c>
      <c r="Q77" t="s">
        <v>57</v>
      </c>
      <c r="R77" t="s">
        <v>57</v>
      </c>
      <c r="S77" t="s">
        <v>57</v>
      </c>
      <c r="T77" t="s">
        <v>57</v>
      </c>
      <c r="U77" t="s">
        <v>57</v>
      </c>
      <c r="V77" t="s">
        <v>57</v>
      </c>
      <c r="W77" t="s">
        <v>57</v>
      </c>
      <c r="X77" t="s">
        <v>57</v>
      </c>
      <c r="Y77" t="s">
        <v>57</v>
      </c>
      <c r="Z77" t="s">
        <v>57</v>
      </c>
      <c r="AA77" t="s">
        <v>57</v>
      </c>
      <c r="AB77" t="s">
        <v>57</v>
      </c>
      <c r="AC77" t="s">
        <v>57</v>
      </c>
      <c r="AD77" t="s">
        <v>57</v>
      </c>
      <c r="AE77" t="s">
        <v>57</v>
      </c>
    </row>
    <row r="78" spans="1:31" x14ac:dyDescent="0.2">
      <c r="A78" s="7">
        <v>74</v>
      </c>
      <c r="B78" t="s">
        <v>57</v>
      </c>
      <c r="C78" t="s">
        <v>57</v>
      </c>
      <c r="D78" t="s">
        <v>57</v>
      </c>
      <c r="E78" t="s">
        <v>57</v>
      </c>
      <c r="F78" t="s">
        <v>57</v>
      </c>
      <c r="G78" t="s">
        <v>57</v>
      </c>
      <c r="H78" t="s">
        <v>57</v>
      </c>
      <c r="I78" t="s">
        <v>57</v>
      </c>
      <c r="J78" t="s">
        <v>57</v>
      </c>
      <c r="K78" t="s">
        <v>57</v>
      </c>
      <c r="L78" t="s">
        <v>57</v>
      </c>
      <c r="M78" t="s">
        <v>57</v>
      </c>
      <c r="N78" t="s">
        <v>57</v>
      </c>
      <c r="O78" t="s">
        <v>57</v>
      </c>
      <c r="P78" t="s">
        <v>57</v>
      </c>
      <c r="Q78" t="s">
        <v>57</v>
      </c>
      <c r="R78" t="s">
        <v>57</v>
      </c>
      <c r="S78" t="s">
        <v>57</v>
      </c>
      <c r="T78" t="s">
        <v>57</v>
      </c>
      <c r="U78" t="s">
        <v>57</v>
      </c>
      <c r="V78" t="s">
        <v>57</v>
      </c>
      <c r="W78" t="s">
        <v>57</v>
      </c>
      <c r="X78" t="s">
        <v>57</v>
      </c>
      <c r="Y78" t="s">
        <v>57</v>
      </c>
      <c r="Z78" t="s">
        <v>57</v>
      </c>
      <c r="AA78" t="s">
        <v>57</v>
      </c>
      <c r="AB78" t="s">
        <v>57</v>
      </c>
      <c r="AC78" t="s">
        <v>57</v>
      </c>
      <c r="AD78" t="s">
        <v>57</v>
      </c>
      <c r="AE78" t="s">
        <v>57</v>
      </c>
    </row>
    <row r="79" spans="1:31" x14ac:dyDescent="0.2">
      <c r="A79" s="7">
        <v>75</v>
      </c>
      <c r="B79" t="s">
        <v>57</v>
      </c>
      <c r="C79" t="s">
        <v>57</v>
      </c>
      <c r="D79" t="s">
        <v>58</v>
      </c>
      <c r="E79" t="s">
        <v>57</v>
      </c>
      <c r="F79" t="s">
        <v>57</v>
      </c>
      <c r="G79" t="s">
        <v>57</v>
      </c>
      <c r="H79" t="s">
        <v>58</v>
      </c>
      <c r="I79" t="s">
        <v>57</v>
      </c>
      <c r="J79" t="s">
        <v>57</v>
      </c>
      <c r="K79" t="s">
        <v>57</v>
      </c>
      <c r="L79" t="s">
        <v>57</v>
      </c>
      <c r="M79" t="s">
        <v>57</v>
      </c>
      <c r="N79" t="s">
        <v>57</v>
      </c>
      <c r="O79" t="s">
        <v>57</v>
      </c>
      <c r="P79" t="s">
        <v>57</v>
      </c>
      <c r="Q79" t="s">
        <v>57</v>
      </c>
      <c r="R79" t="s">
        <v>57</v>
      </c>
      <c r="S79" t="s">
        <v>57</v>
      </c>
      <c r="T79" t="s">
        <v>57</v>
      </c>
      <c r="U79" t="s">
        <v>57</v>
      </c>
      <c r="V79" t="s">
        <v>57</v>
      </c>
      <c r="W79" t="s">
        <v>57</v>
      </c>
      <c r="X79" t="s">
        <v>57</v>
      </c>
      <c r="Y79" t="s">
        <v>57</v>
      </c>
      <c r="Z79" t="s">
        <v>58</v>
      </c>
      <c r="AA79" t="s">
        <v>57</v>
      </c>
      <c r="AB79" t="s">
        <v>57</v>
      </c>
      <c r="AC79" t="s">
        <v>57</v>
      </c>
      <c r="AD79" t="s">
        <v>57</v>
      </c>
      <c r="AE79" t="s">
        <v>57</v>
      </c>
    </row>
    <row r="80" spans="1:31" x14ac:dyDescent="0.2">
      <c r="A80" s="7">
        <v>76</v>
      </c>
      <c r="B80" t="s">
        <v>57</v>
      </c>
      <c r="C80" t="s">
        <v>57</v>
      </c>
      <c r="D80" t="s">
        <v>57</v>
      </c>
      <c r="E80" t="s">
        <v>57</v>
      </c>
      <c r="F80" t="s">
        <v>57</v>
      </c>
      <c r="G80" t="s">
        <v>57</v>
      </c>
      <c r="H80" t="s">
        <v>57</v>
      </c>
      <c r="I80" t="s">
        <v>57</v>
      </c>
      <c r="J80" t="s">
        <v>57</v>
      </c>
      <c r="K80" t="s">
        <v>57</v>
      </c>
      <c r="L80" t="s">
        <v>57</v>
      </c>
      <c r="M80" t="s">
        <v>57</v>
      </c>
      <c r="N80" t="s">
        <v>57</v>
      </c>
      <c r="O80" t="s">
        <v>57</v>
      </c>
      <c r="P80" t="s">
        <v>57</v>
      </c>
      <c r="Q80" t="s">
        <v>57</v>
      </c>
      <c r="R80" t="s">
        <v>57</v>
      </c>
      <c r="S80" t="s">
        <v>57</v>
      </c>
      <c r="T80" t="s">
        <v>57</v>
      </c>
      <c r="U80" t="s">
        <v>57</v>
      </c>
      <c r="V80" t="s">
        <v>57</v>
      </c>
      <c r="W80" t="s">
        <v>57</v>
      </c>
      <c r="X80" t="s">
        <v>57</v>
      </c>
      <c r="Y80" t="s">
        <v>57</v>
      </c>
      <c r="Z80" t="s">
        <v>57</v>
      </c>
      <c r="AA80" t="s">
        <v>57</v>
      </c>
      <c r="AB80" t="s">
        <v>57</v>
      </c>
      <c r="AC80" t="s">
        <v>57</v>
      </c>
      <c r="AD80" t="s">
        <v>57</v>
      </c>
      <c r="AE80" t="s">
        <v>57</v>
      </c>
    </row>
    <row r="81" spans="1:31" x14ac:dyDescent="0.2">
      <c r="A81" s="7">
        <v>77</v>
      </c>
      <c r="B81" t="s">
        <v>57</v>
      </c>
      <c r="C81" t="s">
        <v>57</v>
      </c>
      <c r="D81" t="s">
        <v>57</v>
      </c>
      <c r="E81" t="s">
        <v>57</v>
      </c>
      <c r="F81" t="s">
        <v>57</v>
      </c>
      <c r="G81" t="s">
        <v>57</v>
      </c>
      <c r="H81" t="s">
        <v>57</v>
      </c>
      <c r="I81" t="s">
        <v>57</v>
      </c>
      <c r="J81" t="s">
        <v>57</v>
      </c>
      <c r="K81" t="s">
        <v>57</v>
      </c>
      <c r="L81" t="s">
        <v>57</v>
      </c>
      <c r="M81" t="s">
        <v>57</v>
      </c>
      <c r="N81" t="s">
        <v>57</v>
      </c>
      <c r="O81" t="s">
        <v>57</v>
      </c>
      <c r="P81" t="s">
        <v>57</v>
      </c>
      <c r="Q81" t="s">
        <v>57</v>
      </c>
      <c r="R81" t="s">
        <v>57</v>
      </c>
      <c r="S81" t="s">
        <v>58</v>
      </c>
      <c r="T81" t="s">
        <v>57</v>
      </c>
      <c r="U81" t="s">
        <v>57</v>
      </c>
      <c r="V81" t="s">
        <v>57</v>
      </c>
      <c r="W81" t="s">
        <v>57</v>
      </c>
      <c r="X81" t="s">
        <v>57</v>
      </c>
      <c r="Y81" t="s">
        <v>57</v>
      </c>
      <c r="Z81" t="s">
        <v>57</v>
      </c>
      <c r="AA81" t="s">
        <v>57</v>
      </c>
      <c r="AB81" t="s">
        <v>57</v>
      </c>
      <c r="AC81" t="s">
        <v>57</v>
      </c>
      <c r="AD81" t="s">
        <v>57</v>
      </c>
      <c r="AE81" t="s">
        <v>57</v>
      </c>
    </row>
    <row r="82" spans="1:31" x14ac:dyDescent="0.2">
      <c r="A82" s="7">
        <v>78</v>
      </c>
      <c r="B82" t="s">
        <v>57</v>
      </c>
      <c r="C82" t="s">
        <v>57</v>
      </c>
      <c r="D82" t="s">
        <v>57</v>
      </c>
      <c r="E82" t="s">
        <v>57</v>
      </c>
      <c r="F82" t="s">
        <v>57</v>
      </c>
      <c r="G82" t="s">
        <v>57</v>
      </c>
      <c r="H82" t="s">
        <v>57</v>
      </c>
      <c r="I82" t="s">
        <v>57</v>
      </c>
      <c r="J82" t="s">
        <v>57</v>
      </c>
      <c r="K82" t="s">
        <v>57</v>
      </c>
      <c r="L82" t="s">
        <v>57</v>
      </c>
      <c r="M82" t="s">
        <v>57</v>
      </c>
      <c r="N82" t="s">
        <v>57</v>
      </c>
      <c r="O82" t="s">
        <v>57</v>
      </c>
      <c r="P82" t="s">
        <v>57</v>
      </c>
      <c r="Q82" t="s">
        <v>57</v>
      </c>
      <c r="R82" t="s">
        <v>57</v>
      </c>
      <c r="S82" t="s">
        <v>57</v>
      </c>
      <c r="T82" t="s">
        <v>57</v>
      </c>
      <c r="U82" t="s">
        <v>57</v>
      </c>
      <c r="V82" t="s">
        <v>57</v>
      </c>
      <c r="W82" t="s">
        <v>57</v>
      </c>
      <c r="X82" t="s">
        <v>57</v>
      </c>
      <c r="Y82" t="s">
        <v>57</v>
      </c>
      <c r="Z82" t="s">
        <v>57</v>
      </c>
      <c r="AA82" t="s">
        <v>57</v>
      </c>
      <c r="AB82" t="s">
        <v>57</v>
      </c>
      <c r="AC82" t="s">
        <v>57</v>
      </c>
      <c r="AD82" t="s">
        <v>57</v>
      </c>
      <c r="AE82" t="s">
        <v>57</v>
      </c>
    </row>
    <row r="83" spans="1:31" x14ac:dyDescent="0.2">
      <c r="A83" s="7">
        <v>79</v>
      </c>
      <c r="B83" t="s">
        <v>57</v>
      </c>
      <c r="C83" t="s">
        <v>57</v>
      </c>
      <c r="D83" t="s">
        <v>57</v>
      </c>
      <c r="E83" t="s">
        <v>57</v>
      </c>
      <c r="F83" t="s">
        <v>57</v>
      </c>
      <c r="G83" t="s">
        <v>57</v>
      </c>
      <c r="H83" t="s">
        <v>57</v>
      </c>
      <c r="I83" t="s">
        <v>57</v>
      </c>
      <c r="J83" t="s">
        <v>57</v>
      </c>
      <c r="K83" t="s">
        <v>57</v>
      </c>
      <c r="L83" t="s">
        <v>57</v>
      </c>
      <c r="M83" t="s">
        <v>57</v>
      </c>
      <c r="N83" t="s">
        <v>57</v>
      </c>
      <c r="O83" t="s">
        <v>57</v>
      </c>
      <c r="P83" t="s">
        <v>57</v>
      </c>
      <c r="Q83" t="s">
        <v>57</v>
      </c>
      <c r="R83" t="s">
        <v>57</v>
      </c>
      <c r="S83" t="s">
        <v>57</v>
      </c>
      <c r="T83" t="s">
        <v>57</v>
      </c>
      <c r="U83" t="s">
        <v>57</v>
      </c>
      <c r="V83" t="s">
        <v>57</v>
      </c>
      <c r="W83" t="s">
        <v>57</v>
      </c>
      <c r="X83" t="s">
        <v>57</v>
      </c>
      <c r="Y83" t="s">
        <v>57</v>
      </c>
      <c r="Z83" t="s">
        <v>57</v>
      </c>
      <c r="AA83" t="s">
        <v>57</v>
      </c>
      <c r="AB83" t="s">
        <v>57</v>
      </c>
      <c r="AC83" t="s">
        <v>57</v>
      </c>
      <c r="AD83" t="s">
        <v>57</v>
      </c>
      <c r="AE83" t="s">
        <v>57</v>
      </c>
    </row>
    <row r="84" spans="1:31" x14ac:dyDescent="0.2">
      <c r="A84" s="7">
        <v>80</v>
      </c>
      <c r="B84" t="s">
        <v>57</v>
      </c>
      <c r="C84" t="s">
        <v>57</v>
      </c>
      <c r="D84" t="s">
        <v>57</v>
      </c>
      <c r="E84" t="s">
        <v>57</v>
      </c>
      <c r="F84" t="s">
        <v>57</v>
      </c>
      <c r="G84" t="s">
        <v>57</v>
      </c>
      <c r="H84" t="s">
        <v>57</v>
      </c>
      <c r="I84" t="s">
        <v>57</v>
      </c>
      <c r="J84" t="s">
        <v>57</v>
      </c>
      <c r="K84" t="s">
        <v>57</v>
      </c>
      <c r="L84" t="s">
        <v>57</v>
      </c>
      <c r="M84" t="s">
        <v>57</v>
      </c>
      <c r="N84" t="s">
        <v>57</v>
      </c>
      <c r="O84" t="s">
        <v>57</v>
      </c>
      <c r="P84" t="s">
        <v>57</v>
      </c>
      <c r="Q84" t="s">
        <v>57</v>
      </c>
      <c r="R84" t="s">
        <v>57</v>
      </c>
      <c r="S84" t="s">
        <v>57</v>
      </c>
      <c r="T84" t="s">
        <v>57</v>
      </c>
      <c r="U84" t="s">
        <v>57</v>
      </c>
      <c r="V84" t="s">
        <v>57</v>
      </c>
      <c r="W84" t="s">
        <v>57</v>
      </c>
      <c r="X84" t="s">
        <v>57</v>
      </c>
      <c r="Y84" t="s">
        <v>57</v>
      </c>
      <c r="Z84" t="s">
        <v>57</v>
      </c>
      <c r="AA84" t="s">
        <v>57</v>
      </c>
      <c r="AB84" t="s">
        <v>57</v>
      </c>
      <c r="AC84" t="s">
        <v>57</v>
      </c>
      <c r="AD84" t="s">
        <v>57</v>
      </c>
      <c r="AE84" t="s">
        <v>57</v>
      </c>
    </row>
    <row r="85" spans="1:31" x14ac:dyDescent="0.2">
      <c r="A85" s="7">
        <v>81</v>
      </c>
      <c r="B85" t="s">
        <v>57</v>
      </c>
      <c r="C85" t="s">
        <v>57</v>
      </c>
      <c r="D85" t="s">
        <v>57</v>
      </c>
      <c r="E85" t="s">
        <v>57</v>
      </c>
      <c r="F85" t="s">
        <v>57</v>
      </c>
      <c r="G85" t="s">
        <v>57</v>
      </c>
      <c r="H85" t="s">
        <v>57</v>
      </c>
      <c r="I85" t="s">
        <v>57</v>
      </c>
      <c r="J85" t="s">
        <v>57</v>
      </c>
      <c r="K85" t="s">
        <v>57</v>
      </c>
      <c r="L85" t="s">
        <v>57</v>
      </c>
      <c r="M85" t="s">
        <v>57</v>
      </c>
      <c r="N85" t="s">
        <v>57</v>
      </c>
      <c r="O85" t="s">
        <v>58</v>
      </c>
      <c r="P85" t="s">
        <v>57</v>
      </c>
      <c r="Q85" t="s">
        <v>57</v>
      </c>
      <c r="R85" t="s">
        <v>57</v>
      </c>
      <c r="S85" t="s">
        <v>57</v>
      </c>
      <c r="T85" t="s">
        <v>57</v>
      </c>
      <c r="U85" t="s">
        <v>57</v>
      </c>
      <c r="V85" t="s">
        <v>57</v>
      </c>
      <c r="W85" t="s">
        <v>57</v>
      </c>
      <c r="X85" t="s">
        <v>57</v>
      </c>
      <c r="Y85" t="s">
        <v>57</v>
      </c>
      <c r="Z85" t="s">
        <v>57</v>
      </c>
      <c r="AA85" t="s">
        <v>57</v>
      </c>
      <c r="AB85" t="s">
        <v>57</v>
      </c>
      <c r="AC85" t="s">
        <v>57</v>
      </c>
      <c r="AD85" t="s">
        <v>57</v>
      </c>
      <c r="AE85" t="s">
        <v>57</v>
      </c>
    </row>
    <row r="86" spans="1:31" x14ac:dyDescent="0.2">
      <c r="A86" s="7">
        <v>82</v>
      </c>
      <c r="B86" t="s">
        <v>57</v>
      </c>
      <c r="C86" t="s">
        <v>57</v>
      </c>
      <c r="D86" t="s">
        <v>57</v>
      </c>
      <c r="E86" t="s">
        <v>57</v>
      </c>
      <c r="F86" t="s">
        <v>57</v>
      </c>
      <c r="G86" t="s">
        <v>57</v>
      </c>
      <c r="H86" t="s">
        <v>57</v>
      </c>
      <c r="I86" t="s">
        <v>57</v>
      </c>
      <c r="J86" t="s">
        <v>57</v>
      </c>
      <c r="K86" t="s">
        <v>57</v>
      </c>
      <c r="L86" t="s">
        <v>57</v>
      </c>
      <c r="M86" t="s">
        <v>57</v>
      </c>
      <c r="N86" t="s">
        <v>57</v>
      </c>
      <c r="O86" t="s">
        <v>57</v>
      </c>
      <c r="P86" t="s">
        <v>57</v>
      </c>
      <c r="Q86" t="s">
        <v>57</v>
      </c>
      <c r="R86" t="s">
        <v>57</v>
      </c>
      <c r="S86" t="s">
        <v>57</v>
      </c>
      <c r="T86" t="s">
        <v>57</v>
      </c>
      <c r="U86" t="s">
        <v>57</v>
      </c>
      <c r="V86" t="s">
        <v>57</v>
      </c>
      <c r="W86" t="s">
        <v>57</v>
      </c>
      <c r="X86" t="s">
        <v>57</v>
      </c>
      <c r="Y86" t="s">
        <v>57</v>
      </c>
      <c r="Z86" t="s">
        <v>57</v>
      </c>
      <c r="AA86" t="s">
        <v>57</v>
      </c>
      <c r="AB86" t="s">
        <v>57</v>
      </c>
      <c r="AC86" t="s">
        <v>57</v>
      </c>
      <c r="AD86" t="s">
        <v>57</v>
      </c>
      <c r="AE86" t="s">
        <v>57</v>
      </c>
    </row>
    <row r="87" spans="1:31" x14ac:dyDescent="0.2">
      <c r="A87" s="7">
        <v>83</v>
      </c>
      <c r="B87" t="s">
        <v>57</v>
      </c>
      <c r="C87" t="s">
        <v>57</v>
      </c>
      <c r="D87" t="s">
        <v>57</v>
      </c>
      <c r="E87" t="s">
        <v>57</v>
      </c>
      <c r="F87" t="s">
        <v>57</v>
      </c>
      <c r="G87" t="s">
        <v>57</v>
      </c>
      <c r="H87" t="s">
        <v>57</v>
      </c>
      <c r="I87" t="s">
        <v>57</v>
      </c>
      <c r="J87" t="s">
        <v>57</v>
      </c>
      <c r="K87" t="s">
        <v>57</v>
      </c>
      <c r="L87" t="s">
        <v>57</v>
      </c>
      <c r="M87" t="s">
        <v>57</v>
      </c>
      <c r="N87" t="s">
        <v>57</v>
      </c>
      <c r="O87" t="s">
        <v>57</v>
      </c>
      <c r="P87" t="s">
        <v>57</v>
      </c>
      <c r="Q87" t="s">
        <v>57</v>
      </c>
      <c r="R87" t="s">
        <v>57</v>
      </c>
      <c r="S87" t="s">
        <v>57</v>
      </c>
      <c r="T87" t="s">
        <v>57</v>
      </c>
      <c r="U87" t="s">
        <v>57</v>
      </c>
      <c r="V87" t="s">
        <v>57</v>
      </c>
      <c r="W87" t="s">
        <v>57</v>
      </c>
      <c r="X87" t="s">
        <v>57</v>
      </c>
      <c r="Y87" t="s">
        <v>57</v>
      </c>
      <c r="Z87" t="s">
        <v>57</v>
      </c>
      <c r="AA87" t="s">
        <v>57</v>
      </c>
      <c r="AB87" t="s">
        <v>57</v>
      </c>
      <c r="AC87" t="s">
        <v>57</v>
      </c>
      <c r="AD87" t="s">
        <v>57</v>
      </c>
      <c r="AE87" t="s">
        <v>57</v>
      </c>
    </row>
    <row r="88" spans="1:31" x14ac:dyDescent="0.2">
      <c r="A88" s="7">
        <v>84</v>
      </c>
      <c r="B88" t="s">
        <v>57</v>
      </c>
      <c r="C88" t="s">
        <v>57</v>
      </c>
      <c r="D88" t="s">
        <v>57</v>
      </c>
      <c r="E88" t="s">
        <v>57</v>
      </c>
      <c r="F88" t="s">
        <v>57</v>
      </c>
      <c r="G88" t="s">
        <v>57</v>
      </c>
      <c r="H88" t="s">
        <v>57</v>
      </c>
      <c r="I88" t="s">
        <v>57</v>
      </c>
      <c r="J88" t="s">
        <v>57</v>
      </c>
      <c r="K88" t="s">
        <v>57</v>
      </c>
      <c r="L88" t="s">
        <v>57</v>
      </c>
      <c r="M88" t="s">
        <v>57</v>
      </c>
      <c r="N88" t="s">
        <v>57</v>
      </c>
      <c r="O88" t="s">
        <v>57</v>
      </c>
      <c r="P88" t="s">
        <v>57</v>
      </c>
      <c r="Q88" t="s">
        <v>57</v>
      </c>
      <c r="R88" t="s">
        <v>57</v>
      </c>
      <c r="S88" t="s">
        <v>57</v>
      </c>
      <c r="T88" t="s">
        <v>57</v>
      </c>
      <c r="U88" t="s">
        <v>57</v>
      </c>
      <c r="V88" t="s">
        <v>57</v>
      </c>
      <c r="W88" t="s">
        <v>57</v>
      </c>
      <c r="X88" t="s">
        <v>57</v>
      </c>
      <c r="Y88" t="s">
        <v>57</v>
      </c>
      <c r="Z88" t="s">
        <v>57</v>
      </c>
      <c r="AA88" t="s">
        <v>57</v>
      </c>
      <c r="AB88" t="s">
        <v>57</v>
      </c>
      <c r="AC88" t="s">
        <v>57</v>
      </c>
      <c r="AD88" t="s">
        <v>57</v>
      </c>
      <c r="AE88" t="s">
        <v>57</v>
      </c>
    </row>
    <row r="89" spans="1:31" x14ac:dyDescent="0.2">
      <c r="A89" s="7">
        <v>85</v>
      </c>
      <c r="B89" t="s">
        <v>57</v>
      </c>
      <c r="C89" t="s">
        <v>57</v>
      </c>
      <c r="D89" t="s">
        <v>57</v>
      </c>
      <c r="E89" t="s">
        <v>57</v>
      </c>
      <c r="F89" t="s">
        <v>57</v>
      </c>
      <c r="G89" t="s">
        <v>57</v>
      </c>
      <c r="H89" t="s">
        <v>57</v>
      </c>
      <c r="I89" t="s">
        <v>57</v>
      </c>
      <c r="J89" t="s">
        <v>57</v>
      </c>
      <c r="K89" t="s">
        <v>57</v>
      </c>
      <c r="L89" t="s">
        <v>57</v>
      </c>
      <c r="M89" t="s">
        <v>57</v>
      </c>
      <c r="N89" t="s">
        <v>58</v>
      </c>
      <c r="O89" t="s">
        <v>57</v>
      </c>
      <c r="P89" t="s">
        <v>57</v>
      </c>
      <c r="Q89" t="s">
        <v>57</v>
      </c>
      <c r="R89" t="s">
        <v>57</v>
      </c>
      <c r="S89" t="s">
        <v>57</v>
      </c>
      <c r="T89" t="s">
        <v>57</v>
      </c>
      <c r="U89" t="s">
        <v>57</v>
      </c>
      <c r="V89" t="s">
        <v>57</v>
      </c>
      <c r="W89" t="s">
        <v>57</v>
      </c>
      <c r="X89" t="s">
        <v>57</v>
      </c>
      <c r="Y89" t="s">
        <v>57</v>
      </c>
      <c r="Z89" t="s">
        <v>57</v>
      </c>
      <c r="AA89" t="s">
        <v>57</v>
      </c>
      <c r="AB89" t="s">
        <v>57</v>
      </c>
      <c r="AC89" t="s">
        <v>57</v>
      </c>
      <c r="AD89" t="s">
        <v>57</v>
      </c>
      <c r="AE89" t="s">
        <v>57</v>
      </c>
    </row>
    <row r="90" spans="1:31" x14ac:dyDescent="0.2">
      <c r="A90" s="7">
        <v>86</v>
      </c>
      <c r="B90" t="s">
        <v>57</v>
      </c>
      <c r="C90" t="s">
        <v>57</v>
      </c>
      <c r="D90" t="s">
        <v>57</v>
      </c>
      <c r="E90" t="s">
        <v>57</v>
      </c>
      <c r="F90" t="s">
        <v>57</v>
      </c>
      <c r="G90" t="s">
        <v>57</v>
      </c>
      <c r="H90" t="s">
        <v>57</v>
      </c>
      <c r="I90" t="s">
        <v>57</v>
      </c>
      <c r="J90" t="s">
        <v>57</v>
      </c>
      <c r="K90" t="s">
        <v>57</v>
      </c>
      <c r="L90" t="s">
        <v>57</v>
      </c>
      <c r="M90" t="s">
        <v>57</v>
      </c>
      <c r="N90" t="s">
        <v>57</v>
      </c>
      <c r="O90" t="s">
        <v>57</v>
      </c>
      <c r="P90" t="s">
        <v>57</v>
      </c>
      <c r="Q90" t="s">
        <v>57</v>
      </c>
      <c r="R90" t="s">
        <v>57</v>
      </c>
      <c r="S90" t="s">
        <v>57</v>
      </c>
      <c r="T90" t="s">
        <v>57</v>
      </c>
      <c r="U90" t="s">
        <v>57</v>
      </c>
      <c r="V90" t="s">
        <v>57</v>
      </c>
      <c r="W90" t="s">
        <v>58</v>
      </c>
      <c r="X90" t="s">
        <v>57</v>
      </c>
      <c r="Y90" t="s">
        <v>57</v>
      </c>
      <c r="Z90" t="s">
        <v>57</v>
      </c>
      <c r="AA90" t="s">
        <v>57</v>
      </c>
      <c r="AB90" t="s">
        <v>57</v>
      </c>
      <c r="AC90" t="s">
        <v>57</v>
      </c>
      <c r="AD90" t="s">
        <v>57</v>
      </c>
      <c r="AE90" t="s">
        <v>57</v>
      </c>
    </row>
    <row r="91" spans="1:31" x14ac:dyDescent="0.2">
      <c r="A91" s="7">
        <v>87</v>
      </c>
      <c r="B91" t="s">
        <v>57</v>
      </c>
      <c r="C91" t="s">
        <v>57</v>
      </c>
      <c r="D91" t="s">
        <v>57</v>
      </c>
      <c r="E91" t="s">
        <v>57</v>
      </c>
      <c r="F91" t="s">
        <v>57</v>
      </c>
      <c r="G91" t="s">
        <v>57</v>
      </c>
      <c r="H91" t="s">
        <v>57</v>
      </c>
      <c r="I91" t="s">
        <v>57</v>
      </c>
      <c r="J91" t="s">
        <v>57</v>
      </c>
      <c r="K91" t="s">
        <v>57</v>
      </c>
      <c r="L91" t="s">
        <v>57</v>
      </c>
      <c r="M91" t="s">
        <v>58</v>
      </c>
      <c r="N91" t="s">
        <v>57</v>
      </c>
      <c r="O91" t="s">
        <v>57</v>
      </c>
      <c r="P91" t="s">
        <v>57</v>
      </c>
      <c r="Q91" t="s">
        <v>57</v>
      </c>
      <c r="R91" t="s">
        <v>57</v>
      </c>
      <c r="S91" t="s">
        <v>57</v>
      </c>
      <c r="T91" t="s">
        <v>57</v>
      </c>
      <c r="U91" t="s">
        <v>57</v>
      </c>
      <c r="V91" t="s">
        <v>57</v>
      </c>
      <c r="W91" t="s">
        <v>57</v>
      </c>
      <c r="X91" t="s">
        <v>57</v>
      </c>
      <c r="Y91" t="s">
        <v>57</v>
      </c>
      <c r="Z91" t="s">
        <v>57</v>
      </c>
      <c r="AA91" t="s">
        <v>57</v>
      </c>
      <c r="AB91" t="s">
        <v>57</v>
      </c>
      <c r="AC91" t="s">
        <v>57</v>
      </c>
      <c r="AD91" t="s">
        <v>57</v>
      </c>
      <c r="AE91" t="s">
        <v>57</v>
      </c>
    </row>
    <row r="92" spans="1:31" x14ac:dyDescent="0.2">
      <c r="A92" s="7">
        <v>88</v>
      </c>
      <c r="B92" t="s">
        <v>57</v>
      </c>
      <c r="C92" t="s">
        <v>57</v>
      </c>
      <c r="D92" t="s">
        <v>57</v>
      </c>
      <c r="E92" t="s">
        <v>57</v>
      </c>
      <c r="F92" t="s">
        <v>57</v>
      </c>
      <c r="G92" t="s">
        <v>57</v>
      </c>
      <c r="H92" t="s">
        <v>57</v>
      </c>
      <c r="I92" t="s">
        <v>57</v>
      </c>
      <c r="J92" t="s">
        <v>57</v>
      </c>
      <c r="K92" t="s">
        <v>57</v>
      </c>
      <c r="L92" t="s">
        <v>57</v>
      </c>
      <c r="M92" t="s">
        <v>57</v>
      </c>
      <c r="N92" t="s">
        <v>57</v>
      </c>
      <c r="O92" t="s">
        <v>57</v>
      </c>
      <c r="P92" t="s">
        <v>57</v>
      </c>
      <c r="Q92" t="s">
        <v>57</v>
      </c>
      <c r="R92" t="s">
        <v>57</v>
      </c>
      <c r="S92" t="s">
        <v>57</v>
      </c>
      <c r="T92" t="s">
        <v>57</v>
      </c>
      <c r="U92" t="s">
        <v>57</v>
      </c>
      <c r="V92" t="s">
        <v>57</v>
      </c>
      <c r="W92" t="s">
        <v>57</v>
      </c>
      <c r="X92" t="s">
        <v>57</v>
      </c>
      <c r="Y92" t="s">
        <v>57</v>
      </c>
      <c r="Z92" t="s">
        <v>57</v>
      </c>
      <c r="AA92" t="s">
        <v>57</v>
      </c>
      <c r="AB92" t="s">
        <v>58</v>
      </c>
      <c r="AC92" t="s">
        <v>57</v>
      </c>
      <c r="AD92" t="s">
        <v>57</v>
      </c>
      <c r="AE92" t="s">
        <v>57</v>
      </c>
    </row>
    <row r="93" spans="1:31" x14ac:dyDescent="0.2">
      <c r="A93" s="7">
        <v>89</v>
      </c>
      <c r="B93" t="s">
        <v>57</v>
      </c>
      <c r="C93" t="s">
        <v>57</v>
      </c>
      <c r="D93" t="s">
        <v>57</v>
      </c>
      <c r="E93" t="s">
        <v>57</v>
      </c>
      <c r="F93" t="s">
        <v>57</v>
      </c>
      <c r="G93" t="s">
        <v>57</v>
      </c>
      <c r="H93" t="s">
        <v>57</v>
      </c>
      <c r="I93" t="s">
        <v>57</v>
      </c>
      <c r="J93" t="s">
        <v>57</v>
      </c>
      <c r="K93" t="s">
        <v>57</v>
      </c>
      <c r="L93" t="s">
        <v>57</v>
      </c>
      <c r="M93" t="s">
        <v>57</v>
      </c>
      <c r="N93" t="s">
        <v>57</v>
      </c>
      <c r="O93" t="s">
        <v>57</v>
      </c>
      <c r="P93" t="s">
        <v>57</v>
      </c>
      <c r="Q93" t="s">
        <v>57</v>
      </c>
      <c r="R93" t="s">
        <v>57</v>
      </c>
      <c r="S93" t="s">
        <v>57</v>
      </c>
      <c r="T93" t="s">
        <v>57</v>
      </c>
      <c r="U93" t="s">
        <v>57</v>
      </c>
      <c r="V93" t="s">
        <v>57</v>
      </c>
      <c r="W93" t="s">
        <v>57</v>
      </c>
      <c r="X93" t="s">
        <v>57</v>
      </c>
      <c r="Y93" t="s">
        <v>57</v>
      </c>
      <c r="Z93" t="s">
        <v>57</v>
      </c>
      <c r="AA93" t="s">
        <v>57</v>
      </c>
      <c r="AB93" t="s">
        <v>57</v>
      </c>
      <c r="AC93" t="s">
        <v>57</v>
      </c>
      <c r="AD93" t="s">
        <v>57</v>
      </c>
      <c r="AE93" t="s">
        <v>57</v>
      </c>
    </row>
    <row r="94" spans="1:31" x14ac:dyDescent="0.2">
      <c r="A94" s="7">
        <v>90</v>
      </c>
      <c r="B94" t="s">
        <v>58</v>
      </c>
      <c r="C94" t="s">
        <v>57</v>
      </c>
      <c r="D94" t="s">
        <v>57</v>
      </c>
      <c r="E94" t="s">
        <v>57</v>
      </c>
      <c r="F94" t="s">
        <v>57</v>
      </c>
      <c r="G94" t="s">
        <v>57</v>
      </c>
      <c r="H94" t="s">
        <v>57</v>
      </c>
      <c r="I94" t="s">
        <v>57</v>
      </c>
      <c r="J94" t="s">
        <v>57</v>
      </c>
      <c r="K94" t="s">
        <v>57</v>
      </c>
      <c r="L94" t="s">
        <v>57</v>
      </c>
      <c r="M94" t="s">
        <v>57</v>
      </c>
      <c r="N94" t="s">
        <v>57</v>
      </c>
      <c r="O94" t="s">
        <v>57</v>
      </c>
      <c r="P94" t="s">
        <v>57</v>
      </c>
      <c r="Q94" t="s">
        <v>57</v>
      </c>
      <c r="R94" t="s">
        <v>57</v>
      </c>
      <c r="S94" t="s">
        <v>57</v>
      </c>
      <c r="T94" t="s">
        <v>57</v>
      </c>
      <c r="U94" t="s">
        <v>57</v>
      </c>
      <c r="V94" t="s">
        <v>57</v>
      </c>
      <c r="W94" t="s">
        <v>57</v>
      </c>
      <c r="X94" t="s">
        <v>57</v>
      </c>
      <c r="Y94" t="s">
        <v>57</v>
      </c>
      <c r="Z94" t="s">
        <v>57</v>
      </c>
      <c r="AA94" t="s">
        <v>57</v>
      </c>
      <c r="AB94" t="s">
        <v>57</v>
      </c>
      <c r="AC94" t="s">
        <v>57</v>
      </c>
      <c r="AD94" t="s">
        <v>57</v>
      </c>
      <c r="AE94" t="s">
        <v>57</v>
      </c>
    </row>
    <row r="95" spans="1:31" x14ac:dyDescent="0.2">
      <c r="A95" s="7">
        <v>91</v>
      </c>
      <c r="B95" t="s">
        <v>57</v>
      </c>
      <c r="C95" t="s">
        <v>57</v>
      </c>
      <c r="D95" t="s">
        <v>57</v>
      </c>
      <c r="E95" t="s">
        <v>57</v>
      </c>
      <c r="F95" t="s">
        <v>57</v>
      </c>
      <c r="G95" t="s">
        <v>57</v>
      </c>
      <c r="H95" t="s">
        <v>57</v>
      </c>
      <c r="I95" t="s">
        <v>57</v>
      </c>
      <c r="J95" t="s">
        <v>57</v>
      </c>
      <c r="K95" t="s">
        <v>57</v>
      </c>
      <c r="L95" t="s">
        <v>57</v>
      </c>
      <c r="M95" t="s">
        <v>57</v>
      </c>
      <c r="N95" t="s">
        <v>57</v>
      </c>
      <c r="O95" t="s">
        <v>57</v>
      </c>
      <c r="P95" t="s">
        <v>57</v>
      </c>
      <c r="Q95" t="s">
        <v>57</v>
      </c>
      <c r="R95" t="s">
        <v>57</v>
      </c>
      <c r="S95" t="s">
        <v>58</v>
      </c>
      <c r="T95" t="s">
        <v>57</v>
      </c>
      <c r="U95" t="s">
        <v>57</v>
      </c>
      <c r="V95" t="s">
        <v>57</v>
      </c>
      <c r="W95" t="s">
        <v>57</v>
      </c>
      <c r="X95" t="s">
        <v>57</v>
      </c>
      <c r="Y95" t="s">
        <v>57</v>
      </c>
      <c r="Z95" t="s">
        <v>57</v>
      </c>
      <c r="AA95" t="s">
        <v>57</v>
      </c>
      <c r="AB95" t="s">
        <v>57</v>
      </c>
      <c r="AC95" t="s">
        <v>57</v>
      </c>
      <c r="AD95" t="s">
        <v>57</v>
      </c>
      <c r="AE95" t="s">
        <v>57</v>
      </c>
    </row>
    <row r="96" spans="1:31" x14ac:dyDescent="0.2">
      <c r="A96" s="7">
        <v>92</v>
      </c>
      <c r="B96" t="s">
        <v>57</v>
      </c>
      <c r="C96" t="s">
        <v>57</v>
      </c>
      <c r="D96" t="s">
        <v>57</v>
      </c>
      <c r="E96" t="s">
        <v>57</v>
      </c>
      <c r="F96" t="s">
        <v>57</v>
      </c>
      <c r="G96" t="s">
        <v>57</v>
      </c>
      <c r="H96" t="s">
        <v>57</v>
      </c>
      <c r="I96" t="s">
        <v>57</v>
      </c>
      <c r="J96" t="s">
        <v>57</v>
      </c>
      <c r="K96" t="s">
        <v>57</v>
      </c>
      <c r="L96" t="s">
        <v>57</v>
      </c>
      <c r="M96" t="s">
        <v>58</v>
      </c>
      <c r="N96" t="s">
        <v>57</v>
      </c>
      <c r="O96" t="s">
        <v>57</v>
      </c>
      <c r="P96" t="s">
        <v>57</v>
      </c>
      <c r="Q96" t="s">
        <v>57</v>
      </c>
      <c r="R96" t="s">
        <v>57</v>
      </c>
      <c r="S96" t="s">
        <v>57</v>
      </c>
      <c r="T96" t="s">
        <v>57</v>
      </c>
      <c r="U96" t="s">
        <v>57</v>
      </c>
      <c r="V96" t="s">
        <v>57</v>
      </c>
      <c r="W96" t="s">
        <v>57</v>
      </c>
      <c r="X96" t="s">
        <v>57</v>
      </c>
      <c r="Y96" t="s">
        <v>57</v>
      </c>
      <c r="Z96" t="s">
        <v>57</v>
      </c>
      <c r="AA96" t="s">
        <v>57</v>
      </c>
      <c r="AB96" t="s">
        <v>57</v>
      </c>
      <c r="AC96" t="s">
        <v>57</v>
      </c>
      <c r="AD96" t="s">
        <v>57</v>
      </c>
      <c r="AE96" t="s">
        <v>57</v>
      </c>
    </row>
    <row r="97" spans="1:31" x14ac:dyDescent="0.2">
      <c r="A97" s="7">
        <v>93</v>
      </c>
      <c r="B97" t="s">
        <v>57</v>
      </c>
      <c r="C97" t="s">
        <v>57</v>
      </c>
      <c r="D97" t="s">
        <v>57</v>
      </c>
      <c r="E97" t="s">
        <v>57</v>
      </c>
      <c r="F97" t="s">
        <v>57</v>
      </c>
      <c r="G97" t="s">
        <v>57</v>
      </c>
      <c r="H97" t="s">
        <v>57</v>
      </c>
      <c r="I97" t="s">
        <v>57</v>
      </c>
      <c r="J97" t="s">
        <v>57</v>
      </c>
      <c r="K97" t="s">
        <v>57</v>
      </c>
      <c r="L97" t="s">
        <v>57</v>
      </c>
      <c r="M97" t="s">
        <v>57</v>
      </c>
      <c r="N97" t="s">
        <v>57</v>
      </c>
      <c r="O97" t="s">
        <v>57</v>
      </c>
      <c r="P97" t="s">
        <v>57</v>
      </c>
      <c r="Q97" t="s">
        <v>57</v>
      </c>
      <c r="R97" t="s">
        <v>57</v>
      </c>
      <c r="S97" t="s">
        <v>57</v>
      </c>
      <c r="T97" t="s">
        <v>57</v>
      </c>
      <c r="U97" t="s">
        <v>57</v>
      </c>
      <c r="V97" t="s">
        <v>57</v>
      </c>
      <c r="W97" t="s">
        <v>57</v>
      </c>
      <c r="X97" t="s">
        <v>57</v>
      </c>
      <c r="Y97" t="s">
        <v>57</v>
      </c>
      <c r="Z97" t="s">
        <v>57</v>
      </c>
      <c r="AA97" t="s">
        <v>57</v>
      </c>
      <c r="AB97" t="s">
        <v>57</v>
      </c>
      <c r="AC97" t="s">
        <v>57</v>
      </c>
      <c r="AD97" t="s">
        <v>57</v>
      </c>
      <c r="AE97" t="s">
        <v>57</v>
      </c>
    </row>
    <row r="98" spans="1:31" x14ac:dyDescent="0.2">
      <c r="A98" s="7">
        <v>94</v>
      </c>
      <c r="B98" t="s">
        <v>57</v>
      </c>
      <c r="C98" t="s">
        <v>57</v>
      </c>
      <c r="D98" t="s">
        <v>57</v>
      </c>
      <c r="E98" t="s">
        <v>57</v>
      </c>
      <c r="F98" t="s">
        <v>57</v>
      </c>
      <c r="G98" t="s">
        <v>57</v>
      </c>
      <c r="H98" t="s">
        <v>57</v>
      </c>
      <c r="I98" t="s">
        <v>57</v>
      </c>
      <c r="J98" t="s">
        <v>57</v>
      </c>
      <c r="K98" t="s">
        <v>57</v>
      </c>
      <c r="L98" t="s">
        <v>57</v>
      </c>
      <c r="M98" t="s">
        <v>57</v>
      </c>
      <c r="N98" t="s">
        <v>57</v>
      </c>
      <c r="O98" t="s">
        <v>57</v>
      </c>
      <c r="P98" t="s">
        <v>57</v>
      </c>
      <c r="Q98" t="s">
        <v>57</v>
      </c>
      <c r="R98" t="s">
        <v>57</v>
      </c>
      <c r="S98" t="s">
        <v>58</v>
      </c>
      <c r="T98" t="s">
        <v>57</v>
      </c>
      <c r="U98" t="s">
        <v>57</v>
      </c>
      <c r="V98" t="s">
        <v>57</v>
      </c>
      <c r="W98" t="s">
        <v>57</v>
      </c>
      <c r="X98" t="s">
        <v>57</v>
      </c>
      <c r="Y98" t="s">
        <v>57</v>
      </c>
      <c r="Z98" t="s">
        <v>57</v>
      </c>
      <c r="AA98" t="s">
        <v>57</v>
      </c>
      <c r="AB98" t="s">
        <v>57</v>
      </c>
      <c r="AC98" t="s">
        <v>57</v>
      </c>
      <c r="AD98" t="s">
        <v>57</v>
      </c>
      <c r="AE98" t="s">
        <v>57</v>
      </c>
    </row>
    <row r="99" spans="1:31" x14ac:dyDescent="0.2">
      <c r="A99" s="7">
        <v>95</v>
      </c>
      <c r="B99" t="s">
        <v>57</v>
      </c>
      <c r="C99" t="s">
        <v>57</v>
      </c>
      <c r="D99" t="s">
        <v>57</v>
      </c>
      <c r="E99" t="s">
        <v>57</v>
      </c>
      <c r="F99" t="s">
        <v>57</v>
      </c>
      <c r="G99" t="s">
        <v>57</v>
      </c>
      <c r="H99" t="s">
        <v>57</v>
      </c>
      <c r="I99" t="s">
        <v>57</v>
      </c>
      <c r="J99" t="s">
        <v>57</v>
      </c>
      <c r="K99" t="s">
        <v>57</v>
      </c>
      <c r="L99" t="s">
        <v>57</v>
      </c>
      <c r="M99" t="s">
        <v>57</v>
      </c>
      <c r="N99" t="s">
        <v>57</v>
      </c>
      <c r="O99" t="s">
        <v>57</v>
      </c>
      <c r="P99" t="s">
        <v>57</v>
      </c>
      <c r="Q99" t="s">
        <v>57</v>
      </c>
      <c r="R99" t="s">
        <v>57</v>
      </c>
      <c r="S99" t="s">
        <v>57</v>
      </c>
      <c r="T99" t="s">
        <v>57</v>
      </c>
      <c r="U99" t="s">
        <v>57</v>
      </c>
      <c r="V99" t="s">
        <v>57</v>
      </c>
      <c r="W99" t="s">
        <v>57</v>
      </c>
      <c r="X99" t="s">
        <v>57</v>
      </c>
      <c r="Y99" t="s">
        <v>57</v>
      </c>
      <c r="Z99" t="s">
        <v>57</v>
      </c>
      <c r="AA99" t="s">
        <v>57</v>
      </c>
      <c r="AB99" t="s">
        <v>57</v>
      </c>
      <c r="AC99" t="s">
        <v>57</v>
      </c>
      <c r="AD99" t="s">
        <v>57</v>
      </c>
      <c r="AE99" t="s">
        <v>57</v>
      </c>
    </row>
    <row r="100" spans="1:31" x14ac:dyDescent="0.2">
      <c r="A100" s="7">
        <v>96</v>
      </c>
      <c r="B100" t="s">
        <v>57</v>
      </c>
      <c r="C100" t="s">
        <v>57</v>
      </c>
      <c r="D100" t="s">
        <v>57</v>
      </c>
      <c r="E100" t="s">
        <v>57</v>
      </c>
      <c r="F100" t="s">
        <v>57</v>
      </c>
      <c r="G100" t="s">
        <v>57</v>
      </c>
      <c r="H100" t="s">
        <v>57</v>
      </c>
      <c r="I100" t="s">
        <v>57</v>
      </c>
      <c r="J100" t="s">
        <v>57</v>
      </c>
      <c r="K100" t="s">
        <v>57</v>
      </c>
      <c r="L100" t="s">
        <v>57</v>
      </c>
      <c r="M100" t="s">
        <v>57</v>
      </c>
      <c r="N100" t="s">
        <v>57</v>
      </c>
      <c r="O100" t="s">
        <v>57</v>
      </c>
      <c r="P100" t="s">
        <v>57</v>
      </c>
      <c r="Q100" t="s">
        <v>58</v>
      </c>
      <c r="R100" t="s">
        <v>57</v>
      </c>
      <c r="S100" t="s">
        <v>57</v>
      </c>
      <c r="T100" t="s">
        <v>57</v>
      </c>
      <c r="U100" t="s">
        <v>57</v>
      </c>
      <c r="V100" t="s">
        <v>57</v>
      </c>
      <c r="W100" t="s">
        <v>57</v>
      </c>
      <c r="X100" t="s">
        <v>57</v>
      </c>
      <c r="Y100" t="s">
        <v>57</v>
      </c>
      <c r="Z100" t="s">
        <v>57</v>
      </c>
      <c r="AA100" t="s">
        <v>57</v>
      </c>
      <c r="AB100" t="s">
        <v>57</v>
      </c>
      <c r="AC100" t="s">
        <v>57</v>
      </c>
      <c r="AD100" t="s">
        <v>57</v>
      </c>
      <c r="AE100" t="s">
        <v>57</v>
      </c>
    </row>
    <row r="101" spans="1:31" x14ac:dyDescent="0.2">
      <c r="A101" s="7">
        <v>97</v>
      </c>
      <c r="B101" t="s">
        <v>57</v>
      </c>
      <c r="C101" t="s">
        <v>57</v>
      </c>
      <c r="D101" t="s">
        <v>57</v>
      </c>
      <c r="E101" t="s">
        <v>57</v>
      </c>
      <c r="F101" t="s">
        <v>57</v>
      </c>
      <c r="G101" t="s">
        <v>58</v>
      </c>
      <c r="H101" t="s">
        <v>57</v>
      </c>
      <c r="I101" t="s">
        <v>57</v>
      </c>
      <c r="J101" t="s">
        <v>57</v>
      </c>
      <c r="K101" t="s">
        <v>58</v>
      </c>
      <c r="L101" t="s">
        <v>57</v>
      </c>
      <c r="M101" t="s">
        <v>57</v>
      </c>
      <c r="N101" t="s">
        <v>57</v>
      </c>
      <c r="O101" t="s">
        <v>57</v>
      </c>
      <c r="P101" t="s">
        <v>57</v>
      </c>
      <c r="Q101" t="s">
        <v>57</v>
      </c>
      <c r="R101" t="s">
        <v>57</v>
      </c>
      <c r="S101" t="s">
        <v>57</v>
      </c>
      <c r="T101" t="s">
        <v>57</v>
      </c>
      <c r="U101" t="s">
        <v>57</v>
      </c>
      <c r="V101" t="s">
        <v>57</v>
      </c>
      <c r="W101" t="s">
        <v>57</v>
      </c>
      <c r="X101" t="s">
        <v>57</v>
      </c>
      <c r="Y101" t="s">
        <v>57</v>
      </c>
      <c r="Z101" t="s">
        <v>57</v>
      </c>
      <c r="AA101" t="s">
        <v>57</v>
      </c>
      <c r="AB101" t="s">
        <v>57</v>
      </c>
      <c r="AC101" t="s">
        <v>57</v>
      </c>
      <c r="AD101" t="s">
        <v>57</v>
      </c>
      <c r="AE101" t="s">
        <v>57</v>
      </c>
    </row>
    <row r="102" spans="1:31" x14ac:dyDescent="0.2">
      <c r="A102" s="7">
        <v>98</v>
      </c>
      <c r="B102" t="s">
        <v>57</v>
      </c>
      <c r="C102" t="s">
        <v>57</v>
      </c>
      <c r="D102" t="s">
        <v>57</v>
      </c>
      <c r="E102" t="s">
        <v>57</v>
      </c>
      <c r="F102" t="s">
        <v>57</v>
      </c>
      <c r="G102" t="s">
        <v>57</v>
      </c>
      <c r="H102" t="s">
        <v>57</v>
      </c>
      <c r="I102" t="s">
        <v>57</v>
      </c>
      <c r="J102" t="s">
        <v>57</v>
      </c>
      <c r="K102" t="s">
        <v>57</v>
      </c>
      <c r="L102" t="s">
        <v>57</v>
      </c>
      <c r="M102" t="s">
        <v>57</v>
      </c>
      <c r="N102" t="s">
        <v>57</v>
      </c>
      <c r="O102" t="s">
        <v>57</v>
      </c>
      <c r="P102" t="s">
        <v>57</v>
      </c>
      <c r="Q102" t="s">
        <v>57</v>
      </c>
      <c r="R102" t="s">
        <v>57</v>
      </c>
      <c r="S102" t="s">
        <v>57</v>
      </c>
      <c r="T102" t="s">
        <v>57</v>
      </c>
      <c r="U102" t="s">
        <v>57</v>
      </c>
      <c r="V102" t="s">
        <v>57</v>
      </c>
      <c r="W102" t="s">
        <v>57</v>
      </c>
      <c r="X102" t="s">
        <v>57</v>
      </c>
      <c r="Y102" t="s">
        <v>57</v>
      </c>
      <c r="Z102" t="s">
        <v>57</v>
      </c>
      <c r="AA102" t="s">
        <v>57</v>
      </c>
      <c r="AB102" t="s">
        <v>57</v>
      </c>
      <c r="AC102" t="s">
        <v>57</v>
      </c>
      <c r="AD102" t="s">
        <v>57</v>
      </c>
      <c r="AE102" t="s">
        <v>57</v>
      </c>
    </row>
    <row r="103" spans="1:31" x14ac:dyDescent="0.2">
      <c r="A103" s="7">
        <v>99</v>
      </c>
      <c r="B103" t="s">
        <v>57</v>
      </c>
      <c r="C103" t="s">
        <v>57</v>
      </c>
      <c r="D103" t="s">
        <v>57</v>
      </c>
      <c r="E103" t="s">
        <v>57</v>
      </c>
      <c r="F103" t="s">
        <v>57</v>
      </c>
      <c r="G103" t="s">
        <v>57</v>
      </c>
      <c r="H103" t="s">
        <v>57</v>
      </c>
      <c r="I103" t="s">
        <v>57</v>
      </c>
      <c r="J103" t="s">
        <v>57</v>
      </c>
      <c r="K103" t="s">
        <v>57</v>
      </c>
      <c r="L103" t="s">
        <v>57</v>
      </c>
      <c r="M103" t="s">
        <v>57</v>
      </c>
      <c r="N103" t="s">
        <v>57</v>
      </c>
      <c r="O103" t="s">
        <v>57</v>
      </c>
      <c r="P103" t="s">
        <v>57</v>
      </c>
      <c r="Q103" t="s">
        <v>57</v>
      </c>
      <c r="R103" t="s">
        <v>57</v>
      </c>
      <c r="S103" t="s">
        <v>57</v>
      </c>
      <c r="T103" t="s">
        <v>57</v>
      </c>
      <c r="U103" t="s">
        <v>57</v>
      </c>
      <c r="V103" t="s">
        <v>57</v>
      </c>
      <c r="W103" t="s">
        <v>57</v>
      </c>
      <c r="X103" t="s">
        <v>57</v>
      </c>
      <c r="Y103" t="s">
        <v>57</v>
      </c>
      <c r="Z103" t="s">
        <v>57</v>
      </c>
      <c r="AA103" t="s">
        <v>57</v>
      </c>
      <c r="AB103" t="s">
        <v>57</v>
      </c>
      <c r="AC103" t="s">
        <v>57</v>
      </c>
      <c r="AD103" t="s">
        <v>57</v>
      </c>
      <c r="AE103" t="s">
        <v>57</v>
      </c>
    </row>
    <row r="104" spans="1:31" x14ac:dyDescent="0.2">
      <c r="A104" s="7">
        <v>100</v>
      </c>
      <c r="B104" t="s">
        <v>57</v>
      </c>
      <c r="C104" t="s">
        <v>57</v>
      </c>
      <c r="D104" t="s">
        <v>57</v>
      </c>
      <c r="E104" t="s">
        <v>57</v>
      </c>
      <c r="F104" t="s">
        <v>57</v>
      </c>
      <c r="G104" t="s">
        <v>57</v>
      </c>
      <c r="H104" t="s">
        <v>57</v>
      </c>
      <c r="I104" t="s">
        <v>57</v>
      </c>
      <c r="J104" t="s">
        <v>57</v>
      </c>
      <c r="K104" t="s">
        <v>57</v>
      </c>
      <c r="L104" t="s">
        <v>57</v>
      </c>
      <c r="M104" t="s">
        <v>57</v>
      </c>
      <c r="N104" t="s">
        <v>57</v>
      </c>
      <c r="O104" t="s">
        <v>57</v>
      </c>
      <c r="P104" t="s">
        <v>57</v>
      </c>
      <c r="Q104" t="s">
        <v>57</v>
      </c>
      <c r="R104" t="s">
        <v>57</v>
      </c>
      <c r="S104" t="s">
        <v>57</v>
      </c>
      <c r="T104" t="s">
        <v>57</v>
      </c>
      <c r="U104" t="s">
        <v>57</v>
      </c>
      <c r="V104" t="s">
        <v>57</v>
      </c>
      <c r="W104" t="s">
        <v>57</v>
      </c>
      <c r="X104" t="s">
        <v>57</v>
      </c>
      <c r="Y104" t="s">
        <v>57</v>
      </c>
      <c r="Z104" t="s">
        <v>57</v>
      </c>
      <c r="AA104" t="s">
        <v>57</v>
      </c>
      <c r="AB104" t="s">
        <v>57</v>
      </c>
      <c r="AC104" t="s">
        <v>58</v>
      </c>
      <c r="AD104" t="s">
        <v>57</v>
      </c>
      <c r="AE104" t="s">
        <v>57</v>
      </c>
    </row>
  </sheetData>
  <phoneticPr fontId="0" type="noConversion"/>
  <pageMargins left="0.75" right="0.75" top="1" bottom="1" header="0.5" footer="0.5"/>
  <headerFooter alignWithMargins="0"/>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G43"/>
  <sheetViews>
    <sheetView workbookViewId="0"/>
  </sheetViews>
  <sheetFormatPr defaultColWidth="8.7109375" defaultRowHeight="12.75" x14ac:dyDescent="0.2"/>
  <cols>
    <col min="1" max="1" width="10.42578125" style="29" customWidth="1"/>
    <col min="2" max="2" width="12.7109375" style="29" bestFit="1" customWidth="1"/>
    <col min="3" max="3" width="12" style="29" bestFit="1" customWidth="1"/>
    <col min="4" max="4" width="6.7109375" style="29" customWidth="1"/>
    <col min="5" max="5" width="7.7109375" style="29" bestFit="1" customWidth="1"/>
    <col min="6" max="6" width="13" style="29" bestFit="1" customWidth="1"/>
    <col min="7" max="7" width="6" style="29" bestFit="1" customWidth="1"/>
    <col min="8" max="16384" width="8.7109375" style="29"/>
  </cols>
  <sheetData>
    <row r="1" spans="1:7" x14ac:dyDescent="0.2">
      <c r="A1" s="14" t="s">
        <v>69</v>
      </c>
      <c r="B1" s="14"/>
      <c r="C1" s="14"/>
    </row>
    <row r="3" spans="1:7" ht="13.5" thickBot="1" x14ac:dyDescent="0.25">
      <c r="A3" s="32" t="s">
        <v>130</v>
      </c>
      <c r="B3" s="32" t="s">
        <v>131</v>
      </c>
      <c r="C3" s="32" t="s">
        <v>132</v>
      </c>
      <c r="D3" s="32" t="s">
        <v>61</v>
      </c>
      <c r="E3" s="32" t="s">
        <v>129</v>
      </c>
      <c r="F3" s="32" t="s">
        <v>20</v>
      </c>
      <c r="G3" s="32" t="s">
        <v>19</v>
      </c>
    </row>
    <row r="4" spans="1:7" ht="13.5" thickTop="1" x14ac:dyDescent="0.2">
      <c r="A4" s="29">
        <v>10</v>
      </c>
      <c r="B4" s="29">
        <v>18</v>
      </c>
      <c r="C4" s="30">
        <v>3.01</v>
      </c>
      <c r="D4" s="29">
        <v>33</v>
      </c>
      <c r="E4" s="31" t="s">
        <v>133</v>
      </c>
      <c r="F4" s="31" t="s">
        <v>134</v>
      </c>
      <c r="G4" s="31" t="s">
        <v>134</v>
      </c>
    </row>
    <row r="5" spans="1:7" x14ac:dyDescent="0.2">
      <c r="A5" s="29">
        <v>10</v>
      </c>
      <c r="B5" s="29">
        <v>16</v>
      </c>
      <c r="C5" s="30">
        <v>2.78</v>
      </c>
      <c r="D5" s="29">
        <v>25</v>
      </c>
      <c r="E5" s="31" t="s">
        <v>135</v>
      </c>
      <c r="F5" s="31" t="s">
        <v>134</v>
      </c>
      <c r="G5" s="31" t="s">
        <v>134</v>
      </c>
    </row>
    <row r="6" spans="1:7" x14ac:dyDescent="0.2">
      <c r="A6" s="29">
        <v>10</v>
      </c>
      <c r="B6" s="29">
        <v>18</v>
      </c>
      <c r="C6" s="30">
        <v>3.15</v>
      </c>
      <c r="D6" s="29">
        <v>26</v>
      </c>
      <c r="E6" s="31" t="s">
        <v>135</v>
      </c>
      <c r="F6" s="31" t="s">
        <v>134</v>
      </c>
      <c r="G6" s="31" t="s">
        <v>136</v>
      </c>
    </row>
    <row r="7" spans="1:7" x14ac:dyDescent="0.2">
      <c r="A7" s="29">
        <v>10</v>
      </c>
      <c r="B7" s="29">
        <v>18</v>
      </c>
      <c r="C7" s="30">
        <v>3.86</v>
      </c>
      <c r="D7" s="29">
        <v>24</v>
      </c>
      <c r="E7" s="31" t="s">
        <v>133</v>
      </c>
      <c r="F7" s="31" t="s">
        <v>134</v>
      </c>
      <c r="G7" s="31" t="s">
        <v>134</v>
      </c>
    </row>
    <row r="8" spans="1:7" x14ac:dyDescent="0.2">
      <c r="A8" s="29">
        <v>9.6</v>
      </c>
      <c r="B8" s="29">
        <v>16</v>
      </c>
      <c r="C8" s="30">
        <v>2.58</v>
      </c>
      <c r="D8" s="29">
        <v>25</v>
      </c>
      <c r="E8" s="31" t="s">
        <v>133</v>
      </c>
      <c r="F8" s="31" t="s">
        <v>134</v>
      </c>
      <c r="G8" s="31" t="s">
        <v>134</v>
      </c>
    </row>
    <row r="9" spans="1:7" x14ac:dyDescent="0.2">
      <c r="A9" s="29">
        <v>8.5</v>
      </c>
      <c r="B9" s="29">
        <v>16</v>
      </c>
      <c r="C9" s="30">
        <v>2.96</v>
      </c>
      <c r="D9" s="29">
        <v>23</v>
      </c>
      <c r="E9" s="31" t="s">
        <v>135</v>
      </c>
      <c r="F9" s="31" t="s">
        <v>134</v>
      </c>
      <c r="G9" s="31" t="s">
        <v>134</v>
      </c>
    </row>
    <row r="10" spans="1:7" x14ac:dyDescent="0.2">
      <c r="A10" s="29">
        <v>8.4</v>
      </c>
      <c r="B10" s="29">
        <v>17</v>
      </c>
      <c r="C10" s="30">
        <v>3.56</v>
      </c>
      <c r="D10" s="29">
        <v>35</v>
      </c>
      <c r="E10" s="31" t="s">
        <v>135</v>
      </c>
      <c r="F10" s="31" t="s">
        <v>134</v>
      </c>
      <c r="G10" s="31" t="s">
        <v>134</v>
      </c>
    </row>
    <row r="11" spans="1:7" x14ac:dyDescent="0.2">
      <c r="A11" s="29">
        <v>8.4</v>
      </c>
      <c r="B11" s="29">
        <v>16</v>
      </c>
      <c r="C11" s="30">
        <v>2.64</v>
      </c>
      <c r="D11" s="29">
        <v>23</v>
      </c>
      <c r="E11" s="31" t="s">
        <v>135</v>
      </c>
      <c r="F11" s="31" t="s">
        <v>134</v>
      </c>
      <c r="G11" s="31" t="s">
        <v>134</v>
      </c>
    </row>
    <row r="12" spans="1:7" x14ac:dyDescent="0.2">
      <c r="A12" s="29">
        <v>8.1999999999999993</v>
      </c>
      <c r="B12" s="29">
        <v>18</v>
      </c>
      <c r="C12" s="30">
        <v>3.43</v>
      </c>
      <c r="D12" s="29">
        <v>32</v>
      </c>
      <c r="E12" s="31" t="s">
        <v>133</v>
      </c>
      <c r="F12" s="31" t="s">
        <v>134</v>
      </c>
      <c r="G12" s="31" t="s">
        <v>134</v>
      </c>
    </row>
    <row r="13" spans="1:7" x14ac:dyDescent="0.2">
      <c r="A13" s="29">
        <v>7.9</v>
      </c>
      <c r="B13" s="29">
        <v>15</v>
      </c>
      <c r="C13" s="30">
        <v>2.75</v>
      </c>
      <c r="D13" s="29">
        <v>34</v>
      </c>
      <c r="E13" s="31" t="s">
        <v>135</v>
      </c>
      <c r="F13" s="31" t="s">
        <v>136</v>
      </c>
      <c r="G13" s="31" t="s">
        <v>134</v>
      </c>
    </row>
    <row r="14" spans="1:7" x14ac:dyDescent="0.2">
      <c r="A14" s="29">
        <v>7.6</v>
      </c>
      <c r="B14" s="29">
        <v>13</v>
      </c>
      <c r="C14" s="30">
        <v>2.95</v>
      </c>
      <c r="D14" s="29">
        <v>28</v>
      </c>
      <c r="E14" s="31" t="s">
        <v>135</v>
      </c>
      <c r="F14" s="31" t="s">
        <v>136</v>
      </c>
      <c r="G14" s="31" t="s">
        <v>134</v>
      </c>
    </row>
    <row r="15" spans="1:7" x14ac:dyDescent="0.2">
      <c r="A15" s="29">
        <v>7.5</v>
      </c>
      <c r="B15" s="29">
        <v>13</v>
      </c>
      <c r="C15" s="30">
        <v>2.5</v>
      </c>
      <c r="D15" s="29">
        <v>23</v>
      </c>
      <c r="E15" s="31" t="s">
        <v>135</v>
      </c>
      <c r="F15" s="31" t="s">
        <v>136</v>
      </c>
      <c r="G15" s="31" t="s">
        <v>134</v>
      </c>
    </row>
    <row r="16" spans="1:7" x14ac:dyDescent="0.2">
      <c r="A16" s="29">
        <v>7.5</v>
      </c>
      <c r="B16" s="29">
        <v>16</v>
      </c>
      <c r="C16" s="30">
        <v>2.86</v>
      </c>
      <c r="D16" s="29">
        <v>24</v>
      </c>
      <c r="E16" s="31" t="s">
        <v>135</v>
      </c>
      <c r="F16" s="31" t="s">
        <v>134</v>
      </c>
      <c r="G16" s="31" t="s">
        <v>134</v>
      </c>
    </row>
    <row r="17" spans="1:7" x14ac:dyDescent="0.2">
      <c r="A17" s="29">
        <v>7.2</v>
      </c>
      <c r="B17" s="29">
        <v>15</v>
      </c>
      <c r="C17" s="30">
        <v>2.38</v>
      </c>
      <c r="D17" s="29">
        <v>23</v>
      </c>
      <c r="E17" s="31" t="s">
        <v>133</v>
      </c>
      <c r="F17" s="31" t="s">
        <v>136</v>
      </c>
      <c r="G17" s="31" t="s">
        <v>134</v>
      </c>
    </row>
    <row r="18" spans="1:7" x14ac:dyDescent="0.2">
      <c r="A18" s="29">
        <v>6.8</v>
      </c>
      <c r="B18" s="29">
        <v>16</v>
      </c>
      <c r="C18" s="30">
        <v>3.47</v>
      </c>
      <c r="D18" s="29">
        <v>27</v>
      </c>
      <c r="E18" s="31" t="s">
        <v>133</v>
      </c>
      <c r="F18" s="31" t="s">
        <v>134</v>
      </c>
      <c r="G18" s="31" t="s">
        <v>134</v>
      </c>
    </row>
    <row r="19" spans="1:7" x14ac:dyDescent="0.2">
      <c r="A19" s="29">
        <v>6.5</v>
      </c>
      <c r="B19" s="29">
        <v>16</v>
      </c>
      <c r="C19" s="30">
        <v>3.1</v>
      </c>
      <c r="D19" s="29">
        <v>26</v>
      </c>
      <c r="E19" s="31" t="s">
        <v>135</v>
      </c>
      <c r="F19" s="31" t="s">
        <v>134</v>
      </c>
      <c r="G19" s="31" t="s">
        <v>134</v>
      </c>
    </row>
    <row r="20" spans="1:7" x14ac:dyDescent="0.2">
      <c r="A20" s="29">
        <v>6.3</v>
      </c>
      <c r="B20" s="29">
        <v>13</v>
      </c>
      <c r="C20" s="30">
        <v>2.98</v>
      </c>
      <c r="D20" s="29">
        <v>21</v>
      </c>
      <c r="E20" s="31" t="s">
        <v>135</v>
      </c>
      <c r="F20" s="31" t="s">
        <v>136</v>
      </c>
      <c r="G20" s="31" t="s">
        <v>134</v>
      </c>
    </row>
    <row r="21" spans="1:7" x14ac:dyDescent="0.2">
      <c r="A21" s="29">
        <v>6.2</v>
      </c>
      <c r="B21" s="29">
        <v>16</v>
      </c>
      <c r="C21" s="30">
        <v>2.71</v>
      </c>
      <c r="D21" s="29">
        <v>23</v>
      </c>
      <c r="E21" s="31" t="s">
        <v>135</v>
      </c>
      <c r="F21" s="31" t="s">
        <v>134</v>
      </c>
      <c r="G21" s="31" t="s">
        <v>136</v>
      </c>
    </row>
    <row r="22" spans="1:7" x14ac:dyDescent="0.2">
      <c r="A22" s="29">
        <v>5.9</v>
      </c>
      <c r="B22" s="29">
        <v>13</v>
      </c>
      <c r="C22" s="30">
        <v>2.95</v>
      </c>
      <c r="D22" s="29">
        <v>20</v>
      </c>
      <c r="E22" s="31" t="s">
        <v>133</v>
      </c>
      <c r="F22" s="31" t="s">
        <v>136</v>
      </c>
      <c r="G22" s="31" t="s">
        <v>134</v>
      </c>
    </row>
    <row r="23" spans="1:7" x14ac:dyDescent="0.2">
      <c r="A23" s="29">
        <v>5.8</v>
      </c>
      <c r="B23" s="29">
        <v>18</v>
      </c>
      <c r="C23" s="30">
        <v>3.36</v>
      </c>
      <c r="D23" s="29">
        <v>25</v>
      </c>
      <c r="E23" s="31" t="s">
        <v>135</v>
      </c>
      <c r="F23" s="31" t="s">
        <v>134</v>
      </c>
      <c r="G23" s="31" t="s">
        <v>134</v>
      </c>
    </row>
    <row r="24" spans="1:7" x14ac:dyDescent="0.2">
      <c r="A24" s="29">
        <v>5.4</v>
      </c>
      <c r="B24" s="29">
        <v>16</v>
      </c>
      <c r="C24" s="30">
        <v>2.75</v>
      </c>
      <c r="D24" s="29">
        <v>24</v>
      </c>
      <c r="E24" s="31" t="s">
        <v>135</v>
      </c>
      <c r="F24" s="31" t="s">
        <v>134</v>
      </c>
      <c r="G24" s="31" t="s">
        <v>136</v>
      </c>
    </row>
    <row r="25" spans="1:7" x14ac:dyDescent="0.2">
      <c r="A25" s="29">
        <v>5.0999999999999996</v>
      </c>
      <c r="B25" s="29">
        <v>17</v>
      </c>
      <c r="C25" s="30">
        <v>2.48</v>
      </c>
      <c r="D25" s="29">
        <v>32</v>
      </c>
      <c r="E25" s="31" t="s">
        <v>135</v>
      </c>
      <c r="F25" s="31" t="s">
        <v>134</v>
      </c>
      <c r="G25" s="31" t="s">
        <v>136</v>
      </c>
    </row>
    <row r="26" spans="1:7" x14ac:dyDescent="0.2">
      <c r="A26" s="29">
        <v>4.8</v>
      </c>
      <c r="B26" s="29">
        <v>14</v>
      </c>
      <c r="C26" s="30">
        <v>2.76</v>
      </c>
      <c r="D26" s="29">
        <v>28</v>
      </c>
      <c r="E26" s="31" t="s">
        <v>135</v>
      </c>
      <c r="F26" s="31" t="s">
        <v>136</v>
      </c>
      <c r="G26" s="31" t="s">
        <v>134</v>
      </c>
    </row>
    <row r="27" spans="1:7" x14ac:dyDescent="0.2">
      <c r="A27" s="29">
        <v>4.7</v>
      </c>
      <c r="B27" s="29">
        <v>16</v>
      </c>
      <c r="C27" s="30">
        <v>3.12</v>
      </c>
      <c r="D27" s="29">
        <v>25</v>
      </c>
      <c r="E27" s="31" t="s">
        <v>133</v>
      </c>
      <c r="F27" s="31" t="s">
        <v>134</v>
      </c>
      <c r="G27" s="31" t="s">
        <v>136</v>
      </c>
    </row>
    <row r="28" spans="1:7" x14ac:dyDescent="0.2">
      <c r="A28" s="29">
        <v>4.5</v>
      </c>
      <c r="B28" s="29">
        <v>13</v>
      </c>
      <c r="C28" s="30">
        <v>2.96</v>
      </c>
      <c r="D28" s="29">
        <v>23</v>
      </c>
      <c r="E28" s="31" t="s">
        <v>135</v>
      </c>
      <c r="F28" s="31" t="s">
        <v>136</v>
      </c>
      <c r="G28" s="31" t="s">
        <v>134</v>
      </c>
    </row>
    <row r="29" spans="1:7" x14ac:dyDescent="0.2">
      <c r="A29" s="29">
        <v>4.3</v>
      </c>
      <c r="B29" s="29">
        <v>16</v>
      </c>
      <c r="C29" s="30">
        <v>2.8</v>
      </c>
      <c r="D29" s="29">
        <v>25</v>
      </c>
      <c r="E29" s="31" t="s">
        <v>135</v>
      </c>
      <c r="F29" s="31" t="s">
        <v>134</v>
      </c>
      <c r="G29" s="31" t="s">
        <v>136</v>
      </c>
    </row>
    <row r="30" spans="1:7" x14ac:dyDescent="0.2">
      <c r="A30" s="29">
        <v>4</v>
      </c>
      <c r="B30" s="29">
        <v>17</v>
      </c>
      <c r="C30" s="30">
        <v>3.57</v>
      </c>
      <c r="D30" s="29">
        <v>24</v>
      </c>
      <c r="E30" s="31" t="s">
        <v>135</v>
      </c>
      <c r="F30" s="31" t="s">
        <v>134</v>
      </c>
      <c r="G30" s="31" t="s">
        <v>134</v>
      </c>
    </row>
    <row r="31" spans="1:7" x14ac:dyDescent="0.2">
      <c r="A31" s="29">
        <v>3.9</v>
      </c>
      <c r="B31" s="29">
        <v>16</v>
      </c>
      <c r="C31" s="30">
        <v>3</v>
      </c>
      <c r="D31" s="29">
        <v>26</v>
      </c>
      <c r="E31" s="31" t="s">
        <v>133</v>
      </c>
      <c r="F31" s="31" t="s">
        <v>134</v>
      </c>
      <c r="G31" s="31" t="s">
        <v>136</v>
      </c>
    </row>
    <row r="32" spans="1:7" x14ac:dyDescent="0.2">
      <c r="A32" s="29">
        <v>3.7</v>
      </c>
      <c r="B32" s="29">
        <v>16</v>
      </c>
      <c r="C32" s="30">
        <v>2.86</v>
      </c>
      <c r="D32" s="29">
        <v>23</v>
      </c>
      <c r="E32" s="31" t="s">
        <v>135</v>
      </c>
      <c r="F32" s="31" t="s">
        <v>134</v>
      </c>
      <c r="G32" s="31" t="s">
        <v>136</v>
      </c>
    </row>
    <row r="33" spans="1:7" x14ac:dyDescent="0.2">
      <c r="A33" s="29">
        <v>3.7</v>
      </c>
      <c r="B33" s="29">
        <v>15</v>
      </c>
      <c r="C33" s="30">
        <v>3.19</v>
      </c>
      <c r="D33" s="29">
        <v>24</v>
      </c>
      <c r="E33" s="31" t="s">
        <v>135</v>
      </c>
      <c r="F33" s="31" t="s">
        <v>136</v>
      </c>
      <c r="G33" s="31" t="s">
        <v>136</v>
      </c>
    </row>
    <row r="34" spans="1:7" x14ac:dyDescent="0.2">
      <c r="A34" s="29">
        <v>3.7</v>
      </c>
      <c r="B34" s="29">
        <v>16</v>
      </c>
      <c r="C34" s="30">
        <v>3.5</v>
      </c>
      <c r="D34" s="29">
        <v>23</v>
      </c>
      <c r="E34" s="31" t="s">
        <v>133</v>
      </c>
      <c r="F34" s="31" t="s">
        <v>134</v>
      </c>
      <c r="G34" s="31" t="s">
        <v>136</v>
      </c>
    </row>
    <row r="35" spans="1:7" x14ac:dyDescent="0.2">
      <c r="A35" s="29">
        <v>3.5</v>
      </c>
      <c r="B35" s="29">
        <v>14</v>
      </c>
      <c r="C35" s="30">
        <v>2.84</v>
      </c>
      <c r="D35" s="29">
        <v>21</v>
      </c>
      <c r="E35" s="31" t="s">
        <v>135</v>
      </c>
      <c r="F35" s="31" t="s">
        <v>136</v>
      </c>
      <c r="G35" s="31" t="s">
        <v>134</v>
      </c>
    </row>
    <row r="36" spans="1:7" x14ac:dyDescent="0.2">
      <c r="A36" s="29">
        <v>3.4</v>
      </c>
      <c r="B36" s="29">
        <v>16</v>
      </c>
      <c r="C36" s="30">
        <v>3.13</v>
      </c>
      <c r="D36" s="29">
        <v>24</v>
      </c>
      <c r="E36" s="31" t="s">
        <v>135</v>
      </c>
      <c r="F36" s="31" t="s">
        <v>134</v>
      </c>
      <c r="G36" s="31" t="s">
        <v>136</v>
      </c>
    </row>
    <row r="37" spans="1:7" x14ac:dyDescent="0.2">
      <c r="A37" s="29">
        <v>2.5</v>
      </c>
      <c r="B37" s="29">
        <v>13</v>
      </c>
      <c r="C37" s="30">
        <v>1.75</v>
      </c>
      <c r="D37" s="29">
        <v>22</v>
      </c>
      <c r="E37" s="31" t="s">
        <v>135</v>
      </c>
      <c r="F37" s="31" t="s">
        <v>136</v>
      </c>
      <c r="G37" s="31" t="s">
        <v>136</v>
      </c>
    </row>
    <row r="38" spans="1:7" x14ac:dyDescent="0.2">
      <c r="A38" s="29">
        <v>1.8</v>
      </c>
      <c r="B38" s="29">
        <v>16</v>
      </c>
      <c r="C38" s="30">
        <v>2.98</v>
      </c>
      <c r="D38" s="29">
        <v>25</v>
      </c>
      <c r="E38" s="31" t="s">
        <v>135</v>
      </c>
      <c r="F38" s="31" t="s">
        <v>134</v>
      </c>
      <c r="G38" s="31" t="s">
        <v>136</v>
      </c>
    </row>
    <row r="39" spans="1:7" x14ac:dyDescent="0.2">
      <c r="A39" s="29">
        <v>1.5</v>
      </c>
      <c r="B39" s="29">
        <v>15</v>
      </c>
      <c r="C39" s="30">
        <v>2.13</v>
      </c>
      <c r="D39" s="29">
        <v>22</v>
      </c>
      <c r="E39" s="31" t="s">
        <v>135</v>
      </c>
      <c r="F39" s="31" t="s">
        <v>136</v>
      </c>
      <c r="G39" s="31" t="s">
        <v>136</v>
      </c>
    </row>
    <row r="40" spans="1:7" x14ac:dyDescent="0.2">
      <c r="A40" s="29">
        <v>0.9</v>
      </c>
      <c r="B40" s="29">
        <v>16</v>
      </c>
      <c r="C40" s="30">
        <v>2.79</v>
      </c>
      <c r="D40" s="29">
        <v>23</v>
      </c>
      <c r="E40" s="31" t="s">
        <v>133</v>
      </c>
      <c r="F40" s="31" t="s">
        <v>134</v>
      </c>
      <c r="G40" s="31" t="s">
        <v>134</v>
      </c>
    </row>
    <row r="41" spans="1:7" x14ac:dyDescent="0.2">
      <c r="A41" s="29">
        <v>0.8</v>
      </c>
      <c r="B41" s="29">
        <v>18</v>
      </c>
      <c r="C41" s="30">
        <v>3.15</v>
      </c>
      <c r="D41" s="29">
        <v>26</v>
      </c>
      <c r="E41" s="31" t="s">
        <v>135</v>
      </c>
      <c r="F41" s="31" t="s">
        <v>134</v>
      </c>
      <c r="G41" s="31" t="s">
        <v>136</v>
      </c>
    </row>
    <row r="42" spans="1:7" x14ac:dyDescent="0.2">
      <c r="A42" s="29">
        <v>0.7</v>
      </c>
      <c r="B42" s="29">
        <v>13</v>
      </c>
      <c r="C42" s="30">
        <v>1.84</v>
      </c>
      <c r="D42" s="29">
        <v>22</v>
      </c>
      <c r="E42" s="31" t="s">
        <v>133</v>
      </c>
      <c r="F42" s="31" t="s">
        <v>136</v>
      </c>
      <c r="G42" s="31" t="s">
        <v>136</v>
      </c>
    </row>
    <row r="43" spans="1:7" x14ac:dyDescent="0.2">
      <c r="A43" s="29">
        <v>0.3</v>
      </c>
      <c r="B43" s="29">
        <v>18</v>
      </c>
      <c r="C43" s="30">
        <v>3.79</v>
      </c>
      <c r="D43" s="29">
        <v>24</v>
      </c>
      <c r="E43" s="31" t="s">
        <v>133</v>
      </c>
      <c r="F43" s="31" t="s">
        <v>134</v>
      </c>
      <c r="G43" s="31" t="s">
        <v>136</v>
      </c>
    </row>
  </sheetData>
  <phoneticPr fontId="0" type="noConversion"/>
  <pageMargins left="0.75" right="0.75" top="1" bottom="1" header="0.5" footer="0.5"/>
  <pageSetup scale="71" orientation="portrait" horizontalDpi="4294967292" verticalDpi="0"/>
  <headerFooter alignWithMargins="0"/>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3"/>
  <sheetViews>
    <sheetView workbookViewId="0"/>
  </sheetViews>
  <sheetFormatPr defaultColWidth="9.140625" defaultRowHeight="12.75" x14ac:dyDescent="0.2"/>
  <cols>
    <col min="1" max="1" width="14.42578125" style="25" bestFit="1" customWidth="1"/>
    <col min="2" max="2" width="10.7109375" style="25" bestFit="1" customWidth="1"/>
    <col min="3" max="3" width="14.7109375" style="25" bestFit="1" customWidth="1"/>
    <col min="4" max="4" width="20.42578125" style="25" bestFit="1" customWidth="1"/>
    <col min="5" max="5" width="14.7109375" style="25" bestFit="1" customWidth="1"/>
    <col min="6" max="6" width="17" style="25" bestFit="1" customWidth="1"/>
    <col min="7" max="7" width="14.7109375" style="25" bestFit="1" customWidth="1"/>
    <col min="8" max="8" width="12.140625" style="25" bestFit="1" customWidth="1"/>
    <col min="9" max="9" width="17.42578125" style="25" bestFit="1" customWidth="1"/>
    <col min="10" max="10" width="11.42578125" style="25" bestFit="1" customWidth="1"/>
    <col min="11" max="11" width="20.28515625" style="25" bestFit="1" customWidth="1"/>
    <col min="12" max="12" width="8.140625" style="25" bestFit="1" customWidth="1"/>
    <col min="13" max="13" width="12.28515625" style="25" bestFit="1" customWidth="1"/>
    <col min="14" max="16384" width="9.140625" style="25"/>
  </cols>
  <sheetData>
    <row r="1" spans="1:13" x14ac:dyDescent="0.2">
      <c r="A1" s="36" t="s">
        <v>137</v>
      </c>
    </row>
    <row r="3" spans="1:13" ht="13.5" thickBot="1" x14ac:dyDescent="0.25">
      <c r="A3" s="37" t="s">
        <v>99</v>
      </c>
      <c r="B3" s="38" t="s">
        <v>100</v>
      </c>
      <c r="C3" s="38" t="s">
        <v>101</v>
      </c>
      <c r="D3" s="38" t="s">
        <v>102</v>
      </c>
      <c r="E3" s="38" t="s">
        <v>103</v>
      </c>
      <c r="F3" s="38" t="s">
        <v>104</v>
      </c>
      <c r="G3" s="39" t="s">
        <v>105</v>
      </c>
      <c r="H3" s="40" t="s">
        <v>106</v>
      </c>
      <c r="I3" s="41" t="s">
        <v>107</v>
      </c>
      <c r="J3" s="41" t="s">
        <v>108</v>
      </c>
      <c r="K3" s="42" t="s">
        <v>109</v>
      </c>
      <c r="L3" s="42" t="s">
        <v>110</v>
      </c>
      <c r="M3" s="42" t="s">
        <v>111</v>
      </c>
    </row>
    <row r="4" spans="1:13" ht="13.5" thickTop="1" x14ac:dyDescent="0.2">
      <c r="A4" s="25">
        <v>4.0999999999999996</v>
      </c>
      <c r="B4" s="25">
        <v>0.6</v>
      </c>
      <c r="C4" s="25">
        <v>6.9</v>
      </c>
      <c r="D4" s="25">
        <v>4.7</v>
      </c>
      <c r="E4" s="25">
        <v>2.4</v>
      </c>
      <c r="F4" s="25">
        <v>2.2999999999999998</v>
      </c>
      <c r="G4" s="25">
        <v>5.2</v>
      </c>
      <c r="H4" s="25">
        <v>32</v>
      </c>
      <c r="I4" s="25">
        <v>4.2</v>
      </c>
      <c r="J4" s="25">
        <v>0</v>
      </c>
      <c r="K4" s="25">
        <v>0</v>
      </c>
      <c r="L4" s="25">
        <v>1</v>
      </c>
      <c r="M4" s="25">
        <v>1</v>
      </c>
    </row>
    <row r="5" spans="1:13" x14ac:dyDescent="0.2">
      <c r="A5" s="25">
        <v>1.8</v>
      </c>
      <c r="B5" s="25">
        <v>3</v>
      </c>
      <c r="C5" s="25">
        <v>6.3</v>
      </c>
      <c r="D5" s="25">
        <v>6.6</v>
      </c>
      <c r="E5" s="25">
        <v>2.5</v>
      </c>
      <c r="F5" s="25">
        <v>4</v>
      </c>
      <c r="G5" s="25">
        <v>8.4</v>
      </c>
      <c r="H5" s="25">
        <v>43</v>
      </c>
      <c r="I5" s="25">
        <v>4.3</v>
      </c>
      <c r="J5" s="25">
        <v>1</v>
      </c>
      <c r="K5" s="25">
        <v>1</v>
      </c>
      <c r="L5" s="25">
        <v>0</v>
      </c>
      <c r="M5" s="25">
        <v>1</v>
      </c>
    </row>
    <row r="6" spans="1:13" x14ac:dyDescent="0.2">
      <c r="A6" s="25">
        <v>3.4</v>
      </c>
      <c r="B6" s="25">
        <v>5.2</v>
      </c>
      <c r="C6" s="25">
        <v>5.7</v>
      </c>
      <c r="D6" s="25">
        <v>6</v>
      </c>
      <c r="E6" s="25">
        <v>4.3</v>
      </c>
      <c r="F6" s="25">
        <v>2.7</v>
      </c>
      <c r="G6" s="25">
        <v>8.1999999999999993</v>
      </c>
      <c r="H6" s="25">
        <v>48</v>
      </c>
      <c r="I6" s="25">
        <v>5.2</v>
      </c>
      <c r="J6" s="25">
        <v>1</v>
      </c>
      <c r="K6" s="25">
        <v>1</v>
      </c>
      <c r="L6" s="25">
        <v>1</v>
      </c>
      <c r="M6" s="25">
        <v>2</v>
      </c>
    </row>
    <row r="7" spans="1:13" x14ac:dyDescent="0.2">
      <c r="A7" s="25">
        <v>2.7</v>
      </c>
      <c r="B7" s="25">
        <v>1</v>
      </c>
      <c r="C7" s="25">
        <v>7.1</v>
      </c>
      <c r="D7" s="25">
        <v>5.9</v>
      </c>
      <c r="E7" s="25">
        <v>1.8</v>
      </c>
      <c r="F7" s="25">
        <v>2.2999999999999998</v>
      </c>
      <c r="G7" s="25">
        <v>7.8</v>
      </c>
      <c r="H7" s="25">
        <v>32</v>
      </c>
      <c r="I7" s="25">
        <v>3.9</v>
      </c>
      <c r="J7" s="25">
        <v>1</v>
      </c>
      <c r="K7" s="25">
        <v>1</v>
      </c>
      <c r="L7" s="25">
        <v>1</v>
      </c>
      <c r="M7" s="25">
        <v>1</v>
      </c>
    </row>
    <row r="8" spans="1:13" x14ac:dyDescent="0.2">
      <c r="A8" s="25">
        <v>6</v>
      </c>
      <c r="B8" s="25">
        <v>0.9</v>
      </c>
      <c r="C8" s="25">
        <v>9.6</v>
      </c>
      <c r="D8" s="25">
        <v>7.8</v>
      </c>
      <c r="E8" s="25">
        <v>3.4</v>
      </c>
      <c r="F8" s="25">
        <v>4.5999999999999996</v>
      </c>
      <c r="G8" s="25">
        <v>4.5</v>
      </c>
      <c r="H8" s="25">
        <v>58</v>
      </c>
      <c r="I8" s="25">
        <v>6.8</v>
      </c>
      <c r="J8" s="25">
        <v>0</v>
      </c>
      <c r="K8" s="25">
        <v>0</v>
      </c>
      <c r="L8" s="25">
        <v>1</v>
      </c>
      <c r="M8" s="25">
        <v>3</v>
      </c>
    </row>
    <row r="9" spans="1:13" x14ac:dyDescent="0.2">
      <c r="A9" s="25">
        <v>1.9</v>
      </c>
      <c r="B9" s="25">
        <v>3.3</v>
      </c>
      <c r="C9" s="25">
        <v>7.9</v>
      </c>
      <c r="D9" s="25">
        <v>4.8</v>
      </c>
      <c r="E9" s="25">
        <v>2.6</v>
      </c>
      <c r="F9" s="25">
        <v>1.9</v>
      </c>
      <c r="G9" s="25">
        <v>9.6999999999999993</v>
      </c>
      <c r="H9" s="25">
        <v>45</v>
      </c>
      <c r="I9" s="25">
        <v>4.4000000000000004</v>
      </c>
      <c r="J9" s="25">
        <v>1</v>
      </c>
      <c r="K9" s="25">
        <v>1</v>
      </c>
      <c r="L9" s="25">
        <v>1</v>
      </c>
      <c r="M9" s="25">
        <v>2</v>
      </c>
    </row>
    <row r="10" spans="1:13" x14ac:dyDescent="0.2">
      <c r="A10" s="25">
        <v>4.5999999999999996</v>
      </c>
      <c r="B10" s="25">
        <v>2.4</v>
      </c>
      <c r="C10" s="25">
        <v>9.5</v>
      </c>
      <c r="D10" s="25">
        <v>6.6</v>
      </c>
      <c r="E10" s="25">
        <v>3.5</v>
      </c>
      <c r="F10" s="25">
        <v>4.5</v>
      </c>
      <c r="G10" s="25">
        <v>7.6</v>
      </c>
      <c r="H10" s="25">
        <v>46</v>
      </c>
      <c r="I10" s="25">
        <v>5.8</v>
      </c>
      <c r="J10" s="25">
        <v>0</v>
      </c>
      <c r="K10" s="25">
        <v>0</v>
      </c>
      <c r="L10" s="25">
        <v>1</v>
      </c>
      <c r="M10" s="25">
        <v>1</v>
      </c>
    </row>
    <row r="11" spans="1:13" x14ac:dyDescent="0.2">
      <c r="A11" s="25">
        <v>1.3</v>
      </c>
      <c r="B11" s="25">
        <v>4.2</v>
      </c>
      <c r="C11" s="25">
        <v>6.2</v>
      </c>
      <c r="D11" s="25">
        <v>5.0999999999999996</v>
      </c>
      <c r="E11" s="25">
        <v>2.8</v>
      </c>
      <c r="F11" s="25">
        <v>2.2000000000000002</v>
      </c>
      <c r="G11" s="25">
        <v>6.9</v>
      </c>
      <c r="H11" s="25">
        <v>44</v>
      </c>
      <c r="I11" s="25">
        <v>4.3</v>
      </c>
      <c r="J11" s="25">
        <v>1</v>
      </c>
      <c r="K11" s="25">
        <v>1</v>
      </c>
      <c r="L11" s="25">
        <v>0</v>
      </c>
      <c r="M11" s="25">
        <v>2</v>
      </c>
    </row>
    <row r="12" spans="1:13" x14ac:dyDescent="0.2">
      <c r="A12" s="25">
        <v>5.5</v>
      </c>
      <c r="B12" s="25">
        <v>1.6</v>
      </c>
      <c r="C12" s="25">
        <v>9.4</v>
      </c>
      <c r="D12" s="25">
        <v>4.7</v>
      </c>
      <c r="E12" s="25">
        <v>3.5</v>
      </c>
      <c r="F12" s="25">
        <v>3</v>
      </c>
      <c r="G12" s="25">
        <v>7.6</v>
      </c>
      <c r="H12" s="25">
        <v>63</v>
      </c>
      <c r="I12" s="25">
        <v>5.4</v>
      </c>
      <c r="J12" s="25">
        <v>0</v>
      </c>
      <c r="K12" s="25">
        <v>0</v>
      </c>
      <c r="L12" s="25">
        <v>1</v>
      </c>
      <c r="M12" s="25">
        <v>3</v>
      </c>
    </row>
    <row r="13" spans="1:13" x14ac:dyDescent="0.2">
      <c r="A13" s="25">
        <v>4</v>
      </c>
      <c r="B13" s="25">
        <v>3.5</v>
      </c>
      <c r="C13" s="25">
        <v>6.5</v>
      </c>
      <c r="D13" s="25">
        <v>6</v>
      </c>
      <c r="E13" s="25">
        <v>3.7</v>
      </c>
      <c r="F13" s="25">
        <v>3.2</v>
      </c>
      <c r="G13" s="25">
        <v>8.6999999999999993</v>
      </c>
      <c r="H13" s="25">
        <v>54</v>
      </c>
      <c r="I13" s="25">
        <v>5.4</v>
      </c>
      <c r="J13" s="25">
        <v>1</v>
      </c>
      <c r="K13" s="25">
        <v>1</v>
      </c>
      <c r="L13" s="25">
        <v>0</v>
      </c>
      <c r="M13" s="25">
        <v>2</v>
      </c>
    </row>
    <row r="14" spans="1:13" x14ac:dyDescent="0.2">
      <c r="A14" s="25">
        <v>2.4</v>
      </c>
      <c r="B14" s="25">
        <v>1.6</v>
      </c>
      <c r="C14" s="25">
        <v>8.8000000000000007</v>
      </c>
      <c r="D14" s="25">
        <v>4.8</v>
      </c>
      <c r="E14" s="25">
        <v>2</v>
      </c>
      <c r="F14" s="25">
        <v>2.8</v>
      </c>
      <c r="G14" s="25">
        <v>5.8</v>
      </c>
      <c r="H14" s="25">
        <v>32</v>
      </c>
      <c r="I14" s="25">
        <v>4.3</v>
      </c>
      <c r="J14" s="25">
        <v>0</v>
      </c>
      <c r="K14" s="25">
        <v>0</v>
      </c>
      <c r="L14" s="25">
        <v>0</v>
      </c>
      <c r="M14" s="25">
        <v>1</v>
      </c>
    </row>
    <row r="15" spans="1:13" x14ac:dyDescent="0.2">
      <c r="A15" s="25">
        <v>3.9</v>
      </c>
      <c r="B15" s="25">
        <v>2.2000000000000002</v>
      </c>
      <c r="C15" s="25">
        <v>9.1</v>
      </c>
      <c r="D15" s="25">
        <v>4.5999999999999996</v>
      </c>
      <c r="E15" s="25">
        <v>3</v>
      </c>
      <c r="F15" s="25">
        <v>2.5</v>
      </c>
      <c r="G15" s="25">
        <v>8.3000000000000007</v>
      </c>
      <c r="H15" s="25">
        <v>47</v>
      </c>
      <c r="I15" s="25">
        <v>5</v>
      </c>
      <c r="J15" s="25">
        <v>0</v>
      </c>
      <c r="K15" s="25">
        <v>0</v>
      </c>
      <c r="L15" s="25">
        <v>1</v>
      </c>
      <c r="M15" s="25">
        <v>2</v>
      </c>
    </row>
    <row r="16" spans="1:13" x14ac:dyDescent="0.2">
      <c r="A16" s="25">
        <v>2.8</v>
      </c>
      <c r="B16" s="25">
        <v>1.4</v>
      </c>
      <c r="C16" s="25">
        <v>8.1</v>
      </c>
      <c r="D16" s="25">
        <v>3.8</v>
      </c>
      <c r="E16" s="25">
        <v>2.1</v>
      </c>
      <c r="F16" s="25">
        <v>1.4</v>
      </c>
      <c r="G16" s="25">
        <v>6.6</v>
      </c>
      <c r="H16" s="25">
        <v>39</v>
      </c>
      <c r="I16" s="25">
        <v>4.4000000000000004</v>
      </c>
      <c r="J16" s="25">
        <v>1</v>
      </c>
      <c r="K16" s="25">
        <v>1</v>
      </c>
      <c r="L16" s="25">
        <v>0</v>
      </c>
      <c r="M16" s="25">
        <v>1</v>
      </c>
    </row>
    <row r="17" spans="1:13" x14ac:dyDescent="0.2">
      <c r="A17" s="25">
        <v>3.7</v>
      </c>
      <c r="B17" s="25">
        <v>1.5</v>
      </c>
      <c r="C17" s="25">
        <v>8.6</v>
      </c>
      <c r="D17" s="25">
        <v>5.7</v>
      </c>
      <c r="E17" s="25">
        <v>2.7</v>
      </c>
      <c r="F17" s="25">
        <v>3.7</v>
      </c>
      <c r="G17" s="25">
        <v>6.7</v>
      </c>
      <c r="H17" s="25">
        <v>38</v>
      </c>
      <c r="I17" s="25">
        <v>5</v>
      </c>
      <c r="J17" s="25">
        <v>0</v>
      </c>
      <c r="K17" s="25">
        <v>0</v>
      </c>
      <c r="L17" s="25">
        <v>1</v>
      </c>
      <c r="M17" s="25">
        <v>1</v>
      </c>
    </row>
    <row r="18" spans="1:13" x14ac:dyDescent="0.2">
      <c r="A18" s="25">
        <v>4.7</v>
      </c>
      <c r="B18" s="25">
        <v>1.3</v>
      </c>
      <c r="C18" s="25">
        <v>9.9</v>
      </c>
      <c r="D18" s="25">
        <v>6.7</v>
      </c>
      <c r="E18" s="25">
        <v>3</v>
      </c>
      <c r="F18" s="25">
        <v>2.6</v>
      </c>
      <c r="G18" s="25">
        <v>6.8</v>
      </c>
      <c r="H18" s="25">
        <v>54</v>
      </c>
      <c r="I18" s="25">
        <v>5.9</v>
      </c>
      <c r="J18" s="25">
        <v>0</v>
      </c>
      <c r="K18" s="25">
        <v>0</v>
      </c>
      <c r="L18" s="25">
        <v>0</v>
      </c>
      <c r="M18" s="25">
        <v>3</v>
      </c>
    </row>
    <row r="19" spans="1:13" x14ac:dyDescent="0.2">
      <c r="A19" s="25">
        <v>3.4</v>
      </c>
      <c r="B19" s="25">
        <v>2</v>
      </c>
      <c r="C19" s="25">
        <v>9.6999999999999993</v>
      </c>
      <c r="D19" s="25">
        <v>4.7</v>
      </c>
      <c r="E19" s="25">
        <v>2.7</v>
      </c>
      <c r="F19" s="25">
        <v>1.7</v>
      </c>
      <c r="G19" s="25">
        <v>4.8</v>
      </c>
      <c r="H19" s="25">
        <v>49</v>
      </c>
      <c r="I19" s="25">
        <v>4.7</v>
      </c>
      <c r="J19" s="25">
        <v>0</v>
      </c>
      <c r="K19" s="25">
        <v>0</v>
      </c>
      <c r="L19" s="25">
        <v>0</v>
      </c>
      <c r="M19" s="25">
        <v>3</v>
      </c>
    </row>
    <row r="20" spans="1:13" x14ac:dyDescent="0.2">
      <c r="A20" s="25">
        <v>3.2</v>
      </c>
      <c r="B20" s="25">
        <v>4.0999999999999996</v>
      </c>
      <c r="C20" s="25">
        <v>5.7</v>
      </c>
      <c r="D20" s="25">
        <v>5.0999999999999996</v>
      </c>
      <c r="E20" s="25">
        <v>3.6</v>
      </c>
      <c r="F20" s="25">
        <v>2.9</v>
      </c>
      <c r="G20" s="25">
        <v>6.2</v>
      </c>
      <c r="H20" s="25">
        <v>38</v>
      </c>
      <c r="I20" s="25">
        <v>4.4000000000000004</v>
      </c>
      <c r="J20" s="25">
        <v>0</v>
      </c>
      <c r="K20" s="25">
        <v>1</v>
      </c>
      <c r="L20" s="25">
        <v>1</v>
      </c>
      <c r="M20" s="25">
        <v>2</v>
      </c>
    </row>
    <row r="21" spans="1:13" x14ac:dyDescent="0.2">
      <c r="A21" s="25">
        <v>4.9000000000000004</v>
      </c>
      <c r="B21" s="25">
        <v>1.8</v>
      </c>
      <c r="C21" s="25">
        <v>7.7</v>
      </c>
      <c r="D21" s="25">
        <v>4.3</v>
      </c>
      <c r="E21" s="25">
        <v>3.4</v>
      </c>
      <c r="F21" s="25">
        <v>1.5</v>
      </c>
      <c r="G21" s="25">
        <v>5.9</v>
      </c>
      <c r="H21" s="25">
        <v>40</v>
      </c>
      <c r="I21" s="25">
        <v>5.6</v>
      </c>
      <c r="J21" s="25">
        <v>0</v>
      </c>
      <c r="K21" s="25">
        <v>0</v>
      </c>
      <c r="L21" s="25">
        <v>0</v>
      </c>
      <c r="M21" s="25">
        <v>2</v>
      </c>
    </row>
    <row r="22" spans="1:13" x14ac:dyDescent="0.2">
      <c r="A22" s="25">
        <v>5.3</v>
      </c>
      <c r="B22" s="25">
        <v>1.4</v>
      </c>
      <c r="C22" s="25">
        <v>9.6999999999999993</v>
      </c>
      <c r="D22" s="25">
        <v>6.1</v>
      </c>
      <c r="E22" s="25">
        <v>3.3</v>
      </c>
      <c r="F22" s="25">
        <v>3.9</v>
      </c>
      <c r="G22" s="25">
        <v>6.8</v>
      </c>
      <c r="H22" s="25">
        <v>54</v>
      </c>
      <c r="I22" s="25">
        <v>5.9</v>
      </c>
      <c r="J22" s="25">
        <v>0</v>
      </c>
      <c r="K22" s="25">
        <v>0</v>
      </c>
      <c r="L22" s="25">
        <v>1</v>
      </c>
      <c r="M22" s="25">
        <v>3</v>
      </c>
    </row>
    <row r="23" spans="1:13" x14ac:dyDescent="0.2">
      <c r="A23" s="25">
        <v>4.7</v>
      </c>
      <c r="B23" s="25">
        <v>1.3</v>
      </c>
      <c r="C23" s="25">
        <v>9.9</v>
      </c>
      <c r="D23" s="25">
        <v>6.7</v>
      </c>
      <c r="E23" s="25">
        <v>3</v>
      </c>
      <c r="F23" s="25">
        <v>2.6</v>
      </c>
      <c r="G23" s="25">
        <v>6.8</v>
      </c>
      <c r="H23" s="25">
        <v>55</v>
      </c>
      <c r="I23" s="25">
        <v>6</v>
      </c>
      <c r="J23" s="25">
        <v>0</v>
      </c>
      <c r="K23" s="25">
        <v>0</v>
      </c>
      <c r="L23" s="25">
        <v>0</v>
      </c>
      <c r="M23" s="25">
        <v>3</v>
      </c>
    </row>
    <row r="24" spans="1:13" x14ac:dyDescent="0.2">
      <c r="A24" s="25">
        <v>3.3</v>
      </c>
      <c r="B24" s="25">
        <v>0.9</v>
      </c>
      <c r="C24" s="25">
        <v>8.6</v>
      </c>
      <c r="D24" s="25">
        <v>4</v>
      </c>
      <c r="E24" s="25">
        <v>2.1</v>
      </c>
      <c r="F24" s="25">
        <v>1.8</v>
      </c>
      <c r="G24" s="25">
        <v>6.3</v>
      </c>
      <c r="H24" s="25">
        <v>41</v>
      </c>
      <c r="I24" s="25">
        <v>4.5</v>
      </c>
      <c r="J24" s="25">
        <v>0</v>
      </c>
      <c r="K24" s="25">
        <v>0</v>
      </c>
      <c r="L24" s="25">
        <v>0</v>
      </c>
      <c r="M24" s="25">
        <v>2</v>
      </c>
    </row>
    <row r="25" spans="1:13" x14ac:dyDescent="0.2">
      <c r="A25" s="25">
        <v>3.4</v>
      </c>
      <c r="B25" s="25">
        <v>0.4</v>
      </c>
      <c r="C25" s="25">
        <v>8.3000000000000007</v>
      </c>
      <c r="D25" s="25">
        <v>2.5</v>
      </c>
      <c r="E25" s="25">
        <v>1.2</v>
      </c>
      <c r="F25" s="25">
        <v>1.7</v>
      </c>
      <c r="G25" s="25">
        <v>5.2</v>
      </c>
      <c r="H25" s="25">
        <v>35</v>
      </c>
      <c r="I25" s="25">
        <v>3.3</v>
      </c>
      <c r="J25" s="25">
        <v>0</v>
      </c>
      <c r="K25" s="25">
        <v>0</v>
      </c>
      <c r="L25" s="25">
        <v>0</v>
      </c>
      <c r="M25" s="25">
        <v>1</v>
      </c>
    </row>
    <row r="26" spans="1:13" x14ac:dyDescent="0.2">
      <c r="A26" s="25">
        <v>3</v>
      </c>
      <c r="B26" s="25">
        <v>4</v>
      </c>
      <c r="C26" s="25">
        <v>9.1</v>
      </c>
      <c r="D26" s="25">
        <v>7.1</v>
      </c>
      <c r="E26" s="25">
        <v>3.5</v>
      </c>
      <c r="F26" s="25">
        <v>3.4</v>
      </c>
      <c r="G26" s="25">
        <v>8.4</v>
      </c>
      <c r="H26" s="25">
        <v>55</v>
      </c>
      <c r="I26" s="25">
        <v>5.2</v>
      </c>
      <c r="J26" s="25">
        <v>0</v>
      </c>
      <c r="K26" s="25">
        <v>1</v>
      </c>
      <c r="L26" s="25">
        <v>0</v>
      </c>
      <c r="M26" s="25">
        <v>3</v>
      </c>
    </row>
    <row r="27" spans="1:13" x14ac:dyDescent="0.2">
      <c r="A27" s="25">
        <v>2.4</v>
      </c>
      <c r="B27" s="25">
        <v>1.5</v>
      </c>
      <c r="C27" s="25">
        <v>6.7</v>
      </c>
      <c r="D27" s="25">
        <v>4.8</v>
      </c>
      <c r="E27" s="25">
        <v>1.9</v>
      </c>
      <c r="F27" s="25">
        <v>2.5</v>
      </c>
      <c r="G27" s="25">
        <v>7.2</v>
      </c>
      <c r="H27" s="25">
        <v>36</v>
      </c>
      <c r="I27" s="25">
        <v>3.7</v>
      </c>
      <c r="J27" s="25">
        <v>1</v>
      </c>
      <c r="K27" s="25">
        <v>1</v>
      </c>
      <c r="L27" s="25">
        <v>0</v>
      </c>
      <c r="M27" s="25">
        <v>1</v>
      </c>
    </row>
    <row r="28" spans="1:13" x14ac:dyDescent="0.2">
      <c r="A28" s="25">
        <v>5.0999999999999996</v>
      </c>
      <c r="B28" s="25">
        <v>1.4</v>
      </c>
      <c r="C28" s="25">
        <v>8.6999999999999993</v>
      </c>
      <c r="D28" s="25">
        <v>4.8</v>
      </c>
      <c r="E28" s="25">
        <v>3.3</v>
      </c>
      <c r="F28" s="25">
        <v>2.6</v>
      </c>
      <c r="G28" s="25">
        <v>3.8</v>
      </c>
      <c r="H28" s="25">
        <v>49</v>
      </c>
      <c r="I28" s="25">
        <v>4.9000000000000004</v>
      </c>
      <c r="J28" s="25">
        <v>0</v>
      </c>
      <c r="K28" s="25">
        <v>0</v>
      </c>
      <c r="L28" s="25">
        <v>0</v>
      </c>
      <c r="M28" s="25">
        <v>2</v>
      </c>
    </row>
    <row r="29" spans="1:13" x14ac:dyDescent="0.2">
      <c r="A29" s="25">
        <v>4.5999999999999996</v>
      </c>
      <c r="B29" s="25">
        <v>2.1</v>
      </c>
      <c r="C29" s="25">
        <v>7.9</v>
      </c>
      <c r="D29" s="25">
        <v>5.8</v>
      </c>
      <c r="E29" s="25">
        <v>3.4</v>
      </c>
      <c r="F29" s="25">
        <v>2.8</v>
      </c>
      <c r="G29" s="25">
        <v>4.7</v>
      </c>
      <c r="H29" s="25">
        <v>49</v>
      </c>
      <c r="I29" s="25">
        <v>5.9</v>
      </c>
      <c r="J29" s="25">
        <v>0</v>
      </c>
      <c r="K29" s="25">
        <v>0</v>
      </c>
      <c r="L29" s="25">
        <v>1</v>
      </c>
      <c r="M29" s="25">
        <v>3</v>
      </c>
    </row>
    <row r="30" spans="1:13" x14ac:dyDescent="0.2">
      <c r="A30" s="25">
        <v>2.4</v>
      </c>
      <c r="B30" s="25">
        <v>1.5</v>
      </c>
      <c r="C30" s="25">
        <v>6.6</v>
      </c>
      <c r="D30" s="25">
        <v>4.8</v>
      </c>
      <c r="E30" s="25">
        <v>1.9</v>
      </c>
      <c r="F30" s="25">
        <v>2.5</v>
      </c>
      <c r="G30" s="25">
        <v>7.2</v>
      </c>
      <c r="H30" s="25">
        <v>36</v>
      </c>
      <c r="I30" s="25">
        <v>3.7</v>
      </c>
      <c r="J30" s="25">
        <v>1</v>
      </c>
      <c r="K30" s="25">
        <v>1</v>
      </c>
      <c r="L30" s="25">
        <v>0</v>
      </c>
      <c r="M30" s="25">
        <v>1</v>
      </c>
    </row>
    <row r="31" spans="1:13" x14ac:dyDescent="0.2">
      <c r="A31" s="25">
        <v>5.2</v>
      </c>
      <c r="B31" s="25">
        <v>1.3</v>
      </c>
      <c r="C31" s="25">
        <v>9.6999999999999993</v>
      </c>
      <c r="D31" s="25">
        <v>6.1</v>
      </c>
      <c r="E31" s="25">
        <v>3.2</v>
      </c>
      <c r="F31" s="25">
        <v>3.9</v>
      </c>
      <c r="G31" s="25">
        <v>6.7</v>
      </c>
      <c r="H31" s="25">
        <v>54</v>
      </c>
      <c r="I31" s="25">
        <v>5.8</v>
      </c>
      <c r="J31" s="25">
        <v>0</v>
      </c>
      <c r="K31" s="25">
        <v>0</v>
      </c>
      <c r="L31" s="25">
        <v>1</v>
      </c>
      <c r="M31" s="25">
        <v>3</v>
      </c>
    </row>
    <row r="32" spans="1:13" x14ac:dyDescent="0.2">
      <c r="A32" s="25">
        <v>3.5</v>
      </c>
      <c r="B32" s="25">
        <v>2.8</v>
      </c>
      <c r="C32" s="25">
        <v>9.9</v>
      </c>
      <c r="D32" s="25">
        <v>3.5</v>
      </c>
      <c r="E32" s="25">
        <v>3.1</v>
      </c>
      <c r="F32" s="25">
        <v>1.7</v>
      </c>
      <c r="G32" s="25">
        <v>5.4</v>
      </c>
      <c r="H32" s="25">
        <v>49</v>
      </c>
      <c r="I32" s="25">
        <v>5.4</v>
      </c>
      <c r="J32" s="25">
        <v>0</v>
      </c>
      <c r="K32" s="25">
        <v>0</v>
      </c>
      <c r="L32" s="25">
        <v>1</v>
      </c>
      <c r="M32" s="25">
        <v>3</v>
      </c>
    </row>
    <row r="33" spans="1:13" x14ac:dyDescent="0.2">
      <c r="A33" s="25">
        <v>4.0999999999999996</v>
      </c>
      <c r="B33" s="25">
        <v>3.7</v>
      </c>
      <c r="C33" s="25">
        <v>5.9</v>
      </c>
      <c r="D33" s="25">
        <v>5.5</v>
      </c>
      <c r="E33" s="25">
        <v>3.9</v>
      </c>
      <c r="F33" s="25">
        <v>3</v>
      </c>
      <c r="G33" s="25">
        <v>8.4</v>
      </c>
      <c r="H33" s="25">
        <v>46</v>
      </c>
      <c r="I33" s="25">
        <v>5.0999999999999996</v>
      </c>
      <c r="J33" s="25">
        <v>1</v>
      </c>
      <c r="K33" s="25">
        <v>1</v>
      </c>
      <c r="L33" s="25">
        <v>0</v>
      </c>
      <c r="M33" s="25">
        <v>2</v>
      </c>
    </row>
    <row r="34" spans="1:13" x14ac:dyDescent="0.2">
      <c r="A34" s="25">
        <v>3</v>
      </c>
      <c r="B34" s="25">
        <v>3.2</v>
      </c>
      <c r="C34" s="25">
        <v>6</v>
      </c>
      <c r="D34" s="25">
        <v>5.3</v>
      </c>
      <c r="E34" s="25">
        <v>3.1</v>
      </c>
      <c r="F34" s="25">
        <v>3</v>
      </c>
      <c r="G34" s="25">
        <v>8</v>
      </c>
      <c r="H34" s="25">
        <v>43</v>
      </c>
      <c r="I34" s="25">
        <v>3.3</v>
      </c>
      <c r="J34" s="25">
        <v>1</v>
      </c>
      <c r="K34" s="25">
        <v>1</v>
      </c>
      <c r="L34" s="25">
        <v>0</v>
      </c>
      <c r="M34" s="25">
        <v>1</v>
      </c>
    </row>
    <row r="35" spans="1:13" x14ac:dyDescent="0.2">
      <c r="A35" s="25">
        <v>2.8</v>
      </c>
      <c r="B35" s="25">
        <v>3.8</v>
      </c>
      <c r="C35" s="25">
        <v>8.9</v>
      </c>
      <c r="D35" s="25">
        <v>6.9</v>
      </c>
      <c r="E35" s="25">
        <v>3.3</v>
      </c>
      <c r="F35" s="25">
        <v>3.2</v>
      </c>
      <c r="G35" s="25">
        <v>8.1999999999999993</v>
      </c>
      <c r="H35" s="25">
        <v>53</v>
      </c>
      <c r="I35" s="25">
        <v>5</v>
      </c>
      <c r="J35" s="25">
        <v>0</v>
      </c>
      <c r="K35" s="25">
        <v>1</v>
      </c>
      <c r="L35" s="25">
        <v>0</v>
      </c>
      <c r="M35" s="25">
        <v>3</v>
      </c>
    </row>
    <row r="36" spans="1:13" x14ac:dyDescent="0.2">
      <c r="A36" s="25">
        <v>5.2</v>
      </c>
      <c r="B36" s="25">
        <v>2</v>
      </c>
      <c r="C36" s="25">
        <v>9.3000000000000007</v>
      </c>
      <c r="D36" s="25">
        <v>5.9</v>
      </c>
      <c r="E36" s="25">
        <v>3.7</v>
      </c>
      <c r="F36" s="25">
        <v>2.4</v>
      </c>
      <c r="G36" s="25">
        <v>4.5999999999999996</v>
      </c>
      <c r="H36" s="25">
        <v>60</v>
      </c>
      <c r="I36" s="25">
        <v>6.1</v>
      </c>
      <c r="J36" s="25">
        <v>0</v>
      </c>
      <c r="K36" s="25">
        <v>0</v>
      </c>
      <c r="L36" s="25">
        <v>0</v>
      </c>
      <c r="M36" s="25">
        <v>3</v>
      </c>
    </row>
    <row r="37" spans="1:13" x14ac:dyDescent="0.2">
      <c r="A37" s="25">
        <v>3.4</v>
      </c>
      <c r="B37" s="25">
        <v>3.7</v>
      </c>
      <c r="C37" s="25">
        <v>6.4</v>
      </c>
      <c r="D37" s="25">
        <v>5.7</v>
      </c>
      <c r="E37" s="25">
        <v>3.5</v>
      </c>
      <c r="F37" s="25">
        <v>3.4</v>
      </c>
      <c r="G37" s="25">
        <v>8.4</v>
      </c>
      <c r="H37" s="25">
        <v>47</v>
      </c>
      <c r="I37" s="25">
        <v>3.8</v>
      </c>
      <c r="J37" s="25">
        <v>1</v>
      </c>
      <c r="K37" s="25">
        <v>1</v>
      </c>
      <c r="L37" s="25">
        <v>0</v>
      </c>
      <c r="M37" s="25">
        <v>1</v>
      </c>
    </row>
    <row r="38" spans="1:13" x14ac:dyDescent="0.2">
      <c r="A38" s="25">
        <v>2.4</v>
      </c>
      <c r="B38" s="25">
        <v>1</v>
      </c>
      <c r="C38" s="25">
        <v>7.7</v>
      </c>
      <c r="D38" s="25">
        <v>3.4</v>
      </c>
      <c r="E38" s="25">
        <v>1.7</v>
      </c>
      <c r="F38" s="25">
        <v>1.1000000000000001</v>
      </c>
      <c r="G38" s="25">
        <v>6.2</v>
      </c>
      <c r="H38" s="25">
        <v>35</v>
      </c>
      <c r="I38" s="25">
        <v>4.0999999999999996</v>
      </c>
      <c r="J38" s="25">
        <v>1</v>
      </c>
      <c r="K38" s="25">
        <v>1</v>
      </c>
      <c r="L38" s="25">
        <v>0</v>
      </c>
      <c r="M38" s="25">
        <v>1</v>
      </c>
    </row>
    <row r="39" spans="1:13" x14ac:dyDescent="0.2">
      <c r="A39" s="25">
        <v>1.8</v>
      </c>
      <c r="B39" s="25">
        <v>3.3</v>
      </c>
      <c r="C39" s="25">
        <v>7.5</v>
      </c>
      <c r="D39" s="25">
        <v>4.5</v>
      </c>
      <c r="E39" s="25">
        <v>2.5</v>
      </c>
      <c r="F39" s="25">
        <v>2.4</v>
      </c>
      <c r="G39" s="25">
        <v>7.6</v>
      </c>
      <c r="H39" s="25">
        <v>39</v>
      </c>
      <c r="I39" s="25">
        <v>3.6</v>
      </c>
      <c r="J39" s="25">
        <v>1</v>
      </c>
      <c r="K39" s="25">
        <v>1</v>
      </c>
      <c r="L39" s="25">
        <v>1</v>
      </c>
      <c r="M39" s="25">
        <v>1</v>
      </c>
    </row>
    <row r="40" spans="1:13" x14ac:dyDescent="0.2">
      <c r="A40" s="25">
        <v>3.6</v>
      </c>
      <c r="B40" s="25">
        <v>4</v>
      </c>
      <c r="C40" s="25">
        <v>5.8</v>
      </c>
      <c r="D40" s="25">
        <v>5.8</v>
      </c>
      <c r="E40" s="25">
        <v>3.7</v>
      </c>
      <c r="F40" s="25">
        <v>2.5</v>
      </c>
      <c r="G40" s="25">
        <v>9.3000000000000007</v>
      </c>
      <c r="H40" s="25">
        <v>44</v>
      </c>
      <c r="I40" s="25">
        <v>4.8</v>
      </c>
      <c r="J40" s="25">
        <v>1</v>
      </c>
      <c r="K40" s="25">
        <v>1</v>
      </c>
      <c r="L40" s="25">
        <v>1</v>
      </c>
      <c r="M40" s="25">
        <v>2</v>
      </c>
    </row>
    <row r="41" spans="1:13" x14ac:dyDescent="0.2">
      <c r="A41" s="25">
        <v>4</v>
      </c>
      <c r="B41" s="25">
        <v>0.9</v>
      </c>
      <c r="C41" s="25">
        <v>9.1</v>
      </c>
      <c r="D41" s="25">
        <v>5.4</v>
      </c>
      <c r="E41" s="25">
        <v>2.4</v>
      </c>
      <c r="F41" s="25">
        <v>2.6</v>
      </c>
      <c r="G41" s="25">
        <v>7.3</v>
      </c>
      <c r="H41" s="25">
        <v>46</v>
      </c>
      <c r="I41" s="25">
        <v>5.0999999999999996</v>
      </c>
      <c r="J41" s="25">
        <v>0</v>
      </c>
      <c r="K41" s="25">
        <v>0</v>
      </c>
      <c r="L41" s="25">
        <v>1</v>
      </c>
      <c r="M41" s="25">
        <v>3</v>
      </c>
    </row>
    <row r="42" spans="1:13" x14ac:dyDescent="0.2">
      <c r="A42" s="25">
        <v>0</v>
      </c>
      <c r="B42" s="25">
        <v>2.1</v>
      </c>
      <c r="C42" s="25">
        <v>6.9</v>
      </c>
      <c r="D42" s="25">
        <v>5.4</v>
      </c>
      <c r="E42" s="25">
        <v>1.1000000000000001</v>
      </c>
      <c r="F42" s="25">
        <v>2.6</v>
      </c>
      <c r="G42" s="25">
        <v>8.9</v>
      </c>
      <c r="H42" s="25">
        <v>29</v>
      </c>
      <c r="I42" s="25">
        <v>3.9</v>
      </c>
      <c r="J42" s="25">
        <v>1</v>
      </c>
      <c r="K42" s="25">
        <v>1</v>
      </c>
      <c r="L42" s="25">
        <v>1</v>
      </c>
      <c r="M42" s="25">
        <v>1</v>
      </c>
    </row>
    <row r="43" spans="1:13" x14ac:dyDescent="0.2">
      <c r="A43" s="25">
        <v>2.4</v>
      </c>
      <c r="B43" s="25">
        <v>2</v>
      </c>
      <c r="C43" s="25">
        <v>6.4</v>
      </c>
      <c r="D43" s="25">
        <v>4.5</v>
      </c>
      <c r="E43" s="25">
        <v>2.1</v>
      </c>
      <c r="F43" s="25">
        <v>2.2000000000000002</v>
      </c>
      <c r="G43" s="25">
        <v>8.8000000000000007</v>
      </c>
      <c r="H43" s="25">
        <v>28</v>
      </c>
      <c r="I43" s="25">
        <v>3.3</v>
      </c>
      <c r="J43" s="25">
        <v>1</v>
      </c>
      <c r="K43" s="25">
        <v>1</v>
      </c>
      <c r="L43" s="25">
        <v>1</v>
      </c>
      <c r="M43" s="25">
        <v>1</v>
      </c>
    </row>
    <row r="44" spans="1:13" x14ac:dyDescent="0.2">
      <c r="A44" s="25">
        <v>1.9</v>
      </c>
      <c r="B44" s="25">
        <v>3.4</v>
      </c>
      <c r="C44" s="25">
        <v>7.6</v>
      </c>
      <c r="D44" s="25">
        <v>4.5999999999999996</v>
      </c>
      <c r="E44" s="25">
        <v>2.6</v>
      </c>
      <c r="F44" s="25">
        <v>2.5</v>
      </c>
      <c r="G44" s="25">
        <v>7.7</v>
      </c>
      <c r="H44" s="25">
        <v>40</v>
      </c>
      <c r="I44" s="25">
        <v>3.7</v>
      </c>
      <c r="J44" s="25">
        <v>1</v>
      </c>
      <c r="K44" s="25">
        <v>1</v>
      </c>
      <c r="L44" s="25">
        <v>1</v>
      </c>
      <c r="M44" s="25">
        <v>1</v>
      </c>
    </row>
    <row r="45" spans="1:13" x14ac:dyDescent="0.2">
      <c r="A45" s="25">
        <v>5.9</v>
      </c>
      <c r="B45" s="25">
        <v>0.9</v>
      </c>
      <c r="C45" s="25">
        <v>9.6</v>
      </c>
      <c r="D45" s="25">
        <v>7.8</v>
      </c>
      <c r="E45" s="25">
        <v>3.4</v>
      </c>
      <c r="F45" s="25">
        <v>4.5999999999999996</v>
      </c>
      <c r="G45" s="25">
        <v>4.5</v>
      </c>
      <c r="H45" s="25">
        <v>58</v>
      </c>
      <c r="I45" s="25">
        <v>6.7</v>
      </c>
      <c r="J45" s="25">
        <v>0</v>
      </c>
      <c r="K45" s="25">
        <v>0</v>
      </c>
      <c r="L45" s="25">
        <v>1</v>
      </c>
      <c r="M45" s="25">
        <v>3</v>
      </c>
    </row>
    <row r="46" spans="1:13" x14ac:dyDescent="0.2">
      <c r="A46" s="25">
        <v>4.9000000000000004</v>
      </c>
      <c r="B46" s="25">
        <v>2.2999999999999998</v>
      </c>
      <c r="C46" s="25">
        <v>9.3000000000000007</v>
      </c>
      <c r="D46" s="25">
        <v>4.5</v>
      </c>
      <c r="E46" s="25">
        <v>3.6</v>
      </c>
      <c r="F46" s="25">
        <v>1.3</v>
      </c>
      <c r="G46" s="25">
        <v>6.2</v>
      </c>
      <c r="H46" s="25">
        <v>53</v>
      </c>
      <c r="I46" s="25">
        <v>5.9</v>
      </c>
      <c r="J46" s="25">
        <v>0</v>
      </c>
      <c r="K46" s="25">
        <v>0</v>
      </c>
      <c r="L46" s="25">
        <v>0</v>
      </c>
      <c r="M46" s="25">
        <v>3</v>
      </c>
    </row>
    <row r="47" spans="1:13" x14ac:dyDescent="0.2">
      <c r="A47" s="25">
        <v>5</v>
      </c>
      <c r="B47" s="25">
        <v>1.3</v>
      </c>
      <c r="C47" s="25">
        <v>8.6</v>
      </c>
      <c r="D47" s="25">
        <v>4.7</v>
      </c>
      <c r="E47" s="25">
        <v>3.1</v>
      </c>
      <c r="F47" s="25">
        <v>2.5</v>
      </c>
      <c r="G47" s="25">
        <v>3.7</v>
      </c>
      <c r="H47" s="25">
        <v>48</v>
      </c>
      <c r="I47" s="25">
        <v>4.8</v>
      </c>
      <c r="J47" s="25">
        <v>0</v>
      </c>
      <c r="K47" s="25">
        <v>0</v>
      </c>
      <c r="L47" s="25">
        <v>0</v>
      </c>
      <c r="M47" s="25">
        <v>2</v>
      </c>
    </row>
    <row r="48" spans="1:13" x14ac:dyDescent="0.2">
      <c r="A48" s="25">
        <v>2</v>
      </c>
      <c r="B48" s="25">
        <v>2.6</v>
      </c>
      <c r="C48" s="25">
        <v>6.5</v>
      </c>
      <c r="D48" s="25">
        <v>3.7</v>
      </c>
      <c r="E48" s="25">
        <v>2.4</v>
      </c>
      <c r="F48" s="25">
        <v>1.7</v>
      </c>
      <c r="G48" s="25">
        <v>8.5</v>
      </c>
      <c r="H48" s="25">
        <v>38</v>
      </c>
      <c r="I48" s="25">
        <v>3.2</v>
      </c>
      <c r="J48" s="25">
        <v>1</v>
      </c>
      <c r="K48" s="25">
        <v>1</v>
      </c>
      <c r="L48" s="25">
        <v>1</v>
      </c>
      <c r="M48" s="25">
        <v>1</v>
      </c>
    </row>
    <row r="49" spans="1:13" x14ac:dyDescent="0.2">
      <c r="A49" s="25">
        <v>5</v>
      </c>
      <c r="B49" s="25">
        <v>2.5</v>
      </c>
      <c r="C49" s="25">
        <v>9.4</v>
      </c>
      <c r="D49" s="25">
        <v>4.5999999999999996</v>
      </c>
      <c r="E49" s="25">
        <v>3.7</v>
      </c>
      <c r="F49" s="25">
        <v>1.4</v>
      </c>
      <c r="G49" s="25">
        <v>6.3</v>
      </c>
      <c r="H49" s="25">
        <v>54</v>
      </c>
      <c r="I49" s="25">
        <v>6</v>
      </c>
      <c r="J49" s="25">
        <v>0</v>
      </c>
      <c r="K49" s="25">
        <v>0</v>
      </c>
      <c r="L49" s="25">
        <v>0</v>
      </c>
      <c r="M49" s="25">
        <v>3</v>
      </c>
    </row>
    <row r="50" spans="1:13" x14ac:dyDescent="0.2">
      <c r="A50" s="25">
        <v>3.1</v>
      </c>
      <c r="B50" s="25">
        <v>1.9</v>
      </c>
      <c r="C50" s="25">
        <v>10</v>
      </c>
      <c r="D50" s="25">
        <v>4.5</v>
      </c>
      <c r="E50" s="25">
        <v>2.6</v>
      </c>
      <c r="F50" s="25">
        <v>3.2</v>
      </c>
      <c r="G50" s="25">
        <v>3.8</v>
      </c>
      <c r="H50" s="25">
        <v>55</v>
      </c>
      <c r="I50" s="25">
        <v>4.9000000000000004</v>
      </c>
      <c r="J50" s="25">
        <v>0</v>
      </c>
      <c r="K50" s="25">
        <v>0</v>
      </c>
      <c r="L50" s="25">
        <v>1</v>
      </c>
      <c r="M50" s="25">
        <v>3</v>
      </c>
    </row>
    <row r="51" spans="1:13" x14ac:dyDescent="0.2">
      <c r="A51" s="25">
        <v>3.4</v>
      </c>
      <c r="B51" s="25">
        <v>3.9</v>
      </c>
      <c r="C51" s="25">
        <v>5.6</v>
      </c>
      <c r="D51" s="25">
        <v>5.6</v>
      </c>
      <c r="E51" s="25">
        <v>3.6</v>
      </c>
      <c r="F51" s="25">
        <v>2.2999999999999998</v>
      </c>
      <c r="G51" s="25">
        <v>9.1</v>
      </c>
      <c r="H51" s="25">
        <v>43</v>
      </c>
      <c r="I51" s="25">
        <v>4.7</v>
      </c>
      <c r="J51" s="25">
        <v>1</v>
      </c>
      <c r="K51" s="25">
        <v>1</v>
      </c>
      <c r="L51" s="25">
        <v>1</v>
      </c>
      <c r="M51" s="25">
        <v>2</v>
      </c>
    </row>
    <row r="52" spans="1:13" x14ac:dyDescent="0.2">
      <c r="A52" s="25">
        <v>5.8</v>
      </c>
      <c r="B52" s="25">
        <v>0.2</v>
      </c>
      <c r="C52" s="25">
        <v>8.8000000000000007</v>
      </c>
      <c r="D52" s="25">
        <v>4.5</v>
      </c>
      <c r="E52" s="25">
        <v>3</v>
      </c>
      <c r="F52" s="25">
        <v>2.4</v>
      </c>
      <c r="G52" s="25">
        <v>6.7</v>
      </c>
      <c r="H52" s="25">
        <v>57</v>
      </c>
      <c r="I52" s="25">
        <v>4.9000000000000004</v>
      </c>
      <c r="J52" s="25">
        <v>0</v>
      </c>
      <c r="K52" s="25">
        <v>0</v>
      </c>
      <c r="L52" s="25">
        <v>1</v>
      </c>
      <c r="M52" s="25">
        <v>3</v>
      </c>
    </row>
    <row r="53" spans="1:13" x14ac:dyDescent="0.2">
      <c r="A53" s="25">
        <v>5.4</v>
      </c>
      <c r="B53" s="25">
        <v>2.1</v>
      </c>
      <c r="C53" s="25">
        <v>8</v>
      </c>
      <c r="D53" s="25">
        <v>3</v>
      </c>
      <c r="E53" s="25">
        <v>3.8</v>
      </c>
      <c r="F53" s="25">
        <v>1.4</v>
      </c>
      <c r="G53" s="25">
        <v>5.2</v>
      </c>
      <c r="H53" s="25">
        <v>53</v>
      </c>
      <c r="I53" s="25">
        <v>3.8</v>
      </c>
      <c r="J53" s="25">
        <v>0</v>
      </c>
      <c r="K53" s="25">
        <v>0</v>
      </c>
      <c r="L53" s="25">
        <v>1</v>
      </c>
      <c r="M53" s="25">
        <v>3</v>
      </c>
    </row>
    <row r="54" spans="1:13" x14ac:dyDescent="0.2">
      <c r="A54" s="25">
        <v>3.7</v>
      </c>
      <c r="B54" s="25">
        <v>0.7</v>
      </c>
      <c r="C54" s="25">
        <v>8.1999999999999993</v>
      </c>
      <c r="D54" s="25">
        <v>6</v>
      </c>
      <c r="E54" s="25">
        <v>2.1</v>
      </c>
      <c r="F54" s="25">
        <v>2.5</v>
      </c>
      <c r="G54" s="25">
        <v>5.2</v>
      </c>
      <c r="H54" s="25">
        <v>41</v>
      </c>
      <c r="I54" s="25">
        <v>5</v>
      </c>
      <c r="J54" s="25">
        <v>0</v>
      </c>
      <c r="K54" s="25">
        <v>0</v>
      </c>
      <c r="L54" s="25">
        <v>0</v>
      </c>
      <c r="M54" s="25">
        <v>2</v>
      </c>
    </row>
    <row r="55" spans="1:13" x14ac:dyDescent="0.2">
      <c r="A55" s="25">
        <v>2.6</v>
      </c>
      <c r="B55" s="25">
        <v>4.8</v>
      </c>
      <c r="C55" s="25">
        <v>8.1999999999999993</v>
      </c>
      <c r="D55" s="25">
        <v>5</v>
      </c>
      <c r="E55" s="25">
        <v>3.6</v>
      </c>
      <c r="F55" s="25">
        <v>2.5</v>
      </c>
      <c r="G55" s="25">
        <v>9</v>
      </c>
      <c r="H55" s="25">
        <v>53</v>
      </c>
      <c r="I55" s="25">
        <v>5.2</v>
      </c>
      <c r="J55" s="25">
        <v>1</v>
      </c>
      <c r="K55" s="25">
        <v>1</v>
      </c>
      <c r="L55" s="25">
        <v>1</v>
      </c>
      <c r="M55" s="25">
        <v>2</v>
      </c>
    </row>
    <row r="56" spans="1:13" x14ac:dyDescent="0.2">
      <c r="A56" s="25">
        <v>4.5</v>
      </c>
      <c r="B56" s="25">
        <v>4.0999999999999996</v>
      </c>
      <c r="C56" s="25">
        <v>6.3</v>
      </c>
      <c r="D56" s="25">
        <v>5.9</v>
      </c>
      <c r="E56" s="25">
        <v>4.3</v>
      </c>
      <c r="F56" s="25">
        <v>3.4</v>
      </c>
      <c r="G56" s="25">
        <v>8.8000000000000007</v>
      </c>
      <c r="H56" s="25">
        <v>50</v>
      </c>
      <c r="I56" s="25">
        <v>5.5</v>
      </c>
      <c r="J56" s="25">
        <v>1</v>
      </c>
      <c r="K56" s="25">
        <v>1</v>
      </c>
      <c r="L56" s="25">
        <v>0</v>
      </c>
      <c r="M56" s="25">
        <v>2</v>
      </c>
    </row>
    <row r="57" spans="1:13" x14ac:dyDescent="0.2">
      <c r="A57" s="25">
        <v>2.8</v>
      </c>
      <c r="B57" s="25">
        <v>2.4</v>
      </c>
      <c r="C57" s="25">
        <v>6.7</v>
      </c>
      <c r="D57" s="25">
        <v>4.9000000000000004</v>
      </c>
      <c r="E57" s="25">
        <v>2.5</v>
      </c>
      <c r="F57" s="25">
        <v>2.6</v>
      </c>
      <c r="G57" s="25">
        <v>9.1999999999999993</v>
      </c>
      <c r="H57" s="25">
        <v>32</v>
      </c>
      <c r="I57" s="25">
        <v>3.7</v>
      </c>
      <c r="J57" s="25">
        <v>1</v>
      </c>
      <c r="K57" s="25">
        <v>1</v>
      </c>
      <c r="L57" s="25">
        <v>1</v>
      </c>
      <c r="M57" s="25">
        <v>1</v>
      </c>
    </row>
    <row r="58" spans="1:13" x14ac:dyDescent="0.2">
      <c r="A58" s="25">
        <v>3.8</v>
      </c>
      <c r="B58" s="25">
        <v>0.8</v>
      </c>
      <c r="C58" s="25">
        <v>8.6999999999999993</v>
      </c>
      <c r="D58" s="25">
        <v>2.9</v>
      </c>
      <c r="E58" s="25">
        <v>1.6</v>
      </c>
      <c r="F58" s="25">
        <v>2.1</v>
      </c>
      <c r="G58" s="25">
        <v>5.6</v>
      </c>
      <c r="H58" s="25">
        <v>39</v>
      </c>
      <c r="I58" s="25">
        <v>3.7</v>
      </c>
      <c r="J58" s="25">
        <v>0</v>
      </c>
      <c r="K58" s="25">
        <v>0</v>
      </c>
      <c r="L58" s="25">
        <v>0</v>
      </c>
      <c r="M58" s="25">
        <v>1</v>
      </c>
    </row>
    <row r="59" spans="1:13" x14ac:dyDescent="0.2">
      <c r="A59" s="25">
        <v>2.9</v>
      </c>
      <c r="B59" s="25">
        <v>2.6</v>
      </c>
      <c r="C59" s="25">
        <v>7.7</v>
      </c>
      <c r="D59" s="25">
        <v>7</v>
      </c>
      <c r="E59" s="25">
        <v>2.8</v>
      </c>
      <c r="F59" s="25">
        <v>3.6</v>
      </c>
      <c r="G59" s="25">
        <v>7.7</v>
      </c>
      <c r="H59" s="25">
        <v>47</v>
      </c>
      <c r="I59" s="25">
        <v>4.2</v>
      </c>
      <c r="J59" s="25">
        <v>0</v>
      </c>
      <c r="K59" s="25">
        <v>1</v>
      </c>
      <c r="L59" s="25">
        <v>1</v>
      </c>
      <c r="M59" s="25">
        <v>2</v>
      </c>
    </row>
    <row r="60" spans="1:13" x14ac:dyDescent="0.2">
      <c r="A60" s="25">
        <v>4.9000000000000004</v>
      </c>
      <c r="B60" s="25">
        <v>4.4000000000000004</v>
      </c>
      <c r="C60" s="25">
        <v>7.4</v>
      </c>
      <c r="D60" s="25">
        <v>6.9</v>
      </c>
      <c r="E60" s="25">
        <v>4.5999999999999996</v>
      </c>
      <c r="F60" s="25">
        <v>4</v>
      </c>
      <c r="G60" s="25">
        <v>9.6</v>
      </c>
      <c r="H60" s="25">
        <v>62</v>
      </c>
      <c r="I60" s="25">
        <v>6.2</v>
      </c>
      <c r="J60" s="25">
        <v>1</v>
      </c>
      <c r="K60" s="25">
        <v>1</v>
      </c>
      <c r="L60" s="25">
        <v>0</v>
      </c>
      <c r="M60" s="25">
        <v>2</v>
      </c>
    </row>
    <row r="61" spans="1:13" x14ac:dyDescent="0.2">
      <c r="A61" s="25">
        <v>5.4</v>
      </c>
      <c r="B61" s="25">
        <v>2.5</v>
      </c>
      <c r="C61" s="25">
        <v>9.6</v>
      </c>
      <c r="D61" s="25">
        <v>5.5</v>
      </c>
      <c r="E61" s="25">
        <v>4</v>
      </c>
      <c r="F61" s="25">
        <v>3</v>
      </c>
      <c r="G61" s="25">
        <v>7.7</v>
      </c>
      <c r="H61" s="25">
        <v>65</v>
      </c>
      <c r="I61" s="25">
        <v>6</v>
      </c>
      <c r="J61" s="25">
        <v>0</v>
      </c>
      <c r="K61" s="25">
        <v>0</v>
      </c>
      <c r="L61" s="25">
        <v>0</v>
      </c>
      <c r="M61" s="25">
        <v>3</v>
      </c>
    </row>
    <row r="62" spans="1:13" x14ac:dyDescent="0.2">
      <c r="A62" s="25">
        <v>4.3</v>
      </c>
      <c r="B62" s="25">
        <v>1.8</v>
      </c>
      <c r="C62" s="25">
        <v>7.6</v>
      </c>
      <c r="D62" s="25">
        <v>5.4</v>
      </c>
      <c r="E62" s="25">
        <v>3.1</v>
      </c>
      <c r="F62" s="25">
        <v>2.5</v>
      </c>
      <c r="G62" s="25">
        <v>4.4000000000000004</v>
      </c>
      <c r="H62" s="25">
        <v>46</v>
      </c>
      <c r="I62" s="25">
        <v>5.6</v>
      </c>
      <c r="J62" s="25">
        <v>0</v>
      </c>
      <c r="K62" s="25">
        <v>0</v>
      </c>
      <c r="L62" s="25">
        <v>1</v>
      </c>
      <c r="M62" s="25">
        <v>3</v>
      </c>
    </row>
    <row r="63" spans="1:13" x14ac:dyDescent="0.2">
      <c r="A63" s="25">
        <v>2.2999999999999998</v>
      </c>
      <c r="B63" s="25">
        <v>4.5</v>
      </c>
      <c r="C63" s="25">
        <v>8</v>
      </c>
      <c r="D63" s="25">
        <v>4.7</v>
      </c>
      <c r="E63" s="25">
        <v>3.3</v>
      </c>
      <c r="F63" s="25">
        <v>2.2000000000000002</v>
      </c>
      <c r="G63" s="25">
        <v>8.6999999999999993</v>
      </c>
      <c r="H63" s="25">
        <v>50</v>
      </c>
      <c r="I63" s="25">
        <v>5</v>
      </c>
      <c r="J63" s="25">
        <v>1</v>
      </c>
      <c r="K63" s="25">
        <v>1</v>
      </c>
      <c r="L63" s="25">
        <v>1</v>
      </c>
      <c r="M63" s="25">
        <v>2</v>
      </c>
    </row>
    <row r="64" spans="1:13" x14ac:dyDescent="0.2">
      <c r="A64" s="25">
        <v>3.1</v>
      </c>
      <c r="B64" s="25">
        <v>1.9</v>
      </c>
      <c r="C64" s="25">
        <v>9.9</v>
      </c>
      <c r="D64" s="25">
        <v>4.5</v>
      </c>
      <c r="E64" s="25">
        <v>2.6</v>
      </c>
      <c r="F64" s="25">
        <v>3.1</v>
      </c>
      <c r="G64" s="25">
        <v>3.8</v>
      </c>
      <c r="H64" s="25">
        <v>54</v>
      </c>
      <c r="I64" s="25">
        <v>4.8</v>
      </c>
      <c r="J64" s="25">
        <v>0</v>
      </c>
      <c r="K64" s="25">
        <v>0</v>
      </c>
      <c r="L64" s="25">
        <v>1</v>
      </c>
      <c r="M64" s="25">
        <v>3</v>
      </c>
    </row>
    <row r="65" spans="1:13" x14ac:dyDescent="0.2">
      <c r="A65" s="25">
        <v>5.0999999999999996</v>
      </c>
      <c r="B65" s="25">
        <v>1.9</v>
      </c>
      <c r="C65" s="25">
        <v>9.1999999999999993</v>
      </c>
      <c r="D65" s="25">
        <v>5.8</v>
      </c>
      <c r="E65" s="25">
        <v>3.6</v>
      </c>
      <c r="F65" s="25">
        <v>2.2999999999999998</v>
      </c>
      <c r="G65" s="25">
        <v>4.5</v>
      </c>
      <c r="H65" s="25">
        <v>60</v>
      </c>
      <c r="I65" s="25">
        <v>6.1</v>
      </c>
      <c r="J65" s="25">
        <v>0</v>
      </c>
      <c r="K65" s="25">
        <v>0</v>
      </c>
      <c r="L65" s="25">
        <v>0</v>
      </c>
      <c r="M65" s="25">
        <v>3</v>
      </c>
    </row>
    <row r="66" spans="1:13" x14ac:dyDescent="0.2">
      <c r="A66" s="25">
        <v>4.0999999999999996</v>
      </c>
      <c r="B66" s="25">
        <v>1.1000000000000001</v>
      </c>
      <c r="C66" s="25">
        <v>9.3000000000000007</v>
      </c>
      <c r="D66" s="25">
        <v>5.5</v>
      </c>
      <c r="E66" s="25">
        <v>2.5</v>
      </c>
      <c r="F66" s="25">
        <v>2.7</v>
      </c>
      <c r="G66" s="25">
        <v>7.4</v>
      </c>
      <c r="H66" s="25">
        <v>47</v>
      </c>
      <c r="I66" s="25">
        <v>5.3</v>
      </c>
      <c r="J66" s="25">
        <v>0</v>
      </c>
      <c r="K66" s="25">
        <v>0</v>
      </c>
      <c r="L66" s="25">
        <v>1</v>
      </c>
      <c r="M66" s="25">
        <v>3</v>
      </c>
    </row>
    <row r="67" spans="1:13" x14ac:dyDescent="0.2">
      <c r="A67" s="25">
        <v>3</v>
      </c>
      <c r="B67" s="25">
        <v>3.8</v>
      </c>
      <c r="C67" s="25">
        <v>5.5</v>
      </c>
      <c r="D67" s="25">
        <v>4.9000000000000004</v>
      </c>
      <c r="E67" s="25">
        <v>3.4</v>
      </c>
      <c r="F67" s="25">
        <v>2.6</v>
      </c>
      <c r="G67" s="25">
        <v>6</v>
      </c>
      <c r="H67" s="25">
        <v>36</v>
      </c>
      <c r="I67" s="25">
        <v>4.2</v>
      </c>
      <c r="J67" s="25">
        <v>0</v>
      </c>
      <c r="K67" s="25">
        <v>1</v>
      </c>
      <c r="L67" s="25">
        <v>1</v>
      </c>
      <c r="M67" s="25">
        <v>2</v>
      </c>
    </row>
    <row r="68" spans="1:13" x14ac:dyDescent="0.2">
      <c r="A68" s="25">
        <v>1.1000000000000001</v>
      </c>
      <c r="B68" s="25">
        <v>2</v>
      </c>
      <c r="C68" s="25">
        <v>7.2</v>
      </c>
      <c r="D68" s="25">
        <v>4.7</v>
      </c>
      <c r="E68" s="25">
        <v>1.6</v>
      </c>
      <c r="F68" s="25">
        <v>3.2</v>
      </c>
      <c r="G68" s="25">
        <v>10</v>
      </c>
      <c r="H68" s="25">
        <v>40</v>
      </c>
      <c r="I68" s="25">
        <v>3.4</v>
      </c>
      <c r="J68" s="25">
        <v>1</v>
      </c>
      <c r="K68" s="25">
        <v>1</v>
      </c>
      <c r="L68" s="25">
        <v>1</v>
      </c>
      <c r="M68" s="25">
        <v>1</v>
      </c>
    </row>
    <row r="69" spans="1:13" x14ac:dyDescent="0.2">
      <c r="A69" s="25">
        <v>3.7</v>
      </c>
      <c r="B69" s="25">
        <v>1.4</v>
      </c>
      <c r="C69" s="25">
        <v>9</v>
      </c>
      <c r="D69" s="25">
        <v>4.5</v>
      </c>
      <c r="E69" s="25">
        <v>2.6</v>
      </c>
      <c r="F69" s="25">
        <v>2.2999999999999998</v>
      </c>
      <c r="G69" s="25">
        <v>6.8</v>
      </c>
      <c r="H69" s="25">
        <v>45</v>
      </c>
      <c r="I69" s="25">
        <v>4.9000000000000004</v>
      </c>
      <c r="J69" s="25">
        <v>0</v>
      </c>
      <c r="K69" s="25">
        <v>0</v>
      </c>
      <c r="L69" s="25">
        <v>0</v>
      </c>
      <c r="M69" s="25">
        <v>2</v>
      </c>
    </row>
    <row r="70" spans="1:13" x14ac:dyDescent="0.2">
      <c r="A70" s="25">
        <v>4.2</v>
      </c>
      <c r="B70" s="25">
        <v>2.5</v>
      </c>
      <c r="C70" s="25">
        <v>9.1999999999999993</v>
      </c>
      <c r="D70" s="25">
        <v>6.2</v>
      </c>
      <c r="E70" s="25">
        <v>3.3</v>
      </c>
      <c r="F70" s="25">
        <v>3.9</v>
      </c>
      <c r="G70" s="25">
        <v>7.3</v>
      </c>
      <c r="H70" s="25">
        <v>59</v>
      </c>
      <c r="I70" s="25">
        <v>6</v>
      </c>
      <c r="J70" s="25">
        <v>0</v>
      </c>
      <c r="K70" s="25">
        <v>0</v>
      </c>
      <c r="L70" s="25">
        <v>0</v>
      </c>
      <c r="M70" s="25">
        <v>3</v>
      </c>
    </row>
    <row r="71" spans="1:13" x14ac:dyDescent="0.2">
      <c r="A71" s="25">
        <v>1.6</v>
      </c>
      <c r="B71" s="25">
        <v>4.5</v>
      </c>
      <c r="C71" s="25">
        <v>6.4</v>
      </c>
      <c r="D71" s="25">
        <v>5.3</v>
      </c>
      <c r="E71" s="25">
        <v>3</v>
      </c>
      <c r="F71" s="25">
        <v>2.5</v>
      </c>
      <c r="G71" s="25">
        <v>7.1</v>
      </c>
      <c r="H71" s="25">
        <v>46</v>
      </c>
      <c r="I71" s="25">
        <v>4.5</v>
      </c>
      <c r="J71" s="25">
        <v>1</v>
      </c>
      <c r="K71" s="25">
        <v>1</v>
      </c>
      <c r="L71" s="25">
        <v>0</v>
      </c>
      <c r="M71" s="25">
        <v>2</v>
      </c>
    </row>
    <row r="72" spans="1:13" x14ac:dyDescent="0.2">
      <c r="A72" s="25">
        <v>5.3</v>
      </c>
      <c r="B72" s="25">
        <v>1.7</v>
      </c>
      <c r="C72" s="25">
        <v>8.5</v>
      </c>
      <c r="D72" s="25">
        <v>3.7</v>
      </c>
      <c r="E72" s="25">
        <v>3.5</v>
      </c>
      <c r="F72" s="25">
        <v>1.9</v>
      </c>
      <c r="G72" s="25">
        <v>4.8</v>
      </c>
      <c r="H72" s="25">
        <v>58</v>
      </c>
      <c r="I72" s="25">
        <v>4.3</v>
      </c>
      <c r="J72" s="25">
        <v>0</v>
      </c>
      <c r="K72" s="25">
        <v>0</v>
      </c>
      <c r="L72" s="25">
        <v>0</v>
      </c>
      <c r="M72" s="25">
        <v>3</v>
      </c>
    </row>
    <row r="73" spans="1:13" x14ac:dyDescent="0.2">
      <c r="A73" s="25">
        <v>2.2999999999999998</v>
      </c>
      <c r="B73" s="25">
        <v>3.7</v>
      </c>
      <c r="C73" s="25">
        <v>8.3000000000000007</v>
      </c>
      <c r="D73" s="25">
        <v>5.2</v>
      </c>
      <c r="E73" s="25">
        <v>3</v>
      </c>
      <c r="F73" s="25">
        <v>2.2999999999999998</v>
      </c>
      <c r="G73" s="25">
        <v>9.1</v>
      </c>
      <c r="H73" s="25">
        <v>49</v>
      </c>
      <c r="I73" s="25">
        <v>4.8</v>
      </c>
      <c r="J73" s="25">
        <v>1</v>
      </c>
      <c r="K73" s="25">
        <v>1</v>
      </c>
      <c r="L73" s="25">
        <v>1</v>
      </c>
      <c r="M73" s="25">
        <v>2</v>
      </c>
    </row>
    <row r="74" spans="1:13" x14ac:dyDescent="0.2">
      <c r="A74" s="25">
        <v>3.6</v>
      </c>
      <c r="B74" s="25">
        <v>5.4</v>
      </c>
      <c r="C74" s="25">
        <v>5.9</v>
      </c>
      <c r="D74" s="25">
        <v>6.2</v>
      </c>
      <c r="E74" s="25">
        <v>4.5</v>
      </c>
      <c r="F74" s="25">
        <v>2.9</v>
      </c>
      <c r="G74" s="25">
        <v>8.4</v>
      </c>
      <c r="H74" s="25">
        <v>50</v>
      </c>
      <c r="I74" s="25">
        <v>5.4</v>
      </c>
      <c r="J74" s="25">
        <v>1</v>
      </c>
      <c r="K74" s="25">
        <v>1</v>
      </c>
      <c r="L74" s="25">
        <v>1</v>
      </c>
      <c r="M74" s="25">
        <v>2</v>
      </c>
    </row>
    <row r="75" spans="1:13" x14ac:dyDescent="0.2">
      <c r="A75" s="25">
        <v>5.6</v>
      </c>
      <c r="B75" s="25">
        <v>2.2000000000000002</v>
      </c>
      <c r="C75" s="25">
        <v>8.1999999999999993</v>
      </c>
      <c r="D75" s="25">
        <v>3.1</v>
      </c>
      <c r="E75" s="25">
        <v>4</v>
      </c>
      <c r="F75" s="25">
        <v>1.6</v>
      </c>
      <c r="G75" s="25">
        <v>5.3</v>
      </c>
      <c r="H75" s="25">
        <v>55</v>
      </c>
      <c r="I75" s="25">
        <v>3.9</v>
      </c>
      <c r="J75" s="25">
        <v>0</v>
      </c>
      <c r="K75" s="25">
        <v>0</v>
      </c>
      <c r="L75" s="25">
        <v>1</v>
      </c>
      <c r="M75" s="25">
        <v>3</v>
      </c>
    </row>
    <row r="76" spans="1:13" x14ac:dyDescent="0.2">
      <c r="A76" s="25">
        <v>3.6</v>
      </c>
      <c r="B76" s="25">
        <v>2.2000000000000002</v>
      </c>
      <c r="C76" s="25">
        <v>9.9</v>
      </c>
      <c r="D76" s="25">
        <v>4.8</v>
      </c>
      <c r="E76" s="25">
        <v>2.9</v>
      </c>
      <c r="F76" s="25">
        <v>1.9</v>
      </c>
      <c r="G76" s="25">
        <v>4.9000000000000004</v>
      </c>
      <c r="H76" s="25">
        <v>51</v>
      </c>
      <c r="I76" s="25">
        <v>4.9000000000000004</v>
      </c>
      <c r="J76" s="25">
        <v>0</v>
      </c>
      <c r="K76" s="25">
        <v>0</v>
      </c>
      <c r="L76" s="25">
        <v>0</v>
      </c>
      <c r="M76" s="25">
        <v>3</v>
      </c>
    </row>
    <row r="77" spans="1:13" x14ac:dyDescent="0.2">
      <c r="A77" s="25">
        <v>5.2</v>
      </c>
      <c r="B77" s="25">
        <v>1.3</v>
      </c>
      <c r="C77" s="25">
        <v>9.1</v>
      </c>
      <c r="D77" s="25">
        <v>4.5</v>
      </c>
      <c r="E77" s="25">
        <v>3.3</v>
      </c>
      <c r="F77" s="25">
        <v>2.7</v>
      </c>
      <c r="G77" s="25">
        <v>7.3</v>
      </c>
      <c r="H77" s="25">
        <v>60</v>
      </c>
      <c r="I77" s="25">
        <v>5.0999999999999996</v>
      </c>
      <c r="J77" s="25">
        <v>0</v>
      </c>
      <c r="K77" s="25">
        <v>0</v>
      </c>
      <c r="L77" s="25">
        <v>1</v>
      </c>
      <c r="M77" s="25">
        <v>3</v>
      </c>
    </row>
    <row r="78" spans="1:13" x14ac:dyDescent="0.2">
      <c r="A78" s="25">
        <v>3</v>
      </c>
      <c r="B78" s="25">
        <v>2</v>
      </c>
      <c r="C78" s="25">
        <v>6.6</v>
      </c>
      <c r="D78" s="25">
        <v>6.6</v>
      </c>
      <c r="E78" s="25">
        <v>2.4</v>
      </c>
      <c r="F78" s="25">
        <v>2.7</v>
      </c>
      <c r="G78" s="25">
        <v>8.1999999999999993</v>
      </c>
      <c r="H78" s="25">
        <v>41</v>
      </c>
      <c r="I78" s="25">
        <v>4.0999999999999996</v>
      </c>
      <c r="J78" s="25">
        <v>1</v>
      </c>
      <c r="K78" s="25">
        <v>1</v>
      </c>
      <c r="L78" s="25">
        <v>0</v>
      </c>
      <c r="M78" s="25">
        <v>1</v>
      </c>
    </row>
    <row r="79" spans="1:13" x14ac:dyDescent="0.2">
      <c r="A79" s="25">
        <v>4.2</v>
      </c>
      <c r="B79" s="25">
        <v>2.4</v>
      </c>
      <c r="C79" s="25">
        <v>9.4</v>
      </c>
      <c r="D79" s="25">
        <v>4.9000000000000004</v>
      </c>
      <c r="E79" s="25">
        <v>3.2</v>
      </c>
      <c r="F79" s="25">
        <v>2.7</v>
      </c>
      <c r="G79" s="25">
        <v>8.5</v>
      </c>
      <c r="H79" s="25">
        <v>49</v>
      </c>
      <c r="I79" s="25">
        <v>5.2</v>
      </c>
      <c r="J79" s="25">
        <v>0</v>
      </c>
      <c r="K79" s="25">
        <v>0</v>
      </c>
      <c r="L79" s="25">
        <v>1</v>
      </c>
      <c r="M79" s="25">
        <v>2</v>
      </c>
    </row>
    <row r="80" spans="1:13" x14ac:dyDescent="0.2">
      <c r="A80" s="25">
        <v>3.8</v>
      </c>
      <c r="B80" s="25">
        <v>0.8</v>
      </c>
      <c r="C80" s="25">
        <v>8.3000000000000007</v>
      </c>
      <c r="D80" s="25">
        <v>6.1</v>
      </c>
      <c r="E80" s="25">
        <v>2.2000000000000002</v>
      </c>
      <c r="F80" s="25">
        <v>2.6</v>
      </c>
      <c r="G80" s="25">
        <v>5.3</v>
      </c>
      <c r="H80" s="25">
        <v>42</v>
      </c>
      <c r="I80" s="25">
        <v>5.0999999999999996</v>
      </c>
      <c r="J80" s="25">
        <v>0</v>
      </c>
      <c r="K80" s="25">
        <v>0</v>
      </c>
      <c r="L80" s="25">
        <v>0</v>
      </c>
      <c r="M80" s="25">
        <v>2</v>
      </c>
    </row>
    <row r="81" spans="1:13" x14ac:dyDescent="0.2">
      <c r="A81" s="25">
        <v>3.3</v>
      </c>
      <c r="B81" s="25">
        <v>2.6</v>
      </c>
      <c r="C81" s="25">
        <v>9.6999999999999993</v>
      </c>
      <c r="D81" s="25">
        <v>3.3</v>
      </c>
      <c r="E81" s="25">
        <v>2.9</v>
      </c>
      <c r="F81" s="25">
        <v>1.5</v>
      </c>
      <c r="G81" s="25">
        <v>5.2</v>
      </c>
      <c r="H81" s="25">
        <v>47</v>
      </c>
      <c r="I81" s="25">
        <v>5.0999999999999996</v>
      </c>
      <c r="J81" s="25">
        <v>0</v>
      </c>
      <c r="K81" s="25">
        <v>0</v>
      </c>
      <c r="L81" s="25">
        <v>1</v>
      </c>
      <c r="M81" s="25">
        <v>3</v>
      </c>
    </row>
    <row r="82" spans="1:13" x14ac:dyDescent="0.2">
      <c r="A82" s="25">
        <v>1</v>
      </c>
      <c r="B82" s="25">
        <v>1.9</v>
      </c>
      <c r="C82" s="25">
        <v>7.1</v>
      </c>
      <c r="D82" s="25">
        <v>4.5</v>
      </c>
      <c r="E82" s="25">
        <v>1.5</v>
      </c>
      <c r="F82" s="25">
        <v>3.1</v>
      </c>
      <c r="G82" s="25">
        <v>9.9</v>
      </c>
      <c r="H82" s="25">
        <v>39</v>
      </c>
      <c r="I82" s="25">
        <v>3.3</v>
      </c>
      <c r="J82" s="25">
        <v>1</v>
      </c>
      <c r="K82" s="25">
        <v>1</v>
      </c>
      <c r="L82" s="25">
        <v>1</v>
      </c>
      <c r="M82" s="25">
        <v>1</v>
      </c>
    </row>
    <row r="83" spans="1:13" x14ac:dyDescent="0.2">
      <c r="A83" s="25">
        <v>4.5</v>
      </c>
      <c r="B83" s="25">
        <v>1.6</v>
      </c>
      <c r="C83" s="25">
        <v>8.6999999999999993</v>
      </c>
      <c r="D83" s="25">
        <v>4.5999999999999996</v>
      </c>
      <c r="E83" s="25">
        <v>3.1</v>
      </c>
      <c r="F83" s="25">
        <v>2.1</v>
      </c>
      <c r="G83" s="25">
        <v>6.8</v>
      </c>
      <c r="H83" s="25">
        <v>56</v>
      </c>
      <c r="I83" s="25">
        <v>5.0999999999999996</v>
      </c>
      <c r="J83" s="25">
        <v>0</v>
      </c>
      <c r="K83" s="25">
        <v>0</v>
      </c>
      <c r="L83" s="25">
        <v>0</v>
      </c>
      <c r="M83" s="25">
        <v>3</v>
      </c>
    </row>
    <row r="84" spans="1:13" x14ac:dyDescent="0.2">
      <c r="A84" s="25">
        <v>5.5</v>
      </c>
      <c r="B84" s="25">
        <v>1.8</v>
      </c>
      <c r="C84" s="25">
        <v>8.6999999999999993</v>
      </c>
      <c r="D84" s="25">
        <v>3.8</v>
      </c>
      <c r="E84" s="25">
        <v>3.6</v>
      </c>
      <c r="F84" s="25">
        <v>2.1</v>
      </c>
      <c r="G84" s="25">
        <v>4.9000000000000004</v>
      </c>
      <c r="H84" s="25">
        <v>59</v>
      </c>
      <c r="I84" s="25">
        <v>4.5</v>
      </c>
      <c r="J84" s="25">
        <v>0</v>
      </c>
      <c r="K84" s="25">
        <v>0</v>
      </c>
      <c r="L84" s="25">
        <v>0</v>
      </c>
      <c r="M84" s="25">
        <v>3</v>
      </c>
    </row>
    <row r="85" spans="1:13" x14ac:dyDescent="0.2">
      <c r="A85" s="25">
        <v>3.4</v>
      </c>
      <c r="B85" s="25">
        <v>4.5999999999999996</v>
      </c>
      <c r="C85" s="25">
        <v>5.5</v>
      </c>
      <c r="D85" s="25">
        <v>8.1999999999999993</v>
      </c>
      <c r="E85" s="25">
        <v>4</v>
      </c>
      <c r="F85" s="25">
        <v>4.4000000000000004</v>
      </c>
      <c r="G85" s="25">
        <v>6.3</v>
      </c>
      <c r="H85" s="25">
        <v>47</v>
      </c>
      <c r="I85" s="25">
        <v>5.6</v>
      </c>
      <c r="J85" s="25">
        <v>0</v>
      </c>
      <c r="K85" s="25">
        <v>1</v>
      </c>
      <c r="L85" s="25">
        <v>1</v>
      </c>
      <c r="M85" s="25">
        <v>2</v>
      </c>
    </row>
    <row r="86" spans="1:13" x14ac:dyDescent="0.2">
      <c r="A86" s="25">
        <v>1.6</v>
      </c>
      <c r="B86" s="25">
        <v>2.8</v>
      </c>
      <c r="C86" s="25">
        <v>6.1</v>
      </c>
      <c r="D86" s="25">
        <v>6.4</v>
      </c>
      <c r="E86" s="25">
        <v>2.2999999999999998</v>
      </c>
      <c r="F86" s="25">
        <v>3.8</v>
      </c>
      <c r="G86" s="25">
        <v>8.1999999999999993</v>
      </c>
      <c r="H86" s="25">
        <v>41</v>
      </c>
      <c r="I86" s="25">
        <v>4.0999999999999996</v>
      </c>
      <c r="J86" s="25">
        <v>1</v>
      </c>
      <c r="K86" s="25">
        <v>1</v>
      </c>
      <c r="L86" s="25">
        <v>0</v>
      </c>
      <c r="M86" s="25">
        <v>1</v>
      </c>
    </row>
    <row r="87" spans="1:13" x14ac:dyDescent="0.2">
      <c r="A87" s="25">
        <v>2.2999999999999998</v>
      </c>
      <c r="B87" s="25">
        <v>3.7</v>
      </c>
      <c r="C87" s="25">
        <v>7.6</v>
      </c>
      <c r="D87" s="25">
        <v>5</v>
      </c>
      <c r="E87" s="25">
        <v>3</v>
      </c>
      <c r="F87" s="25">
        <v>2.5</v>
      </c>
      <c r="G87" s="25">
        <v>7.4</v>
      </c>
      <c r="H87" s="25">
        <v>37</v>
      </c>
      <c r="I87" s="25">
        <v>4.4000000000000004</v>
      </c>
      <c r="J87" s="25">
        <v>0</v>
      </c>
      <c r="K87" s="25">
        <v>1</v>
      </c>
      <c r="L87" s="25">
        <v>0</v>
      </c>
      <c r="M87" s="25">
        <v>1</v>
      </c>
    </row>
    <row r="88" spans="1:13" x14ac:dyDescent="0.2">
      <c r="A88" s="25">
        <v>2.6</v>
      </c>
      <c r="B88" s="25">
        <v>3</v>
      </c>
      <c r="C88" s="25">
        <v>8.5</v>
      </c>
      <c r="D88" s="25">
        <v>6</v>
      </c>
      <c r="E88" s="25">
        <v>2.8</v>
      </c>
      <c r="F88" s="25">
        <v>2.8</v>
      </c>
      <c r="G88" s="25">
        <v>6.8</v>
      </c>
      <c r="H88" s="25">
        <v>53</v>
      </c>
      <c r="I88" s="25">
        <v>5.6</v>
      </c>
      <c r="J88" s="25">
        <v>1</v>
      </c>
      <c r="K88" s="25">
        <v>1</v>
      </c>
      <c r="L88" s="25">
        <v>0</v>
      </c>
      <c r="M88" s="25">
        <v>2</v>
      </c>
    </row>
    <row r="89" spans="1:13" x14ac:dyDescent="0.2">
      <c r="A89" s="25">
        <v>2.5</v>
      </c>
      <c r="B89" s="25">
        <v>3.1</v>
      </c>
      <c r="C89" s="25">
        <v>7</v>
      </c>
      <c r="D89" s="25">
        <v>4.2</v>
      </c>
      <c r="E89" s="25">
        <v>2.8</v>
      </c>
      <c r="F89" s="25">
        <v>2.2000000000000002</v>
      </c>
      <c r="G89" s="25">
        <v>9</v>
      </c>
      <c r="H89" s="25">
        <v>43</v>
      </c>
      <c r="I89" s="25">
        <v>3.7</v>
      </c>
      <c r="J89" s="25">
        <v>1</v>
      </c>
      <c r="K89" s="25">
        <v>1</v>
      </c>
      <c r="L89" s="25">
        <v>1</v>
      </c>
      <c r="M89" s="25">
        <v>1</v>
      </c>
    </row>
    <row r="90" spans="1:13" x14ac:dyDescent="0.2">
      <c r="A90" s="25">
        <v>2.4</v>
      </c>
      <c r="B90" s="25">
        <v>2.9</v>
      </c>
      <c r="C90" s="25">
        <v>8.4</v>
      </c>
      <c r="D90" s="25">
        <v>5.9</v>
      </c>
      <c r="E90" s="25">
        <v>2.7</v>
      </c>
      <c r="F90" s="25">
        <v>2.7</v>
      </c>
      <c r="G90" s="25">
        <v>6.7</v>
      </c>
      <c r="H90" s="25">
        <v>51</v>
      </c>
      <c r="I90" s="25">
        <v>5.5</v>
      </c>
      <c r="J90" s="25">
        <v>1</v>
      </c>
      <c r="K90" s="25">
        <v>1</v>
      </c>
      <c r="L90" s="25">
        <v>0</v>
      </c>
      <c r="M90" s="25">
        <v>2</v>
      </c>
    </row>
    <row r="91" spans="1:13" x14ac:dyDescent="0.2">
      <c r="A91" s="25">
        <v>2.1</v>
      </c>
      <c r="B91" s="25">
        <v>3.5</v>
      </c>
      <c r="C91" s="25">
        <v>7.4</v>
      </c>
      <c r="D91" s="25">
        <v>4.8</v>
      </c>
      <c r="E91" s="25">
        <v>2.8</v>
      </c>
      <c r="F91" s="25">
        <v>2.2999999999999998</v>
      </c>
      <c r="G91" s="25">
        <v>7.2</v>
      </c>
      <c r="H91" s="25">
        <v>36</v>
      </c>
      <c r="I91" s="25">
        <v>4.3</v>
      </c>
      <c r="J91" s="25">
        <v>0</v>
      </c>
      <c r="K91" s="25">
        <v>1</v>
      </c>
      <c r="L91" s="25">
        <v>0</v>
      </c>
      <c r="M91" s="25">
        <v>1</v>
      </c>
    </row>
    <row r="92" spans="1:13" x14ac:dyDescent="0.2">
      <c r="A92" s="25">
        <v>2.9</v>
      </c>
      <c r="B92" s="25">
        <v>1.2</v>
      </c>
      <c r="C92" s="25">
        <v>7.3</v>
      </c>
      <c r="D92" s="25">
        <v>6.1</v>
      </c>
      <c r="E92" s="25">
        <v>2</v>
      </c>
      <c r="F92" s="25">
        <v>2.5</v>
      </c>
      <c r="G92" s="25">
        <v>8</v>
      </c>
      <c r="H92" s="25">
        <v>34</v>
      </c>
      <c r="I92" s="25">
        <v>4</v>
      </c>
      <c r="J92" s="25">
        <v>1</v>
      </c>
      <c r="K92" s="25">
        <v>1</v>
      </c>
      <c r="L92" s="25">
        <v>1</v>
      </c>
      <c r="M92" s="25">
        <v>1</v>
      </c>
    </row>
    <row r="93" spans="1:13" x14ac:dyDescent="0.2">
      <c r="A93" s="25">
        <v>4.3</v>
      </c>
      <c r="B93" s="25">
        <v>2.5</v>
      </c>
      <c r="C93" s="25">
        <v>9.3000000000000007</v>
      </c>
      <c r="D93" s="25">
        <v>6.3</v>
      </c>
      <c r="E93" s="25">
        <v>3.4</v>
      </c>
      <c r="F93" s="25">
        <v>4</v>
      </c>
      <c r="G93" s="25">
        <v>7.4</v>
      </c>
      <c r="H93" s="25">
        <v>60</v>
      </c>
      <c r="I93" s="25">
        <v>6.1</v>
      </c>
      <c r="J93" s="25">
        <v>0</v>
      </c>
      <c r="K93" s="25">
        <v>0</v>
      </c>
      <c r="L93" s="25">
        <v>0</v>
      </c>
      <c r="M93" s="25">
        <v>3</v>
      </c>
    </row>
    <row r="94" spans="1:13" x14ac:dyDescent="0.2">
      <c r="A94" s="25">
        <v>3</v>
      </c>
      <c r="B94" s="25">
        <v>2.8</v>
      </c>
      <c r="C94" s="25">
        <v>7.8</v>
      </c>
      <c r="D94" s="25">
        <v>7.1</v>
      </c>
      <c r="E94" s="25">
        <v>3</v>
      </c>
      <c r="F94" s="25">
        <v>3.8</v>
      </c>
      <c r="G94" s="25">
        <v>7.9</v>
      </c>
      <c r="H94" s="25">
        <v>49</v>
      </c>
      <c r="I94" s="25">
        <v>4.4000000000000004</v>
      </c>
      <c r="J94" s="25">
        <v>0</v>
      </c>
      <c r="K94" s="25">
        <v>1</v>
      </c>
      <c r="L94" s="25">
        <v>1</v>
      </c>
      <c r="M94" s="25">
        <v>2</v>
      </c>
    </row>
    <row r="95" spans="1:13" x14ac:dyDescent="0.2">
      <c r="A95" s="25">
        <v>4.8</v>
      </c>
      <c r="B95" s="25">
        <v>1.7</v>
      </c>
      <c r="C95" s="25">
        <v>7.6</v>
      </c>
      <c r="D95" s="25">
        <v>4.2</v>
      </c>
      <c r="E95" s="25">
        <v>3.3</v>
      </c>
      <c r="F95" s="25">
        <v>1.4</v>
      </c>
      <c r="G95" s="25">
        <v>5.8</v>
      </c>
      <c r="H95" s="25">
        <v>39</v>
      </c>
      <c r="I95" s="25">
        <v>5.5</v>
      </c>
      <c r="J95" s="25">
        <v>0</v>
      </c>
      <c r="K95" s="25">
        <v>0</v>
      </c>
      <c r="L95" s="25">
        <v>0</v>
      </c>
      <c r="M95" s="25">
        <v>2</v>
      </c>
    </row>
    <row r="96" spans="1:13" x14ac:dyDescent="0.2">
      <c r="A96" s="25">
        <v>3.1</v>
      </c>
      <c r="B96" s="25">
        <v>4.2</v>
      </c>
      <c r="C96" s="25">
        <v>5.0999999999999996</v>
      </c>
      <c r="D96" s="25">
        <v>7.8</v>
      </c>
      <c r="E96" s="25">
        <v>3.6</v>
      </c>
      <c r="F96" s="25">
        <v>4</v>
      </c>
      <c r="G96" s="25">
        <v>5.9</v>
      </c>
      <c r="H96" s="25">
        <v>43</v>
      </c>
      <c r="I96" s="25">
        <v>5.2</v>
      </c>
      <c r="J96" s="25">
        <v>0</v>
      </c>
      <c r="K96" s="25">
        <v>1</v>
      </c>
      <c r="L96" s="25">
        <v>1</v>
      </c>
      <c r="M96" s="25">
        <v>2</v>
      </c>
    </row>
    <row r="97" spans="1:13" x14ac:dyDescent="0.2">
      <c r="A97" s="25">
        <v>1.9</v>
      </c>
      <c r="B97" s="25">
        <v>2.7</v>
      </c>
      <c r="C97" s="25">
        <v>5</v>
      </c>
      <c r="D97" s="25">
        <v>4.9000000000000004</v>
      </c>
      <c r="E97" s="25">
        <v>2.2000000000000002</v>
      </c>
      <c r="F97" s="25">
        <v>2.5</v>
      </c>
      <c r="G97" s="25">
        <v>8.1999999999999993</v>
      </c>
      <c r="H97" s="25">
        <v>36</v>
      </c>
      <c r="I97" s="25">
        <v>3.6</v>
      </c>
      <c r="J97" s="25">
        <v>1</v>
      </c>
      <c r="K97" s="25">
        <v>1</v>
      </c>
      <c r="L97" s="25">
        <v>0</v>
      </c>
      <c r="M97" s="25">
        <v>1</v>
      </c>
    </row>
    <row r="98" spans="1:13" x14ac:dyDescent="0.2">
      <c r="A98" s="25">
        <v>4</v>
      </c>
      <c r="B98" s="25">
        <v>0.5</v>
      </c>
      <c r="C98" s="25">
        <v>6.7</v>
      </c>
      <c r="D98" s="25">
        <v>4.5</v>
      </c>
      <c r="E98" s="25">
        <v>2.2000000000000002</v>
      </c>
      <c r="F98" s="25">
        <v>2.1</v>
      </c>
      <c r="G98" s="25">
        <v>5</v>
      </c>
      <c r="H98" s="25">
        <v>31</v>
      </c>
      <c r="I98" s="25">
        <v>4</v>
      </c>
      <c r="J98" s="25">
        <v>0</v>
      </c>
      <c r="K98" s="25">
        <v>0</v>
      </c>
      <c r="L98" s="25">
        <v>1</v>
      </c>
      <c r="M98" s="25">
        <v>1</v>
      </c>
    </row>
    <row r="99" spans="1:13" x14ac:dyDescent="0.2">
      <c r="A99" s="25">
        <v>0.6</v>
      </c>
      <c r="B99" s="25">
        <v>1.6</v>
      </c>
      <c r="C99" s="25">
        <v>6.4</v>
      </c>
      <c r="D99" s="25">
        <v>5</v>
      </c>
      <c r="E99" s="25">
        <v>0.7</v>
      </c>
      <c r="F99" s="25">
        <v>2.1</v>
      </c>
      <c r="G99" s="25">
        <v>8.4</v>
      </c>
      <c r="H99" s="25">
        <v>25</v>
      </c>
      <c r="I99" s="25">
        <v>3.4</v>
      </c>
      <c r="J99" s="25">
        <v>1</v>
      </c>
      <c r="K99" s="25">
        <v>1</v>
      </c>
      <c r="L99" s="25">
        <v>1</v>
      </c>
      <c r="M99" s="25">
        <v>1</v>
      </c>
    </row>
    <row r="100" spans="1:13" x14ac:dyDescent="0.2">
      <c r="A100" s="25">
        <v>6.1</v>
      </c>
      <c r="B100" s="25">
        <v>0.5</v>
      </c>
      <c r="C100" s="25">
        <v>9.1999999999999993</v>
      </c>
      <c r="D100" s="25">
        <v>4.8</v>
      </c>
      <c r="E100" s="25">
        <v>3.3</v>
      </c>
      <c r="F100" s="25">
        <v>2.8</v>
      </c>
      <c r="G100" s="25">
        <v>7.1</v>
      </c>
      <c r="H100" s="25">
        <v>60</v>
      </c>
      <c r="I100" s="25">
        <v>5.2</v>
      </c>
      <c r="J100" s="25">
        <v>0</v>
      </c>
      <c r="K100" s="25">
        <v>0</v>
      </c>
      <c r="L100" s="25">
        <v>1</v>
      </c>
      <c r="M100" s="25">
        <v>3</v>
      </c>
    </row>
    <row r="101" spans="1:13" x14ac:dyDescent="0.2">
      <c r="A101" s="25">
        <v>2</v>
      </c>
      <c r="B101" s="25">
        <v>2.8</v>
      </c>
      <c r="C101" s="25">
        <v>5.2</v>
      </c>
      <c r="D101" s="25">
        <v>5</v>
      </c>
      <c r="E101" s="25">
        <v>2.4</v>
      </c>
      <c r="F101" s="25">
        <v>2.7</v>
      </c>
      <c r="G101" s="25">
        <v>8.4</v>
      </c>
      <c r="H101" s="25">
        <v>38</v>
      </c>
      <c r="I101" s="25">
        <v>3.7</v>
      </c>
      <c r="J101" s="25">
        <v>1</v>
      </c>
      <c r="K101" s="25">
        <v>1</v>
      </c>
      <c r="L101" s="25">
        <v>0</v>
      </c>
      <c r="M101" s="25">
        <v>1</v>
      </c>
    </row>
    <row r="102" spans="1:13" x14ac:dyDescent="0.2">
      <c r="A102" s="25">
        <v>3.1</v>
      </c>
      <c r="B102" s="25">
        <v>2.2000000000000002</v>
      </c>
      <c r="C102" s="25">
        <v>6.7</v>
      </c>
      <c r="D102" s="25">
        <v>6.8</v>
      </c>
      <c r="E102" s="25">
        <v>2.6</v>
      </c>
      <c r="F102" s="25">
        <v>2.9</v>
      </c>
      <c r="G102" s="25">
        <v>8.4</v>
      </c>
      <c r="H102" s="25">
        <v>42</v>
      </c>
      <c r="I102" s="25">
        <v>4.3</v>
      </c>
      <c r="J102" s="25">
        <v>1</v>
      </c>
      <c r="K102" s="25">
        <v>1</v>
      </c>
      <c r="L102" s="25">
        <v>0</v>
      </c>
      <c r="M102" s="25">
        <v>1</v>
      </c>
    </row>
    <row r="103" spans="1:13" x14ac:dyDescent="0.2">
      <c r="A103" s="25">
        <v>2.5</v>
      </c>
      <c r="B103" s="25">
        <v>1.8</v>
      </c>
      <c r="C103" s="25">
        <v>9</v>
      </c>
      <c r="D103" s="25">
        <v>5</v>
      </c>
      <c r="E103" s="25">
        <v>2.2000000000000002</v>
      </c>
      <c r="F103" s="25">
        <v>3</v>
      </c>
      <c r="G103" s="25">
        <v>6</v>
      </c>
      <c r="H103" s="25">
        <v>33</v>
      </c>
      <c r="I103" s="25">
        <v>4.4000000000000004</v>
      </c>
      <c r="J103" s="25">
        <v>0</v>
      </c>
      <c r="K103" s="25">
        <v>0</v>
      </c>
      <c r="L103" s="25">
        <v>0</v>
      </c>
      <c r="M103" s="25">
        <v>1</v>
      </c>
    </row>
  </sheetData>
  <pageMargins left="0.75" right="0.75" top="1" bottom="1"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36"/>
  <sheetViews>
    <sheetView workbookViewId="0">
      <selection activeCell="P2" sqref="P2"/>
    </sheetView>
  </sheetViews>
  <sheetFormatPr defaultColWidth="8.7109375" defaultRowHeight="12.75" x14ac:dyDescent="0.2"/>
  <cols>
    <col min="1" max="1" width="15.42578125" customWidth="1"/>
    <col min="2" max="2" width="4.7109375" customWidth="1"/>
    <col min="3" max="3" width="4.28515625" customWidth="1"/>
    <col min="4" max="4" width="4.7109375" customWidth="1"/>
    <col min="5" max="5" width="4.28515625" customWidth="1"/>
    <col min="6" max="6" width="5.140625" customWidth="1"/>
    <col min="7" max="7" width="4.28515625" customWidth="1"/>
    <col min="10" max="15" width="14.85546875" customWidth="1"/>
  </cols>
  <sheetData>
    <row r="1" spans="1:15" ht="13.5" thickBot="1" x14ac:dyDescent="0.25">
      <c r="A1" s="14" t="s">
        <v>60</v>
      </c>
      <c r="B1" s="14"/>
    </row>
    <row r="2" spans="1:15" ht="13.5" thickBot="1" x14ac:dyDescent="0.25">
      <c r="H2" s="8" t="s">
        <v>25</v>
      </c>
      <c r="J2" s="139" t="s">
        <v>182</v>
      </c>
      <c r="K2" s="142"/>
      <c r="L2" s="142"/>
      <c r="M2" s="142"/>
      <c r="N2" s="142"/>
      <c r="O2" s="143"/>
    </row>
    <row r="3" spans="1:15" x14ac:dyDescent="0.2">
      <c r="A3" s="8" t="s">
        <v>21</v>
      </c>
      <c r="B3" s="8">
        <v>0</v>
      </c>
      <c r="C3" s="8">
        <v>1</v>
      </c>
      <c r="D3" s="8">
        <v>2</v>
      </c>
      <c r="E3" s="8">
        <v>3</v>
      </c>
      <c r="F3" s="8">
        <v>4</v>
      </c>
      <c r="G3" s="8">
        <v>5</v>
      </c>
      <c r="H3" s="8" t="s">
        <v>26</v>
      </c>
      <c r="J3" s="63" t="s">
        <v>156</v>
      </c>
      <c r="K3" s="64" t="s">
        <v>21</v>
      </c>
      <c r="L3" s="64" t="s">
        <v>22</v>
      </c>
      <c r="M3" s="64" t="s">
        <v>27</v>
      </c>
      <c r="N3" s="64" t="s">
        <v>23</v>
      </c>
      <c r="O3" s="65" t="s">
        <v>6</v>
      </c>
    </row>
    <row r="4" spans="1:15" x14ac:dyDescent="0.2">
      <c r="A4" s="8">
        <v>2010</v>
      </c>
      <c r="B4">
        <v>1</v>
      </c>
      <c r="C4">
        <v>3</v>
      </c>
      <c r="D4">
        <v>6</v>
      </c>
      <c r="E4">
        <v>15</v>
      </c>
      <c r="F4">
        <v>37</v>
      </c>
      <c r="G4">
        <v>38</v>
      </c>
      <c r="H4">
        <f>SUM(B4:G4)</f>
        <v>100</v>
      </c>
      <c r="J4" s="66">
        <v>2010</v>
      </c>
      <c r="K4" s="56">
        <f>SUMPRODUCT($B$3:$G$3,B4:G4)/H4</f>
        <v>3.98</v>
      </c>
      <c r="L4" s="56">
        <f>SUMPRODUCT($B$3:$G$3,B11:G11)/H11</f>
        <v>4</v>
      </c>
      <c r="M4" s="56">
        <f>SUMPRODUCT($B$3:$G$3,B18:G18)/H18</f>
        <v>3.97</v>
      </c>
      <c r="N4" s="56">
        <f>SUMPRODUCT($B$3:$G$3,B25:G25)/H25</f>
        <v>3.92</v>
      </c>
      <c r="O4" s="57"/>
    </row>
    <row r="5" spans="1:15" x14ac:dyDescent="0.2">
      <c r="A5" s="8">
        <v>2011</v>
      </c>
      <c r="B5">
        <v>1</v>
      </c>
      <c r="C5">
        <v>2</v>
      </c>
      <c r="D5">
        <v>4</v>
      </c>
      <c r="E5">
        <v>18</v>
      </c>
      <c r="F5">
        <v>35</v>
      </c>
      <c r="G5">
        <v>40</v>
      </c>
      <c r="H5">
        <f>SUM(B5:G5)</f>
        <v>100</v>
      </c>
      <c r="J5" s="66">
        <v>2011</v>
      </c>
      <c r="K5" s="56">
        <f t="shared" ref="K5:K8" si="0">SUMPRODUCT($B$3:$G$3,B5:G5)/H5</f>
        <v>4.04</v>
      </c>
      <c r="L5" s="56">
        <f t="shared" ref="L5:L8" si="1">SUMPRODUCT($B$3:$G$3,B12:G12)/H12</f>
        <v>3.95</v>
      </c>
      <c r="M5" s="56">
        <f t="shared" ref="M5:M8" si="2">SUMPRODUCT($B$3:$G$3,B19:G19)/H19</f>
        <v>3.96</v>
      </c>
      <c r="N5" s="56">
        <f t="shared" ref="N5:N8" si="3">SUMPRODUCT($B$3:$G$3,B26:G26)/H26</f>
        <v>3.95</v>
      </c>
      <c r="O5" s="57"/>
    </row>
    <row r="6" spans="1:15" x14ac:dyDescent="0.2">
      <c r="A6" s="8">
        <v>2012</v>
      </c>
      <c r="B6">
        <v>1</v>
      </c>
      <c r="C6">
        <v>2</v>
      </c>
      <c r="D6">
        <v>5</v>
      </c>
      <c r="E6">
        <v>17</v>
      </c>
      <c r="F6">
        <v>34</v>
      </c>
      <c r="G6">
        <v>41</v>
      </c>
      <c r="H6">
        <f>SUM(B6:G6)</f>
        <v>100</v>
      </c>
      <c r="J6" s="66">
        <v>2012</v>
      </c>
      <c r="K6" s="56">
        <f t="shared" si="0"/>
        <v>4.04</v>
      </c>
      <c r="L6" s="56">
        <f t="shared" si="1"/>
        <v>3.99</v>
      </c>
      <c r="M6" s="56">
        <f t="shared" si="2"/>
        <v>3.9</v>
      </c>
      <c r="N6" s="56">
        <f t="shared" si="3"/>
        <v>4</v>
      </c>
      <c r="O6" s="57">
        <f>SUMPRODUCT($B$3:$G$3,B32:G32)/H32</f>
        <v>3.78</v>
      </c>
    </row>
    <row r="7" spans="1:15" x14ac:dyDescent="0.2">
      <c r="A7" s="8">
        <v>2013</v>
      </c>
      <c r="B7">
        <v>0</v>
      </c>
      <c r="C7">
        <v>2</v>
      </c>
      <c r="D7">
        <v>4</v>
      </c>
      <c r="E7">
        <v>15</v>
      </c>
      <c r="F7">
        <v>33</v>
      </c>
      <c r="G7">
        <v>46</v>
      </c>
      <c r="H7">
        <f>SUM(B7:G7)</f>
        <v>100</v>
      </c>
      <c r="J7" s="66">
        <v>2013</v>
      </c>
      <c r="K7" s="56">
        <f t="shared" si="0"/>
        <v>4.17</v>
      </c>
      <c r="L7" s="56">
        <f t="shared" si="1"/>
        <v>4</v>
      </c>
      <c r="M7" s="56">
        <f t="shared" si="2"/>
        <v>4.07</v>
      </c>
      <c r="N7" s="56">
        <f t="shared" si="3"/>
        <v>4.0599999999999996</v>
      </c>
      <c r="O7" s="57">
        <f t="shared" ref="O7:O8" si="4">SUMPRODUCT($B$3:$G$3,B33:G33)/H33</f>
        <v>3.86</v>
      </c>
    </row>
    <row r="8" spans="1:15" ht="13.5" thickBot="1" x14ac:dyDescent="0.25">
      <c r="A8" s="8">
        <v>2014</v>
      </c>
      <c r="B8">
        <v>0</v>
      </c>
      <c r="C8">
        <v>2</v>
      </c>
      <c r="D8">
        <v>3</v>
      </c>
      <c r="E8">
        <v>15</v>
      </c>
      <c r="F8">
        <v>31</v>
      </c>
      <c r="G8">
        <v>49</v>
      </c>
      <c r="H8">
        <f>SUM(B8:G8)</f>
        <v>100</v>
      </c>
      <c r="J8" s="67">
        <v>2014</v>
      </c>
      <c r="K8" s="58">
        <f t="shared" si="0"/>
        <v>4.22</v>
      </c>
      <c r="L8" s="58">
        <f t="shared" si="1"/>
        <v>4.0199999999999996</v>
      </c>
      <c r="M8" s="58">
        <f t="shared" si="2"/>
        <v>4.07</v>
      </c>
      <c r="N8" s="58">
        <f t="shared" si="3"/>
        <v>4.07</v>
      </c>
      <c r="O8" s="59">
        <f t="shared" si="4"/>
        <v>4.12</v>
      </c>
    </row>
    <row r="9" spans="1:15" x14ac:dyDescent="0.2">
      <c r="A9" s="8"/>
      <c r="H9" t="s">
        <v>0</v>
      </c>
    </row>
    <row r="10" spans="1:15" x14ac:dyDescent="0.2">
      <c r="A10" s="8" t="s">
        <v>22</v>
      </c>
      <c r="H10" t="s">
        <v>0</v>
      </c>
    </row>
    <row r="11" spans="1:15" x14ac:dyDescent="0.2">
      <c r="A11" s="8">
        <v>2010</v>
      </c>
      <c r="B11">
        <v>1</v>
      </c>
      <c r="C11">
        <v>2</v>
      </c>
      <c r="D11">
        <v>5</v>
      </c>
      <c r="E11">
        <v>18</v>
      </c>
      <c r="F11">
        <v>36</v>
      </c>
      <c r="G11">
        <v>38</v>
      </c>
      <c r="H11">
        <f>SUM(B11:G11)</f>
        <v>100</v>
      </c>
    </row>
    <row r="12" spans="1:15" x14ac:dyDescent="0.2">
      <c r="A12" s="8">
        <v>2011</v>
      </c>
      <c r="B12">
        <v>1</v>
      </c>
      <c r="C12">
        <v>3</v>
      </c>
      <c r="D12">
        <v>6</v>
      </c>
      <c r="E12">
        <v>17</v>
      </c>
      <c r="F12">
        <v>36</v>
      </c>
      <c r="G12">
        <v>37</v>
      </c>
      <c r="H12">
        <f>SUM(B12:G12)</f>
        <v>100</v>
      </c>
    </row>
    <row r="13" spans="1:15" x14ac:dyDescent="0.2">
      <c r="A13" s="8">
        <v>2012</v>
      </c>
      <c r="B13">
        <v>0</v>
      </c>
      <c r="C13">
        <v>2</v>
      </c>
      <c r="D13">
        <v>6</v>
      </c>
      <c r="E13">
        <v>19</v>
      </c>
      <c r="F13">
        <v>37</v>
      </c>
      <c r="G13">
        <v>36</v>
      </c>
      <c r="H13">
        <f>SUM(B13:G13)</f>
        <v>100</v>
      </c>
    </row>
    <row r="14" spans="1:15" x14ac:dyDescent="0.2">
      <c r="A14" s="8">
        <v>2013</v>
      </c>
      <c r="B14">
        <v>0</v>
      </c>
      <c r="C14">
        <v>2</v>
      </c>
      <c r="D14">
        <v>5</v>
      </c>
      <c r="E14">
        <v>20</v>
      </c>
      <c r="F14">
        <v>37</v>
      </c>
      <c r="G14">
        <v>36</v>
      </c>
      <c r="H14">
        <f>SUM(B14:G14)</f>
        <v>100</v>
      </c>
    </row>
    <row r="15" spans="1:15" x14ac:dyDescent="0.2">
      <c r="A15" s="8">
        <v>2014</v>
      </c>
      <c r="B15">
        <v>0</v>
      </c>
      <c r="C15">
        <v>2</v>
      </c>
      <c r="D15">
        <v>5</v>
      </c>
      <c r="E15">
        <v>19</v>
      </c>
      <c r="F15">
        <v>37</v>
      </c>
      <c r="G15">
        <v>37</v>
      </c>
      <c r="H15">
        <f>SUM(B15:G15)</f>
        <v>100</v>
      </c>
    </row>
    <row r="16" spans="1:15" x14ac:dyDescent="0.2">
      <c r="A16" s="8"/>
      <c r="H16" t="s">
        <v>0</v>
      </c>
    </row>
    <row r="17" spans="1:8" x14ac:dyDescent="0.2">
      <c r="A17" s="8" t="s">
        <v>27</v>
      </c>
      <c r="H17" t="s">
        <v>0</v>
      </c>
    </row>
    <row r="18" spans="1:8" x14ac:dyDescent="0.2">
      <c r="A18" s="8">
        <v>2010</v>
      </c>
      <c r="B18">
        <v>1</v>
      </c>
      <c r="C18">
        <v>2</v>
      </c>
      <c r="D18">
        <v>4</v>
      </c>
      <c r="E18">
        <v>21</v>
      </c>
      <c r="F18">
        <v>36</v>
      </c>
      <c r="G18">
        <v>36</v>
      </c>
      <c r="H18">
        <f>SUM(B18:G18)</f>
        <v>100</v>
      </c>
    </row>
    <row r="19" spans="1:8" x14ac:dyDescent="0.2">
      <c r="A19" s="8">
        <v>2011</v>
      </c>
      <c r="B19">
        <v>1</v>
      </c>
      <c r="C19">
        <v>2</v>
      </c>
      <c r="D19">
        <v>5</v>
      </c>
      <c r="E19">
        <v>21</v>
      </c>
      <c r="F19">
        <v>34</v>
      </c>
      <c r="G19">
        <v>37</v>
      </c>
      <c r="H19">
        <f>SUM(B19:G19)</f>
        <v>100</v>
      </c>
    </row>
    <row r="20" spans="1:8" x14ac:dyDescent="0.2">
      <c r="A20" s="8">
        <v>2012</v>
      </c>
      <c r="B20">
        <v>1</v>
      </c>
      <c r="C20">
        <v>1</v>
      </c>
      <c r="D20">
        <v>4</v>
      </c>
      <c r="E20">
        <v>26</v>
      </c>
      <c r="F20">
        <v>37</v>
      </c>
      <c r="G20">
        <v>31</v>
      </c>
      <c r="H20">
        <f>SUM(B20:G20)</f>
        <v>100</v>
      </c>
    </row>
    <row r="21" spans="1:8" x14ac:dyDescent="0.2">
      <c r="A21" s="8">
        <v>2013</v>
      </c>
      <c r="B21">
        <v>1</v>
      </c>
      <c r="C21">
        <v>1</v>
      </c>
      <c r="D21">
        <v>3</v>
      </c>
      <c r="E21">
        <v>17</v>
      </c>
      <c r="F21">
        <v>41</v>
      </c>
      <c r="G21">
        <v>37</v>
      </c>
      <c r="H21">
        <f>SUM(B21:G21)</f>
        <v>100</v>
      </c>
    </row>
    <row r="22" spans="1:8" x14ac:dyDescent="0.2">
      <c r="A22" s="8">
        <v>2014</v>
      </c>
      <c r="B22">
        <v>0</v>
      </c>
      <c r="C22">
        <v>1</v>
      </c>
      <c r="D22">
        <v>2</v>
      </c>
      <c r="E22">
        <v>19</v>
      </c>
      <c r="F22">
        <v>45</v>
      </c>
      <c r="G22">
        <v>33</v>
      </c>
      <c r="H22">
        <f>SUM(B22:G22)</f>
        <v>100</v>
      </c>
    </row>
    <row r="23" spans="1:8" x14ac:dyDescent="0.2">
      <c r="A23" s="8"/>
      <c r="H23" t="s">
        <v>0</v>
      </c>
    </row>
    <row r="24" spans="1:8" x14ac:dyDescent="0.2">
      <c r="A24" s="8" t="s">
        <v>23</v>
      </c>
      <c r="H24" t="s">
        <v>0</v>
      </c>
    </row>
    <row r="25" spans="1:8" x14ac:dyDescent="0.2">
      <c r="A25" s="8">
        <v>2010</v>
      </c>
      <c r="B25">
        <v>2</v>
      </c>
      <c r="C25">
        <v>3</v>
      </c>
      <c r="D25">
        <v>5</v>
      </c>
      <c r="E25">
        <v>15</v>
      </c>
      <c r="F25">
        <v>41</v>
      </c>
      <c r="G25">
        <v>34</v>
      </c>
      <c r="H25">
        <f>SUM(B25:G25)</f>
        <v>100</v>
      </c>
    </row>
    <row r="26" spans="1:8" x14ac:dyDescent="0.2">
      <c r="A26" s="8">
        <v>2011</v>
      </c>
      <c r="B26">
        <v>1</v>
      </c>
      <c r="C26">
        <v>2</v>
      </c>
      <c r="D26">
        <v>7</v>
      </c>
      <c r="E26">
        <v>15</v>
      </c>
      <c r="F26">
        <v>41</v>
      </c>
      <c r="G26">
        <v>34</v>
      </c>
      <c r="H26">
        <f>SUM(B26:G26)</f>
        <v>100</v>
      </c>
    </row>
    <row r="27" spans="1:8" x14ac:dyDescent="0.2">
      <c r="A27" s="8">
        <v>2012</v>
      </c>
      <c r="B27">
        <v>1</v>
      </c>
      <c r="C27">
        <v>2</v>
      </c>
      <c r="D27">
        <v>5</v>
      </c>
      <c r="E27">
        <v>16</v>
      </c>
      <c r="F27">
        <v>40</v>
      </c>
      <c r="G27">
        <v>36</v>
      </c>
      <c r="H27">
        <f>SUM(B27:G27)</f>
        <v>100</v>
      </c>
    </row>
    <row r="28" spans="1:8" x14ac:dyDescent="0.2">
      <c r="A28" s="8">
        <v>2013</v>
      </c>
      <c r="B28">
        <v>0</v>
      </c>
      <c r="C28">
        <v>2</v>
      </c>
      <c r="D28">
        <v>4</v>
      </c>
      <c r="E28">
        <v>17</v>
      </c>
      <c r="F28">
        <v>40</v>
      </c>
      <c r="G28">
        <v>37</v>
      </c>
      <c r="H28">
        <f>SUM(B28:G28)</f>
        <v>100</v>
      </c>
    </row>
    <row r="29" spans="1:8" x14ac:dyDescent="0.2">
      <c r="A29" s="8">
        <v>2014</v>
      </c>
      <c r="B29">
        <v>0</v>
      </c>
      <c r="C29">
        <v>1</v>
      </c>
      <c r="D29">
        <v>3</v>
      </c>
      <c r="E29">
        <v>19</v>
      </c>
      <c r="F29">
        <v>42</v>
      </c>
      <c r="G29">
        <v>35</v>
      </c>
      <c r="H29">
        <f>SUM(B29:G29)</f>
        <v>100</v>
      </c>
    </row>
    <row r="30" spans="1:8" x14ac:dyDescent="0.2">
      <c r="A30" s="8"/>
      <c r="H30" t="s">
        <v>0</v>
      </c>
    </row>
    <row r="31" spans="1:8" x14ac:dyDescent="0.2">
      <c r="A31" s="8" t="s">
        <v>6</v>
      </c>
      <c r="H31" t="s">
        <v>0</v>
      </c>
    </row>
    <row r="32" spans="1:8" x14ac:dyDescent="0.2">
      <c r="A32" s="8">
        <v>2012</v>
      </c>
      <c r="B32">
        <v>0</v>
      </c>
      <c r="C32">
        <v>3</v>
      </c>
      <c r="D32">
        <v>3</v>
      </c>
      <c r="E32">
        <v>6</v>
      </c>
      <c r="F32">
        <v>28</v>
      </c>
      <c r="G32">
        <v>10</v>
      </c>
      <c r="H32">
        <f>SUM(B32:G32)</f>
        <v>50</v>
      </c>
    </row>
    <row r="33" spans="1:8" x14ac:dyDescent="0.2">
      <c r="A33" s="8">
        <v>2013</v>
      </c>
      <c r="B33">
        <v>1</v>
      </c>
      <c r="C33">
        <v>2</v>
      </c>
      <c r="D33">
        <v>2</v>
      </c>
      <c r="E33">
        <v>4</v>
      </c>
      <c r="F33">
        <v>30</v>
      </c>
      <c r="G33">
        <v>11</v>
      </c>
      <c r="H33">
        <f>SUM(B33:G33)</f>
        <v>50</v>
      </c>
    </row>
    <row r="34" spans="1:8" x14ac:dyDescent="0.2">
      <c r="A34" s="8">
        <v>2014</v>
      </c>
      <c r="B34">
        <v>0</v>
      </c>
      <c r="C34">
        <v>1</v>
      </c>
      <c r="D34">
        <v>1</v>
      </c>
      <c r="E34">
        <v>3</v>
      </c>
      <c r="F34">
        <v>31</v>
      </c>
      <c r="G34">
        <v>14</v>
      </c>
      <c r="H34">
        <f>SUM(B34:G34)</f>
        <v>50</v>
      </c>
    </row>
    <row r="35" spans="1:8" x14ac:dyDescent="0.2">
      <c r="A35" s="8"/>
    </row>
    <row r="36" spans="1:8" x14ac:dyDescent="0.2">
      <c r="A36" s="8"/>
    </row>
  </sheetData>
  <mergeCells count="1">
    <mergeCell ref="J2:O2"/>
  </mergeCells>
  <phoneticPr fontId="0" type="noConversion"/>
  <conditionalFormatting sqref="K4:O8">
    <cfRule type="colorScale" priority="1">
      <colorScale>
        <cfvo type="min"/>
        <cfvo type="max"/>
        <color rgb="FFFFEF9C"/>
        <color rgb="FF63BE7B"/>
      </colorScale>
    </cfRule>
  </conditionalFormatting>
  <pageMargins left="0.75" right="0.75" top="1" bottom="1" header="0.5" footer="0.5"/>
  <pageSetup orientation="portrait" horizontalDpi="4294967292" verticalDpi="4294967292"/>
  <headerFooter alignWithMargins="0"/>
  <ignoredErrors>
    <ignoredError sqref="H4:H34 K4:K8 L4:L8 M4:M8 N4:N8 O6:O8" formulaRange="1"/>
  </ignoredError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63"/>
  <sheetViews>
    <sheetView zoomScale="85" zoomScaleNormal="85" workbookViewId="0">
      <selection activeCell="W3" sqref="W3"/>
    </sheetView>
  </sheetViews>
  <sheetFormatPr defaultColWidth="8.7109375" defaultRowHeight="12.75" x14ac:dyDescent="0.2"/>
  <cols>
    <col min="1" max="1" width="9" style="8" customWidth="1"/>
    <col min="2" max="2" width="7.42578125" customWidth="1"/>
    <col min="3" max="3" width="4.7109375" customWidth="1"/>
    <col min="4" max="4" width="5.140625" customWidth="1"/>
    <col min="5" max="5" width="5.7109375" customWidth="1"/>
    <col min="6" max="6" width="6.140625" customWidth="1"/>
    <col min="7" max="7" width="6.28515625" bestFit="1" customWidth="1"/>
    <col min="9" max="9" width="12.85546875" bestFit="1" customWidth="1"/>
    <col min="10" max="11" width="10.5703125" bestFit="1" customWidth="1"/>
    <col min="12" max="12" width="11" bestFit="1" customWidth="1"/>
    <col min="13" max="13" width="11.42578125" bestFit="1" customWidth="1"/>
    <col min="14" max="14" width="13.42578125" bestFit="1" customWidth="1"/>
    <col min="18" max="18" width="12.85546875" bestFit="1" customWidth="1"/>
    <col min="19" max="20" width="10" bestFit="1" customWidth="1"/>
    <col min="21" max="21" width="10.28515625" bestFit="1" customWidth="1"/>
    <col min="22" max="22" width="10.7109375" bestFit="1" customWidth="1"/>
    <col min="23" max="24" width="12.140625" bestFit="1" customWidth="1"/>
  </cols>
  <sheetData>
    <row r="1" spans="1:14" x14ac:dyDescent="0.2">
      <c r="A1" s="14" t="s">
        <v>62</v>
      </c>
      <c r="B1" s="14"/>
      <c r="C1" s="7"/>
      <c r="D1" s="7"/>
    </row>
    <row r="3" spans="1:14" ht="13.5" thickBot="1" x14ac:dyDescent="0.25">
      <c r="A3" s="28" t="s">
        <v>41</v>
      </c>
      <c r="B3" s="28" t="s">
        <v>1</v>
      </c>
      <c r="C3" s="28" t="s">
        <v>2</v>
      </c>
      <c r="D3" s="28" t="s">
        <v>3</v>
      </c>
      <c r="E3" s="28" t="s">
        <v>4</v>
      </c>
      <c r="F3" s="28" t="s">
        <v>5</v>
      </c>
      <c r="G3" s="28" t="s">
        <v>6</v>
      </c>
      <c r="I3" s="68" t="s">
        <v>206</v>
      </c>
      <c r="J3" t="s">
        <v>201</v>
      </c>
      <c r="K3" t="s">
        <v>202</v>
      </c>
      <c r="L3" t="s">
        <v>203</v>
      </c>
      <c r="M3" t="s">
        <v>204</v>
      </c>
      <c r="N3" t="s">
        <v>205</v>
      </c>
    </row>
    <row r="4" spans="1:14" ht="13.5" thickTop="1" x14ac:dyDescent="0.2">
      <c r="A4" s="10">
        <v>40179</v>
      </c>
      <c r="B4">
        <f>SUM(C4:G4)</f>
        <v>169</v>
      </c>
      <c r="C4">
        <v>102</v>
      </c>
      <c r="D4">
        <v>12</v>
      </c>
      <c r="E4">
        <v>52</v>
      </c>
      <c r="F4">
        <v>3</v>
      </c>
      <c r="I4" s="69" t="s">
        <v>159</v>
      </c>
      <c r="J4" s="2"/>
      <c r="K4" s="2"/>
      <c r="L4" s="2"/>
      <c r="M4" s="2"/>
      <c r="N4" s="2"/>
    </row>
    <row r="5" spans="1:14" x14ac:dyDescent="0.2">
      <c r="A5" s="10">
        <v>40210</v>
      </c>
      <c r="B5">
        <f t="shared" ref="B5:B63" si="0">SUM(C5:G5)</f>
        <v>187</v>
      </c>
      <c r="C5">
        <v>115</v>
      </c>
      <c r="D5">
        <v>13</v>
      </c>
      <c r="E5">
        <v>55</v>
      </c>
      <c r="F5">
        <v>4</v>
      </c>
      <c r="I5" s="70" t="s">
        <v>160</v>
      </c>
      <c r="J5" s="2">
        <v>345</v>
      </c>
      <c r="K5" s="2">
        <v>40</v>
      </c>
      <c r="L5" s="2">
        <v>168</v>
      </c>
      <c r="M5" s="2">
        <v>13</v>
      </c>
      <c r="N5" s="2"/>
    </row>
    <row r="6" spans="1:14" x14ac:dyDescent="0.2">
      <c r="A6" s="10">
        <v>40238</v>
      </c>
      <c r="B6">
        <f t="shared" si="0"/>
        <v>210</v>
      </c>
      <c r="C6">
        <v>128</v>
      </c>
      <c r="D6">
        <v>15</v>
      </c>
      <c r="E6">
        <v>61</v>
      </c>
      <c r="F6">
        <v>6</v>
      </c>
      <c r="I6" s="70" t="s">
        <v>161</v>
      </c>
      <c r="J6" s="2">
        <v>424</v>
      </c>
      <c r="K6" s="2">
        <v>52</v>
      </c>
      <c r="L6" s="2">
        <v>222</v>
      </c>
      <c r="M6" s="2">
        <v>21</v>
      </c>
      <c r="N6" s="2"/>
    </row>
    <row r="7" spans="1:14" x14ac:dyDescent="0.2">
      <c r="A7" s="10">
        <v>40269</v>
      </c>
      <c r="B7">
        <f t="shared" si="0"/>
        <v>226</v>
      </c>
      <c r="C7">
        <v>136</v>
      </c>
      <c r="D7">
        <v>16</v>
      </c>
      <c r="E7">
        <v>67</v>
      </c>
      <c r="F7">
        <v>7</v>
      </c>
      <c r="I7" s="70" t="s">
        <v>162</v>
      </c>
      <c r="J7" s="2">
        <v>371</v>
      </c>
      <c r="K7" s="2">
        <v>49</v>
      </c>
      <c r="L7" s="2">
        <v>229</v>
      </c>
      <c r="M7" s="2">
        <v>14</v>
      </c>
      <c r="N7" s="2"/>
    </row>
    <row r="8" spans="1:14" x14ac:dyDescent="0.2">
      <c r="A8" s="10">
        <v>40299</v>
      </c>
      <c r="B8">
        <f t="shared" si="0"/>
        <v>232</v>
      </c>
      <c r="C8">
        <v>137</v>
      </c>
      <c r="D8">
        <v>17</v>
      </c>
      <c r="E8">
        <v>73</v>
      </c>
      <c r="F8">
        <v>5</v>
      </c>
      <c r="I8" s="70" t="s">
        <v>163</v>
      </c>
      <c r="J8" s="2">
        <v>279</v>
      </c>
      <c r="K8" s="2">
        <v>34</v>
      </c>
      <c r="L8" s="2">
        <v>175</v>
      </c>
      <c r="M8" s="2">
        <v>3</v>
      </c>
      <c r="N8" s="2"/>
    </row>
    <row r="9" spans="1:14" x14ac:dyDescent="0.2">
      <c r="A9" s="10">
        <v>40330</v>
      </c>
      <c r="B9">
        <f t="shared" si="0"/>
        <v>261</v>
      </c>
      <c r="C9">
        <v>151</v>
      </c>
      <c r="D9">
        <v>19</v>
      </c>
      <c r="E9">
        <v>82</v>
      </c>
      <c r="F9">
        <v>9</v>
      </c>
      <c r="I9" s="69" t="s">
        <v>164</v>
      </c>
      <c r="J9" s="2"/>
      <c r="K9" s="2"/>
      <c r="L9" s="2"/>
      <c r="M9" s="2"/>
      <c r="N9" s="2"/>
    </row>
    <row r="10" spans="1:14" x14ac:dyDescent="0.2">
      <c r="A10" s="10">
        <v>40360</v>
      </c>
      <c r="B10">
        <f t="shared" si="0"/>
        <v>245</v>
      </c>
      <c r="C10">
        <v>140</v>
      </c>
      <c r="D10">
        <v>18</v>
      </c>
      <c r="E10">
        <v>80</v>
      </c>
      <c r="F10">
        <v>7</v>
      </c>
      <c r="I10" s="70" t="s">
        <v>160</v>
      </c>
      <c r="J10" s="2">
        <v>416</v>
      </c>
      <c r="K10" s="2">
        <v>39</v>
      </c>
      <c r="L10" s="2">
        <v>187</v>
      </c>
      <c r="M10" s="2">
        <v>14</v>
      </c>
      <c r="N10" s="2"/>
    </row>
    <row r="11" spans="1:14" x14ac:dyDescent="0.2">
      <c r="A11" s="10">
        <v>40391</v>
      </c>
      <c r="B11">
        <f t="shared" si="0"/>
        <v>223</v>
      </c>
      <c r="C11">
        <v>128</v>
      </c>
      <c r="D11">
        <v>16</v>
      </c>
      <c r="E11">
        <v>76</v>
      </c>
      <c r="F11">
        <v>3</v>
      </c>
      <c r="I11" s="70" t="s">
        <v>161</v>
      </c>
      <c r="J11" s="2">
        <v>511</v>
      </c>
      <c r="K11" s="2">
        <v>70</v>
      </c>
      <c r="L11" s="2">
        <v>231</v>
      </c>
      <c r="M11" s="2">
        <v>31</v>
      </c>
      <c r="N11" s="2"/>
    </row>
    <row r="12" spans="1:14" x14ac:dyDescent="0.2">
      <c r="A12" s="10">
        <v>40422</v>
      </c>
      <c r="B12">
        <f t="shared" si="0"/>
        <v>195</v>
      </c>
      <c r="C12">
        <v>103</v>
      </c>
      <c r="D12">
        <v>15</v>
      </c>
      <c r="E12">
        <v>73</v>
      </c>
      <c r="F12">
        <v>4</v>
      </c>
      <c r="I12" s="70" t="s">
        <v>162</v>
      </c>
      <c r="J12" s="2">
        <v>430</v>
      </c>
      <c r="K12" s="2">
        <v>68</v>
      </c>
      <c r="L12" s="2">
        <v>233</v>
      </c>
      <c r="M12" s="2">
        <v>25</v>
      </c>
      <c r="N12" s="2"/>
    </row>
    <row r="13" spans="1:14" x14ac:dyDescent="0.2">
      <c r="A13" s="10">
        <v>40452</v>
      </c>
      <c r="B13">
        <f t="shared" si="0"/>
        <v>174</v>
      </c>
      <c r="C13">
        <v>96</v>
      </c>
      <c r="D13">
        <v>14</v>
      </c>
      <c r="E13">
        <v>62</v>
      </c>
      <c r="F13">
        <v>2</v>
      </c>
      <c r="I13" s="70" t="s">
        <v>163</v>
      </c>
      <c r="J13" s="2">
        <v>339</v>
      </c>
      <c r="K13" s="2">
        <v>40</v>
      </c>
      <c r="L13" s="2">
        <v>195</v>
      </c>
      <c r="M13" s="2">
        <v>12</v>
      </c>
      <c r="N13" s="2"/>
    </row>
    <row r="14" spans="1:14" x14ac:dyDescent="0.2">
      <c r="A14" s="10">
        <v>40483</v>
      </c>
      <c r="B14">
        <f t="shared" si="0"/>
        <v>154</v>
      </c>
      <c r="C14">
        <v>84</v>
      </c>
      <c r="D14">
        <v>11</v>
      </c>
      <c r="E14">
        <v>59</v>
      </c>
      <c r="F14">
        <v>0</v>
      </c>
      <c r="I14" s="69" t="s">
        <v>165</v>
      </c>
      <c r="J14" s="2"/>
      <c r="K14" s="2"/>
      <c r="L14" s="2"/>
      <c r="M14" s="2"/>
      <c r="N14" s="2"/>
    </row>
    <row r="15" spans="1:14" x14ac:dyDescent="0.2">
      <c r="A15" s="10">
        <v>40513</v>
      </c>
      <c r="B15">
        <f t="shared" si="0"/>
        <v>163</v>
      </c>
      <c r="C15">
        <v>99</v>
      </c>
      <c r="D15">
        <v>9</v>
      </c>
      <c r="E15">
        <v>54</v>
      </c>
      <c r="F15">
        <v>1</v>
      </c>
      <c r="I15" s="70" t="s">
        <v>160</v>
      </c>
      <c r="J15" s="2">
        <v>355</v>
      </c>
      <c r="K15" s="2">
        <v>53</v>
      </c>
      <c r="L15" s="2">
        <v>213</v>
      </c>
      <c r="M15" s="2">
        <v>19</v>
      </c>
      <c r="N15" s="2">
        <v>10</v>
      </c>
    </row>
    <row r="16" spans="1:14" x14ac:dyDescent="0.2">
      <c r="A16" s="10">
        <v>40544</v>
      </c>
      <c r="B16">
        <f t="shared" si="0"/>
        <v>195</v>
      </c>
      <c r="C16">
        <v>123</v>
      </c>
      <c r="D16">
        <v>10</v>
      </c>
      <c r="E16">
        <v>59</v>
      </c>
      <c r="F16">
        <v>3</v>
      </c>
      <c r="I16" s="70" t="s">
        <v>161</v>
      </c>
      <c r="J16" s="2">
        <v>453</v>
      </c>
      <c r="K16" s="2">
        <v>79</v>
      </c>
      <c r="L16" s="2">
        <v>255</v>
      </c>
      <c r="M16" s="2">
        <v>40</v>
      </c>
      <c r="N16" s="2">
        <v>13</v>
      </c>
    </row>
    <row r="17" spans="1:14" x14ac:dyDescent="0.2">
      <c r="A17" s="10">
        <v>40575</v>
      </c>
      <c r="B17">
        <f t="shared" si="0"/>
        <v>221</v>
      </c>
      <c r="C17">
        <v>141</v>
      </c>
      <c r="D17">
        <v>13</v>
      </c>
      <c r="E17">
        <v>62</v>
      </c>
      <c r="F17">
        <v>5</v>
      </c>
      <c r="I17" s="70" t="s">
        <v>162</v>
      </c>
      <c r="J17" s="2">
        <v>447</v>
      </c>
      <c r="K17" s="2">
        <v>78</v>
      </c>
      <c r="L17" s="2">
        <v>257</v>
      </c>
      <c r="M17" s="2">
        <v>46</v>
      </c>
      <c r="N17" s="2">
        <v>13</v>
      </c>
    </row>
    <row r="18" spans="1:14" x14ac:dyDescent="0.2">
      <c r="A18" s="10">
        <v>40603</v>
      </c>
      <c r="B18">
        <f t="shared" si="0"/>
        <v>240</v>
      </c>
      <c r="C18">
        <v>152</v>
      </c>
      <c r="D18">
        <v>16</v>
      </c>
      <c r="E18">
        <v>66</v>
      </c>
      <c r="F18">
        <v>6</v>
      </c>
      <c r="I18" s="70" t="s">
        <v>163</v>
      </c>
      <c r="J18" s="2">
        <v>366</v>
      </c>
      <c r="K18" s="2">
        <v>54</v>
      </c>
      <c r="L18" s="2">
        <v>219</v>
      </c>
      <c r="M18" s="2">
        <v>29</v>
      </c>
      <c r="N18" s="2">
        <v>10</v>
      </c>
    </row>
    <row r="19" spans="1:14" x14ac:dyDescent="0.2">
      <c r="A19" s="10">
        <v>40634</v>
      </c>
      <c r="B19">
        <f t="shared" si="0"/>
        <v>264</v>
      </c>
      <c r="C19">
        <v>163</v>
      </c>
      <c r="D19">
        <v>20</v>
      </c>
      <c r="E19">
        <v>70</v>
      </c>
      <c r="F19">
        <v>11</v>
      </c>
      <c r="I19" s="69" t="s">
        <v>166</v>
      </c>
      <c r="J19" s="2"/>
      <c r="K19" s="2"/>
      <c r="L19" s="2"/>
      <c r="M19" s="2"/>
      <c r="N19" s="2"/>
    </row>
    <row r="20" spans="1:14" x14ac:dyDescent="0.2">
      <c r="A20" s="10">
        <v>40664</v>
      </c>
      <c r="B20">
        <f t="shared" si="0"/>
        <v>283</v>
      </c>
      <c r="C20">
        <v>178</v>
      </c>
      <c r="D20">
        <v>22</v>
      </c>
      <c r="E20">
        <v>75</v>
      </c>
      <c r="F20">
        <v>8</v>
      </c>
      <c r="I20" s="70" t="s">
        <v>160</v>
      </c>
      <c r="J20" s="2">
        <v>371</v>
      </c>
      <c r="K20" s="2">
        <v>68</v>
      </c>
      <c r="L20" s="2">
        <v>236</v>
      </c>
      <c r="M20" s="2">
        <v>31</v>
      </c>
      <c r="N20" s="2">
        <v>15</v>
      </c>
    </row>
    <row r="21" spans="1:14" x14ac:dyDescent="0.2">
      <c r="A21" s="10">
        <v>40695</v>
      </c>
      <c r="B21">
        <f t="shared" si="0"/>
        <v>296</v>
      </c>
      <c r="C21">
        <v>170</v>
      </c>
      <c r="D21">
        <v>28</v>
      </c>
      <c r="E21">
        <v>86</v>
      </c>
      <c r="F21">
        <v>12</v>
      </c>
      <c r="I21" s="70" t="s">
        <v>161</v>
      </c>
      <c r="J21" s="2">
        <v>500</v>
      </c>
      <c r="K21" s="2">
        <v>100</v>
      </c>
      <c r="L21" s="2">
        <v>274</v>
      </c>
      <c r="M21" s="2">
        <v>45</v>
      </c>
      <c r="N21" s="2">
        <v>20</v>
      </c>
    </row>
    <row r="22" spans="1:14" x14ac:dyDescent="0.2">
      <c r="A22" s="10">
        <v>40725</v>
      </c>
      <c r="B22">
        <f t="shared" si="0"/>
        <v>269</v>
      </c>
      <c r="C22">
        <v>153</v>
      </c>
      <c r="D22">
        <v>25</v>
      </c>
      <c r="E22">
        <v>81</v>
      </c>
      <c r="F22">
        <v>10</v>
      </c>
      <c r="I22" s="70" t="s">
        <v>162</v>
      </c>
      <c r="J22" s="2">
        <v>470</v>
      </c>
      <c r="K22" s="2">
        <v>95</v>
      </c>
      <c r="L22" s="2">
        <v>269</v>
      </c>
      <c r="M22" s="2">
        <v>46</v>
      </c>
      <c r="N22" s="2">
        <v>20</v>
      </c>
    </row>
    <row r="23" spans="1:14" x14ac:dyDescent="0.2">
      <c r="A23" s="10">
        <v>40756</v>
      </c>
      <c r="B23">
        <f t="shared" si="0"/>
        <v>256</v>
      </c>
      <c r="C23">
        <v>146</v>
      </c>
      <c r="D23">
        <v>23</v>
      </c>
      <c r="E23">
        <v>79</v>
      </c>
      <c r="F23">
        <v>8</v>
      </c>
      <c r="I23" s="70" t="s">
        <v>163</v>
      </c>
      <c r="J23" s="2">
        <v>340</v>
      </c>
      <c r="K23" s="2">
        <v>73</v>
      </c>
      <c r="L23" s="2">
        <v>234</v>
      </c>
      <c r="M23" s="2">
        <v>29</v>
      </c>
      <c r="N23" s="2">
        <v>15</v>
      </c>
    </row>
    <row r="24" spans="1:14" x14ac:dyDescent="0.2">
      <c r="A24" s="10">
        <v>40787</v>
      </c>
      <c r="B24">
        <f t="shared" si="0"/>
        <v>231</v>
      </c>
      <c r="C24">
        <v>131</v>
      </c>
      <c r="D24">
        <v>20</v>
      </c>
      <c r="E24">
        <v>73</v>
      </c>
      <c r="F24">
        <v>7</v>
      </c>
      <c r="I24" s="69" t="s">
        <v>167</v>
      </c>
      <c r="J24" s="2"/>
      <c r="K24" s="2"/>
      <c r="L24" s="2"/>
      <c r="M24" s="2"/>
      <c r="N24" s="2"/>
    </row>
    <row r="25" spans="1:14" x14ac:dyDescent="0.2">
      <c r="A25" s="10">
        <v>40817</v>
      </c>
      <c r="B25">
        <f t="shared" si="0"/>
        <v>214</v>
      </c>
      <c r="C25">
        <v>125</v>
      </c>
      <c r="D25">
        <v>16</v>
      </c>
      <c r="E25">
        <v>68</v>
      </c>
      <c r="F25">
        <v>5</v>
      </c>
      <c r="I25" s="70" t="s">
        <v>160</v>
      </c>
      <c r="J25" s="2">
        <v>395</v>
      </c>
      <c r="K25" s="2">
        <v>85</v>
      </c>
      <c r="L25" s="2">
        <v>247</v>
      </c>
      <c r="M25" s="2">
        <v>30</v>
      </c>
      <c r="N25" s="2">
        <v>15</v>
      </c>
    </row>
    <row r="26" spans="1:14" x14ac:dyDescent="0.2">
      <c r="A26" s="10">
        <v>40848</v>
      </c>
      <c r="B26">
        <f t="shared" si="0"/>
        <v>201</v>
      </c>
      <c r="C26">
        <v>118</v>
      </c>
      <c r="D26">
        <v>13</v>
      </c>
      <c r="E26">
        <v>66</v>
      </c>
      <c r="F26">
        <v>4</v>
      </c>
      <c r="I26" s="70" t="s">
        <v>161</v>
      </c>
      <c r="J26" s="2">
        <v>506</v>
      </c>
      <c r="K26" s="2">
        <v>117</v>
      </c>
      <c r="L26" s="2">
        <v>282</v>
      </c>
      <c r="M26" s="2">
        <v>40</v>
      </c>
      <c r="N26" s="2">
        <v>25</v>
      </c>
    </row>
    <row r="27" spans="1:14" x14ac:dyDescent="0.2">
      <c r="A27" s="10">
        <v>40878</v>
      </c>
      <c r="B27">
        <f t="shared" si="0"/>
        <v>171</v>
      </c>
      <c r="C27">
        <v>96</v>
      </c>
      <c r="D27">
        <v>11</v>
      </c>
      <c r="E27">
        <v>61</v>
      </c>
      <c r="F27">
        <v>3</v>
      </c>
      <c r="I27" s="70" t="s">
        <v>162</v>
      </c>
      <c r="J27" s="2">
        <v>477</v>
      </c>
      <c r="K27" s="2">
        <v>112</v>
      </c>
      <c r="L27" s="2">
        <v>277</v>
      </c>
      <c r="M27" s="2">
        <v>38</v>
      </c>
      <c r="N27" s="2">
        <v>26</v>
      </c>
    </row>
    <row r="28" spans="1:14" x14ac:dyDescent="0.2">
      <c r="A28" s="10">
        <v>40909</v>
      </c>
      <c r="B28">
        <f t="shared" si="0"/>
        <v>200</v>
      </c>
      <c r="C28">
        <v>112</v>
      </c>
      <c r="D28">
        <v>15</v>
      </c>
      <c r="E28">
        <v>66</v>
      </c>
      <c r="F28">
        <v>4</v>
      </c>
      <c r="G28">
        <v>3</v>
      </c>
      <c r="I28" s="70" t="s">
        <v>163</v>
      </c>
      <c r="J28" s="2">
        <v>365</v>
      </c>
      <c r="K28" s="2">
        <v>79</v>
      </c>
      <c r="L28" s="2">
        <v>241</v>
      </c>
      <c r="M28" s="2">
        <v>22</v>
      </c>
      <c r="N28" s="2">
        <v>16</v>
      </c>
    </row>
    <row r="29" spans="1:14" x14ac:dyDescent="0.2">
      <c r="A29" s="10">
        <v>40940</v>
      </c>
      <c r="B29">
        <f t="shared" si="0"/>
        <v>216</v>
      </c>
      <c r="C29">
        <v>117</v>
      </c>
      <c r="D29">
        <v>18</v>
      </c>
      <c r="E29">
        <v>71</v>
      </c>
      <c r="F29">
        <v>6</v>
      </c>
      <c r="G29">
        <v>4</v>
      </c>
      <c r="I29" s="69" t="s">
        <v>158</v>
      </c>
      <c r="J29" s="2">
        <v>8160</v>
      </c>
      <c r="K29" s="2">
        <v>1385</v>
      </c>
      <c r="L29" s="2">
        <v>4644</v>
      </c>
      <c r="M29" s="2">
        <v>548</v>
      </c>
      <c r="N29" s="2">
        <v>198</v>
      </c>
    </row>
    <row r="30" spans="1:14" x14ac:dyDescent="0.2">
      <c r="A30" s="10">
        <v>40969</v>
      </c>
      <c r="B30">
        <f t="shared" si="0"/>
        <v>234</v>
      </c>
      <c r="C30">
        <v>126</v>
      </c>
      <c r="D30">
        <v>20</v>
      </c>
      <c r="E30">
        <v>76</v>
      </c>
      <c r="F30">
        <v>9</v>
      </c>
      <c r="G30">
        <v>3</v>
      </c>
    </row>
    <row r="31" spans="1:14" x14ac:dyDescent="0.2">
      <c r="A31" s="10">
        <v>41000</v>
      </c>
      <c r="B31">
        <f t="shared" si="0"/>
        <v>253</v>
      </c>
      <c r="C31">
        <v>138</v>
      </c>
      <c r="D31">
        <v>23</v>
      </c>
      <c r="E31">
        <v>79</v>
      </c>
      <c r="F31">
        <v>11</v>
      </c>
      <c r="G31">
        <v>2</v>
      </c>
    </row>
    <row r="32" spans="1:14" x14ac:dyDescent="0.2">
      <c r="A32" s="10">
        <v>41030</v>
      </c>
      <c r="B32">
        <f t="shared" si="0"/>
        <v>282</v>
      </c>
      <c r="C32">
        <v>152</v>
      </c>
      <c r="D32">
        <v>26</v>
      </c>
      <c r="E32">
        <v>85</v>
      </c>
      <c r="F32">
        <v>14</v>
      </c>
      <c r="G32">
        <v>5</v>
      </c>
    </row>
    <row r="33" spans="1:7" x14ac:dyDescent="0.2">
      <c r="A33" s="10">
        <v>41061</v>
      </c>
      <c r="B33">
        <f t="shared" si="0"/>
        <v>305</v>
      </c>
      <c r="C33">
        <v>163</v>
      </c>
      <c r="D33">
        <v>30</v>
      </c>
      <c r="E33">
        <v>91</v>
      </c>
      <c r="F33">
        <v>15</v>
      </c>
      <c r="G33">
        <v>6</v>
      </c>
    </row>
    <row r="34" spans="1:7" x14ac:dyDescent="0.2">
      <c r="A34" s="10">
        <v>41091</v>
      </c>
      <c r="B34">
        <f t="shared" si="0"/>
        <v>296</v>
      </c>
      <c r="C34">
        <v>156</v>
      </c>
      <c r="D34">
        <v>28</v>
      </c>
      <c r="E34">
        <v>89</v>
      </c>
      <c r="F34">
        <v>18</v>
      </c>
      <c r="G34">
        <v>5</v>
      </c>
    </row>
    <row r="35" spans="1:7" x14ac:dyDescent="0.2">
      <c r="A35" s="10">
        <v>41122</v>
      </c>
      <c r="B35">
        <f t="shared" si="0"/>
        <v>279</v>
      </c>
      <c r="C35">
        <v>148</v>
      </c>
      <c r="D35">
        <v>26</v>
      </c>
      <c r="E35">
        <v>86</v>
      </c>
      <c r="F35">
        <v>15</v>
      </c>
      <c r="G35">
        <v>4</v>
      </c>
    </row>
    <row r="36" spans="1:7" x14ac:dyDescent="0.2">
      <c r="A36" s="10">
        <v>41153</v>
      </c>
      <c r="B36">
        <f t="shared" si="0"/>
        <v>266</v>
      </c>
      <c r="C36">
        <v>143</v>
      </c>
      <c r="D36">
        <v>24</v>
      </c>
      <c r="E36">
        <v>82</v>
      </c>
      <c r="F36">
        <v>13</v>
      </c>
      <c r="G36">
        <v>4</v>
      </c>
    </row>
    <row r="37" spans="1:7" x14ac:dyDescent="0.2">
      <c r="A37" s="10">
        <v>41183</v>
      </c>
      <c r="B37">
        <f t="shared" si="0"/>
        <v>243</v>
      </c>
      <c r="C37">
        <v>131</v>
      </c>
      <c r="D37">
        <v>21</v>
      </c>
      <c r="E37">
        <v>76</v>
      </c>
      <c r="F37">
        <v>12</v>
      </c>
      <c r="G37">
        <v>3</v>
      </c>
    </row>
    <row r="38" spans="1:7" x14ac:dyDescent="0.2">
      <c r="A38" s="10">
        <v>41214</v>
      </c>
      <c r="B38">
        <f t="shared" si="0"/>
        <v>232</v>
      </c>
      <c r="C38">
        <v>128</v>
      </c>
      <c r="D38">
        <v>18</v>
      </c>
      <c r="E38">
        <v>73</v>
      </c>
      <c r="F38">
        <v>10</v>
      </c>
      <c r="G38">
        <v>3</v>
      </c>
    </row>
    <row r="39" spans="1:7" x14ac:dyDescent="0.2">
      <c r="A39" s="10">
        <v>41244</v>
      </c>
      <c r="B39">
        <f t="shared" si="0"/>
        <v>203</v>
      </c>
      <c r="C39">
        <v>107</v>
      </c>
      <c r="D39">
        <v>15</v>
      </c>
      <c r="E39">
        <v>70</v>
      </c>
      <c r="F39">
        <v>7</v>
      </c>
      <c r="G39">
        <v>4</v>
      </c>
    </row>
    <row r="40" spans="1:7" x14ac:dyDescent="0.2">
      <c r="A40" s="10">
        <v>41275</v>
      </c>
      <c r="B40">
        <f t="shared" si="0"/>
        <v>216</v>
      </c>
      <c r="C40">
        <v>110</v>
      </c>
      <c r="D40">
        <v>19</v>
      </c>
      <c r="E40">
        <v>74</v>
      </c>
      <c r="F40">
        <v>8</v>
      </c>
      <c r="G40">
        <v>5</v>
      </c>
    </row>
    <row r="41" spans="1:7" x14ac:dyDescent="0.2">
      <c r="A41" s="10">
        <v>41306</v>
      </c>
      <c r="B41">
        <f t="shared" si="0"/>
        <v>239</v>
      </c>
      <c r="C41">
        <v>123</v>
      </c>
      <c r="D41">
        <v>23</v>
      </c>
      <c r="E41">
        <v>79</v>
      </c>
      <c r="F41">
        <v>10</v>
      </c>
      <c r="G41">
        <v>4</v>
      </c>
    </row>
    <row r="42" spans="1:7" x14ac:dyDescent="0.2">
      <c r="A42" s="10">
        <v>41334</v>
      </c>
      <c r="B42">
        <f t="shared" si="0"/>
        <v>266</v>
      </c>
      <c r="C42">
        <v>138</v>
      </c>
      <c r="D42">
        <v>26</v>
      </c>
      <c r="E42">
        <v>83</v>
      </c>
      <c r="F42">
        <v>13</v>
      </c>
      <c r="G42">
        <v>6</v>
      </c>
    </row>
    <row r="43" spans="1:7" x14ac:dyDescent="0.2">
      <c r="A43" s="10">
        <v>41365</v>
      </c>
      <c r="B43">
        <f t="shared" si="0"/>
        <v>284</v>
      </c>
      <c r="C43">
        <v>150</v>
      </c>
      <c r="D43">
        <v>30</v>
      </c>
      <c r="E43">
        <v>88</v>
      </c>
      <c r="F43">
        <v>11</v>
      </c>
      <c r="G43">
        <v>5</v>
      </c>
    </row>
    <row r="44" spans="1:7" x14ac:dyDescent="0.2">
      <c r="A44" s="10">
        <v>41395</v>
      </c>
      <c r="B44">
        <f t="shared" si="0"/>
        <v>315</v>
      </c>
      <c r="C44">
        <v>169</v>
      </c>
      <c r="D44">
        <v>33</v>
      </c>
      <c r="E44">
        <v>91</v>
      </c>
      <c r="F44">
        <v>15</v>
      </c>
      <c r="G44">
        <v>7</v>
      </c>
    </row>
    <row r="45" spans="1:7" x14ac:dyDescent="0.2">
      <c r="A45" s="10">
        <v>41426</v>
      </c>
      <c r="B45">
        <f t="shared" si="0"/>
        <v>340</v>
      </c>
      <c r="C45">
        <v>181</v>
      </c>
      <c r="D45">
        <v>37</v>
      </c>
      <c r="E45">
        <v>95</v>
      </c>
      <c r="F45">
        <v>19</v>
      </c>
      <c r="G45">
        <v>8</v>
      </c>
    </row>
    <row r="46" spans="1:7" x14ac:dyDescent="0.2">
      <c r="A46" s="10">
        <v>41456</v>
      </c>
      <c r="B46">
        <f t="shared" si="0"/>
        <v>319</v>
      </c>
      <c r="C46">
        <v>169</v>
      </c>
      <c r="D46">
        <v>34</v>
      </c>
      <c r="E46">
        <v>92</v>
      </c>
      <c r="F46">
        <v>17</v>
      </c>
      <c r="G46">
        <v>7</v>
      </c>
    </row>
    <row r="47" spans="1:7" x14ac:dyDescent="0.2">
      <c r="A47" s="10">
        <v>41487</v>
      </c>
      <c r="B47">
        <f t="shared" si="0"/>
        <v>304</v>
      </c>
      <c r="C47">
        <v>160</v>
      </c>
      <c r="D47">
        <v>32</v>
      </c>
      <c r="E47">
        <v>90</v>
      </c>
      <c r="F47">
        <v>15</v>
      </c>
      <c r="G47">
        <v>7</v>
      </c>
    </row>
    <row r="48" spans="1:7" x14ac:dyDescent="0.2">
      <c r="A48" s="10">
        <v>41518</v>
      </c>
      <c r="B48">
        <f t="shared" si="0"/>
        <v>277</v>
      </c>
      <c r="C48">
        <v>141</v>
      </c>
      <c r="D48">
        <v>29</v>
      </c>
      <c r="E48">
        <v>87</v>
      </c>
      <c r="F48">
        <v>14</v>
      </c>
      <c r="G48">
        <v>6</v>
      </c>
    </row>
    <row r="49" spans="1:7" x14ac:dyDescent="0.2">
      <c r="A49" s="10">
        <v>41548</v>
      </c>
      <c r="B49">
        <f t="shared" si="0"/>
        <v>250</v>
      </c>
      <c r="C49">
        <v>123</v>
      </c>
      <c r="D49">
        <v>26</v>
      </c>
      <c r="E49">
        <v>83</v>
      </c>
      <c r="F49">
        <v>12</v>
      </c>
      <c r="G49">
        <v>6</v>
      </c>
    </row>
    <row r="50" spans="1:7" x14ac:dyDescent="0.2">
      <c r="A50" s="10">
        <v>41579</v>
      </c>
      <c r="B50">
        <f t="shared" si="0"/>
        <v>228</v>
      </c>
      <c r="C50">
        <v>112</v>
      </c>
      <c r="D50">
        <v>24</v>
      </c>
      <c r="E50">
        <v>77</v>
      </c>
      <c r="F50">
        <v>10</v>
      </c>
      <c r="G50">
        <v>5</v>
      </c>
    </row>
    <row r="51" spans="1:7" x14ac:dyDescent="0.2">
      <c r="A51" s="10">
        <v>41609</v>
      </c>
      <c r="B51">
        <f t="shared" si="0"/>
        <v>213</v>
      </c>
      <c r="C51">
        <v>105</v>
      </c>
      <c r="D51">
        <v>23</v>
      </c>
      <c r="E51">
        <v>74</v>
      </c>
      <c r="F51">
        <v>7</v>
      </c>
      <c r="G51">
        <v>4</v>
      </c>
    </row>
    <row r="52" spans="1:7" x14ac:dyDescent="0.2">
      <c r="A52" s="10">
        <v>41640</v>
      </c>
      <c r="B52">
        <f t="shared" si="0"/>
        <v>240</v>
      </c>
      <c r="C52">
        <v>121</v>
      </c>
      <c r="D52">
        <v>26</v>
      </c>
      <c r="E52">
        <v>80</v>
      </c>
      <c r="F52">
        <v>8</v>
      </c>
      <c r="G52">
        <v>5</v>
      </c>
    </row>
    <row r="53" spans="1:7" x14ac:dyDescent="0.2">
      <c r="A53" s="10">
        <v>41671</v>
      </c>
      <c r="B53">
        <f t="shared" si="0"/>
        <v>251</v>
      </c>
      <c r="C53">
        <v>126</v>
      </c>
      <c r="D53">
        <v>28</v>
      </c>
      <c r="E53">
        <v>82</v>
      </c>
      <c r="F53">
        <v>10</v>
      </c>
      <c r="G53">
        <v>5</v>
      </c>
    </row>
    <row r="54" spans="1:7" x14ac:dyDescent="0.2">
      <c r="A54" s="10">
        <v>41699</v>
      </c>
      <c r="B54">
        <f t="shared" si="0"/>
        <v>281</v>
      </c>
      <c r="C54">
        <v>148</v>
      </c>
      <c r="D54">
        <v>31</v>
      </c>
      <c r="E54">
        <v>85</v>
      </c>
      <c r="F54">
        <v>12</v>
      </c>
      <c r="G54">
        <v>5</v>
      </c>
    </row>
    <row r="55" spans="1:7" x14ac:dyDescent="0.2">
      <c r="A55" s="10">
        <v>41730</v>
      </c>
      <c r="B55">
        <f t="shared" si="0"/>
        <v>298</v>
      </c>
      <c r="C55">
        <v>155</v>
      </c>
      <c r="D55">
        <v>35</v>
      </c>
      <c r="E55">
        <v>89</v>
      </c>
      <c r="F55">
        <v>13</v>
      </c>
      <c r="G55">
        <v>6</v>
      </c>
    </row>
    <row r="56" spans="1:7" x14ac:dyDescent="0.2">
      <c r="A56" s="10">
        <v>41760</v>
      </c>
      <c r="B56">
        <f t="shared" si="0"/>
        <v>322</v>
      </c>
      <c r="C56">
        <v>168</v>
      </c>
      <c r="D56">
        <v>39</v>
      </c>
      <c r="E56">
        <v>95</v>
      </c>
      <c r="F56">
        <v>12</v>
      </c>
      <c r="G56">
        <v>8</v>
      </c>
    </row>
    <row r="57" spans="1:7" x14ac:dyDescent="0.2">
      <c r="A57" s="10">
        <v>41791</v>
      </c>
      <c r="B57">
        <f t="shared" si="0"/>
        <v>350</v>
      </c>
      <c r="C57">
        <v>183</v>
      </c>
      <c r="D57">
        <v>43</v>
      </c>
      <c r="E57">
        <v>98</v>
      </c>
      <c r="F57">
        <v>15</v>
      </c>
      <c r="G57">
        <v>11</v>
      </c>
    </row>
    <row r="58" spans="1:7" x14ac:dyDescent="0.2">
      <c r="A58" s="10">
        <v>41821</v>
      </c>
      <c r="B58">
        <f t="shared" si="0"/>
        <v>330</v>
      </c>
      <c r="C58">
        <v>170</v>
      </c>
      <c r="D58">
        <v>41</v>
      </c>
      <c r="E58">
        <v>95</v>
      </c>
      <c r="F58">
        <v>14</v>
      </c>
      <c r="G58">
        <v>10</v>
      </c>
    </row>
    <row r="59" spans="1:7" x14ac:dyDescent="0.2">
      <c r="A59" s="10">
        <v>41852</v>
      </c>
      <c r="B59">
        <f t="shared" si="0"/>
        <v>311</v>
      </c>
      <c r="C59">
        <v>158</v>
      </c>
      <c r="D59">
        <v>38</v>
      </c>
      <c r="E59">
        <v>93</v>
      </c>
      <c r="F59">
        <v>13</v>
      </c>
      <c r="G59">
        <v>9</v>
      </c>
    </row>
    <row r="60" spans="1:7" x14ac:dyDescent="0.2">
      <c r="A60" s="10">
        <v>41883</v>
      </c>
      <c r="B60">
        <f t="shared" si="0"/>
        <v>289</v>
      </c>
      <c r="C60">
        <v>149</v>
      </c>
      <c r="D60">
        <v>33</v>
      </c>
      <c r="E60">
        <v>89</v>
      </c>
      <c r="F60">
        <v>11</v>
      </c>
      <c r="G60">
        <v>7</v>
      </c>
    </row>
    <row r="61" spans="1:7" x14ac:dyDescent="0.2">
      <c r="A61" s="10">
        <v>41913</v>
      </c>
      <c r="B61">
        <f t="shared" si="0"/>
        <v>265</v>
      </c>
      <c r="C61">
        <v>136</v>
      </c>
      <c r="D61">
        <v>30</v>
      </c>
      <c r="E61">
        <v>85</v>
      </c>
      <c r="F61">
        <v>8</v>
      </c>
      <c r="G61">
        <v>6</v>
      </c>
    </row>
    <row r="62" spans="1:7" x14ac:dyDescent="0.2">
      <c r="A62" s="10">
        <v>41944</v>
      </c>
      <c r="B62">
        <f t="shared" si="0"/>
        <v>239</v>
      </c>
      <c r="C62">
        <v>121</v>
      </c>
      <c r="D62">
        <v>26</v>
      </c>
      <c r="E62">
        <v>80</v>
      </c>
      <c r="F62">
        <v>7</v>
      </c>
      <c r="G62">
        <v>5</v>
      </c>
    </row>
    <row r="63" spans="1:7" x14ac:dyDescent="0.2">
      <c r="A63" s="10">
        <v>41974</v>
      </c>
      <c r="B63">
        <f t="shared" si="0"/>
        <v>219</v>
      </c>
      <c r="C63">
        <v>108</v>
      </c>
      <c r="D63">
        <v>23</v>
      </c>
      <c r="E63">
        <v>76</v>
      </c>
      <c r="F63">
        <v>7</v>
      </c>
      <c r="G63">
        <v>5</v>
      </c>
    </row>
  </sheetData>
  <phoneticPr fontId="0" type="noConversion"/>
  <pageMargins left="0.75" right="0.75" top="1" bottom="1" header="0.5" footer="0.5"/>
  <pageSetup scale="79" orientation="portrait" horizontalDpi="4294967292" verticalDpi="4294967292"/>
  <headerFooter alignWithMargins="0"/>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N63"/>
  <sheetViews>
    <sheetView zoomScale="85" zoomScaleNormal="85" workbookViewId="0">
      <selection activeCell="AA3" sqref="AA3"/>
    </sheetView>
  </sheetViews>
  <sheetFormatPr defaultColWidth="8.7109375" defaultRowHeight="12.75" x14ac:dyDescent="0.2"/>
  <cols>
    <col min="1" max="1" width="12" style="8" customWidth="1"/>
    <col min="2" max="2" width="6" bestFit="1" customWidth="1"/>
    <col min="3" max="3" width="4" bestFit="1" customWidth="1"/>
    <col min="4" max="4" width="7.42578125" bestFit="1" customWidth="1"/>
    <col min="5" max="5" width="7.140625" bestFit="1" customWidth="1"/>
    <col min="6" max="6" width="6.28515625" bestFit="1" customWidth="1"/>
    <col min="7" max="7" width="6.42578125" bestFit="1" customWidth="1"/>
    <col min="9" max="9" width="12.85546875" bestFit="1" customWidth="1"/>
    <col min="10" max="11" width="10" bestFit="1" customWidth="1"/>
    <col min="12" max="12" width="13.42578125" bestFit="1" customWidth="1"/>
    <col min="13" max="13" width="13.140625" bestFit="1" customWidth="1"/>
    <col min="14" max="14" width="12.140625" bestFit="1" customWidth="1"/>
    <col min="15" max="15" width="12.28515625" bestFit="1" customWidth="1"/>
  </cols>
  <sheetData>
    <row r="1" spans="1:14" x14ac:dyDescent="0.2">
      <c r="A1" s="14" t="s">
        <v>40</v>
      </c>
      <c r="B1" s="14"/>
    </row>
    <row r="2" spans="1:14" x14ac:dyDescent="0.2">
      <c r="A2" s="43"/>
    </row>
    <row r="3" spans="1:14" ht="13.5" thickBot="1" x14ac:dyDescent="0.25">
      <c r="A3" s="28" t="s">
        <v>41</v>
      </c>
      <c r="B3" s="28" t="s">
        <v>2</v>
      </c>
      <c r="C3" s="28" t="s">
        <v>3</v>
      </c>
      <c r="D3" s="28" t="s">
        <v>27</v>
      </c>
      <c r="E3" s="28" t="s">
        <v>42</v>
      </c>
      <c r="F3" s="28" t="s">
        <v>6</v>
      </c>
      <c r="G3" s="28" t="s">
        <v>1</v>
      </c>
      <c r="I3" s="68" t="s">
        <v>206</v>
      </c>
      <c r="J3" t="s">
        <v>201</v>
      </c>
      <c r="K3" t="s">
        <v>202</v>
      </c>
      <c r="L3" t="s">
        <v>207</v>
      </c>
      <c r="M3" t="s">
        <v>208</v>
      </c>
      <c r="N3" t="s">
        <v>205</v>
      </c>
    </row>
    <row r="4" spans="1:14" ht="13.5" thickTop="1" x14ac:dyDescent="0.2">
      <c r="A4" s="10">
        <v>40179</v>
      </c>
      <c r="B4">
        <v>6000</v>
      </c>
      <c r="C4">
        <v>200</v>
      </c>
      <c r="D4">
        <v>720</v>
      </c>
      <c r="E4">
        <v>100</v>
      </c>
      <c r="F4">
        <v>0</v>
      </c>
      <c r="G4" s="2">
        <f t="shared" ref="G4:G35" si="0">SUM(B4:F4)</f>
        <v>7020</v>
      </c>
      <c r="I4" s="69" t="s">
        <v>159</v>
      </c>
      <c r="J4" s="2"/>
      <c r="K4" s="2"/>
      <c r="L4" s="2"/>
      <c r="M4" s="2"/>
      <c r="N4" s="2"/>
    </row>
    <row r="5" spans="1:14" x14ac:dyDescent="0.2">
      <c r="A5" s="10">
        <v>40210</v>
      </c>
      <c r="B5">
        <v>7950</v>
      </c>
      <c r="C5">
        <v>220</v>
      </c>
      <c r="D5">
        <v>990</v>
      </c>
      <c r="E5">
        <v>120</v>
      </c>
      <c r="F5">
        <v>0</v>
      </c>
      <c r="G5" s="2">
        <f t="shared" si="0"/>
        <v>9280</v>
      </c>
      <c r="I5" s="70" t="s">
        <v>160</v>
      </c>
      <c r="J5" s="2">
        <v>22050</v>
      </c>
      <c r="K5" s="2">
        <v>670</v>
      </c>
      <c r="L5" s="2">
        <v>3030</v>
      </c>
      <c r="M5" s="2">
        <v>330</v>
      </c>
      <c r="N5" s="2">
        <v>0</v>
      </c>
    </row>
    <row r="6" spans="1:14" x14ac:dyDescent="0.2">
      <c r="A6" s="10">
        <v>40238</v>
      </c>
      <c r="B6">
        <v>8100</v>
      </c>
      <c r="C6">
        <v>250</v>
      </c>
      <c r="D6">
        <v>1320</v>
      </c>
      <c r="E6">
        <v>110</v>
      </c>
      <c r="F6">
        <v>0</v>
      </c>
      <c r="G6" s="2">
        <f t="shared" si="0"/>
        <v>9780</v>
      </c>
      <c r="I6" s="70" t="s">
        <v>161</v>
      </c>
      <c r="J6" s="2">
        <v>29150</v>
      </c>
      <c r="K6" s="2">
        <v>890</v>
      </c>
      <c r="L6" s="2">
        <v>4860</v>
      </c>
      <c r="M6" s="2">
        <v>370</v>
      </c>
      <c r="N6" s="2">
        <v>0</v>
      </c>
    </row>
    <row r="7" spans="1:14" x14ac:dyDescent="0.2">
      <c r="A7" s="10">
        <v>40269</v>
      </c>
      <c r="B7">
        <v>9050</v>
      </c>
      <c r="C7">
        <v>280</v>
      </c>
      <c r="D7">
        <v>1650</v>
      </c>
      <c r="E7">
        <v>120</v>
      </c>
      <c r="F7">
        <v>0</v>
      </c>
      <c r="G7" s="2">
        <f t="shared" si="0"/>
        <v>11100</v>
      </c>
      <c r="I7" s="70" t="s">
        <v>162</v>
      </c>
      <c r="J7" s="2">
        <v>23350</v>
      </c>
      <c r="K7" s="2">
        <v>760</v>
      </c>
      <c r="L7" s="2">
        <v>4740</v>
      </c>
      <c r="M7" s="2">
        <v>400</v>
      </c>
      <c r="N7" s="2">
        <v>0</v>
      </c>
    </row>
    <row r="8" spans="1:14" x14ac:dyDescent="0.2">
      <c r="A8" s="10">
        <v>40299</v>
      </c>
      <c r="B8">
        <v>9900</v>
      </c>
      <c r="C8">
        <v>310</v>
      </c>
      <c r="D8">
        <v>1590</v>
      </c>
      <c r="E8">
        <v>130</v>
      </c>
      <c r="F8">
        <v>0</v>
      </c>
      <c r="G8" s="2">
        <f t="shared" si="0"/>
        <v>11930</v>
      </c>
      <c r="I8" s="70" t="s">
        <v>163</v>
      </c>
      <c r="J8" s="2">
        <v>15950</v>
      </c>
      <c r="K8" s="2">
        <v>610</v>
      </c>
      <c r="L8" s="2">
        <v>2970</v>
      </c>
      <c r="M8" s="2">
        <v>390</v>
      </c>
      <c r="N8" s="2">
        <v>0</v>
      </c>
    </row>
    <row r="9" spans="1:14" x14ac:dyDescent="0.2">
      <c r="A9" s="10">
        <v>40330</v>
      </c>
      <c r="B9">
        <v>10200</v>
      </c>
      <c r="C9">
        <v>300</v>
      </c>
      <c r="D9">
        <v>1620</v>
      </c>
      <c r="E9">
        <v>120</v>
      </c>
      <c r="F9">
        <v>0</v>
      </c>
      <c r="G9" s="2">
        <f t="shared" si="0"/>
        <v>12240</v>
      </c>
      <c r="I9" s="69" t="s">
        <v>164</v>
      </c>
      <c r="J9" s="2"/>
      <c r="K9" s="2"/>
      <c r="L9" s="2"/>
      <c r="M9" s="2"/>
      <c r="N9" s="2"/>
    </row>
    <row r="10" spans="1:14" x14ac:dyDescent="0.2">
      <c r="A10" s="10">
        <v>40360</v>
      </c>
      <c r="B10">
        <v>8730</v>
      </c>
      <c r="C10">
        <v>280</v>
      </c>
      <c r="D10">
        <v>1590</v>
      </c>
      <c r="E10">
        <v>140</v>
      </c>
      <c r="F10">
        <v>0</v>
      </c>
      <c r="G10" s="2">
        <f t="shared" si="0"/>
        <v>10740</v>
      </c>
      <c r="I10" s="70" t="s">
        <v>160</v>
      </c>
      <c r="J10" s="2">
        <v>21970</v>
      </c>
      <c r="K10" s="2">
        <v>700</v>
      </c>
      <c r="L10" s="2">
        <v>3000</v>
      </c>
      <c r="M10" s="2">
        <v>430</v>
      </c>
      <c r="N10" s="2">
        <v>0</v>
      </c>
    </row>
    <row r="11" spans="1:14" x14ac:dyDescent="0.2">
      <c r="A11" s="10">
        <v>40391</v>
      </c>
      <c r="B11">
        <v>8140</v>
      </c>
      <c r="C11">
        <v>250</v>
      </c>
      <c r="D11">
        <v>1560</v>
      </c>
      <c r="E11">
        <v>130</v>
      </c>
      <c r="F11">
        <v>0</v>
      </c>
      <c r="G11" s="2">
        <f t="shared" si="0"/>
        <v>10080</v>
      </c>
      <c r="I11" s="70" t="s">
        <v>161</v>
      </c>
      <c r="J11" s="2">
        <v>28370</v>
      </c>
      <c r="K11" s="2">
        <v>930</v>
      </c>
      <c r="L11" s="2">
        <v>4860</v>
      </c>
      <c r="M11" s="2">
        <v>420</v>
      </c>
      <c r="N11" s="2">
        <v>0</v>
      </c>
    </row>
    <row r="12" spans="1:14" x14ac:dyDescent="0.2">
      <c r="A12" s="10">
        <v>40422</v>
      </c>
      <c r="B12">
        <v>6480</v>
      </c>
      <c r="C12">
        <v>230</v>
      </c>
      <c r="D12">
        <v>1590</v>
      </c>
      <c r="E12">
        <v>130</v>
      </c>
      <c r="F12">
        <v>0</v>
      </c>
      <c r="G12" s="2">
        <f t="shared" si="0"/>
        <v>8430</v>
      </c>
      <c r="I12" s="70" t="s">
        <v>162</v>
      </c>
      <c r="J12" s="2">
        <v>22750</v>
      </c>
      <c r="K12" s="2">
        <v>810</v>
      </c>
      <c r="L12" s="2">
        <v>4680</v>
      </c>
      <c r="M12" s="2">
        <v>440</v>
      </c>
      <c r="N12" s="2">
        <v>0</v>
      </c>
    </row>
    <row r="13" spans="1:14" x14ac:dyDescent="0.2">
      <c r="A13" s="10">
        <v>40452</v>
      </c>
      <c r="B13">
        <v>5990</v>
      </c>
      <c r="C13">
        <v>220</v>
      </c>
      <c r="D13">
        <v>1320</v>
      </c>
      <c r="E13">
        <v>120</v>
      </c>
      <c r="F13">
        <v>0</v>
      </c>
      <c r="G13" s="2">
        <f t="shared" si="0"/>
        <v>7650</v>
      </c>
      <c r="I13" s="70" t="s">
        <v>163</v>
      </c>
      <c r="J13" s="2">
        <v>15150</v>
      </c>
      <c r="K13" s="2">
        <v>700</v>
      </c>
      <c r="L13" s="2">
        <v>2820</v>
      </c>
      <c r="M13" s="2">
        <v>460</v>
      </c>
      <c r="N13" s="2">
        <v>0</v>
      </c>
    </row>
    <row r="14" spans="1:14" x14ac:dyDescent="0.2">
      <c r="A14" s="10">
        <v>40483</v>
      </c>
      <c r="B14">
        <v>5320</v>
      </c>
      <c r="C14">
        <v>210</v>
      </c>
      <c r="D14">
        <v>990</v>
      </c>
      <c r="E14">
        <v>130</v>
      </c>
      <c r="F14">
        <v>0</v>
      </c>
      <c r="G14" s="2">
        <f t="shared" si="0"/>
        <v>6650</v>
      </c>
      <c r="I14" s="69" t="s">
        <v>165</v>
      </c>
      <c r="J14" s="2"/>
      <c r="K14" s="2"/>
      <c r="L14" s="2"/>
      <c r="M14" s="2"/>
      <c r="N14" s="2"/>
    </row>
    <row r="15" spans="1:14" x14ac:dyDescent="0.2">
      <c r="A15" s="10">
        <v>40513</v>
      </c>
      <c r="B15">
        <v>4640</v>
      </c>
      <c r="C15">
        <v>180</v>
      </c>
      <c r="D15">
        <v>660</v>
      </c>
      <c r="E15">
        <v>140</v>
      </c>
      <c r="F15">
        <v>0</v>
      </c>
      <c r="G15" s="2">
        <f t="shared" si="0"/>
        <v>5620</v>
      </c>
      <c r="I15" s="70" t="s">
        <v>160</v>
      </c>
      <c r="J15" s="2">
        <v>22370</v>
      </c>
      <c r="K15" s="2">
        <v>740</v>
      </c>
      <c r="L15" s="2">
        <v>2520</v>
      </c>
      <c r="M15" s="2">
        <v>470</v>
      </c>
      <c r="N15" s="2">
        <v>0</v>
      </c>
    </row>
    <row r="16" spans="1:14" x14ac:dyDescent="0.2">
      <c r="A16" s="10">
        <v>40544</v>
      </c>
      <c r="B16">
        <v>5980</v>
      </c>
      <c r="C16">
        <v>210</v>
      </c>
      <c r="D16">
        <v>690</v>
      </c>
      <c r="E16">
        <v>140</v>
      </c>
      <c r="F16">
        <v>0</v>
      </c>
      <c r="G16" s="2">
        <f t="shared" si="0"/>
        <v>7020</v>
      </c>
      <c r="I16" s="70" t="s">
        <v>161</v>
      </c>
      <c r="J16" s="2">
        <v>29230</v>
      </c>
      <c r="K16" s="2">
        <v>1000</v>
      </c>
      <c r="L16" s="2">
        <v>4350</v>
      </c>
      <c r="M16" s="2">
        <v>500</v>
      </c>
      <c r="N16" s="2">
        <v>0</v>
      </c>
    </row>
    <row r="17" spans="1:14" x14ac:dyDescent="0.2">
      <c r="A17" s="10">
        <v>40575</v>
      </c>
      <c r="B17">
        <v>7620</v>
      </c>
      <c r="C17">
        <v>240</v>
      </c>
      <c r="D17">
        <v>1020</v>
      </c>
      <c r="E17">
        <v>150</v>
      </c>
      <c r="F17">
        <v>0</v>
      </c>
      <c r="G17" s="2">
        <f t="shared" si="0"/>
        <v>9030</v>
      </c>
      <c r="I17" s="70" t="s">
        <v>162</v>
      </c>
      <c r="J17" s="2">
        <v>23090</v>
      </c>
      <c r="K17" s="2">
        <v>890</v>
      </c>
      <c r="L17" s="2">
        <v>4200</v>
      </c>
      <c r="M17" s="2">
        <v>510</v>
      </c>
      <c r="N17" s="2">
        <v>0</v>
      </c>
    </row>
    <row r="18" spans="1:14" x14ac:dyDescent="0.2">
      <c r="A18" s="10">
        <v>40603</v>
      </c>
      <c r="B18">
        <v>8370</v>
      </c>
      <c r="C18">
        <v>250</v>
      </c>
      <c r="D18">
        <v>1290</v>
      </c>
      <c r="E18">
        <v>140</v>
      </c>
      <c r="F18">
        <v>0</v>
      </c>
      <c r="G18" s="2">
        <f t="shared" si="0"/>
        <v>10050</v>
      </c>
      <c r="I18" s="70" t="s">
        <v>163</v>
      </c>
      <c r="J18" s="2">
        <v>15660</v>
      </c>
      <c r="K18" s="2">
        <v>760</v>
      </c>
      <c r="L18" s="2">
        <v>2430</v>
      </c>
      <c r="M18" s="2">
        <v>550</v>
      </c>
      <c r="N18" s="2">
        <v>0</v>
      </c>
    </row>
    <row r="19" spans="1:14" x14ac:dyDescent="0.2">
      <c r="A19" s="10">
        <v>40634</v>
      </c>
      <c r="B19">
        <v>8830</v>
      </c>
      <c r="C19">
        <v>290</v>
      </c>
      <c r="D19">
        <v>1620</v>
      </c>
      <c r="E19">
        <v>150</v>
      </c>
      <c r="F19">
        <v>0</v>
      </c>
      <c r="G19" s="2">
        <f t="shared" si="0"/>
        <v>10890</v>
      </c>
      <c r="I19" s="69" t="s">
        <v>166</v>
      </c>
      <c r="J19" s="2"/>
      <c r="K19" s="2"/>
      <c r="L19" s="2"/>
      <c r="M19" s="2"/>
      <c r="N19" s="2"/>
    </row>
    <row r="20" spans="1:14" x14ac:dyDescent="0.2">
      <c r="A20" s="10">
        <v>40664</v>
      </c>
      <c r="B20">
        <v>9310</v>
      </c>
      <c r="C20">
        <v>330</v>
      </c>
      <c r="D20">
        <v>1650</v>
      </c>
      <c r="E20">
        <v>130</v>
      </c>
      <c r="F20">
        <v>0</v>
      </c>
      <c r="G20" s="2">
        <f t="shared" si="0"/>
        <v>11420</v>
      </c>
      <c r="I20" s="70" t="s">
        <v>160</v>
      </c>
      <c r="J20" s="2">
        <v>22540</v>
      </c>
      <c r="K20" s="2">
        <v>800</v>
      </c>
      <c r="L20" s="2">
        <v>2370</v>
      </c>
      <c r="M20" s="2">
        <v>590</v>
      </c>
      <c r="N20" s="2">
        <v>0</v>
      </c>
    </row>
    <row r="21" spans="1:14" x14ac:dyDescent="0.2">
      <c r="A21" s="10">
        <v>40695</v>
      </c>
      <c r="B21">
        <v>10230</v>
      </c>
      <c r="C21">
        <v>310</v>
      </c>
      <c r="D21">
        <v>1590</v>
      </c>
      <c r="E21">
        <v>140</v>
      </c>
      <c r="F21">
        <v>0</v>
      </c>
      <c r="G21" s="2">
        <f t="shared" si="0"/>
        <v>12270</v>
      </c>
      <c r="I21" s="70" t="s">
        <v>161</v>
      </c>
      <c r="J21" s="2">
        <v>28960</v>
      </c>
      <c r="K21" s="2">
        <v>1060</v>
      </c>
      <c r="L21" s="2">
        <v>4110</v>
      </c>
      <c r="M21" s="2">
        <v>600</v>
      </c>
      <c r="N21" s="2">
        <v>0</v>
      </c>
    </row>
    <row r="22" spans="1:14" x14ac:dyDescent="0.2">
      <c r="A22" s="10">
        <v>40725</v>
      </c>
      <c r="B22">
        <v>8720</v>
      </c>
      <c r="C22">
        <v>290</v>
      </c>
      <c r="D22">
        <v>1560</v>
      </c>
      <c r="E22">
        <v>150</v>
      </c>
      <c r="F22">
        <v>0</v>
      </c>
      <c r="G22" s="2">
        <f t="shared" si="0"/>
        <v>10720</v>
      </c>
      <c r="I22" s="70" t="s">
        <v>162</v>
      </c>
      <c r="J22" s="2">
        <v>23440</v>
      </c>
      <c r="K22" s="2">
        <v>930</v>
      </c>
      <c r="L22" s="2">
        <v>4210</v>
      </c>
      <c r="M22" s="2">
        <v>630</v>
      </c>
      <c r="N22" s="2">
        <v>0</v>
      </c>
    </row>
    <row r="23" spans="1:14" x14ac:dyDescent="0.2">
      <c r="A23" s="10">
        <v>40756</v>
      </c>
      <c r="B23">
        <v>7710</v>
      </c>
      <c r="C23">
        <v>270</v>
      </c>
      <c r="D23">
        <v>1530</v>
      </c>
      <c r="E23">
        <v>140</v>
      </c>
      <c r="F23">
        <v>0</v>
      </c>
      <c r="G23" s="2">
        <f t="shared" si="0"/>
        <v>9650</v>
      </c>
      <c r="I23" s="70" t="s">
        <v>163</v>
      </c>
      <c r="J23" s="2">
        <v>16660</v>
      </c>
      <c r="K23" s="2">
        <v>820</v>
      </c>
      <c r="L23" s="2">
        <v>2180</v>
      </c>
      <c r="M23" s="2">
        <v>660</v>
      </c>
      <c r="N23" s="2">
        <v>0</v>
      </c>
    </row>
    <row r="24" spans="1:14" x14ac:dyDescent="0.2">
      <c r="A24" s="10">
        <v>40787</v>
      </c>
      <c r="B24">
        <v>6320</v>
      </c>
      <c r="C24">
        <v>250</v>
      </c>
      <c r="D24">
        <v>1590</v>
      </c>
      <c r="E24">
        <v>150</v>
      </c>
      <c r="F24">
        <v>0</v>
      </c>
      <c r="G24" s="2">
        <f t="shared" si="0"/>
        <v>8310</v>
      </c>
      <c r="I24" s="69" t="s">
        <v>167</v>
      </c>
      <c r="J24" s="2"/>
      <c r="K24" s="2"/>
      <c r="L24" s="2"/>
      <c r="M24" s="2"/>
      <c r="N24" s="2"/>
    </row>
    <row r="25" spans="1:14" x14ac:dyDescent="0.2">
      <c r="A25" s="10">
        <v>40817</v>
      </c>
      <c r="B25">
        <v>5840</v>
      </c>
      <c r="C25">
        <v>250</v>
      </c>
      <c r="D25">
        <v>1260</v>
      </c>
      <c r="E25">
        <v>160</v>
      </c>
      <c r="F25">
        <v>0</v>
      </c>
      <c r="G25" s="2">
        <f t="shared" si="0"/>
        <v>7510</v>
      </c>
      <c r="I25" s="70" t="s">
        <v>160</v>
      </c>
      <c r="J25" s="2">
        <v>22780</v>
      </c>
      <c r="K25" s="2">
        <v>850</v>
      </c>
      <c r="L25" s="2">
        <v>2120</v>
      </c>
      <c r="M25" s="2">
        <v>600</v>
      </c>
      <c r="N25" s="2">
        <v>0</v>
      </c>
    </row>
    <row r="26" spans="1:14" x14ac:dyDescent="0.2">
      <c r="A26" s="10">
        <v>40848</v>
      </c>
      <c r="B26">
        <v>4960</v>
      </c>
      <c r="C26">
        <v>240</v>
      </c>
      <c r="D26">
        <v>900</v>
      </c>
      <c r="E26">
        <v>150</v>
      </c>
      <c r="F26">
        <v>0</v>
      </c>
      <c r="G26" s="2">
        <f t="shared" si="0"/>
        <v>6250</v>
      </c>
      <c r="I26" s="70" t="s">
        <v>161</v>
      </c>
      <c r="J26" s="2">
        <v>28920</v>
      </c>
      <c r="K26" s="2">
        <v>1110</v>
      </c>
      <c r="L26" s="2">
        <v>3810</v>
      </c>
      <c r="M26" s="2">
        <v>630</v>
      </c>
      <c r="N26" s="2">
        <v>43</v>
      </c>
    </row>
    <row r="27" spans="1:14" x14ac:dyDescent="0.2">
      <c r="A27" s="10">
        <v>40878</v>
      </c>
      <c r="B27">
        <v>4350</v>
      </c>
      <c r="C27">
        <v>210</v>
      </c>
      <c r="D27">
        <v>660</v>
      </c>
      <c r="E27">
        <v>150</v>
      </c>
      <c r="F27">
        <v>0</v>
      </c>
      <c r="G27" s="2">
        <f t="shared" si="0"/>
        <v>5370</v>
      </c>
      <c r="I27" s="70" t="s">
        <v>162</v>
      </c>
      <c r="J27" s="2">
        <v>24130</v>
      </c>
      <c r="K27" s="2">
        <v>1010</v>
      </c>
      <c r="L27" s="2">
        <v>3760</v>
      </c>
      <c r="M27" s="2">
        <v>670</v>
      </c>
      <c r="N27" s="2">
        <v>55</v>
      </c>
    </row>
    <row r="28" spans="1:14" x14ac:dyDescent="0.2">
      <c r="A28" s="10">
        <v>40909</v>
      </c>
      <c r="B28">
        <v>6020</v>
      </c>
      <c r="C28">
        <v>220</v>
      </c>
      <c r="D28">
        <v>570</v>
      </c>
      <c r="E28">
        <v>160</v>
      </c>
      <c r="F28">
        <v>0</v>
      </c>
      <c r="G28" s="2">
        <f t="shared" si="0"/>
        <v>6970</v>
      </c>
      <c r="I28" s="70" t="s">
        <v>163</v>
      </c>
      <c r="J28" s="2">
        <v>16020</v>
      </c>
      <c r="K28" s="2">
        <v>900</v>
      </c>
      <c r="L28" s="2">
        <v>1920</v>
      </c>
      <c r="M28" s="2">
        <v>700</v>
      </c>
      <c r="N28" s="2">
        <v>15</v>
      </c>
    </row>
    <row r="29" spans="1:14" x14ac:dyDescent="0.2">
      <c r="A29" s="10">
        <v>40940</v>
      </c>
      <c r="B29">
        <v>7920</v>
      </c>
      <c r="C29">
        <v>250</v>
      </c>
      <c r="D29">
        <v>840</v>
      </c>
      <c r="E29">
        <v>150</v>
      </c>
      <c r="F29">
        <v>0</v>
      </c>
      <c r="G29" s="2">
        <f t="shared" si="0"/>
        <v>9160</v>
      </c>
      <c r="I29" s="69" t="s">
        <v>158</v>
      </c>
      <c r="J29" s="2">
        <v>452540</v>
      </c>
      <c r="K29" s="2">
        <v>16940</v>
      </c>
      <c r="L29" s="2">
        <v>68940</v>
      </c>
      <c r="M29" s="2">
        <v>10350</v>
      </c>
      <c r="N29" s="2">
        <v>113</v>
      </c>
    </row>
    <row r="30" spans="1:14" x14ac:dyDescent="0.2">
      <c r="A30" s="10">
        <v>40969</v>
      </c>
      <c r="B30">
        <v>8430</v>
      </c>
      <c r="C30">
        <v>270</v>
      </c>
      <c r="D30">
        <v>1110</v>
      </c>
      <c r="E30">
        <v>160</v>
      </c>
      <c r="F30">
        <v>0</v>
      </c>
      <c r="G30" s="2">
        <f t="shared" si="0"/>
        <v>9970</v>
      </c>
    </row>
    <row r="31" spans="1:14" x14ac:dyDescent="0.2">
      <c r="A31" s="10">
        <v>41000</v>
      </c>
      <c r="B31">
        <v>9040</v>
      </c>
      <c r="C31">
        <v>310</v>
      </c>
      <c r="D31">
        <v>1500</v>
      </c>
      <c r="E31">
        <v>170</v>
      </c>
      <c r="F31">
        <v>0</v>
      </c>
      <c r="G31" s="2">
        <f t="shared" si="0"/>
        <v>11020</v>
      </c>
    </row>
    <row r="32" spans="1:14" x14ac:dyDescent="0.2">
      <c r="A32" s="10">
        <v>41030</v>
      </c>
      <c r="B32">
        <v>9820</v>
      </c>
      <c r="C32">
        <v>360</v>
      </c>
      <c r="D32">
        <v>1440</v>
      </c>
      <c r="E32">
        <v>160</v>
      </c>
      <c r="F32">
        <v>0</v>
      </c>
      <c r="G32" s="2">
        <f t="shared" si="0"/>
        <v>11780</v>
      </c>
    </row>
    <row r="33" spans="1:7" x14ac:dyDescent="0.2">
      <c r="A33" s="10">
        <v>41061</v>
      </c>
      <c r="B33">
        <v>10370</v>
      </c>
      <c r="C33">
        <v>330</v>
      </c>
      <c r="D33">
        <v>1410</v>
      </c>
      <c r="E33">
        <v>170</v>
      </c>
      <c r="F33">
        <v>0</v>
      </c>
      <c r="G33" s="2">
        <f t="shared" si="0"/>
        <v>12280</v>
      </c>
    </row>
    <row r="34" spans="1:7" x14ac:dyDescent="0.2">
      <c r="A34" s="10">
        <v>41091</v>
      </c>
      <c r="B34">
        <v>9050</v>
      </c>
      <c r="C34">
        <v>310</v>
      </c>
      <c r="D34">
        <v>1440</v>
      </c>
      <c r="E34">
        <v>160</v>
      </c>
      <c r="F34">
        <v>0</v>
      </c>
      <c r="G34" s="2">
        <f t="shared" si="0"/>
        <v>10960</v>
      </c>
    </row>
    <row r="35" spans="1:7" x14ac:dyDescent="0.2">
      <c r="A35" s="10">
        <v>41122</v>
      </c>
      <c r="B35">
        <v>7620</v>
      </c>
      <c r="C35">
        <v>300</v>
      </c>
      <c r="D35">
        <v>1410</v>
      </c>
      <c r="E35">
        <v>170</v>
      </c>
      <c r="F35">
        <v>0</v>
      </c>
      <c r="G35" s="2">
        <f t="shared" si="0"/>
        <v>9500</v>
      </c>
    </row>
    <row r="36" spans="1:7" x14ac:dyDescent="0.2">
      <c r="A36" s="10">
        <v>41153</v>
      </c>
      <c r="B36">
        <v>6420</v>
      </c>
      <c r="C36">
        <v>280</v>
      </c>
      <c r="D36">
        <v>1350</v>
      </c>
      <c r="E36">
        <v>180</v>
      </c>
      <c r="F36">
        <v>0</v>
      </c>
      <c r="G36" s="2">
        <f t="shared" ref="G36:G63" si="1">SUM(B36:F36)</f>
        <v>8230</v>
      </c>
    </row>
    <row r="37" spans="1:7" x14ac:dyDescent="0.2">
      <c r="A37" s="10">
        <v>41183</v>
      </c>
      <c r="B37">
        <v>5890</v>
      </c>
      <c r="C37">
        <v>270</v>
      </c>
      <c r="D37">
        <v>1080</v>
      </c>
      <c r="E37">
        <v>180</v>
      </c>
      <c r="F37">
        <v>0</v>
      </c>
      <c r="G37" s="2">
        <f t="shared" si="1"/>
        <v>7420</v>
      </c>
    </row>
    <row r="38" spans="1:7" x14ac:dyDescent="0.2">
      <c r="A38" s="10">
        <v>41214</v>
      </c>
      <c r="B38">
        <v>5340</v>
      </c>
      <c r="C38">
        <v>260</v>
      </c>
      <c r="D38">
        <v>840</v>
      </c>
      <c r="E38">
        <v>190</v>
      </c>
      <c r="F38">
        <v>0</v>
      </c>
      <c r="G38" s="2">
        <f t="shared" si="1"/>
        <v>6630</v>
      </c>
    </row>
    <row r="39" spans="1:7" x14ac:dyDescent="0.2">
      <c r="A39" s="10">
        <v>41244</v>
      </c>
      <c r="B39">
        <v>4430</v>
      </c>
      <c r="C39">
        <v>230</v>
      </c>
      <c r="D39">
        <v>510</v>
      </c>
      <c r="E39">
        <v>180</v>
      </c>
      <c r="F39">
        <v>0</v>
      </c>
      <c r="G39" s="2">
        <f t="shared" si="1"/>
        <v>5350</v>
      </c>
    </row>
    <row r="40" spans="1:7" x14ac:dyDescent="0.2">
      <c r="A40" s="10">
        <v>41275</v>
      </c>
      <c r="B40">
        <v>6100</v>
      </c>
      <c r="C40">
        <v>250</v>
      </c>
      <c r="D40">
        <v>480</v>
      </c>
      <c r="E40">
        <v>200</v>
      </c>
      <c r="F40">
        <v>0</v>
      </c>
      <c r="G40" s="2">
        <f t="shared" si="1"/>
        <v>7030</v>
      </c>
    </row>
    <row r="41" spans="1:7" x14ac:dyDescent="0.2">
      <c r="A41" s="10">
        <v>41306</v>
      </c>
      <c r="B41">
        <v>8010</v>
      </c>
      <c r="C41">
        <v>270</v>
      </c>
      <c r="D41">
        <v>750</v>
      </c>
      <c r="E41">
        <v>190</v>
      </c>
      <c r="F41">
        <v>0</v>
      </c>
      <c r="G41" s="2">
        <f t="shared" si="1"/>
        <v>9220</v>
      </c>
    </row>
    <row r="42" spans="1:7" x14ac:dyDescent="0.2">
      <c r="A42" s="10">
        <v>41334</v>
      </c>
      <c r="B42">
        <v>8430</v>
      </c>
      <c r="C42">
        <v>280</v>
      </c>
      <c r="D42">
        <v>1140</v>
      </c>
      <c r="E42">
        <v>200</v>
      </c>
      <c r="F42">
        <v>0</v>
      </c>
      <c r="G42" s="2">
        <f t="shared" si="1"/>
        <v>10050</v>
      </c>
    </row>
    <row r="43" spans="1:7" x14ac:dyDescent="0.2">
      <c r="A43" s="10">
        <v>41365</v>
      </c>
      <c r="B43">
        <v>9110</v>
      </c>
      <c r="C43">
        <v>320</v>
      </c>
      <c r="D43">
        <v>1410</v>
      </c>
      <c r="E43">
        <v>210</v>
      </c>
      <c r="F43">
        <v>0</v>
      </c>
      <c r="G43" s="2">
        <f t="shared" si="1"/>
        <v>11050</v>
      </c>
    </row>
    <row r="44" spans="1:7" x14ac:dyDescent="0.2">
      <c r="A44" s="10">
        <v>41395</v>
      </c>
      <c r="B44">
        <v>9730</v>
      </c>
      <c r="C44">
        <v>380</v>
      </c>
      <c r="D44">
        <v>1340</v>
      </c>
      <c r="E44">
        <v>190</v>
      </c>
      <c r="F44">
        <v>0</v>
      </c>
      <c r="G44" s="2">
        <f t="shared" si="1"/>
        <v>11640</v>
      </c>
    </row>
    <row r="45" spans="1:7" x14ac:dyDescent="0.2">
      <c r="A45" s="10">
        <v>41426</v>
      </c>
      <c r="B45">
        <v>10120</v>
      </c>
      <c r="C45">
        <v>360</v>
      </c>
      <c r="D45">
        <v>1360</v>
      </c>
      <c r="E45">
        <v>200</v>
      </c>
      <c r="F45">
        <v>0</v>
      </c>
      <c r="G45" s="2">
        <f t="shared" si="1"/>
        <v>12040</v>
      </c>
    </row>
    <row r="46" spans="1:7" x14ac:dyDescent="0.2">
      <c r="A46" s="10">
        <v>41456</v>
      </c>
      <c r="B46">
        <v>9080</v>
      </c>
      <c r="C46">
        <v>320</v>
      </c>
      <c r="D46">
        <v>1410</v>
      </c>
      <c r="E46">
        <v>200</v>
      </c>
      <c r="F46">
        <v>0</v>
      </c>
      <c r="G46" s="2">
        <f t="shared" si="1"/>
        <v>11010</v>
      </c>
    </row>
    <row r="47" spans="1:7" x14ac:dyDescent="0.2">
      <c r="A47" s="10">
        <v>41487</v>
      </c>
      <c r="B47">
        <v>7820</v>
      </c>
      <c r="C47">
        <v>310</v>
      </c>
      <c r="D47">
        <v>1490</v>
      </c>
      <c r="E47">
        <v>210</v>
      </c>
      <c r="F47">
        <v>0</v>
      </c>
      <c r="G47" s="2">
        <f t="shared" si="1"/>
        <v>9830</v>
      </c>
    </row>
    <row r="48" spans="1:7" x14ac:dyDescent="0.2">
      <c r="A48" s="10">
        <v>41518</v>
      </c>
      <c r="B48">
        <v>6540</v>
      </c>
      <c r="C48">
        <v>300</v>
      </c>
      <c r="D48">
        <v>1310</v>
      </c>
      <c r="E48">
        <v>220</v>
      </c>
      <c r="F48">
        <v>0</v>
      </c>
      <c r="G48" s="2">
        <f t="shared" si="1"/>
        <v>8370</v>
      </c>
    </row>
    <row r="49" spans="1:7" x14ac:dyDescent="0.2">
      <c r="A49" s="10">
        <v>41548</v>
      </c>
      <c r="B49">
        <v>6010</v>
      </c>
      <c r="C49">
        <v>290</v>
      </c>
      <c r="D49">
        <v>980</v>
      </c>
      <c r="E49">
        <v>210</v>
      </c>
      <c r="F49">
        <v>0</v>
      </c>
      <c r="G49" s="2">
        <f t="shared" si="1"/>
        <v>7490</v>
      </c>
    </row>
    <row r="50" spans="1:7" x14ac:dyDescent="0.2">
      <c r="A50" s="10">
        <v>41579</v>
      </c>
      <c r="B50">
        <v>5270</v>
      </c>
      <c r="C50">
        <v>270</v>
      </c>
      <c r="D50">
        <v>770</v>
      </c>
      <c r="E50">
        <v>220</v>
      </c>
      <c r="F50">
        <v>0</v>
      </c>
      <c r="G50" s="2">
        <f t="shared" si="1"/>
        <v>6530</v>
      </c>
    </row>
    <row r="51" spans="1:7" x14ac:dyDescent="0.2">
      <c r="A51" s="10">
        <v>41609</v>
      </c>
      <c r="B51">
        <v>5380</v>
      </c>
      <c r="C51">
        <v>260</v>
      </c>
      <c r="D51">
        <v>430</v>
      </c>
      <c r="E51">
        <v>230</v>
      </c>
      <c r="F51">
        <v>0</v>
      </c>
      <c r="G51" s="2">
        <f t="shared" si="1"/>
        <v>6300</v>
      </c>
    </row>
    <row r="52" spans="1:7" x14ac:dyDescent="0.2">
      <c r="A52" s="10">
        <v>41640</v>
      </c>
      <c r="B52">
        <v>6210</v>
      </c>
      <c r="C52">
        <v>270</v>
      </c>
      <c r="D52">
        <v>400</v>
      </c>
      <c r="E52">
        <v>200</v>
      </c>
      <c r="F52">
        <v>0</v>
      </c>
      <c r="G52" s="2">
        <f t="shared" si="1"/>
        <v>7080</v>
      </c>
    </row>
    <row r="53" spans="1:7" x14ac:dyDescent="0.2">
      <c r="A53" s="10">
        <v>41671</v>
      </c>
      <c r="B53">
        <v>8030</v>
      </c>
      <c r="C53">
        <v>280</v>
      </c>
      <c r="D53">
        <v>750</v>
      </c>
      <c r="E53">
        <v>190</v>
      </c>
      <c r="F53">
        <v>0</v>
      </c>
      <c r="G53" s="2">
        <f t="shared" si="1"/>
        <v>9250</v>
      </c>
    </row>
    <row r="54" spans="1:7" x14ac:dyDescent="0.2">
      <c r="A54" s="10">
        <v>41699</v>
      </c>
      <c r="B54">
        <v>8540</v>
      </c>
      <c r="C54">
        <v>300</v>
      </c>
      <c r="D54">
        <v>970</v>
      </c>
      <c r="E54">
        <v>210</v>
      </c>
      <c r="F54">
        <v>0</v>
      </c>
      <c r="G54" s="2">
        <f t="shared" si="1"/>
        <v>10020</v>
      </c>
    </row>
    <row r="55" spans="1:7" x14ac:dyDescent="0.2">
      <c r="A55" s="10">
        <v>41730</v>
      </c>
      <c r="B55">
        <v>9120</v>
      </c>
      <c r="C55">
        <v>340</v>
      </c>
      <c r="D55">
        <v>1310</v>
      </c>
      <c r="E55">
        <v>220</v>
      </c>
      <c r="F55">
        <v>5</v>
      </c>
      <c r="G55" s="2">
        <f t="shared" si="1"/>
        <v>10995</v>
      </c>
    </row>
    <row r="56" spans="1:7" x14ac:dyDescent="0.2">
      <c r="A56" s="10">
        <v>41760</v>
      </c>
      <c r="B56">
        <v>9570</v>
      </c>
      <c r="C56">
        <v>390</v>
      </c>
      <c r="D56">
        <v>1260</v>
      </c>
      <c r="E56">
        <v>200</v>
      </c>
      <c r="F56">
        <v>16</v>
      </c>
      <c r="G56" s="2">
        <f t="shared" si="1"/>
        <v>11436</v>
      </c>
    </row>
    <row r="57" spans="1:7" x14ac:dyDescent="0.2">
      <c r="A57" s="10">
        <v>41791</v>
      </c>
      <c r="B57">
        <v>10230</v>
      </c>
      <c r="C57">
        <v>380</v>
      </c>
      <c r="D57">
        <v>1240</v>
      </c>
      <c r="E57">
        <v>210</v>
      </c>
      <c r="F57">
        <v>22</v>
      </c>
      <c r="G57" s="2">
        <f t="shared" si="1"/>
        <v>12082</v>
      </c>
    </row>
    <row r="58" spans="1:7" x14ac:dyDescent="0.2">
      <c r="A58" s="10">
        <v>41821</v>
      </c>
      <c r="B58">
        <v>9580</v>
      </c>
      <c r="C58">
        <v>350</v>
      </c>
      <c r="D58">
        <v>1300</v>
      </c>
      <c r="E58">
        <v>230</v>
      </c>
      <c r="F58">
        <v>26</v>
      </c>
      <c r="G58" s="2">
        <f t="shared" si="1"/>
        <v>11486</v>
      </c>
    </row>
    <row r="59" spans="1:7" x14ac:dyDescent="0.2">
      <c r="A59" s="10">
        <v>41852</v>
      </c>
      <c r="B59">
        <v>7680</v>
      </c>
      <c r="C59">
        <v>340</v>
      </c>
      <c r="D59">
        <v>1250</v>
      </c>
      <c r="E59">
        <v>220</v>
      </c>
      <c r="F59">
        <v>14</v>
      </c>
      <c r="G59" s="2">
        <f t="shared" si="1"/>
        <v>9504</v>
      </c>
    </row>
    <row r="60" spans="1:7" x14ac:dyDescent="0.2">
      <c r="A60" s="10">
        <v>41883</v>
      </c>
      <c r="B60">
        <v>6870</v>
      </c>
      <c r="C60">
        <v>320</v>
      </c>
      <c r="D60">
        <v>1210</v>
      </c>
      <c r="E60">
        <v>220</v>
      </c>
      <c r="F60">
        <v>15</v>
      </c>
      <c r="G60" s="2">
        <f t="shared" si="1"/>
        <v>8635</v>
      </c>
    </row>
    <row r="61" spans="1:7" x14ac:dyDescent="0.2">
      <c r="A61" s="10">
        <v>41913</v>
      </c>
      <c r="B61">
        <v>5930</v>
      </c>
      <c r="C61">
        <v>310</v>
      </c>
      <c r="D61">
        <v>970</v>
      </c>
      <c r="E61">
        <v>230</v>
      </c>
      <c r="F61">
        <v>11</v>
      </c>
      <c r="G61" s="2">
        <f t="shared" si="1"/>
        <v>7451</v>
      </c>
    </row>
    <row r="62" spans="1:7" x14ac:dyDescent="0.2">
      <c r="A62" s="10">
        <v>41944</v>
      </c>
      <c r="B62">
        <v>5260</v>
      </c>
      <c r="C62">
        <v>300</v>
      </c>
      <c r="D62">
        <v>650</v>
      </c>
      <c r="E62">
        <v>240</v>
      </c>
      <c r="F62">
        <v>3</v>
      </c>
      <c r="G62" s="2">
        <f t="shared" si="1"/>
        <v>6453</v>
      </c>
    </row>
    <row r="63" spans="1:7" x14ac:dyDescent="0.2">
      <c r="A63" s="10">
        <v>41974</v>
      </c>
      <c r="B63">
        <v>4830</v>
      </c>
      <c r="C63">
        <v>290</v>
      </c>
      <c r="D63">
        <v>300</v>
      </c>
      <c r="E63">
        <v>230</v>
      </c>
      <c r="F63">
        <v>1</v>
      </c>
      <c r="G63" s="2">
        <f t="shared" si="1"/>
        <v>5651</v>
      </c>
    </row>
  </sheetData>
  <phoneticPr fontId="0" type="noConversion"/>
  <printOptions headings="1" gridLines="1"/>
  <pageMargins left="0.75" right="0.75" top="1" bottom="1" header="0.5" footer="0.5"/>
  <pageSetup scale="80" orientation="portrait" horizontalDpi="4294967292" verticalDpi="4294967292"/>
  <headerFooter alignWithMargins="0"/>
  <ignoredErrors>
    <ignoredError sqref="G4:G59 G60:G63" formulaRange="1"/>
  </ignoredErrors>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63"/>
  <sheetViews>
    <sheetView zoomScale="85" zoomScaleNormal="85" workbookViewId="0">
      <selection activeCell="AA3" sqref="AA3"/>
    </sheetView>
  </sheetViews>
  <sheetFormatPr defaultColWidth="8.7109375" defaultRowHeight="12.75" x14ac:dyDescent="0.2"/>
  <cols>
    <col min="1" max="1" width="8.7109375" style="8"/>
    <col min="9" max="9" width="11.7109375" bestFit="1" customWidth="1"/>
    <col min="10" max="11" width="10.5703125" bestFit="1" customWidth="1"/>
    <col min="12" max="12" width="11" bestFit="1" customWidth="1"/>
    <col min="13" max="13" width="11.42578125" bestFit="1" customWidth="1"/>
    <col min="14" max="14" width="13.42578125" bestFit="1" customWidth="1"/>
  </cols>
  <sheetData>
    <row r="1" spans="1:14" x14ac:dyDescent="0.2">
      <c r="A1" s="27" t="s">
        <v>44</v>
      </c>
      <c r="B1" s="27"/>
    </row>
    <row r="2" spans="1:14" x14ac:dyDescent="0.2">
      <c r="A2" s="43"/>
    </row>
    <row r="3" spans="1:14" ht="13.5" thickBot="1" x14ac:dyDescent="0.25">
      <c r="A3" s="28" t="s">
        <v>41</v>
      </c>
      <c r="B3" s="28" t="s">
        <v>2</v>
      </c>
      <c r="C3" s="28" t="s">
        <v>3</v>
      </c>
      <c r="D3" s="28" t="s">
        <v>4</v>
      </c>
      <c r="E3" s="28" t="s">
        <v>5</v>
      </c>
      <c r="F3" s="28" t="s">
        <v>6</v>
      </c>
      <c r="G3" s="28" t="s">
        <v>1</v>
      </c>
      <c r="I3" s="68" t="s">
        <v>206</v>
      </c>
      <c r="J3" t="s">
        <v>201</v>
      </c>
      <c r="K3" t="s">
        <v>202</v>
      </c>
      <c r="L3" t="s">
        <v>203</v>
      </c>
      <c r="M3" t="s">
        <v>204</v>
      </c>
      <c r="N3" t="s">
        <v>205</v>
      </c>
    </row>
    <row r="4" spans="1:14" ht="13.5" thickTop="1" x14ac:dyDescent="0.2">
      <c r="A4" s="10">
        <v>40179</v>
      </c>
      <c r="B4">
        <v>570</v>
      </c>
      <c r="C4">
        <v>250</v>
      </c>
      <c r="D4">
        <v>560</v>
      </c>
      <c r="E4">
        <v>212</v>
      </c>
      <c r="F4">
        <v>0</v>
      </c>
      <c r="G4">
        <f t="shared" ref="G4:G35" si="0">SUM(B4:F4)</f>
        <v>1592</v>
      </c>
      <c r="I4" s="69" t="s">
        <v>159</v>
      </c>
      <c r="J4" s="2"/>
      <c r="K4" s="2"/>
      <c r="L4" s="2"/>
      <c r="M4" s="2"/>
      <c r="N4" s="2"/>
    </row>
    <row r="5" spans="1:14" x14ac:dyDescent="0.2">
      <c r="A5" s="10">
        <v>40210</v>
      </c>
      <c r="B5">
        <v>611</v>
      </c>
      <c r="C5">
        <v>270</v>
      </c>
      <c r="D5">
        <v>600</v>
      </c>
      <c r="E5">
        <v>230</v>
      </c>
      <c r="F5">
        <v>0</v>
      </c>
      <c r="G5">
        <f t="shared" si="0"/>
        <v>1711</v>
      </c>
      <c r="I5" s="70" t="s">
        <v>160</v>
      </c>
      <c r="J5" s="2">
        <v>1811</v>
      </c>
      <c r="K5" s="2">
        <v>780</v>
      </c>
      <c r="L5" s="2">
        <v>1840</v>
      </c>
      <c r="M5" s="2">
        <v>682</v>
      </c>
      <c r="N5" s="2">
        <v>0</v>
      </c>
    </row>
    <row r="6" spans="1:14" x14ac:dyDescent="0.2">
      <c r="A6" s="10">
        <v>40238</v>
      </c>
      <c r="B6">
        <v>630</v>
      </c>
      <c r="C6">
        <v>260</v>
      </c>
      <c r="D6">
        <v>680</v>
      </c>
      <c r="E6">
        <v>240</v>
      </c>
      <c r="F6">
        <v>0</v>
      </c>
      <c r="G6">
        <f t="shared" si="0"/>
        <v>1810</v>
      </c>
      <c r="I6" s="70" t="s">
        <v>161</v>
      </c>
      <c r="J6" s="2">
        <v>1934</v>
      </c>
      <c r="K6" s="2">
        <v>820</v>
      </c>
      <c r="L6" s="2">
        <v>1820</v>
      </c>
      <c r="M6" s="2">
        <v>812</v>
      </c>
      <c r="N6" s="2">
        <v>0</v>
      </c>
    </row>
    <row r="7" spans="1:14" x14ac:dyDescent="0.2">
      <c r="A7" s="10">
        <v>40269</v>
      </c>
      <c r="B7">
        <v>684</v>
      </c>
      <c r="C7">
        <v>270</v>
      </c>
      <c r="D7">
        <v>650</v>
      </c>
      <c r="E7">
        <v>263</v>
      </c>
      <c r="F7">
        <v>0</v>
      </c>
      <c r="G7">
        <f t="shared" si="0"/>
        <v>1867</v>
      </c>
      <c r="I7" s="70" t="s">
        <v>162</v>
      </c>
      <c r="J7" s="2">
        <v>1490</v>
      </c>
      <c r="K7" s="2">
        <v>834</v>
      </c>
      <c r="L7" s="2">
        <v>2055</v>
      </c>
      <c r="M7" s="2">
        <v>823</v>
      </c>
      <c r="N7" s="2">
        <v>0</v>
      </c>
    </row>
    <row r="8" spans="1:14" x14ac:dyDescent="0.2">
      <c r="A8" s="10">
        <v>40299</v>
      </c>
      <c r="B8">
        <v>650</v>
      </c>
      <c r="C8">
        <v>280</v>
      </c>
      <c r="D8">
        <v>580</v>
      </c>
      <c r="E8">
        <v>269</v>
      </c>
      <c r="F8">
        <v>0</v>
      </c>
      <c r="G8">
        <f t="shared" si="0"/>
        <v>1779</v>
      </c>
      <c r="I8" s="70" t="s">
        <v>163</v>
      </c>
      <c r="J8" s="2">
        <v>1222</v>
      </c>
      <c r="K8" s="2">
        <v>850</v>
      </c>
      <c r="L8" s="2">
        <v>2408</v>
      </c>
      <c r="M8" s="2">
        <v>728</v>
      </c>
      <c r="N8" s="2">
        <v>0</v>
      </c>
    </row>
    <row r="9" spans="1:14" x14ac:dyDescent="0.2">
      <c r="A9" s="10">
        <v>40330</v>
      </c>
      <c r="B9">
        <v>600</v>
      </c>
      <c r="C9">
        <v>270</v>
      </c>
      <c r="D9">
        <v>590</v>
      </c>
      <c r="E9">
        <v>280</v>
      </c>
      <c r="F9">
        <v>0</v>
      </c>
      <c r="G9">
        <f t="shared" si="0"/>
        <v>1740</v>
      </c>
      <c r="I9" s="69" t="s">
        <v>164</v>
      </c>
      <c r="J9" s="2"/>
      <c r="K9" s="2"/>
      <c r="L9" s="2"/>
      <c r="M9" s="2"/>
      <c r="N9" s="2"/>
    </row>
    <row r="10" spans="1:14" x14ac:dyDescent="0.2">
      <c r="A10" s="10">
        <v>40360</v>
      </c>
      <c r="B10">
        <v>512</v>
      </c>
      <c r="C10">
        <v>264</v>
      </c>
      <c r="D10">
        <v>760</v>
      </c>
      <c r="E10">
        <v>290</v>
      </c>
      <c r="F10">
        <v>0</v>
      </c>
      <c r="G10">
        <f t="shared" si="0"/>
        <v>1826</v>
      </c>
      <c r="I10" s="70" t="s">
        <v>160</v>
      </c>
      <c r="J10" s="2">
        <v>1961</v>
      </c>
      <c r="K10" s="2">
        <v>1060</v>
      </c>
      <c r="L10" s="2">
        <v>2122</v>
      </c>
      <c r="M10" s="2">
        <v>795</v>
      </c>
      <c r="N10" s="2">
        <v>0</v>
      </c>
    </row>
    <row r="11" spans="1:14" x14ac:dyDescent="0.2">
      <c r="A11" s="10">
        <v>40391</v>
      </c>
      <c r="B11">
        <v>500</v>
      </c>
      <c r="C11">
        <v>280</v>
      </c>
      <c r="D11">
        <v>645</v>
      </c>
      <c r="E11">
        <v>270</v>
      </c>
      <c r="F11">
        <v>0</v>
      </c>
      <c r="G11">
        <f t="shared" si="0"/>
        <v>1695</v>
      </c>
      <c r="I11" s="70" t="s">
        <v>161</v>
      </c>
      <c r="J11" s="2">
        <v>2430</v>
      </c>
      <c r="K11" s="2">
        <v>1400</v>
      </c>
      <c r="L11" s="2">
        <v>2191</v>
      </c>
      <c r="M11" s="2">
        <v>870</v>
      </c>
      <c r="N11" s="2">
        <v>0</v>
      </c>
    </row>
    <row r="12" spans="1:14" x14ac:dyDescent="0.2">
      <c r="A12" s="10">
        <v>40422</v>
      </c>
      <c r="B12">
        <v>478</v>
      </c>
      <c r="C12">
        <v>290</v>
      </c>
      <c r="D12">
        <v>650</v>
      </c>
      <c r="E12">
        <v>263</v>
      </c>
      <c r="F12">
        <v>0</v>
      </c>
      <c r="G12">
        <f t="shared" si="0"/>
        <v>1681</v>
      </c>
      <c r="I12" s="70" t="s">
        <v>162</v>
      </c>
      <c r="J12" s="2">
        <v>1991</v>
      </c>
      <c r="K12" s="2">
        <v>1401</v>
      </c>
      <c r="L12" s="2">
        <v>2086</v>
      </c>
      <c r="M12" s="2">
        <v>907</v>
      </c>
      <c r="N12" s="2">
        <v>0</v>
      </c>
    </row>
    <row r="13" spans="1:14" x14ac:dyDescent="0.2">
      <c r="A13" s="10">
        <v>40452</v>
      </c>
      <c r="B13">
        <v>455</v>
      </c>
      <c r="C13">
        <v>280</v>
      </c>
      <c r="D13">
        <v>670</v>
      </c>
      <c r="E13">
        <v>258</v>
      </c>
      <c r="F13">
        <v>0</v>
      </c>
      <c r="G13">
        <f t="shared" si="0"/>
        <v>1663</v>
      </c>
      <c r="I13" s="70" t="s">
        <v>163</v>
      </c>
      <c r="J13" s="2">
        <v>1723</v>
      </c>
      <c r="K13" s="2">
        <v>1296</v>
      </c>
      <c r="L13" s="2">
        <v>1987</v>
      </c>
      <c r="M13" s="2">
        <v>750</v>
      </c>
      <c r="N13" s="2">
        <v>0</v>
      </c>
    </row>
    <row r="14" spans="1:14" x14ac:dyDescent="0.2">
      <c r="A14" s="10">
        <v>40483</v>
      </c>
      <c r="B14">
        <v>407</v>
      </c>
      <c r="C14">
        <v>290</v>
      </c>
      <c r="D14">
        <v>888</v>
      </c>
      <c r="E14">
        <v>240</v>
      </c>
      <c r="F14">
        <v>0</v>
      </c>
      <c r="G14">
        <f t="shared" si="0"/>
        <v>1825</v>
      </c>
      <c r="I14" s="69" t="s">
        <v>165</v>
      </c>
      <c r="J14" s="2"/>
      <c r="K14" s="2"/>
      <c r="L14" s="2"/>
      <c r="M14" s="2"/>
      <c r="N14" s="2"/>
    </row>
    <row r="15" spans="1:14" x14ac:dyDescent="0.2">
      <c r="A15" s="10">
        <v>40513</v>
      </c>
      <c r="B15">
        <v>360</v>
      </c>
      <c r="C15">
        <v>280</v>
      </c>
      <c r="D15">
        <v>850</v>
      </c>
      <c r="E15">
        <v>230</v>
      </c>
      <c r="F15">
        <v>0</v>
      </c>
      <c r="G15">
        <f t="shared" si="0"/>
        <v>1720</v>
      </c>
      <c r="I15" s="70" t="s">
        <v>160</v>
      </c>
      <c r="J15" s="2">
        <v>2302</v>
      </c>
      <c r="K15" s="2">
        <v>1710</v>
      </c>
      <c r="L15" s="2">
        <v>2020</v>
      </c>
      <c r="M15" s="2">
        <v>760</v>
      </c>
      <c r="N15" s="2">
        <v>42</v>
      </c>
    </row>
    <row r="16" spans="1:14" x14ac:dyDescent="0.2">
      <c r="A16" s="10">
        <v>40544</v>
      </c>
      <c r="B16">
        <v>571</v>
      </c>
      <c r="C16">
        <v>320</v>
      </c>
      <c r="D16">
        <v>620</v>
      </c>
      <c r="E16">
        <v>250</v>
      </c>
      <c r="F16">
        <v>0</v>
      </c>
      <c r="G16">
        <f t="shared" si="0"/>
        <v>1761</v>
      </c>
      <c r="I16" s="70" t="s">
        <v>161</v>
      </c>
      <c r="J16" s="2">
        <v>3032</v>
      </c>
      <c r="K16" s="2">
        <v>1860</v>
      </c>
      <c r="L16" s="2">
        <v>2437</v>
      </c>
      <c r="M16" s="2">
        <v>870</v>
      </c>
      <c r="N16" s="2">
        <v>66</v>
      </c>
    </row>
    <row r="17" spans="1:14" x14ac:dyDescent="0.2">
      <c r="A17" s="10">
        <v>40575</v>
      </c>
      <c r="B17">
        <v>650</v>
      </c>
      <c r="C17">
        <v>350</v>
      </c>
      <c r="D17">
        <v>760</v>
      </c>
      <c r="E17">
        <v>275</v>
      </c>
      <c r="F17">
        <v>0</v>
      </c>
      <c r="G17">
        <f t="shared" si="0"/>
        <v>2035</v>
      </c>
      <c r="I17" s="70" t="s">
        <v>162</v>
      </c>
      <c r="J17" s="2">
        <v>2719</v>
      </c>
      <c r="K17" s="2">
        <v>1860</v>
      </c>
      <c r="L17" s="2">
        <v>2140</v>
      </c>
      <c r="M17" s="2">
        <v>973</v>
      </c>
      <c r="N17" s="2">
        <v>81</v>
      </c>
    </row>
    <row r="18" spans="1:14" x14ac:dyDescent="0.2">
      <c r="A18" s="10">
        <v>40603</v>
      </c>
      <c r="B18">
        <v>740</v>
      </c>
      <c r="C18">
        <v>390</v>
      </c>
      <c r="D18">
        <v>742</v>
      </c>
      <c r="E18">
        <v>270</v>
      </c>
      <c r="F18">
        <v>0</v>
      </c>
      <c r="G18">
        <f t="shared" si="0"/>
        <v>2142</v>
      </c>
      <c r="I18" s="70" t="s">
        <v>163</v>
      </c>
      <c r="J18" s="2">
        <v>2076</v>
      </c>
      <c r="K18" s="2">
        <v>1910</v>
      </c>
      <c r="L18" s="2">
        <v>1803</v>
      </c>
      <c r="M18" s="2">
        <v>830</v>
      </c>
      <c r="N18" s="2">
        <v>102</v>
      </c>
    </row>
    <row r="19" spans="1:14" x14ac:dyDescent="0.2">
      <c r="A19" s="10">
        <v>40634</v>
      </c>
      <c r="B19">
        <v>840</v>
      </c>
      <c r="C19">
        <v>440</v>
      </c>
      <c r="D19">
        <v>780</v>
      </c>
      <c r="E19">
        <v>280</v>
      </c>
      <c r="F19">
        <v>0</v>
      </c>
      <c r="G19">
        <f t="shared" si="0"/>
        <v>2340</v>
      </c>
      <c r="I19" s="69" t="s">
        <v>166</v>
      </c>
      <c r="J19" s="2"/>
      <c r="K19" s="2"/>
      <c r="L19" s="2"/>
      <c r="M19" s="2"/>
      <c r="N19" s="2"/>
    </row>
    <row r="20" spans="1:14" x14ac:dyDescent="0.2">
      <c r="A20" s="10">
        <v>40664</v>
      </c>
      <c r="B20">
        <v>830</v>
      </c>
      <c r="C20">
        <v>470</v>
      </c>
      <c r="D20">
        <v>690</v>
      </c>
      <c r="E20">
        <v>290</v>
      </c>
      <c r="F20">
        <v>0</v>
      </c>
      <c r="G20">
        <f t="shared" si="0"/>
        <v>2280</v>
      </c>
      <c r="I20" s="70" t="s">
        <v>160</v>
      </c>
      <c r="J20" s="2">
        <v>2820</v>
      </c>
      <c r="K20" s="2">
        <v>2054</v>
      </c>
      <c r="L20" s="2">
        <v>1710</v>
      </c>
      <c r="M20" s="2">
        <v>877</v>
      </c>
      <c r="N20" s="2">
        <v>148</v>
      </c>
    </row>
    <row r="21" spans="1:14" x14ac:dyDescent="0.2">
      <c r="A21" s="10">
        <v>40695</v>
      </c>
      <c r="B21">
        <v>760</v>
      </c>
      <c r="C21">
        <v>490</v>
      </c>
      <c r="D21">
        <v>721</v>
      </c>
      <c r="E21">
        <v>300</v>
      </c>
      <c r="F21">
        <v>0</v>
      </c>
      <c r="G21">
        <f t="shared" si="0"/>
        <v>2271</v>
      </c>
      <c r="I21" s="70" t="s">
        <v>161</v>
      </c>
      <c r="J21" s="2">
        <v>4650</v>
      </c>
      <c r="K21" s="2">
        <v>2290</v>
      </c>
      <c r="L21" s="2">
        <v>2190</v>
      </c>
      <c r="M21" s="2">
        <v>980</v>
      </c>
      <c r="N21" s="2">
        <v>220</v>
      </c>
    </row>
    <row r="22" spans="1:14" x14ac:dyDescent="0.2">
      <c r="A22" s="10">
        <v>40725</v>
      </c>
      <c r="B22">
        <v>681</v>
      </c>
      <c r="C22">
        <v>481</v>
      </c>
      <c r="D22">
        <v>680</v>
      </c>
      <c r="E22">
        <v>312</v>
      </c>
      <c r="F22">
        <v>0</v>
      </c>
      <c r="G22">
        <f t="shared" si="0"/>
        <v>2154</v>
      </c>
      <c r="I22" s="70" t="s">
        <v>162</v>
      </c>
      <c r="J22" s="2">
        <v>4210</v>
      </c>
      <c r="K22" s="2">
        <v>2490</v>
      </c>
      <c r="L22" s="2">
        <v>1879</v>
      </c>
      <c r="M22" s="2">
        <v>1021</v>
      </c>
      <c r="N22" s="2">
        <v>270</v>
      </c>
    </row>
    <row r="23" spans="1:14" x14ac:dyDescent="0.2">
      <c r="A23" s="10">
        <v>40756</v>
      </c>
      <c r="B23">
        <v>670</v>
      </c>
      <c r="C23">
        <v>460</v>
      </c>
      <c r="D23">
        <v>711</v>
      </c>
      <c r="E23">
        <v>305</v>
      </c>
      <c r="F23">
        <v>0</v>
      </c>
      <c r="G23">
        <f t="shared" si="0"/>
        <v>2146</v>
      </c>
      <c r="I23" s="70" t="s">
        <v>163</v>
      </c>
      <c r="J23" s="2">
        <v>3683</v>
      </c>
      <c r="K23" s="2">
        <v>2387</v>
      </c>
      <c r="L23" s="2">
        <v>1630</v>
      </c>
      <c r="M23" s="2">
        <v>910</v>
      </c>
      <c r="N23" s="2">
        <v>326</v>
      </c>
    </row>
    <row r="24" spans="1:14" x14ac:dyDescent="0.2">
      <c r="A24" s="10">
        <v>40787</v>
      </c>
      <c r="B24">
        <v>640</v>
      </c>
      <c r="C24">
        <v>460</v>
      </c>
      <c r="D24">
        <v>695</v>
      </c>
      <c r="E24">
        <v>290</v>
      </c>
      <c r="F24">
        <v>0</v>
      </c>
      <c r="G24">
        <f t="shared" si="0"/>
        <v>2085</v>
      </c>
      <c r="I24" s="69" t="s">
        <v>167</v>
      </c>
      <c r="J24" s="2"/>
      <c r="K24" s="2"/>
      <c r="L24" s="2"/>
      <c r="M24" s="2"/>
      <c r="N24" s="2"/>
    </row>
    <row r="25" spans="1:14" x14ac:dyDescent="0.2">
      <c r="A25" s="10">
        <v>40817</v>
      </c>
      <c r="B25">
        <v>620</v>
      </c>
      <c r="C25">
        <v>440</v>
      </c>
      <c r="D25">
        <v>650</v>
      </c>
      <c r="E25">
        <v>260</v>
      </c>
      <c r="F25">
        <v>0</v>
      </c>
      <c r="G25">
        <f t="shared" si="0"/>
        <v>1970</v>
      </c>
      <c r="I25" s="70" t="s">
        <v>160</v>
      </c>
      <c r="J25" s="2">
        <v>4620</v>
      </c>
      <c r="K25" s="2">
        <v>2415</v>
      </c>
      <c r="L25" s="2">
        <v>1563</v>
      </c>
      <c r="M25" s="2">
        <v>630</v>
      </c>
      <c r="N25" s="2">
        <v>355</v>
      </c>
    </row>
    <row r="26" spans="1:14" x14ac:dyDescent="0.2">
      <c r="A26" s="10">
        <v>40848</v>
      </c>
      <c r="B26">
        <v>570</v>
      </c>
      <c r="C26">
        <v>436</v>
      </c>
      <c r="D26">
        <v>680</v>
      </c>
      <c r="E26">
        <v>250</v>
      </c>
      <c r="F26">
        <v>0</v>
      </c>
      <c r="G26">
        <f t="shared" si="0"/>
        <v>1936</v>
      </c>
      <c r="I26" s="70" t="s">
        <v>161</v>
      </c>
      <c r="J26" s="2">
        <v>6730</v>
      </c>
      <c r="K26" s="2">
        <v>2800</v>
      </c>
      <c r="L26" s="2">
        <v>1760</v>
      </c>
      <c r="M26" s="2">
        <v>753</v>
      </c>
      <c r="N26" s="2">
        <v>386</v>
      </c>
    </row>
    <row r="27" spans="1:14" x14ac:dyDescent="0.2">
      <c r="A27" s="10">
        <v>40878</v>
      </c>
      <c r="B27">
        <v>533</v>
      </c>
      <c r="C27">
        <v>420</v>
      </c>
      <c r="D27">
        <v>657</v>
      </c>
      <c r="E27">
        <v>240</v>
      </c>
      <c r="F27">
        <v>0</v>
      </c>
      <c r="G27">
        <f t="shared" si="0"/>
        <v>1850</v>
      </c>
      <c r="I27" s="70" t="s">
        <v>162</v>
      </c>
      <c r="J27" s="2">
        <v>6964</v>
      </c>
      <c r="K27" s="2">
        <v>2932</v>
      </c>
      <c r="L27" s="2">
        <v>1700</v>
      </c>
      <c r="M27" s="2">
        <v>760</v>
      </c>
      <c r="N27" s="2">
        <v>403</v>
      </c>
    </row>
    <row r="28" spans="1:14" x14ac:dyDescent="0.2">
      <c r="A28" s="10">
        <v>40909</v>
      </c>
      <c r="B28">
        <v>620</v>
      </c>
      <c r="C28">
        <v>510</v>
      </c>
      <c r="D28">
        <v>610</v>
      </c>
      <c r="E28">
        <v>250</v>
      </c>
      <c r="F28">
        <v>10</v>
      </c>
      <c r="G28">
        <f t="shared" si="0"/>
        <v>2000</v>
      </c>
      <c r="I28" s="70" t="s">
        <v>163</v>
      </c>
      <c r="J28" s="2">
        <v>6134</v>
      </c>
      <c r="K28" s="2">
        <v>2752</v>
      </c>
      <c r="L28" s="2">
        <v>1537</v>
      </c>
      <c r="M28" s="2">
        <v>600</v>
      </c>
      <c r="N28" s="2">
        <v>400</v>
      </c>
    </row>
    <row r="29" spans="1:14" x14ac:dyDescent="0.2">
      <c r="A29" s="10">
        <v>40940</v>
      </c>
      <c r="B29">
        <v>792</v>
      </c>
      <c r="C29">
        <v>590</v>
      </c>
      <c r="D29">
        <v>680</v>
      </c>
      <c r="E29">
        <v>250</v>
      </c>
      <c r="F29">
        <v>12</v>
      </c>
      <c r="G29">
        <f t="shared" si="0"/>
        <v>2324</v>
      </c>
      <c r="I29" s="69" t="s">
        <v>158</v>
      </c>
      <c r="J29" s="2">
        <v>64502</v>
      </c>
      <c r="K29" s="2">
        <v>35901</v>
      </c>
      <c r="L29" s="2">
        <v>38878</v>
      </c>
      <c r="M29" s="2">
        <v>16331</v>
      </c>
      <c r="N29" s="2">
        <v>2799</v>
      </c>
    </row>
    <row r="30" spans="1:14" x14ac:dyDescent="0.2">
      <c r="A30" s="10">
        <v>40969</v>
      </c>
      <c r="B30">
        <v>890</v>
      </c>
      <c r="C30">
        <v>610</v>
      </c>
      <c r="D30">
        <v>730</v>
      </c>
      <c r="E30">
        <v>260</v>
      </c>
      <c r="F30">
        <v>20</v>
      </c>
      <c r="G30">
        <f t="shared" si="0"/>
        <v>2510</v>
      </c>
    </row>
    <row r="31" spans="1:14" x14ac:dyDescent="0.2">
      <c r="A31" s="10">
        <v>41000</v>
      </c>
      <c r="B31">
        <v>960</v>
      </c>
      <c r="C31">
        <v>600</v>
      </c>
      <c r="D31">
        <v>820</v>
      </c>
      <c r="E31">
        <v>270</v>
      </c>
      <c r="F31">
        <v>22</v>
      </c>
      <c r="G31">
        <f t="shared" si="0"/>
        <v>2672</v>
      </c>
    </row>
    <row r="32" spans="1:14" x14ac:dyDescent="0.2">
      <c r="A32" s="10">
        <v>41030</v>
      </c>
      <c r="B32">
        <v>1040</v>
      </c>
      <c r="C32">
        <v>620</v>
      </c>
      <c r="D32">
        <v>810</v>
      </c>
      <c r="E32">
        <v>290</v>
      </c>
      <c r="F32">
        <v>20</v>
      </c>
      <c r="G32">
        <f t="shared" si="0"/>
        <v>2780</v>
      </c>
    </row>
    <row r="33" spans="1:7" x14ac:dyDescent="0.2">
      <c r="A33" s="10">
        <v>41061</v>
      </c>
      <c r="B33">
        <v>1032</v>
      </c>
      <c r="C33">
        <v>640</v>
      </c>
      <c r="D33">
        <v>807</v>
      </c>
      <c r="E33">
        <v>310</v>
      </c>
      <c r="F33">
        <v>24</v>
      </c>
      <c r="G33">
        <f t="shared" si="0"/>
        <v>2813</v>
      </c>
    </row>
    <row r="34" spans="1:7" x14ac:dyDescent="0.2">
      <c r="A34" s="10">
        <v>41091</v>
      </c>
      <c r="B34">
        <v>1006</v>
      </c>
      <c r="C34">
        <v>590</v>
      </c>
      <c r="D34">
        <v>760</v>
      </c>
      <c r="E34">
        <v>340</v>
      </c>
      <c r="F34">
        <v>20</v>
      </c>
      <c r="G34">
        <f t="shared" si="0"/>
        <v>2716</v>
      </c>
    </row>
    <row r="35" spans="1:7" x14ac:dyDescent="0.2">
      <c r="A35" s="10">
        <v>41122</v>
      </c>
      <c r="B35">
        <v>910</v>
      </c>
      <c r="C35">
        <v>600</v>
      </c>
      <c r="D35">
        <v>720</v>
      </c>
      <c r="E35">
        <v>320</v>
      </c>
      <c r="F35">
        <v>31</v>
      </c>
      <c r="G35">
        <f t="shared" si="0"/>
        <v>2581</v>
      </c>
    </row>
    <row r="36" spans="1:7" x14ac:dyDescent="0.2">
      <c r="A36" s="10">
        <v>41153</v>
      </c>
      <c r="B36">
        <v>803</v>
      </c>
      <c r="C36">
        <v>670</v>
      </c>
      <c r="D36">
        <v>660</v>
      </c>
      <c r="E36">
        <v>313</v>
      </c>
      <c r="F36">
        <v>30</v>
      </c>
      <c r="G36">
        <f t="shared" ref="G36:G63" si="1">SUM(B36:F36)</f>
        <v>2476</v>
      </c>
    </row>
    <row r="37" spans="1:7" x14ac:dyDescent="0.2">
      <c r="A37" s="10">
        <v>41183</v>
      </c>
      <c r="B37">
        <v>730</v>
      </c>
      <c r="C37">
        <v>630</v>
      </c>
      <c r="D37">
        <v>630</v>
      </c>
      <c r="E37">
        <v>290</v>
      </c>
      <c r="F37">
        <v>37</v>
      </c>
      <c r="G37">
        <f t="shared" si="1"/>
        <v>2317</v>
      </c>
    </row>
    <row r="38" spans="1:7" x14ac:dyDescent="0.2">
      <c r="A38" s="10">
        <v>41214</v>
      </c>
      <c r="B38">
        <v>699</v>
      </c>
      <c r="C38">
        <v>710</v>
      </c>
      <c r="D38">
        <v>603</v>
      </c>
      <c r="E38">
        <v>280</v>
      </c>
      <c r="F38">
        <v>32</v>
      </c>
      <c r="G38">
        <f t="shared" si="1"/>
        <v>2324</v>
      </c>
    </row>
    <row r="39" spans="1:7" x14ac:dyDescent="0.2">
      <c r="A39" s="10">
        <v>41244</v>
      </c>
      <c r="B39">
        <v>647</v>
      </c>
      <c r="C39">
        <v>570</v>
      </c>
      <c r="D39">
        <v>570</v>
      </c>
      <c r="E39">
        <v>260</v>
      </c>
      <c r="F39">
        <v>33</v>
      </c>
      <c r="G39">
        <f t="shared" si="1"/>
        <v>2080</v>
      </c>
    </row>
    <row r="40" spans="1:7" x14ac:dyDescent="0.2">
      <c r="A40" s="10">
        <v>41275</v>
      </c>
      <c r="B40">
        <v>730</v>
      </c>
      <c r="C40">
        <v>650</v>
      </c>
      <c r="D40">
        <v>500</v>
      </c>
      <c r="E40">
        <v>287</v>
      </c>
      <c r="F40">
        <v>35</v>
      </c>
      <c r="G40">
        <f t="shared" si="1"/>
        <v>2202</v>
      </c>
    </row>
    <row r="41" spans="1:7" x14ac:dyDescent="0.2">
      <c r="A41" s="10">
        <v>41306</v>
      </c>
      <c r="B41">
        <v>930</v>
      </c>
      <c r="C41">
        <v>680</v>
      </c>
      <c r="D41">
        <v>590</v>
      </c>
      <c r="E41">
        <v>290</v>
      </c>
      <c r="F41">
        <v>50</v>
      </c>
      <c r="G41">
        <f t="shared" si="1"/>
        <v>2540</v>
      </c>
    </row>
    <row r="42" spans="1:7" x14ac:dyDescent="0.2">
      <c r="A42" s="10">
        <v>41334</v>
      </c>
      <c r="B42">
        <v>1160</v>
      </c>
      <c r="C42">
        <v>724</v>
      </c>
      <c r="D42">
        <v>620</v>
      </c>
      <c r="E42">
        <v>300</v>
      </c>
      <c r="F42">
        <v>63</v>
      </c>
      <c r="G42">
        <f t="shared" si="1"/>
        <v>2867</v>
      </c>
    </row>
    <row r="43" spans="1:7" x14ac:dyDescent="0.2">
      <c r="A43" s="10">
        <v>41365</v>
      </c>
      <c r="B43">
        <v>1510</v>
      </c>
      <c r="C43">
        <v>730</v>
      </c>
      <c r="D43">
        <v>730</v>
      </c>
      <c r="E43">
        <v>310</v>
      </c>
      <c r="F43">
        <v>68</v>
      </c>
      <c r="G43">
        <f t="shared" si="1"/>
        <v>3348</v>
      </c>
    </row>
    <row r="44" spans="1:7" x14ac:dyDescent="0.2">
      <c r="A44" s="10">
        <v>41395</v>
      </c>
      <c r="B44">
        <v>1650</v>
      </c>
      <c r="C44">
        <v>760</v>
      </c>
      <c r="D44">
        <v>740</v>
      </c>
      <c r="E44">
        <v>330</v>
      </c>
      <c r="F44">
        <v>70</v>
      </c>
      <c r="G44">
        <f t="shared" si="1"/>
        <v>3550</v>
      </c>
    </row>
    <row r="45" spans="1:7" x14ac:dyDescent="0.2">
      <c r="A45" s="10">
        <v>41426</v>
      </c>
      <c r="B45">
        <v>1490</v>
      </c>
      <c r="C45">
        <v>800</v>
      </c>
      <c r="D45">
        <v>720</v>
      </c>
      <c r="E45">
        <v>340</v>
      </c>
      <c r="F45">
        <v>82</v>
      </c>
      <c r="G45">
        <f t="shared" si="1"/>
        <v>3432</v>
      </c>
    </row>
    <row r="46" spans="1:7" x14ac:dyDescent="0.2">
      <c r="A46" s="10">
        <v>41456</v>
      </c>
      <c r="B46">
        <v>1460</v>
      </c>
      <c r="C46">
        <v>840</v>
      </c>
      <c r="D46">
        <v>670</v>
      </c>
      <c r="E46">
        <v>350</v>
      </c>
      <c r="F46">
        <v>80</v>
      </c>
      <c r="G46">
        <f t="shared" si="1"/>
        <v>3400</v>
      </c>
    </row>
    <row r="47" spans="1:7" x14ac:dyDescent="0.2">
      <c r="A47" s="10">
        <v>41487</v>
      </c>
      <c r="B47">
        <v>1390</v>
      </c>
      <c r="C47">
        <v>830</v>
      </c>
      <c r="D47">
        <v>610</v>
      </c>
      <c r="E47">
        <v>341</v>
      </c>
      <c r="F47">
        <v>90</v>
      </c>
      <c r="G47">
        <f t="shared" si="1"/>
        <v>3261</v>
      </c>
    </row>
    <row r="48" spans="1:7" x14ac:dyDescent="0.2">
      <c r="A48" s="10">
        <v>41518</v>
      </c>
      <c r="B48">
        <v>1360</v>
      </c>
      <c r="C48">
        <v>820</v>
      </c>
      <c r="D48">
        <v>599</v>
      </c>
      <c r="E48">
        <v>330</v>
      </c>
      <c r="F48">
        <v>100</v>
      </c>
      <c r="G48">
        <f t="shared" si="1"/>
        <v>3209</v>
      </c>
    </row>
    <row r="49" spans="1:7" x14ac:dyDescent="0.2">
      <c r="A49" s="10">
        <v>41548</v>
      </c>
      <c r="B49">
        <v>1340</v>
      </c>
      <c r="C49">
        <v>810</v>
      </c>
      <c r="D49">
        <v>560</v>
      </c>
      <c r="E49">
        <v>320</v>
      </c>
      <c r="F49">
        <v>102</v>
      </c>
      <c r="G49">
        <f t="shared" si="1"/>
        <v>3132</v>
      </c>
    </row>
    <row r="50" spans="1:7" x14ac:dyDescent="0.2">
      <c r="A50" s="10">
        <v>41579</v>
      </c>
      <c r="B50">
        <v>1240</v>
      </c>
      <c r="C50">
        <v>827</v>
      </c>
      <c r="D50">
        <v>550</v>
      </c>
      <c r="E50">
        <v>300</v>
      </c>
      <c r="F50">
        <v>110</v>
      </c>
      <c r="G50">
        <f t="shared" si="1"/>
        <v>3027</v>
      </c>
    </row>
    <row r="51" spans="1:7" x14ac:dyDescent="0.2">
      <c r="A51" s="10">
        <v>41609</v>
      </c>
      <c r="B51">
        <v>1103</v>
      </c>
      <c r="C51">
        <v>750</v>
      </c>
      <c r="D51">
        <v>520</v>
      </c>
      <c r="E51">
        <v>290</v>
      </c>
      <c r="F51">
        <v>114</v>
      </c>
      <c r="G51">
        <f t="shared" si="1"/>
        <v>2777</v>
      </c>
    </row>
    <row r="52" spans="1:7" x14ac:dyDescent="0.2">
      <c r="A52" s="10">
        <v>41640</v>
      </c>
      <c r="B52">
        <v>1250</v>
      </c>
      <c r="C52">
        <v>780</v>
      </c>
      <c r="D52">
        <v>480</v>
      </c>
      <c r="E52">
        <v>200</v>
      </c>
      <c r="F52">
        <v>111</v>
      </c>
      <c r="G52">
        <f t="shared" si="1"/>
        <v>2821</v>
      </c>
    </row>
    <row r="53" spans="1:7" x14ac:dyDescent="0.2">
      <c r="A53" s="10">
        <v>41671</v>
      </c>
      <c r="B53">
        <v>1550</v>
      </c>
      <c r="C53">
        <v>805</v>
      </c>
      <c r="D53">
        <v>523</v>
      </c>
      <c r="E53">
        <v>210</v>
      </c>
      <c r="F53">
        <v>121</v>
      </c>
      <c r="G53">
        <f t="shared" si="1"/>
        <v>3209</v>
      </c>
    </row>
    <row r="54" spans="1:7" x14ac:dyDescent="0.2">
      <c r="A54" s="10">
        <v>41699</v>
      </c>
      <c r="B54">
        <v>1820</v>
      </c>
      <c r="C54">
        <v>830</v>
      </c>
      <c r="D54">
        <v>560</v>
      </c>
      <c r="E54">
        <v>220</v>
      </c>
      <c r="F54">
        <v>123</v>
      </c>
      <c r="G54">
        <f t="shared" si="1"/>
        <v>3553</v>
      </c>
    </row>
    <row r="55" spans="1:7" x14ac:dyDescent="0.2">
      <c r="A55" s="10">
        <v>41730</v>
      </c>
      <c r="B55">
        <v>2010</v>
      </c>
      <c r="C55">
        <v>890</v>
      </c>
      <c r="D55">
        <v>570</v>
      </c>
      <c r="E55">
        <v>230</v>
      </c>
      <c r="F55">
        <v>120</v>
      </c>
      <c r="G55">
        <f t="shared" si="1"/>
        <v>3820</v>
      </c>
    </row>
    <row r="56" spans="1:7" x14ac:dyDescent="0.2">
      <c r="A56" s="10">
        <v>41760</v>
      </c>
      <c r="B56">
        <v>2230</v>
      </c>
      <c r="C56">
        <v>930</v>
      </c>
      <c r="D56">
        <v>590</v>
      </c>
      <c r="E56">
        <v>253</v>
      </c>
      <c r="F56">
        <v>130</v>
      </c>
      <c r="G56">
        <f t="shared" si="1"/>
        <v>4133</v>
      </c>
    </row>
    <row r="57" spans="1:7" x14ac:dyDescent="0.2">
      <c r="A57" s="10">
        <v>41791</v>
      </c>
      <c r="B57">
        <v>2490</v>
      </c>
      <c r="C57">
        <v>980</v>
      </c>
      <c r="D57">
        <v>600</v>
      </c>
      <c r="E57">
        <v>270</v>
      </c>
      <c r="F57">
        <v>136</v>
      </c>
      <c r="G57">
        <f t="shared" si="1"/>
        <v>4476</v>
      </c>
    </row>
    <row r="58" spans="1:7" x14ac:dyDescent="0.2">
      <c r="A58" s="10">
        <v>41821</v>
      </c>
      <c r="B58">
        <v>2440</v>
      </c>
      <c r="C58">
        <v>1002</v>
      </c>
      <c r="D58">
        <v>580</v>
      </c>
      <c r="E58">
        <v>280</v>
      </c>
      <c r="F58">
        <v>134</v>
      </c>
      <c r="G58">
        <f t="shared" si="1"/>
        <v>4436</v>
      </c>
    </row>
    <row r="59" spans="1:7" x14ac:dyDescent="0.2">
      <c r="A59" s="10">
        <v>41852</v>
      </c>
      <c r="B59">
        <v>2334</v>
      </c>
      <c r="C59">
        <v>970</v>
      </c>
      <c r="D59">
        <v>570</v>
      </c>
      <c r="E59">
        <v>250</v>
      </c>
      <c r="F59">
        <v>132</v>
      </c>
      <c r="G59">
        <f t="shared" si="1"/>
        <v>4256</v>
      </c>
    </row>
    <row r="60" spans="1:7" x14ac:dyDescent="0.2">
      <c r="A60" s="10">
        <v>41883</v>
      </c>
      <c r="B60">
        <v>2190</v>
      </c>
      <c r="C60">
        <v>960</v>
      </c>
      <c r="D60">
        <v>550</v>
      </c>
      <c r="E60">
        <v>230</v>
      </c>
      <c r="F60">
        <v>137</v>
      </c>
      <c r="G60">
        <f t="shared" si="1"/>
        <v>4067</v>
      </c>
    </row>
    <row r="61" spans="1:7" x14ac:dyDescent="0.2">
      <c r="A61" s="10">
        <v>41913</v>
      </c>
      <c r="B61">
        <v>2080</v>
      </c>
      <c r="C61">
        <v>930</v>
      </c>
      <c r="D61">
        <v>530</v>
      </c>
      <c r="E61">
        <v>220</v>
      </c>
      <c r="F61">
        <v>130</v>
      </c>
      <c r="G61">
        <f t="shared" si="1"/>
        <v>3890</v>
      </c>
    </row>
    <row r="62" spans="1:7" x14ac:dyDescent="0.2">
      <c r="A62" s="10">
        <v>41944</v>
      </c>
      <c r="B62">
        <v>2050</v>
      </c>
      <c r="C62">
        <v>920</v>
      </c>
      <c r="D62">
        <v>517</v>
      </c>
      <c r="E62">
        <v>190</v>
      </c>
      <c r="F62">
        <v>139</v>
      </c>
      <c r="G62">
        <f t="shared" si="1"/>
        <v>3816</v>
      </c>
    </row>
    <row r="63" spans="1:7" x14ac:dyDescent="0.2">
      <c r="A63" s="10">
        <v>41974</v>
      </c>
      <c r="B63">
        <v>2004</v>
      </c>
      <c r="C63">
        <v>902</v>
      </c>
      <c r="D63">
        <v>490</v>
      </c>
      <c r="E63">
        <v>190</v>
      </c>
      <c r="F63">
        <v>131</v>
      </c>
      <c r="G63">
        <f t="shared" si="1"/>
        <v>3717</v>
      </c>
    </row>
  </sheetData>
  <phoneticPr fontId="0" type="noConversion"/>
  <pageMargins left="0.75" right="0.75" top="1" bottom="1" header="0.5" footer="0.5"/>
  <pageSetup scale="79" orientation="portrait" horizontalDpi="4294967292" verticalDpi="4294967292"/>
  <headerFooter alignWithMargins="0"/>
  <ignoredErrors>
    <ignoredError sqref="G4:G39 G40:G63" formulaRange="1"/>
  </ignoredError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F63"/>
  <sheetViews>
    <sheetView workbookViewId="0">
      <selection activeCell="Q3" sqref="Q3"/>
    </sheetView>
  </sheetViews>
  <sheetFormatPr defaultColWidth="8.7109375" defaultRowHeight="12.75" x14ac:dyDescent="0.2"/>
  <cols>
    <col min="1" max="1" width="8.7109375" style="8" customWidth="1"/>
    <col min="2" max="2" width="20.140625" bestFit="1" customWidth="1"/>
    <col min="3" max="3" width="16.42578125" bestFit="1" customWidth="1"/>
    <col min="4" max="4" width="8" bestFit="1" customWidth="1"/>
    <col min="5" max="5" width="10.42578125" customWidth="1"/>
    <col min="6" max="6" width="15" bestFit="1" customWidth="1"/>
  </cols>
  <sheetData>
    <row r="1" spans="1:6" x14ac:dyDescent="0.2">
      <c r="A1" s="14" t="s">
        <v>17</v>
      </c>
      <c r="B1" s="7"/>
    </row>
    <row r="3" spans="1:6" ht="13.5" thickBot="1" x14ac:dyDescent="0.25">
      <c r="A3" s="28" t="s">
        <v>41</v>
      </c>
      <c r="B3" s="28" t="s">
        <v>68</v>
      </c>
      <c r="C3" s="28" t="s">
        <v>70</v>
      </c>
      <c r="D3" s="28" t="s">
        <v>51</v>
      </c>
      <c r="F3" s="8"/>
    </row>
    <row r="4" spans="1:6" ht="13.5" thickTop="1" x14ac:dyDescent="0.2">
      <c r="A4" s="10">
        <v>40179</v>
      </c>
      <c r="B4">
        <v>1086</v>
      </c>
      <c r="C4">
        <v>1069</v>
      </c>
      <c r="D4" s="11">
        <f>C4/B4</f>
        <v>0.98434622467771637</v>
      </c>
    </row>
    <row r="5" spans="1:6" x14ac:dyDescent="0.2">
      <c r="A5" s="10">
        <v>40210</v>
      </c>
      <c r="B5">
        <v>1101</v>
      </c>
      <c r="C5">
        <v>1080</v>
      </c>
      <c r="D5" s="11">
        <f t="shared" ref="D5:D63" si="0">C5/B5</f>
        <v>0.98092643051771122</v>
      </c>
    </row>
    <row r="6" spans="1:6" x14ac:dyDescent="0.2">
      <c r="A6" s="10">
        <v>40238</v>
      </c>
      <c r="B6">
        <v>1116</v>
      </c>
      <c r="C6">
        <v>1089</v>
      </c>
      <c r="D6" s="11">
        <f t="shared" si="0"/>
        <v>0.97580645161290325</v>
      </c>
    </row>
    <row r="7" spans="1:6" x14ac:dyDescent="0.2">
      <c r="A7" s="10">
        <v>40269</v>
      </c>
      <c r="B7">
        <v>1216</v>
      </c>
      <c r="C7">
        <v>1199</v>
      </c>
      <c r="D7" s="11">
        <f t="shared" si="0"/>
        <v>0.98601973684210531</v>
      </c>
    </row>
    <row r="8" spans="1:6" x14ac:dyDescent="0.2">
      <c r="A8" s="10">
        <v>40299</v>
      </c>
      <c r="B8">
        <v>1183</v>
      </c>
      <c r="C8">
        <v>1168</v>
      </c>
      <c r="D8" s="11">
        <f t="shared" si="0"/>
        <v>0.9873203719357565</v>
      </c>
    </row>
    <row r="9" spans="1:6" x14ac:dyDescent="0.2">
      <c r="A9" s="10">
        <v>40330</v>
      </c>
      <c r="B9">
        <v>1176</v>
      </c>
      <c r="C9">
        <v>1160</v>
      </c>
      <c r="D9" s="11">
        <f t="shared" si="0"/>
        <v>0.98639455782312924</v>
      </c>
    </row>
    <row r="10" spans="1:6" x14ac:dyDescent="0.2">
      <c r="A10" s="10">
        <v>40360</v>
      </c>
      <c r="B10">
        <v>1198</v>
      </c>
      <c r="C10">
        <v>1181</v>
      </c>
      <c r="D10" s="11">
        <f t="shared" si="0"/>
        <v>0.9858096828046744</v>
      </c>
    </row>
    <row r="11" spans="1:6" x14ac:dyDescent="0.2">
      <c r="A11" s="10">
        <v>40391</v>
      </c>
      <c r="B11">
        <v>1205</v>
      </c>
      <c r="C11">
        <v>1189</v>
      </c>
      <c r="D11" s="11">
        <f t="shared" si="0"/>
        <v>0.98672199170124486</v>
      </c>
    </row>
    <row r="12" spans="1:6" x14ac:dyDescent="0.2">
      <c r="A12" s="10">
        <v>40422</v>
      </c>
      <c r="B12">
        <v>1223</v>
      </c>
      <c r="C12">
        <v>1210</v>
      </c>
      <c r="D12" s="11">
        <f t="shared" si="0"/>
        <v>0.98937040065412918</v>
      </c>
    </row>
    <row r="13" spans="1:6" x14ac:dyDescent="0.2">
      <c r="A13" s="10">
        <v>40452</v>
      </c>
      <c r="B13">
        <v>1209</v>
      </c>
      <c r="C13">
        <v>1194</v>
      </c>
      <c r="D13" s="11">
        <f t="shared" si="0"/>
        <v>0.98759305210918114</v>
      </c>
    </row>
    <row r="14" spans="1:6" x14ac:dyDescent="0.2">
      <c r="A14" s="10">
        <v>40483</v>
      </c>
      <c r="B14">
        <v>1198</v>
      </c>
      <c r="C14">
        <v>1180</v>
      </c>
      <c r="D14" s="11">
        <f t="shared" si="0"/>
        <v>0.9849749582637729</v>
      </c>
    </row>
    <row r="15" spans="1:6" x14ac:dyDescent="0.2">
      <c r="A15" s="10">
        <v>40513</v>
      </c>
      <c r="B15">
        <v>1243</v>
      </c>
      <c r="C15">
        <v>1223</v>
      </c>
      <c r="D15" s="11">
        <f t="shared" si="0"/>
        <v>0.98390989541432017</v>
      </c>
    </row>
    <row r="16" spans="1:6" x14ac:dyDescent="0.2">
      <c r="A16" s="10">
        <v>40544</v>
      </c>
      <c r="B16">
        <v>1220</v>
      </c>
      <c r="C16">
        <v>1201</v>
      </c>
      <c r="D16" s="11">
        <f t="shared" si="0"/>
        <v>0.98442622950819669</v>
      </c>
    </row>
    <row r="17" spans="1:4" x14ac:dyDescent="0.2">
      <c r="A17" s="10">
        <v>40575</v>
      </c>
      <c r="B17">
        <v>1241</v>
      </c>
      <c r="C17">
        <v>1224</v>
      </c>
      <c r="D17" s="11">
        <f t="shared" si="0"/>
        <v>0.98630136986301364</v>
      </c>
    </row>
    <row r="18" spans="1:4" x14ac:dyDescent="0.2">
      <c r="A18" s="10">
        <v>40603</v>
      </c>
      <c r="B18">
        <v>1237</v>
      </c>
      <c r="C18">
        <v>1217</v>
      </c>
      <c r="D18" s="11">
        <f t="shared" si="0"/>
        <v>0.98383185125303152</v>
      </c>
    </row>
    <row r="19" spans="1:4" x14ac:dyDescent="0.2">
      <c r="A19" s="10">
        <v>40634</v>
      </c>
      <c r="B19">
        <v>1258</v>
      </c>
      <c r="C19">
        <v>1242</v>
      </c>
      <c r="D19" s="11">
        <f t="shared" si="0"/>
        <v>0.9872813990461049</v>
      </c>
    </row>
    <row r="20" spans="1:4" x14ac:dyDescent="0.2">
      <c r="A20" s="10">
        <v>40664</v>
      </c>
      <c r="B20">
        <v>1262</v>
      </c>
      <c r="C20">
        <v>1246</v>
      </c>
      <c r="D20" s="11">
        <f t="shared" si="0"/>
        <v>0.98732171156893822</v>
      </c>
    </row>
    <row r="21" spans="1:4" x14ac:dyDescent="0.2">
      <c r="A21" s="10">
        <v>40695</v>
      </c>
      <c r="B21">
        <v>1227</v>
      </c>
      <c r="C21">
        <v>1212</v>
      </c>
      <c r="D21" s="11">
        <f t="shared" si="0"/>
        <v>0.98777506112469438</v>
      </c>
    </row>
    <row r="22" spans="1:4" x14ac:dyDescent="0.2">
      <c r="A22" s="10">
        <v>40725</v>
      </c>
      <c r="B22">
        <v>1243</v>
      </c>
      <c r="C22">
        <v>1227</v>
      </c>
      <c r="D22" s="11">
        <f t="shared" si="0"/>
        <v>0.98712791633145613</v>
      </c>
    </row>
    <row r="23" spans="1:4" x14ac:dyDescent="0.2">
      <c r="A23" s="10">
        <v>40756</v>
      </c>
      <c r="B23">
        <v>1281</v>
      </c>
      <c r="C23">
        <v>1264</v>
      </c>
      <c r="D23" s="11">
        <f t="shared" si="0"/>
        <v>0.98672911787665885</v>
      </c>
    </row>
    <row r="24" spans="1:4" x14ac:dyDescent="0.2">
      <c r="A24" s="10">
        <v>40787</v>
      </c>
      <c r="B24">
        <v>1272</v>
      </c>
      <c r="C24">
        <v>1254</v>
      </c>
      <c r="D24" s="11">
        <f t="shared" si="0"/>
        <v>0.98584905660377353</v>
      </c>
    </row>
    <row r="25" spans="1:4" x14ac:dyDescent="0.2">
      <c r="A25" s="10">
        <v>40817</v>
      </c>
      <c r="B25">
        <v>1295</v>
      </c>
      <c r="C25">
        <v>1278</v>
      </c>
      <c r="D25" s="11">
        <f t="shared" si="0"/>
        <v>0.98687258687258683</v>
      </c>
    </row>
    <row r="26" spans="1:4" x14ac:dyDescent="0.2">
      <c r="A26" s="10">
        <v>40848</v>
      </c>
      <c r="B26">
        <v>1298</v>
      </c>
      <c r="C26">
        <v>1281</v>
      </c>
      <c r="D26" s="11">
        <f t="shared" si="0"/>
        <v>0.98690292758089371</v>
      </c>
    </row>
    <row r="27" spans="1:4" x14ac:dyDescent="0.2">
      <c r="A27" s="10">
        <v>40878</v>
      </c>
      <c r="B27">
        <v>1318</v>
      </c>
      <c r="C27">
        <v>1296</v>
      </c>
      <c r="D27" s="11">
        <f t="shared" si="0"/>
        <v>0.98330804248861914</v>
      </c>
    </row>
    <row r="28" spans="1:4" x14ac:dyDescent="0.2">
      <c r="A28" s="10">
        <v>40909</v>
      </c>
      <c r="B28">
        <v>1281</v>
      </c>
      <c r="C28">
        <v>1264</v>
      </c>
      <c r="D28" s="11">
        <f t="shared" si="0"/>
        <v>0.98672911787665885</v>
      </c>
    </row>
    <row r="29" spans="1:4" x14ac:dyDescent="0.2">
      <c r="A29" s="10">
        <v>40940</v>
      </c>
      <c r="B29">
        <v>1320</v>
      </c>
      <c r="C29">
        <v>1304</v>
      </c>
      <c r="D29" s="11">
        <f t="shared" si="0"/>
        <v>0.98787878787878791</v>
      </c>
    </row>
    <row r="30" spans="1:4" x14ac:dyDescent="0.2">
      <c r="A30" s="10">
        <v>40969</v>
      </c>
      <c r="B30">
        <v>1352</v>
      </c>
      <c r="C30">
        <v>1334</v>
      </c>
      <c r="D30" s="11">
        <f t="shared" si="0"/>
        <v>0.98668639053254437</v>
      </c>
    </row>
    <row r="31" spans="1:4" x14ac:dyDescent="0.2">
      <c r="A31" s="10">
        <v>41000</v>
      </c>
      <c r="B31">
        <v>1336</v>
      </c>
      <c r="C31">
        <v>1320</v>
      </c>
      <c r="D31" s="11">
        <f t="shared" si="0"/>
        <v>0.9880239520958084</v>
      </c>
    </row>
    <row r="32" spans="1:4" x14ac:dyDescent="0.2">
      <c r="A32" s="10">
        <v>41030</v>
      </c>
      <c r="B32">
        <v>1291</v>
      </c>
      <c r="C32">
        <v>1276</v>
      </c>
      <c r="D32" s="11">
        <f t="shared" si="0"/>
        <v>0.98838109992254064</v>
      </c>
    </row>
    <row r="33" spans="1:4" x14ac:dyDescent="0.2">
      <c r="A33" s="10">
        <v>41061</v>
      </c>
      <c r="B33">
        <v>1342</v>
      </c>
      <c r="C33">
        <v>1326</v>
      </c>
      <c r="D33" s="11">
        <f t="shared" si="0"/>
        <v>0.98807749627421759</v>
      </c>
    </row>
    <row r="34" spans="1:4" x14ac:dyDescent="0.2">
      <c r="A34" s="10">
        <v>41091</v>
      </c>
      <c r="B34">
        <v>1352</v>
      </c>
      <c r="C34">
        <v>1337</v>
      </c>
      <c r="D34" s="11">
        <f t="shared" si="0"/>
        <v>0.98890532544378695</v>
      </c>
    </row>
    <row r="35" spans="1:4" x14ac:dyDescent="0.2">
      <c r="A35" s="10">
        <v>41122</v>
      </c>
      <c r="B35">
        <v>1377</v>
      </c>
      <c r="C35">
        <v>1360</v>
      </c>
      <c r="D35" s="11">
        <f t="shared" si="0"/>
        <v>0.98765432098765427</v>
      </c>
    </row>
    <row r="36" spans="1:4" x14ac:dyDescent="0.2">
      <c r="A36" s="10">
        <v>41153</v>
      </c>
      <c r="B36">
        <v>1385</v>
      </c>
      <c r="C36">
        <v>1368</v>
      </c>
      <c r="D36" s="11">
        <f t="shared" si="0"/>
        <v>0.98772563176895312</v>
      </c>
    </row>
    <row r="37" spans="1:4" x14ac:dyDescent="0.2">
      <c r="A37" s="10">
        <v>41183</v>
      </c>
      <c r="B37">
        <v>1356</v>
      </c>
      <c r="C37">
        <v>1338</v>
      </c>
      <c r="D37" s="11">
        <f t="shared" si="0"/>
        <v>0.98672566371681414</v>
      </c>
    </row>
    <row r="38" spans="1:4" x14ac:dyDescent="0.2">
      <c r="A38" s="10">
        <v>41214</v>
      </c>
      <c r="B38">
        <v>1362</v>
      </c>
      <c r="C38">
        <v>1346</v>
      </c>
      <c r="D38" s="11">
        <f t="shared" si="0"/>
        <v>0.98825256975036713</v>
      </c>
    </row>
    <row r="39" spans="1:4" x14ac:dyDescent="0.2">
      <c r="A39" s="10">
        <v>41244</v>
      </c>
      <c r="B39">
        <v>1349</v>
      </c>
      <c r="C39">
        <v>1333</v>
      </c>
      <c r="D39" s="11">
        <f t="shared" si="0"/>
        <v>0.98813936249073386</v>
      </c>
    </row>
    <row r="40" spans="1:4" x14ac:dyDescent="0.2">
      <c r="A40" s="10">
        <v>41275</v>
      </c>
      <c r="B40">
        <v>1386</v>
      </c>
      <c r="C40">
        <v>1371</v>
      </c>
      <c r="D40" s="11">
        <f t="shared" si="0"/>
        <v>0.98917748917748916</v>
      </c>
    </row>
    <row r="41" spans="1:4" x14ac:dyDescent="0.2">
      <c r="A41" s="10">
        <v>41306</v>
      </c>
      <c r="B41">
        <v>1358</v>
      </c>
      <c r="C41">
        <v>1342</v>
      </c>
      <c r="D41" s="11">
        <f t="shared" si="0"/>
        <v>0.98821796759941094</v>
      </c>
    </row>
    <row r="42" spans="1:4" x14ac:dyDescent="0.2">
      <c r="A42" s="10">
        <v>41334</v>
      </c>
      <c r="B42">
        <v>1371</v>
      </c>
      <c r="C42">
        <v>1356</v>
      </c>
      <c r="D42" s="11">
        <f t="shared" si="0"/>
        <v>0.98905908096280093</v>
      </c>
    </row>
    <row r="43" spans="1:4" x14ac:dyDescent="0.2">
      <c r="A43" s="10">
        <v>41365</v>
      </c>
      <c r="B43">
        <v>1362</v>
      </c>
      <c r="C43">
        <v>1348</v>
      </c>
      <c r="D43" s="11">
        <f t="shared" si="0"/>
        <v>0.98972099853157125</v>
      </c>
    </row>
    <row r="44" spans="1:4" x14ac:dyDescent="0.2">
      <c r="A44" s="10">
        <v>41395</v>
      </c>
      <c r="B44">
        <v>1350</v>
      </c>
      <c r="C44">
        <v>1338</v>
      </c>
      <c r="D44" s="11">
        <f t="shared" si="0"/>
        <v>0.99111111111111116</v>
      </c>
    </row>
    <row r="45" spans="1:4" x14ac:dyDescent="0.2">
      <c r="A45" s="10">
        <v>41426</v>
      </c>
      <c r="B45">
        <v>1381</v>
      </c>
      <c r="C45">
        <v>1366</v>
      </c>
      <c r="D45" s="11">
        <f t="shared" si="0"/>
        <v>0.98913830557566984</v>
      </c>
    </row>
    <row r="46" spans="1:4" x14ac:dyDescent="0.2">
      <c r="A46" s="10">
        <v>41456</v>
      </c>
      <c r="B46">
        <v>1392</v>
      </c>
      <c r="C46">
        <v>1378</v>
      </c>
      <c r="D46" s="11">
        <f t="shared" si="0"/>
        <v>0.98994252873563215</v>
      </c>
    </row>
    <row r="47" spans="1:4" x14ac:dyDescent="0.2">
      <c r="A47" s="10">
        <v>41487</v>
      </c>
      <c r="B47">
        <v>1371</v>
      </c>
      <c r="C47">
        <v>1359</v>
      </c>
      <c r="D47" s="11">
        <f t="shared" si="0"/>
        <v>0.99124726477024072</v>
      </c>
    </row>
    <row r="48" spans="1:4" x14ac:dyDescent="0.2">
      <c r="A48" s="10">
        <v>41518</v>
      </c>
      <c r="B48">
        <v>1402</v>
      </c>
      <c r="C48">
        <v>1387</v>
      </c>
      <c r="D48" s="11">
        <f t="shared" si="0"/>
        <v>0.98930099857346643</v>
      </c>
    </row>
    <row r="49" spans="1:4" x14ac:dyDescent="0.2">
      <c r="A49" s="10">
        <v>41548</v>
      </c>
      <c r="B49">
        <v>1384</v>
      </c>
      <c r="C49">
        <v>1370</v>
      </c>
      <c r="D49" s="11">
        <f t="shared" si="0"/>
        <v>0.98988439306358378</v>
      </c>
    </row>
    <row r="50" spans="1:4" x14ac:dyDescent="0.2">
      <c r="A50" s="10">
        <v>41579</v>
      </c>
      <c r="B50">
        <v>1399</v>
      </c>
      <c r="C50">
        <v>1377</v>
      </c>
      <c r="D50" s="11">
        <f t="shared" si="0"/>
        <v>0.98427448177269483</v>
      </c>
    </row>
    <row r="51" spans="1:4" x14ac:dyDescent="0.2">
      <c r="A51" s="10">
        <v>41609</v>
      </c>
      <c r="B51">
        <v>1369</v>
      </c>
      <c r="C51">
        <v>1357</v>
      </c>
      <c r="D51" s="11">
        <f t="shared" si="0"/>
        <v>0.99123447772096418</v>
      </c>
    </row>
    <row r="52" spans="1:4" x14ac:dyDescent="0.2">
      <c r="A52" s="10">
        <v>41640</v>
      </c>
      <c r="B52">
        <v>1401</v>
      </c>
      <c r="C52">
        <v>1390</v>
      </c>
      <c r="D52" s="11">
        <f t="shared" si="0"/>
        <v>0.99214846538187007</v>
      </c>
    </row>
    <row r="53" spans="1:4" x14ac:dyDescent="0.2">
      <c r="A53" s="10">
        <v>41671</v>
      </c>
      <c r="B53">
        <v>1388</v>
      </c>
      <c r="C53">
        <v>1376</v>
      </c>
      <c r="D53" s="11">
        <f t="shared" si="0"/>
        <v>0.99135446685878958</v>
      </c>
    </row>
    <row r="54" spans="1:4" x14ac:dyDescent="0.2">
      <c r="A54" s="10">
        <v>41699</v>
      </c>
      <c r="B54">
        <v>1395</v>
      </c>
      <c r="C54">
        <v>1385</v>
      </c>
      <c r="D54" s="11">
        <f t="shared" si="0"/>
        <v>0.99283154121863804</v>
      </c>
    </row>
    <row r="55" spans="1:4" x14ac:dyDescent="0.2">
      <c r="A55" s="10">
        <v>41730</v>
      </c>
      <c r="B55">
        <v>1412</v>
      </c>
      <c r="C55">
        <v>1401</v>
      </c>
      <c r="D55" s="11">
        <f t="shared" si="0"/>
        <v>0.99220963172804533</v>
      </c>
    </row>
    <row r="56" spans="1:4" x14ac:dyDescent="0.2">
      <c r="A56" s="10">
        <v>41760</v>
      </c>
      <c r="B56">
        <v>1403</v>
      </c>
      <c r="C56">
        <v>1392</v>
      </c>
      <c r="D56" s="11">
        <f t="shared" si="0"/>
        <v>0.99215965787598004</v>
      </c>
    </row>
    <row r="57" spans="1:4" x14ac:dyDescent="0.2">
      <c r="A57" s="10">
        <v>41791</v>
      </c>
      <c r="B57">
        <v>1415</v>
      </c>
      <c r="C57">
        <v>1402</v>
      </c>
      <c r="D57" s="11">
        <f t="shared" si="0"/>
        <v>0.99081272084805649</v>
      </c>
    </row>
    <row r="58" spans="1:4" x14ac:dyDescent="0.2">
      <c r="A58" s="10">
        <v>41821</v>
      </c>
      <c r="B58">
        <v>1426</v>
      </c>
      <c r="C58">
        <v>1415</v>
      </c>
      <c r="D58" s="11">
        <f t="shared" si="0"/>
        <v>0.99228611500701258</v>
      </c>
    </row>
    <row r="59" spans="1:4" x14ac:dyDescent="0.2">
      <c r="A59" s="10">
        <v>41852</v>
      </c>
      <c r="B59">
        <v>1431</v>
      </c>
      <c r="C59">
        <v>1420</v>
      </c>
      <c r="D59" s="11">
        <f t="shared" si="0"/>
        <v>0.99231306778476591</v>
      </c>
    </row>
    <row r="60" spans="1:4" x14ac:dyDescent="0.2">
      <c r="A60" s="10">
        <v>41883</v>
      </c>
      <c r="B60">
        <v>1445</v>
      </c>
      <c r="C60">
        <v>1426</v>
      </c>
      <c r="D60" s="11">
        <f t="shared" si="0"/>
        <v>0.98685121107266438</v>
      </c>
    </row>
    <row r="61" spans="1:4" x14ac:dyDescent="0.2">
      <c r="A61" s="10">
        <v>41913</v>
      </c>
      <c r="B61">
        <v>1425</v>
      </c>
      <c r="C61">
        <v>1414</v>
      </c>
      <c r="D61" s="11">
        <f t="shared" si="0"/>
        <v>0.99228070175438599</v>
      </c>
    </row>
    <row r="62" spans="1:4" x14ac:dyDescent="0.2">
      <c r="A62" s="10">
        <v>41944</v>
      </c>
      <c r="B62">
        <v>1413</v>
      </c>
      <c r="C62">
        <v>1403</v>
      </c>
      <c r="D62" s="11">
        <f t="shared" si="0"/>
        <v>0.99292285916489742</v>
      </c>
    </row>
    <row r="63" spans="1:4" x14ac:dyDescent="0.2">
      <c r="A63" s="10">
        <v>41974</v>
      </c>
      <c r="B63">
        <v>1456</v>
      </c>
      <c r="C63">
        <v>1427</v>
      </c>
      <c r="D63" s="11">
        <f t="shared" si="0"/>
        <v>0.98008241758241754</v>
      </c>
    </row>
  </sheetData>
  <phoneticPr fontId="0" type="noConversion"/>
  <pageMargins left="0.75" right="0.75" top="1" bottom="1" header="0.5" footer="0.5"/>
  <pageSetup scale="79" orientation="portrait" horizontalDpi="4294967292" verticalDpi="0"/>
  <headerFooter alignWithMargins="0"/>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F64"/>
  <sheetViews>
    <sheetView zoomScaleNormal="100" workbookViewId="0">
      <selection activeCell="R3" sqref="R3"/>
    </sheetView>
  </sheetViews>
  <sheetFormatPr defaultColWidth="8.7109375" defaultRowHeight="12.75" x14ac:dyDescent="0.2"/>
  <cols>
    <col min="1" max="1" width="11.28515625" customWidth="1"/>
    <col min="2" max="2" width="7.140625" customWidth="1"/>
  </cols>
  <sheetData>
    <row r="1" spans="1:6" x14ac:dyDescent="0.2">
      <c r="A1" s="14" t="s">
        <v>64</v>
      </c>
      <c r="B1" s="14"/>
    </row>
    <row r="2" spans="1:6" x14ac:dyDescent="0.2">
      <c r="B2" s="7"/>
    </row>
    <row r="3" spans="1:6" x14ac:dyDescent="0.2">
      <c r="A3" s="14" t="s">
        <v>112</v>
      </c>
      <c r="B3" s="7"/>
    </row>
    <row r="4" spans="1:6" ht="13.5" thickBot="1" x14ac:dyDescent="0.25">
      <c r="A4" s="28" t="s">
        <v>41</v>
      </c>
      <c r="B4" s="28">
        <v>2010</v>
      </c>
      <c r="C4" s="28">
        <v>2011</v>
      </c>
      <c r="D4" s="28">
        <v>2012</v>
      </c>
      <c r="E4" s="28">
        <v>2013</v>
      </c>
      <c r="F4" s="28">
        <v>2014</v>
      </c>
    </row>
    <row r="5" spans="1:6" ht="13.5" thickTop="1" x14ac:dyDescent="0.2">
      <c r="A5" s="10" t="s">
        <v>28</v>
      </c>
      <c r="B5">
        <v>812</v>
      </c>
      <c r="C5">
        <v>828</v>
      </c>
      <c r="D5">
        <v>824</v>
      </c>
      <c r="E5">
        <v>682</v>
      </c>
      <c r="F5">
        <v>571</v>
      </c>
    </row>
    <row r="6" spans="1:6" x14ac:dyDescent="0.2">
      <c r="A6" s="10" t="s">
        <v>29</v>
      </c>
      <c r="B6">
        <v>810</v>
      </c>
      <c r="C6">
        <v>832</v>
      </c>
      <c r="D6">
        <v>836</v>
      </c>
      <c r="E6">
        <v>695</v>
      </c>
      <c r="F6">
        <v>575</v>
      </c>
    </row>
    <row r="7" spans="1:6" x14ac:dyDescent="0.2">
      <c r="A7" s="10" t="s">
        <v>30</v>
      </c>
      <c r="B7">
        <v>813</v>
      </c>
      <c r="C7">
        <v>847</v>
      </c>
      <c r="D7">
        <v>818</v>
      </c>
      <c r="E7">
        <v>692</v>
      </c>
      <c r="F7">
        <v>547</v>
      </c>
    </row>
    <row r="8" spans="1:6" x14ac:dyDescent="0.2">
      <c r="A8" s="10" t="s">
        <v>31</v>
      </c>
      <c r="B8">
        <v>823</v>
      </c>
      <c r="C8">
        <v>839</v>
      </c>
      <c r="D8">
        <v>825</v>
      </c>
      <c r="E8">
        <v>686</v>
      </c>
      <c r="F8">
        <v>542</v>
      </c>
    </row>
    <row r="9" spans="1:6" x14ac:dyDescent="0.2">
      <c r="A9" s="10" t="s">
        <v>32</v>
      </c>
      <c r="B9">
        <v>832</v>
      </c>
      <c r="C9">
        <v>832</v>
      </c>
      <c r="D9">
        <v>804</v>
      </c>
      <c r="E9">
        <v>673</v>
      </c>
      <c r="F9">
        <v>532</v>
      </c>
    </row>
    <row r="10" spans="1:6" x14ac:dyDescent="0.2">
      <c r="A10" s="10" t="s">
        <v>33</v>
      </c>
      <c r="B10">
        <v>848</v>
      </c>
      <c r="C10">
        <v>840</v>
      </c>
      <c r="D10">
        <v>812</v>
      </c>
      <c r="E10">
        <v>681</v>
      </c>
      <c r="F10">
        <v>496</v>
      </c>
    </row>
    <row r="11" spans="1:6" x14ac:dyDescent="0.2">
      <c r="A11" s="10" t="s">
        <v>34</v>
      </c>
      <c r="B11">
        <v>837</v>
      </c>
      <c r="C11">
        <v>849</v>
      </c>
      <c r="D11">
        <v>806</v>
      </c>
      <c r="E11">
        <v>696</v>
      </c>
      <c r="F11">
        <v>472</v>
      </c>
    </row>
    <row r="12" spans="1:6" x14ac:dyDescent="0.2">
      <c r="A12" s="10" t="s">
        <v>35</v>
      </c>
      <c r="B12">
        <v>831</v>
      </c>
      <c r="C12">
        <v>857</v>
      </c>
      <c r="D12">
        <v>798</v>
      </c>
      <c r="E12">
        <v>688</v>
      </c>
      <c r="F12">
        <v>460</v>
      </c>
    </row>
    <row r="13" spans="1:6" x14ac:dyDescent="0.2">
      <c r="A13" s="10" t="s">
        <v>36</v>
      </c>
      <c r="B13">
        <v>827</v>
      </c>
      <c r="C13">
        <v>839</v>
      </c>
      <c r="D13">
        <v>804</v>
      </c>
      <c r="E13">
        <v>671</v>
      </c>
      <c r="F13">
        <v>441</v>
      </c>
    </row>
    <row r="14" spans="1:6" x14ac:dyDescent="0.2">
      <c r="A14" s="10" t="s">
        <v>37</v>
      </c>
      <c r="B14">
        <v>838</v>
      </c>
      <c r="C14">
        <v>842</v>
      </c>
      <c r="D14">
        <v>713</v>
      </c>
      <c r="E14">
        <v>645</v>
      </c>
      <c r="F14">
        <v>445</v>
      </c>
    </row>
    <row r="15" spans="1:6" x14ac:dyDescent="0.2">
      <c r="A15" s="10" t="s">
        <v>38</v>
      </c>
      <c r="B15">
        <v>826</v>
      </c>
      <c r="C15">
        <v>828</v>
      </c>
      <c r="D15">
        <v>705</v>
      </c>
      <c r="E15">
        <v>617</v>
      </c>
      <c r="F15">
        <v>438</v>
      </c>
    </row>
    <row r="16" spans="1:6" x14ac:dyDescent="0.2">
      <c r="A16" s="10" t="s">
        <v>39</v>
      </c>
      <c r="B16">
        <v>819</v>
      </c>
      <c r="C16">
        <v>816</v>
      </c>
      <c r="D16">
        <v>686</v>
      </c>
      <c r="E16">
        <v>603</v>
      </c>
      <c r="F16">
        <v>436</v>
      </c>
    </row>
    <row r="17" spans="1:1" x14ac:dyDescent="0.2">
      <c r="A17" s="1"/>
    </row>
    <row r="18" spans="1:1" x14ac:dyDescent="0.2">
      <c r="A18" s="1"/>
    </row>
    <row r="19" spans="1:1" x14ac:dyDescent="0.2">
      <c r="A19" s="1"/>
    </row>
    <row r="20" spans="1:1" x14ac:dyDescent="0.2">
      <c r="A20" s="1"/>
    </row>
    <row r="21" spans="1:1" x14ac:dyDescent="0.2">
      <c r="A21" s="1"/>
    </row>
    <row r="22" spans="1:1" x14ac:dyDescent="0.2">
      <c r="A22" s="1"/>
    </row>
    <row r="23" spans="1:1" x14ac:dyDescent="0.2">
      <c r="A23" s="1"/>
    </row>
    <row r="24" spans="1:1" x14ac:dyDescent="0.2">
      <c r="A24" s="1"/>
    </row>
    <row r="25" spans="1:1" x14ac:dyDescent="0.2">
      <c r="A25" s="1"/>
    </row>
    <row r="26" spans="1:1" x14ac:dyDescent="0.2">
      <c r="A26" s="1"/>
    </row>
    <row r="27" spans="1:1" x14ac:dyDescent="0.2">
      <c r="A27" s="1"/>
    </row>
    <row r="28" spans="1:1" x14ac:dyDescent="0.2">
      <c r="A28" s="1"/>
    </row>
    <row r="29" spans="1:1" x14ac:dyDescent="0.2">
      <c r="A29" s="1"/>
    </row>
    <row r="30" spans="1:1" x14ac:dyDescent="0.2">
      <c r="A30" s="1"/>
    </row>
    <row r="31" spans="1:1" x14ac:dyDescent="0.2">
      <c r="A31" s="1"/>
    </row>
    <row r="32" spans="1:1" x14ac:dyDescent="0.2">
      <c r="A32" s="1"/>
    </row>
    <row r="33" spans="1:1" x14ac:dyDescent="0.2">
      <c r="A33" s="1"/>
    </row>
    <row r="34" spans="1:1" x14ac:dyDescent="0.2">
      <c r="A34" s="1"/>
    </row>
    <row r="35" spans="1:1" x14ac:dyDescent="0.2">
      <c r="A35" s="1"/>
    </row>
    <row r="36" spans="1:1" x14ac:dyDescent="0.2">
      <c r="A36" s="1"/>
    </row>
    <row r="37" spans="1:1" x14ac:dyDescent="0.2">
      <c r="A37" s="1"/>
    </row>
    <row r="38" spans="1:1" x14ac:dyDescent="0.2">
      <c r="A38" s="1"/>
    </row>
    <row r="39" spans="1:1" x14ac:dyDescent="0.2">
      <c r="A39" s="1"/>
    </row>
    <row r="40" spans="1:1" x14ac:dyDescent="0.2">
      <c r="A40" s="1"/>
    </row>
    <row r="41" spans="1:1" x14ac:dyDescent="0.2">
      <c r="A41" s="1"/>
    </row>
    <row r="42" spans="1:1" x14ac:dyDescent="0.2">
      <c r="A42" s="1"/>
    </row>
    <row r="43" spans="1:1" x14ac:dyDescent="0.2">
      <c r="A43" s="1"/>
    </row>
    <row r="44" spans="1:1" x14ac:dyDescent="0.2">
      <c r="A44" s="1"/>
    </row>
    <row r="45" spans="1:1" x14ac:dyDescent="0.2">
      <c r="A45" s="1"/>
    </row>
    <row r="46" spans="1:1" x14ac:dyDescent="0.2">
      <c r="A46" s="1"/>
    </row>
    <row r="47" spans="1:1" x14ac:dyDescent="0.2">
      <c r="A47" s="1"/>
    </row>
    <row r="48" spans="1:1" x14ac:dyDescent="0.2">
      <c r="A48" s="1"/>
    </row>
    <row r="49" spans="1:1" x14ac:dyDescent="0.2">
      <c r="A49" s="1"/>
    </row>
    <row r="50" spans="1:1" x14ac:dyDescent="0.2">
      <c r="A50" s="1"/>
    </row>
    <row r="51" spans="1:1" x14ac:dyDescent="0.2">
      <c r="A51" s="1"/>
    </row>
    <row r="52" spans="1:1" x14ac:dyDescent="0.2">
      <c r="A52" s="1"/>
    </row>
    <row r="53" spans="1:1" x14ac:dyDescent="0.2">
      <c r="A53" s="1"/>
    </row>
    <row r="54" spans="1:1" x14ac:dyDescent="0.2">
      <c r="A54" s="1"/>
    </row>
    <row r="55" spans="1:1" x14ac:dyDescent="0.2">
      <c r="A55" s="1"/>
    </row>
    <row r="56" spans="1:1" x14ac:dyDescent="0.2">
      <c r="A56" s="1"/>
    </row>
    <row r="57" spans="1:1" x14ac:dyDescent="0.2">
      <c r="A57" s="1"/>
    </row>
    <row r="58" spans="1:1" x14ac:dyDescent="0.2">
      <c r="A58" s="1"/>
    </row>
    <row r="59" spans="1:1" x14ac:dyDescent="0.2">
      <c r="A59" s="1"/>
    </row>
    <row r="60" spans="1:1" x14ac:dyDescent="0.2">
      <c r="A60" s="1"/>
    </row>
    <row r="61" spans="1:1" x14ac:dyDescent="0.2">
      <c r="A61" s="1"/>
    </row>
    <row r="62" spans="1:1" x14ac:dyDescent="0.2">
      <c r="A62" s="1"/>
    </row>
    <row r="63" spans="1:1" x14ac:dyDescent="0.2">
      <c r="A63" s="1"/>
    </row>
    <row r="64" spans="1:1" x14ac:dyDescent="0.2">
      <c r="A64" s="1"/>
    </row>
  </sheetData>
  <phoneticPr fontId="0" type="noConversion"/>
  <printOptions headings="1" gridLines="1"/>
  <pageMargins left="0.75" right="0.75" top="1" bottom="1" header="0.5" footer="0.5"/>
  <pageSetup orientation="portrait" horizontalDpi="4294967292" verticalDpi="4294967292"/>
  <headerFooter alignWithMargins="0"/>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H54"/>
  <sheetViews>
    <sheetView zoomScaleNormal="100" workbookViewId="0">
      <selection activeCell="V3" sqref="V3"/>
    </sheetView>
  </sheetViews>
  <sheetFormatPr defaultColWidth="8.7109375" defaultRowHeight="12.75" x14ac:dyDescent="0.2"/>
  <cols>
    <col min="4" max="4" width="9" customWidth="1"/>
  </cols>
  <sheetData>
    <row r="1" spans="1:8" x14ac:dyDescent="0.2">
      <c r="A1" s="14" t="s">
        <v>113</v>
      </c>
      <c r="B1" s="14"/>
    </row>
    <row r="2" spans="1:8" x14ac:dyDescent="0.2">
      <c r="A2" s="7"/>
      <c r="B2" s="7"/>
    </row>
    <row r="3" spans="1:8" ht="13.5" thickBot="1" x14ac:dyDescent="0.25">
      <c r="A3" s="28" t="s">
        <v>139</v>
      </c>
      <c r="B3" s="28" t="s">
        <v>140</v>
      </c>
      <c r="C3" s="28" t="s">
        <v>141</v>
      </c>
      <c r="D3" s="28" t="s">
        <v>142</v>
      </c>
      <c r="E3" s="28" t="s">
        <v>143</v>
      </c>
      <c r="F3" s="28" t="s">
        <v>144</v>
      </c>
      <c r="G3" s="28" t="s">
        <v>145</v>
      </c>
      <c r="H3" s="28" t="s">
        <v>146</v>
      </c>
    </row>
    <row r="4" spans="1:8" ht="13.5" thickTop="1" x14ac:dyDescent="0.2">
      <c r="A4" s="5">
        <v>4.356805690747569</v>
      </c>
      <c r="B4" s="5">
        <v>4.3325643203628719</v>
      </c>
      <c r="C4" s="5">
        <v>3.7146412572171541</v>
      </c>
      <c r="D4" s="5">
        <v>4.4392094297145377</v>
      </c>
      <c r="E4" s="5">
        <v>2.7456040207704064</v>
      </c>
      <c r="F4" s="5">
        <v>3.4465603756718339</v>
      </c>
      <c r="G4" s="5">
        <v>1.6701319585336023</v>
      </c>
      <c r="H4" s="5">
        <v>2.5510757682699476</v>
      </c>
    </row>
    <row r="5" spans="1:8" x14ac:dyDescent="0.2">
      <c r="A5" s="5">
        <v>5.415645561640849</v>
      </c>
      <c r="B5" s="5">
        <v>4.7253575742855904</v>
      </c>
      <c r="C5" s="5">
        <v>2.5241054166387769</v>
      </c>
      <c r="D5" s="5">
        <v>4.0731587306290749</v>
      </c>
      <c r="E5" s="5">
        <v>3.2393556203765912</v>
      </c>
      <c r="F5" s="5">
        <v>1.95467528909212</v>
      </c>
      <c r="G5" s="5">
        <v>2.5849427136818122</v>
      </c>
      <c r="H5" s="5">
        <v>2.3031384176196297</v>
      </c>
    </row>
    <row r="6" spans="1:8" x14ac:dyDescent="0.2">
      <c r="A6" s="5">
        <v>5.50147957886802</v>
      </c>
      <c r="B6" s="5">
        <v>1.6261836647812742</v>
      </c>
      <c r="C6" s="5">
        <v>2.6896680131601172</v>
      </c>
      <c r="D6" s="5">
        <v>5.112268023462093</v>
      </c>
      <c r="E6" s="5">
        <v>4.3539226190710902</v>
      </c>
      <c r="F6" s="5">
        <v>2.7691193817037858</v>
      </c>
      <c r="G6" s="5">
        <v>3.4712812824436696</v>
      </c>
      <c r="H6" s="5">
        <v>1.0432483764365315</v>
      </c>
    </row>
    <row r="7" spans="1:8" x14ac:dyDescent="0.2">
      <c r="A7" s="5">
        <v>2.7866492627596018</v>
      </c>
      <c r="B7" s="5">
        <v>4.205002231471008</v>
      </c>
      <c r="C7" s="5">
        <v>3.4734687281586232</v>
      </c>
      <c r="D7" s="5">
        <v>3.4856877947313478</v>
      </c>
      <c r="E7" s="5">
        <v>5.5837254386511628</v>
      </c>
      <c r="F7" s="5">
        <v>1.830401933041867</v>
      </c>
      <c r="G7" s="5">
        <v>3.1168675112239725</v>
      </c>
      <c r="H7" s="5">
        <v>1.5865764185495208</v>
      </c>
    </row>
    <row r="8" spans="1:8" x14ac:dyDescent="0.2">
      <c r="A8" s="5">
        <v>5.5495684291032372</v>
      </c>
      <c r="B8" s="5">
        <v>6.8870843718526888</v>
      </c>
      <c r="C8" s="5">
        <v>5.121887857355178</v>
      </c>
      <c r="D8" s="5">
        <v>4.6882091838633642</v>
      </c>
      <c r="E8" s="5">
        <v>2.894123937135737</v>
      </c>
      <c r="F8" s="5">
        <v>3.7153588062967176</v>
      </c>
      <c r="G8" s="5">
        <v>1</v>
      </c>
      <c r="H8" s="5">
        <v>3.1144282689187093</v>
      </c>
    </row>
    <row r="9" spans="1:8" x14ac:dyDescent="0.2">
      <c r="A9" s="5">
        <v>3.6535666521900567</v>
      </c>
      <c r="B9" s="5">
        <v>0.92273817092645904</v>
      </c>
      <c r="C9" s="5">
        <v>1</v>
      </c>
      <c r="D9" s="5">
        <v>6.3605414298799587</v>
      </c>
      <c r="E9" s="5">
        <v>5.0948083718190897</v>
      </c>
      <c r="F9" s="5">
        <v>4.588204054819653</v>
      </c>
      <c r="G9" s="5">
        <v>5.3960551516211126</v>
      </c>
      <c r="H9" s="5">
        <v>4.0469112450868128</v>
      </c>
    </row>
    <row r="10" spans="1:8" x14ac:dyDescent="0.2">
      <c r="A10" s="5">
        <v>8.0191382648423311</v>
      </c>
      <c r="B10" s="5">
        <v>5.2676703929377258</v>
      </c>
      <c r="C10" s="5">
        <v>3.4443303369032221</v>
      </c>
      <c r="D10" s="5">
        <v>8.2577867134241387</v>
      </c>
      <c r="E10" s="5">
        <v>2.3263553849625169</v>
      </c>
      <c r="F10" s="5">
        <v>1.1652720867306927</v>
      </c>
      <c r="G10" s="5">
        <v>3.895330913408543</v>
      </c>
      <c r="H10" s="5">
        <v>3.3778203219757414</v>
      </c>
    </row>
    <row r="11" spans="1:8" x14ac:dyDescent="0.2">
      <c r="A11" s="5">
        <v>4.0045367922517467</v>
      </c>
      <c r="B11" s="5">
        <v>0.9</v>
      </c>
      <c r="C11" s="5">
        <v>6.0388986233435578</v>
      </c>
      <c r="D11" s="5">
        <v>1.9114045345340855</v>
      </c>
      <c r="E11" s="5">
        <v>1.6863519214035478</v>
      </c>
      <c r="F11" s="5">
        <v>1.4585909492627254</v>
      </c>
      <c r="G11" s="5">
        <v>4.4883640915286378</v>
      </c>
      <c r="H11" s="5">
        <v>1.2557568157266359</v>
      </c>
    </row>
    <row r="12" spans="1:8" x14ac:dyDescent="0.2">
      <c r="A12" s="5">
        <v>3.3431904438999482</v>
      </c>
      <c r="B12" s="5">
        <v>3.8496963027922901</v>
      </c>
      <c r="C12" s="5">
        <v>2.5292204148415478</v>
      </c>
      <c r="D12" s="5">
        <v>8.9296140787191689</v>
      </c>
      <c r="E12" s="5">
        <v>3.8792584710841767</v>
      </c>
      <c r="F12" s="5">
        <v>1.8973007253254766</v>
      </c>
      <c r="G12" s="5">
        <v>2.0577209700859385</v>
      </c>
      <c r="H12" s="5">
        <v>0.9</v>
      </c>
    </row>
    <row r="13" spans="1:8" x14ac:dyDescent="0.2">
      <c r="A13" s="5">
        <v>4.9159115332600773</v>
      </c>
      <c r="B13" s="5">
        <v>5.0034296676371017</v>
      </c>
      <c r="C13" s="5">
        <v>2.3882014423422517</v>
      </c>
      <c r="D13" s="5">
        <v>6.8537110665638465</v>
      </c>
      <c r="E13" s="5">
        <v>3.3915317054430489</v>
      </c>
      <c r="F13" s="5">
        <v>2.954022155684652</v>
      </c>
      <c r="G13" s="5">
        <v>4.4860002011118922</v>
      </c>
      <c r="H13" s="5">
        <v>2.3109832641697721</v>
      </c>
    </row>
    <row r="14" spans="1:8" x14ac:dyDescent="0.2">
      <c r="A14" s="5">
        <v>3.5546503494857462</v>
      </c>
      <c r="B14" s="5">
        <v>3.5156336692365584</v>
      </c>
      <c r="C14" s="5">
        <v>3.2575328580848875</v>
      </c>
      <c r="D14" s="5">
        <v>5.687837084318744</v>
      </c>
      <c r="E14" s="5">
        <v>5.1440984371816736</v>
      </c>
      <c r="F14" s="5">
        <v>4.6879442460369321</v>
      </c>
      <c r="G14" s="5">
        <v>3.5669281790687819</v>
      </c>
      <c r="H14" s="5">
        <v>2.7098836613280581</v>
      </c>
    </row>
    <row r="15" spans="1:8" x14ac:dyDescent="0.2">
      <c r="A15" s="5">
        <v>3.5231651208392578</v>
      </c>
      <c r="B15" s="5">
        <v>5.1965592759428549</v>
      </c>
      <c r="C15" s="5">
        <v>4.6841771612223244</v>
      </c>
      <c r="D15" s="5">
        <v>3.0470982993429061</v>
      </c>
      <c r="E15" s="5">
        <v>0.98274408274446623</v>
      </c>
      <c r="F15" s="5">
        <v>3.3438613708160121</v>
      </c>
      <c r="G15" s="5">
        <v>3.4085343334736535</v>
      </c>
      <c r="H15" s="5">
        <v>1.6538044479151721</v>
      </c>
    </row>
    <row r="16" spans="1:8" x14ac:dyDescent="0.2">
      <c r="A16" s="5">
        <v>1.2533953549223953</v>
      </c>
      <c r="B16" s="5">
        <v>5.1282537227292782</v>
      </c>
      <c r="C16" s="5">
        <v>3.5920977600896733</v>
      </c>
      <c r="D16" s="5">
        <v>5.9130352484353352</v>
      </c>
      <c r="E16" s="5">
        <v>2.3405503235204379</v>
      </c>
      <c r="F16" s="5">
        <v>3.5946013293898433</v>
      </c>
      <c r="G16" s="5">
        <v>3.3083657134084206</v>
      </c>
      <c r="H16" s="5">
        <v>3.5820508815508219</v>
      </c>
    </row>
    <row r="17" spans="1:8" x14ac:dyDescent="0.2">
      <c r="A17" s="5">
        <v>2.1813659868144897</v>
      </c>
      <c r="B17" s="5">
        <v>5.2852813935955059</v>
      </c>
      <c r="C17" s="5">
        <v>1.0686919770948591</v>
      </c>
      <c r="D17" s="5">
        <v>1</v>
      </c>
      <c r="E17" s="5">
        <v>2.8036798049521168</v>
      </c>
      <c r="F17" s="5">
        <v>4.0304668881464751</v>
      </c>
      <c r="G17" s="5">
        <v>2.7882290472261957</v>
      </c>
      <c r="H17" s="5">
        <v>2.9565219124837312</v>
      </c>
    </row>
    <row r="18" spans="1:8" x14ac:dyDescent="0.2">
      <c r="A18" s="5">
        <v>4.3525112841394726</v>
      </c>
      <c r="B18" s="5">
        <v>1</v>
      </c>
      <c r="C18" s="5">
        <v>2.8610331858787688</v>
      </c>
      <c r="D18" s="5">
        <v>1.8187038323085289</v>
      </c>
      <c r="E18" s="5">
        <v>3.0573333298030776</v>
      </c>
      <c r="F18" s="5">
        <v>2.3857898749003654</v>
      </c>
      <c r="G18" s="5">
        <v>2.0893796280033712</v>
      </c>
      <c r="H18" s="5">
        <v>3.7752575695325503</v>
      </c>
    </row>
    <row r="19" spans="1:8" x14ac:dyDescent="0.2">
      <c r="A19" s="5">
        <v>2.4588828336505686</v>
      </c>
      <c r="B19" s="5">
        <v>2.1758940859639551</v>
      </c>
      <c r="C19" s="5">
        <v>4.4406181180663413</v>
      </c>
      <c r="D19" s="5">
        <v>3.7439606431726133</v>
      </c>
      <c r="E19" s="5">
        <v>2.4015251220640494</v>
      </c>
      <c r="F19" s="5">
        <v>1.6263281476160047</v>
      </c>
      <c r="G19" s="5">
        <v>4.2785482113031321</v>
      </c>
      <c r="H19" s="5">
        <v>2.8747584524811827</v>
      </c>
    </row>
    <row r="20" spans="1:8" x14ac:dyDescent="0.2">
      <c r="A20" s="5">
        <v>2.0693403411656619</v>
      </c>
      <c r="B20" s="5">
        <v>4.554598807159346</v>
      </c>
      <c r="C20" s="5">
        <v>4.8667564036138362</v>
      </c>
      <c r="D20" s="5">
        <v>6.1054524950159248</v>
      </c>
      <c r="E20" s="5">
        <v>1.5885425874381327</v>
      </c>
      <c r="F20" s="5">
        <v>2.3982745086716024</v>
      </c>
      <c r="G20" s="5">
        <v>4.4665714616057812</v>
      </c>
      <c r="H20" s="5">
        <v>0.90147952555562361</v>
      </c>
    </row>
    <row r="21" spans="1:8" x14ac:dyDescent="0.2">
      <c r="A21" s="5">
        <v>2.9026272313218215</v>
      </c>
      <c r="B21" s="5">
        <v>2.1334770720626692</v>
      </c>
      <c r="C21" s="5">
        <v>6.7562134566530592</v>
      </c>
      <c r="D21" s="5">
        <v>4.7754579200991429</v>
      </c>
      <c r="E21" s="5">
        <v>3.0502597347600386</v>
      </c>
      <c r="F21" s="5">
        <v>4.4406580935930835</v>
      </c>
      <c r="G21" s="5">
        <v>1.9354151921361336</v>
      </c>
      <c r="H21" s="5">
        <v>4.8724379853869326</v>
      </c>
    </row>
    <row r="22" spans="1:8" x14ac:dyDescent="0.2">
      <c r="A22" s="5">
        <v>2.5783995324105491</v>
      </c>
      <c r="B22" s="5">
        <v>5.241364395557321</v>
      </c>
      <c r="C22" s="5">
        <v>2.8361203070078047</v>
      </c>
      <c r="D22" s="5">
        <v>4.1273587031391799</v>
      </c>
      <c r="E22" s="5">
        <v>1.5024861987563782</v>
      </c>
      <c r="F22" s="5">
        <v>4.9579172890691554</v>
      </c>
      <c r="G22" s="5">
        <v>3.8966397899712319</v>
      </c>
      <c r="H22" s="5">
        <v>3.1082047103613148</v>
      </c>
    </row>
    <row r="23" spans="1:8" x14ac:dyDescent="0.2">
      <c r="A23" s="5">
        <v>5.4993536350026258</v>
      </c>
      <c r="B23" s="5">
        <v>4.0773214535205629</v>
      </c>
      <c r="C23" s="5">
        <v>1.2506345731951298</v>
      </c>
      <c r="D23" s="5">
        <v>7.174651283188723</v>
      </c>
      <c r="E23" s="5">
        <v>5.5816790755721737</v>
      </c>
      <c r="F23" s="5">
        <v>4.4146033441240435</v>
      </c>
      <c r="G23" s="5">
        <v>3.3183290004926675</v>
      </c>
      <c r="H23" s="5">
        <v>0.9</v>
      </c>
    </row>
    <row r="24" spans="1:8" x14ac:dyDescent="0.2">
      <c r="A24" s="5">
        <v>2.4736523454863346</v>
      </c>
      <c r="B24" s="5">
        <v>4.0392099875374701</v>
      </c>
      <c r="C24" s="5">
        <v>3.4268334778305145</v>
      </c>
      <c r="D24" s="5">
        <v>5.7005295376293361</v>
      </c>
      <c r="E24" s="5">
        <v>3.1106598463389674</v>
      </c>
      <c r="F24" s="5">
        <v>3.3970261109818241</v>
      </c>
      <c r="G24" s="5">
        <v>2.1960299894344644</v>
      </c>
      <c r="H24" s="5">
        <v>3.5162579211377305</v>
      </c>
    </row>
    <row r="25" spans="1:8" x14ac:dyDescent="0.2">
      <c r="A25" s="5">
        <v>4.2446331617044049</v>
      </c>
      <c r="B25" s="5">
        <v>5.0861743587360255</v>
      </c>
      <c r="C25" s="5">
        <v>2.9840077834948899</v>
      </c>
      <c r="D25" s="5">
        <v>1</v>
      </c>
      <c r="E25" s="5">
        <v>1.0826270646299236</v>
      </c>
      <c r="F25" s="5">
        <v>3.1488661615032472</v>
      </c>
      <c r="G25" s="5">
        <v>3.5221082233219931</v>
      </c>
      <c r="H25" s="5">
        <v>3.1823331897161551</v>
      </c>
    </row>
    <row r="26" spans="1:8" x14ac:dyDescent="0.2">
      <c r="A26" s="5">
        <v>1.8764321948197904</v>
      </c>
      <c r="B26" s="5">
        <v>7.6592344597214836</v>
      </c>
      <c r="C26" s="5">
        <v>4.6549896572530276</v>
      </c>
      <c r="D26" s="5">
        <v>3.3979271266653086</v>
      </c>
      <c r="E26" s="5">
        <v>3.6316638862495894</v>
      </c>
      <c r="F26" s="5">
        <v>4.8728326954762453</v>
      </c>
      <c r="G26" s="5">
        <v>2.3136046896324842</v>
      </c>
      <c r="H26" s="5">
        <v>0.9</v>
      </c>
    </row>
    <row r="27" spans="1:8" x14ac:dyDescent="0.2">
      <c r="A27" s="5">
        <v>4.2502707783001821</v>
      </c>
      <c r="B27" s="5">
        <v>4.6470289347111251</v>
      </c>
      <c r="C27" s="5">
        <v>2.658026692485437</v>
      </c>
      <c r="D27" s="5">
        <v>2.0414006586215692</v>
      </c>
      <c r="E27" s="5">
        <v>1.8572607551555849</v>
      </c>
      <c r="F27" s="5">
        <v>3.969714915804798</v>
      </c>
      <c r="G27" s="5">
        <v>1</v>
      </c>
      <c r="H27" s="5">
        <v>1.3526853040733839</v>
      </c>
    </row>
    <row r="28" spans="1:8" x14ac:dyDescent="0.2">
      <c r="A28" s="5">
        <v>5.0840524335741062</v>
      </c>
      <c r="B28" s="5">
        <v>0.9</v>
      </c>
      <c r="C28" s="5">
        <v>4.9887814887613064</v>
      </c>
      <c r="D28" s="5">
        <v>4.3706494453581399</v>
      </c>
      <c r="E28" s="5">
        <v>1.8951628099835944</v>
      </c>
      <c r="F28" s="5">
        <v>3.8509883405669827</v>
      </c>
      <c r="G28" s="5">
        <v>5.8955778361705597</v>
      </c>
      <c r="H28" s="5">
        <v>1.6183518896927125</v>
      </c>
    </row>
    <row r="29" spans="1:8" x14ac:dyDescent="0.2">
      <c r="A29" s="5">
        <v>4.4030024509425854</v>
      </c>
      <c r="B29" s="5">
        <v>2.0076011863478924</v>
      </c>
      <c r="C29" s="5">
        <v>3.7590027707908304</v>
      </c>
      <c r="D29" s="5">
        <v>2.4660232712485595</v>
      </c>
      <c r="E29" s="5">
        <v>6.0711554816458371</v>
      </c>
      <c r="F29" s="5">
        <v>2.8099522832082586</v>
      </c>
      <c r="G29" s="5">
        <v>1.0873686808990897</v>
      </c>
      <c r="H29" s="5">
        <v>1.8669454407703596</v>
      </c>
    </row>
    <row r="30" spans="1:8" x14ac:dyDescent="0.2">
      <c r="A30" s="5">
        <v>1.6400465637503658</v>
      </c>
      <c r="B30" s="5">
        <v>1.3415140968631021</v>
      </c>
      <c r="C30" s="5">
        <v>3.1200700098695235</v>
      </c>
      <c r="D30" s="5">
        <v>3.2023929280549055</v>
      </c>
      <c r="E30" s="5">
        <v>1</v>
      </c>
      <c r="F30" s="5">
        <v>1.7614722390891986</v>
      </c>
      <c r="G30" s="5">
        <v>4.5958403309923597</v>
      </c>
      <c r="H30" s="5">
        <v>1.0325304361234884</v>
      </c>
    </row>
    <row r="31" spans="1:8" x14ac:dyDescent="0.2">
      <c r="A31" s="5">
        <v>6.4004832592559975</v>
      </c>
      <c r="B31" s="5">
        <v>8.0482562664896253</v>
      </c>
      <c r="C31" s="5">
        <v>2.1182925186865034</v>
      </c>
      <c r="D31" s="5">
        <v>5.833204123613541</v>
      </c>
      <c r="E31" s="5">
        <v>1</v>
      </c>
      <c r="F31" s="5">
        <v>5.5786442397977227</v>
      </c>
      <c r="G31" s="5">
        <v>3.5192415528654237</v>
      </c>
      <c r="H31" s="5">
        <v>2.31182863949507</v>
      </c>
    </row>
    <row r="32" spans="1:8" x14ac:dyDescent="0.2">
      <c r="A32" s="5">
        <v>3.6791089013946476</v>
      </c>
      <c r="B32" s="5">
        <v>4.913553401207901</v>
      </c>
      <c r="C32" s="5">
        <v>4.3161646820651374</v>
      </c>
      <c r="D32" s="5">
        <v>3.9361662048613653</v>
      </c>
      <c r="E32" s="5">
        <v>1.1885672812291888</v>
      </c>
      <c r="F32" s="5">
        <v>4.9162933545478156</v>
      </c>
      <c r="G32" s="5">
        <v>4.1415744438636466</v>
      </c>
      <c r="H32" s="5">
        <v>1.9896637882542563</v>
      </c>
    </row>
    <row r="33" spans="1:8" x14ac:dyDescent="0.2">
      <c r="A33" s="5">
        <v>3.9198121311870637</v>
      </c>
      <c r="B33" s="5">
        <v>5.0573001756914895</v>
      </c>
      <c r="C33" s="5">
        <v>3.6110861904732885</v>
      </c>
      <c r="D33" s="5">
        <v>2.4685073286527768</v>
      </c>
      <c r="E33" s="5">
        <v>3.7861455403850415</v>
      </c>
      <c r="F33" s="5">
        <v>2.6285494722134901</v>
      </c>
      <c r="G33" s="5">
        <v>4.1337970136082731</v>
      </c>
      <c r="H33" s="5">
        <v>3.9689445844036526</v>
      </c>
    </row>
    <row r="34" spans="1:8" x14ac:dyDescent="0.2">
      <c r="A34" s="5">
        <v>4.1274743279587707</v>
      </c>
      <c r="B34" s="5">
        <v>3.2576159340591402</v>
      </c>
      <c r="C34" s="5">
        <v>4.020589817925357</v>
      </c>
      <c r="D34" s="5">
        <v>3.8865800989733543</v>
      </c>
      <c r="E34" s="5">
        <v>5.8584701456362378</v>
      </c>
      <c r="F34" s="5">
        <v>3.2720810930943118</v>
      </c>
      <c r="G34" s="5">
        <v>2.4295045553371892</v>
      </c>
      <c r="H34" s="5">
        <v>1</v>
      </c>
    </row>
    <row r="35" spans="1:8" x14ac:dyDescent="0.2">
      <c r="A35" s="5">
        <v>3.3353070575118182</v>
      </c>
      <c r="B35" s="5">
        <v>4.263339950126829</v>
      </c>
      <c r="C35" s="5">
        <v>2.6307855071779342</v>
      </c>
      <c r="D35" s="5">
        <v>6.875510290323291</v>
      </c>
      <c r="E35" s="5">
        <v>0.9</v>
      </c>
      <c r="F35" s="5">
        <v>2.8562667092803169</v>
      </c>
      <c r="G35" s="5">
        <v>2.3373820643682848</v>
      </c>
      <c r="H35" s="5">
        <v>3.5086081612011184</v>
      </c>
    </row>
    <row r="36" spans="1:8" x14ac:dyDescent="0.2">
      <c r="A36" s="5">
        <v>3.2786815763189225</v>
      </c>
      <c r="B36" s="5">
        <v>1.6992101776180788</v>
      </c>
      <c r="C36" s="5">
        <v>4.4749861038569367</v>
      </c>
      <c r="D36" s="5">
        <v>1.7119800860236865</v>
      </c>
      <c r="E36" s="5">
        <v>2.2395776532954188</v>
      </c>
      <c r="F36" s="5">
        <v>3.8348668648570312</v>
      </c>
      <c r="G36" s="5">
        <v>2.5318425476398261</v>
      </c>
      <c r="H36" s="5">
        <v>2.410366592403443</v>
      </c>
    </row>
    <row r="37" spans="1:8" x14ac:dyDescent="0.2">
      <c r="A37" s="5">
        <v>3.2441311231537839</v>
      </c>
      <c r="B37" s="5">
        <v>2.2969732966215815</v>
      </c>
      <c r="C37" s="5">
        <v>4.1842934072762734</v>
      </c>
      <c r="D37" s="5">
        <v>6.3871489247540012</v>
      </c>
      <c r="E37" s="5">
        <v>0.9</v>
      </c>
      <c r="F37" s="5">
        <v>1.7931613082357218</v>
      </c>
      <c r="G37" s="5">
        <v>4.1416370853112312</v>
      </c>
      <c r="H37" s="5">
        <v>2.4695753796098869</v>
      </c>
    </row>
    <row r="38" spans="1:8" x14ac:dyDescent="0.2">
      <c r="A38" s="5">
        <v>3.2535645158874105</v>
      </c>
      <c r="B38" s="5">
        <v>5.3534252841258425</v>
      </c>
      <c r="C38" s="5">
        <v>4.729422703646124</v>
      </c>
      <c r="D38" s="5">
        <v>6.5707099666760769</v>
      </c>
      <c r="E38" s="5">
        <v>3.8749611086182996</v>
      </c>
      <c r="F38" s="5">
        <v>2.7003026924678126</v>
      </c>
      <c r="G38" s="5">
        <v>2.6456999724614434</v>
      </c>
      <c r="H38" s="5">
        <v>4.0189783890586117</v>
      </c>
    </row>
    <row r="39" spans="1:8" x14ac:dyDescent="0.2">
      <c r="A39" s="5">
        <v>5.199402282357914</v>
      </c>
      <c r="B39" s="5">
        <v>2.3312703418254386</v>
      </c>
      <c r="C39" s="5">
        <v>2.646999978721142</v>
      </c>
      <c r="D39" s="5">
        <v>4.1814614734030329</v>
      </c>
      <c r="E39" s="5">
        <v>2.464285372394079</v>
      </c>
      <c r="F39" s="5">
        <v>3.6135908966418357</v>
      </c>
      <c r="G39" s="5">
        <v>3.211152780593693</v>
      </c>
      <c r="H39" s="5">
        <v>2.0281505344886681</v>
      </c>
    </row>
    <row r="40" spans="1:8" x14ac:dyDescent="0.2">
      <c r="A40" s="5">
        <v>5.281745886293356</v>
      </c>
      <c r="B40" s="5">
        <v>3.6666470790136372</v>
      </c>
      <c r="C40" s="5">
        <v>2.3632449077256026</v>
      </c>
      <c r="D40" s="5">
        <v>8.8249639803543687</v>
      </c>
      <c r="E40" s="5">
        <v>3.8408806368403021</v>
      </c>
      <c r="F40" s="5">
        <v>0.9</v>
      </c>
      <c r="G40" s="5">
        <v>3.85011697592563</v>
      </c>
      <c r="H40" s="5">
        <v>3.6200026175269158</v>
      </c>
    </row>
    <row r="41" spans="1:8" x14ac:dyDescent="0.2">
      <c r="A41" s="5">
        <v>4.3296535222340022</v>
      </c>
      <c r="B41" s="5">
        <v>4.7275287655123979</v>
      </c>
      <c r="C41" s="5">
        <v>3.6397843862930315</v>
      </c>
      <c r="D41" s="5">
        <v>3.3480947750867927</v>
      </c>
      <c r="E41" s="5">
        <v>2.429744468923309</v>
      </c>
      <c r="F41" s="5">
        <v>3.3844030066422421</v>
      </c>
      <c r="G41" s="5">
        <v>2.202989783952944</v>
      </c>
      <c r="H41" s="5">
        <v>4.1219250038469912</v>
      </c>
    </row>
    <row r="42" spans="1:8" x14ac:dyDescent="0.2">
      <c r="A42" s="5">
        <v>4.6425480076664822</v>
      </c>
      <c r="B42" s="5">
        <v>1.0453071339055895</v>
      </c>
      <c r="C42" s="5">
        <v>5.6180936147272593</v>
      </c>
      <c r="D42" s="5">
        <v>5.499761538070743</v>
      </c>
      <c r="E42" s="5">
        <v>1.5390717600035715</v>
      </c>
      <c r="F42" s="5">
        <v>4.3807401278929321</v>
      </c>
      <c r="G42" s="5">
        <v>4.573015765643504</v>
      </c>
      <c r="H42" s="5">
        <v>1.4048089001793413</v>
      </c>
    </row>
    <row r="43" spans="1:8" x14ac:dyDescent="0.2">
      <c r="A43" s="5">
        <v>2.6515938470198308</v>
      </c>
      <c r="B43" s="5">
        <v>2.6700355177366872</v>
      </c>
      <c r="C43" s="5">
        <v>0.9</v>
      </c>
      <c r="D43" s="5">
        <v>6.5071526579267811</v>
      </c>
      <c r="E43" s="5">
        <v>0.9</v>
      </c>
      <c r="F43" s="5">
        <v>2.872878402634524</v>
      </c>
      <c r="G43" s="5">
        <v>2.9913637225290586</v>
      </c>
      <c r="H43" s="5">
        <v>2.4852340362034737</v>
      </c>
    </row>
    <row r="44" spans="1:8" x14ac:dyDescent="0.2">
      <c r="A44" s="5">
        <v>3.4188237959257095</v>
      </c>
      <c r="B44" s="5">
        <v>4.1573383426351942</v>
      </c>
      <c r="C44" s="5">
        <v>6.4001208150573081</v>
      </c>
      <c r="D44" s="5">
        <v>0.9</v>
      </c>
      <c r="E44" s="5">
        <v>3.6867980235052529</v>
      </c>
      <c r="F44" s="5">
        <v>2.1136076692375356</v>
      </c>
      <c r="G44" s="5">
        <v>4.1850706869154237</v>
      </c>
      <c r="H44" s="5">
        <v>2.6676015937031479</v>
      </c>
    </row>
    <row r="45" spans="1:8" x14ac:dyDescent="0.2">
      <c r="A45" s="5">
        <v>3.9721818592966884</v>
      </c>
      <c r="B45" s="5">
        <v>0.9</v>
      </c>
      <c r="C45" s="5">
        <v>3.2102573234867307</v>
      </c>
      <c r="D45" s="5">
        <v>2.8718966505985009</v>
      </c>
      <c r="E45" s="5">
        <v>1.7277737207274186</v>
      </c>
      <c r="F45" s="5">
        <v>2.8578058016893921</v>
      </c>
      <c r="G45" s="5">
        <v>3.0259632315646741</v>
      </c>
      <c r="H45" s="5">
        <v>4.3273157376010207</v>
      </c>
    </row>
    <row r="46" spans="1:8" x14ac:dyDescent="0.2">
      <c r="A46" s="5">
        <v>1.2641333041188774</v>
      </c>
      <c r="B46" s="5">
        <v>3.5076733168592908</v>
      </c>
      <c r="C46" s="5">
        <v>3.5474379322538154</v>
      </c>
      <c r="D46" s="5">
        <v>7.4505069379520137</v>
      </c>
      <c r="E46" s="5">
        <v>3.5219481297695894</v>
      </c>
      <c r="F46" s="5">
        <v>3.1247515916067643</v>
      </c>
      <c r="G46" s="5">
        <v>1.9018393762307824</v>
      </c>
      <c r="H46" s="5">
        <v>1.9502917626145062</v>
      </c>
    </row>
    <row r="47" spans="1:8" x14ac:dyDescent="0.2">
      <c r="A47" s="5">
        <v>6.1579749098542376</v>
      </c>
      <c r="B47" s="5">
        <v>5.9505744942056484</v>
      </c>
      <c r="C47" s="5">
        <v>5.9302431103121496</v>
      </c>
      <c r="D47" s="5">
        <v>3.4878651250473922</v>
      </c>
      <c r="E47" s="5">
        <v>2.2330224702323904</v>
      </c>
      <c r="F47" s="5">
        <v>1.8599295880296269</v>
      </c>
      <c r="G47" s="5">
        <v>2.0914913041706313</v>
      </c>
      <c r="H47" s="5">
        <v>2.7026329421918489</v>
      </c>
    </row>
    <row r="48" spans="1:8" x14ac:dyDescent="0.2">
      <c r="A48" s="5">
        <v>6.4025937417114616</v>
      </c>
      <c r="B48" s="5">
        <v>2.0504684001265558</v>
      </c>
      <c r="C48" s="5">
        <v>5.5190132619161165</v>
      </c>
      <c r="D48" s="5">
        <v>3.0321399536696845</v>
      </c>
      <c r="E48" s="5">
        <v>5.3514018382935316</v>
      </c>
      <c r="F48" s="5">
        <v>2.4143211784423331</v>
      </c>
      <c r="G48" s="5">
        <v>1.0339421199460048</v>
      </c>
      <c r="H48" s="5">
        <v>1.758633944109897</v>
      </c>
    </row>
    <row r="49" spans="1:8" x14ac:dyDescent="0.2">
      <c r="A49" s="5">
        <v>1</v>
      </c>
      <c r="B49" s="5">
        <v>8.2124891817569736</v>
      </c>
      <c r="C49" s="5">
        <v>4.9623297448549426</v>
      </c>
      <c r="D49" s="5">
        <v>7.4588620110298507</v>
      </c>
      <c r="E49" s="5">
        <v>5.1112406673433721</v>
      </c>
      <c r="F49" s="5">
        <v>2.9756362972722856</v>
      </c>
      <c r="G49" s="5">
        <v>2.9528837406614912</v>
      </c>
      <c r="H49" s="5">
        <v>2.6436946159723447</v>
      </c>
    </row>
    <row r="50" spans="1:8" x14ac:dyDescent="0.2">
      <c r="A50" s="5">
        <v>3.6338166336805444</v>
      </c>
      <c r="B50" s="5">
        <v>2.5168079431081423</v>
      </c>
      <c r="C50" s="5">
        <v>4.8508693501632667</v>
      </c>
      <c r="D50" s="5">
        <v>4.844769601826556</v>
      </c>
      <c r="E50" s="5">
        <v>6.4554624678799879</v>
      </c>
      <c r="F50" s="5">
        <v>0.9</v>
      </c>
      <c r="G50" s="5">
        <v>7.4192420318722725</v>
      </c>
      <c r="H50" s="5">
        <v>4.4879045349720403</v>
      </c>
    </row>
    <row r="51" spans="1:8" x14ac:dyDescent="0.2">
      <c r="A51" s="5">
        <v>5.3400354017299829</v>
      </c>
      <c r="B51" s="5">
        <v>3.9860188720253062</v>
      </c>
      <c r="C51" s="5">
        <v>5.5698431018088019</v>
      </c>
      <c r="D51" s="5">
        <v>2.8833146744582336</v>
      </c>
      <c r="E51" s="5">
        <v>5.6095641831285317</v>
      </c>
      <c r="F51" s="5">
        <v>1.0139794620801696</v>
      </c>
      <c r="G51" s="5">
        <v>3.7933836059237365</v>
      </c>
      <c r="H51" s="5">
        <v>1.6248547768103889</v>
      </c>
    </row>
    <row r="52" spans="1:8" x14ac:dyDescent="0.2">
      <c r="A52" s="5">
        <v>3.7376013478366077</v>
      </c>
      <c r="B52" s="5">
        <v>2.5933316904469392</v>
      </c>
      <c r="C52" s="5">
        <v>4.817243512049318</v>
      </c>
      <c r="D52" s="5">
        <v>0.95167707614018582</v>
      </c>
      <c r="E52" s="5">
        <v>3.6320509899320315</v>
      </c>
      <c r="F52" s="5">
        <v>4.5589501577371268</v>
      </c>
      <c r="G52" s="5">
        <v>2.4752080851867504</v>
      </c>
      <c r="H52" s="5">
        <v>1.1000000000000001</v>
      </c>
    </row>
    <row r="53" spans="1:8" x14ac:dyDescent="0.2">
      <c r="A53" s="5">
        <v>5.6347801245807201</v>
      </c>
      <c r="B53" s="5">
        <v>1.3390093484544194</v>
      </c>
      <c r="C53" s="5">
        <v>3.1770789567660542</v>
      </c>
      <c r="D53" s="5">
        <v>3.0501850106738857</v>
      </c>
      <c r="E53" s="5">
        <v>3.8695416570641101</v>
      </c>
      <c r="F53" s="5">
        <v>5.6660748749738561</v>
      </c>
      <c r="G53" s="5">
        <v>2.7128647919453215</v>
      </c>
      <c r="H53" s="5">
        <v>4.4970204003679104</v>
      </c>
    </row>
    <row r="54" spans="1:8" x14ac:dyDescent="0.2">
      <c r="A54" s="5"/>
    </row>
  </sheetData>
  <phoneticPr fontId="0" type="noConversion"/>
  <pageMargins left="0.75" right="0.75" top="1" bottom="1" header="0.5" footer="0.5"/>
  <pageSetup scale="98" orientation="portrait" horizontalDpi="4294967292" verticalDpi="4294967292"/>
  <headerFooter alignWithMargins="0"/>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vt:i4>
      </vt:variant>
    </vt:vector>
  </HeadingPairs>
  <TitlesOfParts>
    <vt:vector size="27" baseType="lpstr">
      <vt:lpstr>Instruction</vt:lpstr>
      <vt:lpstr> Dealer Satisfaction</vt:lpstr>
      <vt:lpstr>End-User Satisfaction</vt:lpstr>
      <vt:lpstr>Complaints</vt:lpstr>
      <vt:lpstr>Mower Unit Sales</vt:lpstr>
      <vt:lpstr>Tractor Unit Sales</vt:lpstr>
      <vt:lpstr>On-Time Delivery</vt:lpstr>
      <vt:lpstr>Defects After Delivery</vt:lpstr>
      <vt:lpstr>Response Time</vt:lpstr>
      <vt:lpstr>Expansion Costs</vt:lpstr>
      <vt:lpstr>2014 Customer Survey</vt:lpstr>
      <vt:lpstr>Dashboard</vt:lpstr>
      <vt:lpstr>Shipping Cost</vt:lpstr>
      <vt:lpstr>Fixed Cost</vt:lpstr>
      <vt:lpstr>Unit Production Costs</vt:lpstr>
      <vt:lpstr>Operating &amp; Interest Expenses</vt:lpstr>
      <vt:lpstr>Industry Mower Total Sales</vt:lpstr>
      <vt:lpstr>Industry Tractor Total Sales</vt:lpstr>
      <vt:lpstr>Time to Pay Suppliers</vt:lpstr>
      <vt:lpstr>Employee Satisfaction</vt:lpstr>
      <vt:lpstr>Engines</vt:lpstr>
      <vt:lpstr>Transmission Costs</vt:lpstr>
      <vt:lpstr>Blade Weight</vt:lpstr>
      <vt:lpstr>Mower Test</vt:lpstr>
      <vt:lpstr>Employee Retention</vt:lpstr>
      <vt:lpstr>Purchasing Survey</vt:lpstr>
      <vt:lpstr>'Expansion Costs'!Criteria</vt:lpstr>
    </vt:vector>
  </TitlesOfParts>
  <Company>TEXAS A&amp;M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MAYS COLLEGE OF BUSINESS</dc:creator>
  <cp:lastModifiedBy>Lê Đình Doanh</cp:lastModifiedBy>
  <cp:lastPrinted>1998-10-26T15:24:53Z</cp:lastPrinted>
  <dcterms:created xsi:type="dcterms:W3CDTF">1998-05-18T11:54:22Z</dcterms:created>
  <dcterms:modified xsi:type="dcterms:W3CDTF">2021-07-10T06:42:46Z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