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B" sheetId="1" r:id="rId4"/>
    <sheet state="visible" name="SQL create" sheetId="2" r:id="rId5"/>
  </sheets>
  <definedNames>
    <definedName hidden="1" localSheetId="0" name="_xlnm._FilterDatabase">DB!$A$2:$Z$81</definedName>
  </definedNames>
  <calcPr/>
  <extLst>
    <ext uri="GoogleSheetsCustomDataVersion2">
      <go:sheetsCustomData xmlns:go="http://customooxmlschemas.google.com/" r:id="rId6" roundtripDataChecksum="7E1Ku4Itm47dQC0q3tKjyrO9f8TCvfkieV3Xld8GenQ="/>
    </ext>
  </extLst>
</workbook>
</file>

<file path=xl/sharedStrings.xml><?xml version="1.0" encoding="utf-8"?>
<sst xmlns="http://schemas.openxmlformats.org/spreadsheetml/2006/main" count="387" uniqueCount="127">
  <si>
    <t>Tên bảng</t>
  </si>
  <si>
    <t>Tên cột</t>
  </si>
  <si>
    <t>kiểu dữ liệu</t>
  </si>
  <si>
    <t>số ký tự</t>
  </si>
  <si>
    <t>not null</t>
  </si>
  <si>
    <t>primary key</t>
  </si>
  <si>
    <t>foreign key</t>
  </si>
  <si>
    <t>foreign key table</t>
  </si>
  <si>
    <t>note</t>
  </si>
  <si>
    <t>create schema a0622i1_coffee;</t>
  </si>
  <si>
    <t>create table</t>
  </si>
  <si>
    <t>feedback</t>
  </si>
  <si>
    <t>id</t>
  </si>
  <si>
    <t>INT</t>
  </si>
  <si>
    <t>〇</t>
  </si>
  <si>
    <t>fd_id</t>
  </si>
  <si>
    <t>NVARCHAR</t>
  </si>
  <si>
    <t>bill_id</t>
  </si>
  <si>
    <t>bill</t>
  </si>
  <si>
    <t>name</t>
  </si>
  <si>
    <t>email</t>
  </si>
  <si>
    <t>date</t>
  </si>
  <si>
    <t>content</t>
  </si>
  <si>
    <t>img_id</t>
  </si>
  <si>
    <t>feedback_img</t>
  </si>
  <si>
    <t>type_id</t>
  </si>
  <si>
    <t>feedback_type</t>
  </si>
  <si>
    <t>rate</t>
  </si>
  <si>
    <t>);</t>
  </si>
  <si>
    <t>type</t>
  </si>
  <si>
    <t>account</t>
  </si>
  <si>
    <t>user_name</t>
  </si>
  <si>
    <t>password</t>
  </si>
  <si>
    <t>role</t>
  </si>
  <si>
    <t>account_role</t>
  </si>
  <si>
    <t>account_id</t>
  </si>
  <si>
    <t>role_id</t>
  </si>
  <si>
    <t>user</t>
  </si>
  <si>
    <t>address</t>
  </si>
  <si>
    <t>phone_number</t>
  </si>
  <si>
    <t>birthday</t>
  </si>
  <si>
    <t>gender</t>
  </si>
  <si>
    <t>salary</t>
  </si>
  <si>
    <t>DOUBLE</t>
  </si>
  <si>
    <t>position_id</t>
  </si>
  <si>
    <t>position</t>
  </si>
  <si>
    <t>imgUrl</t>
  </si>
  <si>
    <t>service</t>
  </si>
  <si>
    <t>price</t>
  </si>
  <si>
    <t>service_type</t>
  </si>
  <si>
    <t>enable_flag</t>
  </si>
  <si>
    <t>BIT</t>
  </si>
  <si>
    <t>xác định server có đang được phục vụ hay không</t>
  </si>
  <si>
    <t>`table`</t>
  </si>
  <si>
    <t>status</t>
  </si>
  <si>
    <t>created_time</t>
  </si>
  <si>
    <t>user_id</t>
  </si>
  <si>
    <t>table_id</t>
  </si>
  <si>
    <t>table</t>
  </si>
  <si>
    <t>payment_status</t>
  </si>
  <si>
    <t>payment_time</t>
  </si>
  <si>
    <t>bill_detail</t>
  </si>
  <si>
    <t>service_id</t>
  </si>
  <si>
    <t>quantity</t>
  </si>
  <si>
    <t>drop schema a0622i1_coffee;</t>
  </si>
  <si>
    <t>use a0622i1_coffee;</t>
  </si>
  <si>
    <t>create table feedback(</t>
  </si>
  <si>
    <t>id INT auto_increment primary key,</t>
  </si>
  <si>
    <t>fd_id NVARCHAR(9),</t>
  </si>
  <si>
    <t>bill_id INT,</t>
  </si>
  <si>
    <t>name NVARCHAR(200),</t>
  </si>
  <si>
    <t>email NVARCHAR(200),</t>
  </si>
  <si>
    <t>date NVARCHAR(10),</t>
  </si>
  <si>
    <t>content NVARCHAR(1000),</t>
  </si>
  <si>
    <t>img_id INT,</t>
  </si>
  <si>
    <t>type_id INT,</t>
  </si>
  <si>
    <t>rate NVARCHAR(2)</t>
  </si>
  <si>
    <t>create table feedback_type(</t>
  </si>
  <si>
    <t>type NVARCHAR(50)</t>
  </si>
  <si>
    <t>create table account(</t>
  </si>
  <si>
    <t>user_name NVARCHAR(50),</t>
  </si>
  <si>
    <t>password NVARCHAR(255)</t>
  </si>
  <si>
    <t>create table role(</t>
  </si>
  <si>
    <t>name NVARCHAR(50)</t>
  </si>
  <si>
    <t>create table account_role(</t>
  </si>
  <si>
    <t>account_id INT,</t>
  </si>
  <si>
    <t>role_id INT</t>
  </si>
  <si>
    <t>create table user(</t>
  </si>
  <si>
    <t>name NVARCHAR(255),</t>
  </si>
  <si>
    <t>address NVARCHAR(255),</t>
  </si>
  <si>
    <t>phone_number NVARCHAR(13),</t>
  </si>
  <si>
    <t>birthday NVARCHAR(10),</t>
  </si>
  <si>
    <t>gender INT,</t>
  </si>
  <si>
    <t>salary DOUBLE,</t>
  </si>
  <si>
    <t>position_id INT,</t>
  </si>
  <si>
    <t>imgUrl NVARCHAR(1000)</t>
  </si>
  <si>
    <t>create table `position`(</t>
  </si>
  <si>
    <t>create table service(</t>
  </si>
  <si>
    <t>name NVARCHAR(50),</t>
  </si>
  <si>
    <t>price DOUBLE,</t>
  </si>
  <si>
    <t>enable_flag BIT,</t>
  </si>
  <si>
    <t>create table type(</t>
  </si>
  <si>
    <t>create table `table`(</t>
  </si>
  <si>
    <t>status NVARCHAR(50),</t>
  </si>
  <si>
    <t>enable_flag BIT</t>
  </si>
  <si>
    <t>create table bill(</t>
  </si>
  <si>
    <t>created_time NVARCHAR(50),</t>
  </si>
  <si>
    <t>user_id INT,</t>
  </si>
  <si>
    <t>table_id INT,</t>
  </si>
  <si>
    <t>payment_status BIT,</t>
  </si>
  <si>
    <t>payment_time NVARCHAR(50)</t>
  </si>
  <si>
    <t>create table bill_detail(</t>
  </si>
  <si>
    <t>service_id INT,</t>
  </si>
  <si>
    <t>quantity INT</t>
  </si>
  <si>
    <t>create table feedback_img(</t>
  </si>
  <si>
    <t>alter table feedback add foreign key(bill_id) references bill(id);</t>
  </si>
  <si>
    <t>alter table feedback add foreign key(type_id) references feedback_type(id);</t>
  </si>
  <si>
    <t>alter table account_role add foreign key(account_id) references account(id);</t>
  </si>
  <si>
    <t>alter table account_role add foreign key(role_id) references role(id);</t>
  </si>
  <si>
    <t>alter table user add foreign key(position_id) references `position`(id);</t>
  </si>
  <si>
    <t>alter table user add foreign key(account_id) references account(id);</t>
  </si>
  <si>
    <t>alter table service add foreign key(type_id) references type(id);</t>
  </si>
  <si>
    <t>alter table bill add foreign key(user_id) references user(id);</t>
  </si>
  <si>
    <t>alter table bill add foreign key(table_id) references `table`(id);</t>
  </si>
  <si>
    <t>alter table bill_detail add foreign key(bill_id) references bill(id);</t>
  </si>
  <si>
    <t>alter table bill_detail add foreign key(service_id) references service(id);</t>
  </si>
  <si>
    <t>alter table feedback add foreign key(img_id) references feedback_img(id);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</si>
</sst>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0" fillId="0" fontId="1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1" fillId="0" fontId="3" numFmtId="0" xfId="0" applyAlignment="1" applyBorder="1" applyFont="1">
      <alignment horizontal="right"/>
    </xf>
    <xf borderId="1" fillId="0" fontId="3" numFmtId="0" xfId="0" applyAlignment="1" applyBorder="1" applyFont="1">
      <alignment horizontal="right" readingOrder="0"/>
    </xf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8.71"/>
    <col customWidth="1" min="2" max="2" width="14.29"/>
    <col customWidth="1" min="3" max="3" width="15.14"/>
    <col customWidth="1" min="4" max="4" width="11.57"/>
    <col customWidth="1" min="5" max="6" width="7.86"/>
    <col customWidth="1" min="7" max="7" width="11.43"/>
    <col customWidth="1" min="8" max="8" width="11.0"/>
    <col customWidth="1" min="9" max="9" width="16.14"/>
    <col customWidth="1" min="10" max="10" width="42.57"/>
    <col customWidth="1" min="11" max="26" width="8.71"/>
  </cols>
  <sheetData>
    <row r="1">
      <c r="O1" s="1" t="str">
        <f>IF(H1&lt;&gt;"",CONCATENATE("foreign key(",C1,") references ",I1,"(",H1,")"),"")</f>
        <v/>
      </c>
    </row>
    <row r="2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3" t="s">
        <v>9</v>
      </c>
    </row>
    <row r="3">
      <c r="B3" s="4" t="s">
        <v>10</v>
      </c>
      <c r="C3" s="5"/>
      <c r="D3" s="5"/>
      <c r="E3" s="6"/>
      <c r="F3" s="5"/>
      <c r="G3" s="5"/>
      <c r="H3" s="5"/>
      <c r="I3" s="5"/>
      <c r="J3" s="5"/>
      <c r="K3" s="1" t="str">
        <f>CONCATENATE("create table ",B4,"(")</f>
        <v>create table feedback(</v>
      </c>
    </row>
    <row r="4">
      <c r="B4" s="5" t="s">
        <v>11</v>
      </c>
      <c r="C4" s="5" t="s">
        <v>12</v>
      </c>
      <c r="D4" s="5" t="s">
        <v>13</v>
      </c>
      <c r="E4" s="6"/>
      <c r="F4" s="5" t="s">
        <v>14</v>
      </c>
      <c r="G4" s="5" t="s">
        <v>14</v>
      </c>
      <c r="H4" s="5"/>
      <c r="I4" s="5"/>
      <c r="J4" s="5"/>
      <c r="K4" s="1" t="str">
        <f>CONCATENATE(C4," ",D4," auto_increment primary key," )</f>
        <v>id INT auto_increment primary key,</v>
      </c>
      <c r="O4" s="1" t="str">
        <f t="shared" ref="O4:O5" si="1">IF(H4&lt;&gt;"",CONCATENATE("foreign key(",C4,") references ",I4,"(",H4,")"),"")</f>
        <v/>
      </c>
    </row>
    <row r="5">
      <c r="B5" s="5" t="s">
        <v>11</v>
      </c>
      <c r="C5" s="5" t="s">
        <v>15</v>
      </c>
      <c r="D5" s="4" t="s">
        <v>16</v>
      </c>
      <c r="E5" s="6">
        <v>9.0</v>
      </c>
      <c r="F5" s="5" t="s">
        <v>14</v>
      </c>
      <c r="G5" s="5"/>
      <c r="H5" s="5"/>
      <c r="I5" s="5"/>
      <c r="J5" s="5"/>
      <c r="K5" s="1" t="str">
        <f t="shared" ref="K5:K12" si="2">IF(E5&lt;&gt;"",CONCATENATE(C5," ",D5,"(",E5,"),"),CONCATENATE(C5," ",D5,","))</f>
        <v>fd_id NVARCHAR(9),</v>
      </c>
      <c r="O5" s="1" t="str">
        <f t="shared" si="1"/>
        <v/>
      </c>
    </row>
    <row r="6">
      <c r="B6" s="5" t="s">
        <v>11</v>
      </c>
      <c r="C6" s="5" t="s">
        <v>17</v>
      </c>
      <c r="D6" s="5" t="s">
        <v>13</v>
      </c>
      <c r="E6" s="6"/>
      <c r="F6" s="5" t="s">
        <v>14</v>
      </c>
      <c r="G6" s="5"/>
      <c r="H6" s="5" t="s">
        <v>12</v>
      </c>
      <c r="I6" s="5" t="s">
        <v>18</v>
      </c>
      <c r="J6" s="5"/>
      <c r="K6" s="1" t="str">
        <f t="shared" si="2"/>
        <v>bill_id INT,</v>
      </c>
      <c r="O6" s="1" t="str">
        <f t="shared" ref="O6:O80" si="3">IF(H6&lt;&gt;"",CONCATENATE("alter table ",B6," add foreign key(",C6,") references ",I6,"(",H6,");"),"")</f>
        <v>alter table feedback add foreign key(bill_id) references bill(id);</v>
      </c>
    </row>
    <row r="7">
      <c r="B7" s="5" t="s">
        <v>11</v>
      </c>
      <c r="C7" s="5" t="s">
        <v>19</v>
      </c>
      <c r="D7" s="4" t="s">
        <v>16</v>
      </c>
      <c r="E7" s="6">
        <v>200.0</v>
      </c>
      <c r="F7" s="5" t="s">
        <v>14</v>
      </c>
      <c r="G7" s="5"/>
      <c r="H7" s="5"/>
      <c r="I7" s="5"/>
      <c r="J7" s="5"/>
      <c r="K7" s="1" t="str">
        <f t="shared" si="2"/>
        <v>name NVARCHAR(200),</v>
      </c>
      <c r="O7" s="1" t="str">
        <f t="shared" si="3"/>
        <v/>
      </c>
    </row>
    <row r="8">
      <c r="B8" s="5" t="s">
        <v>11</v>
      </c>
      <c r="C8" s="5" t="s">
        <v>20</v>
      </c>
      <c r="D8" s="4" t="s">
        <v>16</v>
      </c>
      <c r="E8" s="6">
        <v>200.0</v>
      </c>
      <c r="F8" s="5"/>
      <c r="G8" s="5"/>
      <c r="H8" s="5"/>
      <c r="I8" s="5"/>
      <c r="J8" s="5"/>
      <c r="K8" s="1" t="str">
        <f t="shared" si="2"/>
        <v>email NVARCHAR(200),</v>
      </c>
      <c r="O8" s="1" t="str">
        <f t="shared" si="3"/>
        <v/>
      </c>
    </row>
    <row r="9">
      <c r="B9" s="5" t="s">
        <v>11</v>
      </c>
      <c r="C9" s="5" t="s">
        <v>21</v>
      </c>
      <c r="D9" s="4" t="s">
        <v>16</v>
      </c>
      <c r="E9" s="6">
        <v>10.0</v>
      </c>
      <c r="F9" s="5" t="s">
        <v>14</v>
      </c>
      <c r="G9" s="5"/>
      <c r="H9" s="5"/>
      <c r="I9" s="5"/>
      <c r="J9" s="5"/>
      <c r="K9" s="1" t="str">
        <f t="shared" si="2"/>
        <v>date NVARCHAR(10),</v>
      </c>
      <c r="O9" s="1" t="str">
        <f t="shared" si="3"/>
        <v/>
      </c>
    </row>
    <row r="10">
      <c r="B10" s="5" t="s">
        <v>11</v>
      </c>
      <c r="C10" s="5" t="s">
        <v>22</v>
      </c>
      <c r="D10" s="4" t="s">
        <v>16</v>
      </c>
      <c r="E10" s="6">
        <v>1000.0</v>
      </c>
      <c r="F10" s="5" t="s">
        <v>14</v>
      </c>
      <c r="G10" s="5"/>
      <c r="H10" s="5"/>
      <c r="I10" s="5"/>
      <c r="J10" s="5"/>
      <c r="K10" s="1" t="str">
        <f t="shared" si="2"/>
        <v>content NVARCHAR(1000),</v>
      </c>
      <c r="O10" s="1" t="str">
        <f t="shared" si="3"/>
        <v/>
      </c>
    </row>
    <row r="11">
      <c r="B11" s="5" t="s">
        <v>11</v>
      </c>
      <c r="C11" s="4" t="s">
        <v>23</v>
      </c>
      <c r="D11" s="4" t="s">
        <v>13</v>
      </c>
      <c r="E11" s="7"/>
      <c r="F11" s="5"/>
      <c r="G11" s="5"/>
      <c r="H11" s="4" t="s">
        <v>12</v>
      </c>
      <c r="I11" s="4" t="s">
        <v>24</v>
      </c>
      <c r="J11" s="5"/>
      <c r="K11" s="1" t="str">
        <f t="shared" si="2"/>
        <v>img_id INT,</v>
      </c>
      <c r="O11" s="1" t="str">
        <f t="shared" si="3"/>
        <v>alter table feedback add foreign key(img_id) references feedback_img(id);</v>
      </c>
    </row>
    <row r="12">
      <c r="B12" s="5" t="s">
        <v>11</v>
      </c>
      <c r="C12" s="5" t="s">
        <v>25</v>
      </c>
      <c r="D12" s="5" t="s">
        <v>13</v>
      </c>
      <c r="E12" s="6"/>
      <c r="F12" s="5" t="s">
        <v>14</v>
      </c>
      <c r="G12" s="5"/>
      <c r="H12" s="5" t="s">
        <v>12</v>
      </c>
      <c r="I12" s="5" t="s">
        <v>26</v>
      </c>
      <c r="J12" s="5"/>
      <c r="K12" s="1" t="str">
        <f t="shared" si="2"/>
        <v>type_id INT,</v>
      </c>
      <c r="O12" s="1" t="str">
        <f t="shared" si="3"/>
        <v>alter table feedback add foreign key(type_id) references feedback_type(id);</v>
      </c>
    </row>
    <row r="13">
      <c r="B13" s="5" t="s">
        <v>11</v>
      </c>
      <c r="C13" s="5" t="s">
        <v>27</v>
      </c>
      <c r="D13" s="4" t="s">
        <v>16</v>
      </c>
      <c r="E13" s="6">
        <v>2.0</v>
      </c>
      <c r="F13" s="5" t="s">
        <v>14</v>
      </c>
      <c r="G13" s="5"/>
      <c r="H13" s="5"/>
      <c r="I13" s="5"/>
      <c r="J13" s="5"/>
      <c r="K13" s="1" t="str">
        <f>if(B14="",IF(E13&lt;&gt;"",CONCATENATE(C13," ",D13,"(",E13,")"),CONCATENATE(C13," ",D13)))</f>
        <v>rate NVARCHAR(2)</v>
      </c>
      <c r="O13" s="1" t="str">
        <f t="shared" si="3"/>
        <v/>
      </c>
    </row>
    <row r="14">
      <c r="B14" s="5"/>
      <c r="C14" s="5"/>
      <c r="D14" s="5"/>
      <c r="E14" s="6"/>
      <c r="F14" s="5"/>
      <c r="G14" s="5"/>
      <c r="H14" s="5"/>
      <c r="I14" s="5"/>
      <c r="J14" s="5"/>
      <c r="K14" s="1" t="s">
        <v>28</v>
      </c>
      <c r="O14" s="1" t="str">
        <f t="shared" si="3"/>
        <v/>
      </c>
    </row>
    <row r="15">
      <c r="B15" s="4" t="s">
        <v>10</v>
      </c>
      <c r="C15" s="5"/>
      <c r="D15" s="5"/>
      <c r="E15" s="6"/>
      <c r="F15" s="5"/>
      <c r="G15" s="5"/>
      <c r="H15" s="5"/>
      <c r="I15" s="5"/>
      <c r="J15" s="5"/>
      <c r="K15" s="1" t="str">
        <f>CONCATENATE("create table ",B16,"(")</f>
        <v>create table feedback_type(</v>
      </c>
      <c r="O15" s="1" t="str">
        <f t="shared" si="3"/>
        <v/>
      </c>
    </row>
    <row r="16">
      <c r="B16" s="5" t="s">
        <v>26</v>
      </c>
      <c r="C16" s="5" t="s">
        <v>12</v>
      </c>
      <c r="D16" s="5" t="s">
        <v>13</v>
      </c>
      <c r="E16" s="6">
        <v>6.0</v>
      </c>
      <c r="F16" s="5"/>
      <c r="G16" s="5" t="s">
        <v>14</v>
      </c>
      <c r="H16" s="5"/>
      <c r="I16" s="5"/>
      <c r="J16" s="5"/>
      <c r="K16" s="1" t="str">
        <f>CONCATENATE(C16," ",D16," auto_increment primary key," )</f>
        <v>id INT auto_increment primary key,</v>
      </c>
      <c r="O16" s="1" t="str">
        <f t="shared" si="3"/>
        <v/>
      </c>
    </row>
    <row r="17">
      <c r="B17" s="5" t="s">
        <v>26</v>
      </c>
      <c r="C17" s="5" t="s">
        <v>29</v>
      </c>
      <c r="D17" s="4" t="s">
        <v>16</v>
      </c>
      <c r="E17" s="6">
        <v>50.0</v>
      </c>
      <c r="F17" s="5"/>
      <c r="G17" s="5"/>
      <c r="H17" s="5"/>
      <c r="I17" s="5"/>
      <c r="J17" s="5"/>
      <c r="K17" s="1" t="str">
        <f>if(B18="",IF(E17&lt;&gt;"",CONCATENATE(C17," ",D17,"(",E17,")"),CONCATENATE(C17," ",D17)))</f>
        <v>type NVARCHAR(50)</v>
      </c>
      <c r="O17" s="1" t="str">
        <f t="shared" si="3"/>
        <v/>
      </c>
    </row>
    <row r="18">
      <c r="B18" s="5"/>
      <c r="C18" s="5"/>
      <c r="D18" s="5"/>
      <c r="E18" s="6"/>
      <c r="F18" s="5"/>
      <c r="G18" s="5"/>
      <c r="H18" s="5"/>
      <c r="I18" s="5"/>
      <c r="J18" s="5"/>
      <c r="K18" s="1" t="s">
        <v>28</v>
      </c>
      <c r="O18" s="1" t="str">
        <f t="shared" si="3"/>
        <v/>
      </c>
    </row>
    <row r="19" ht="15.75" customHeight="1">
      <c r="B19" s="4" t="s">
        <v>10</v>
      </c>
      <c r="C19" s="4"/>
      <c r="D19" s="4"/>
      <c r="E19" s="6"/>
      <c r="F19" s="5"/>
      <c r="G19" s="5"/>
      <c r="H19" s="5"/>
      <c r="I19" s="5"/>
      <c r="J19" s="5"/>
      <c r="K19" s="1" t="str">
        <f>CONCATENATE("create table ",B20,"(")</f>
        <v>create table account(</v>
      </c>
      <c r="O19" s="1" t="str">
        <f t="shared" si="3"/>
        <v/>
      </c>
    </row>
    <row r="20" ht="15.75" customHeight="1">
      <c r="B20" s="4" t="s">
        <v>30</v>
      </c>
      <c r="C20" s="4" t="s">
        <v>12</v>
      </c>
      <c r="D20" s="4" t="s">
        <v>13</v>
      </c>
      <c r="E20" s="6"/>
      <c r="F20" s="5" t="s">
        <v>14</v>
      </c>
      <c r="G20" s="5" t="s">
        <v>14</v>
      </c>
      <c r="H20" s="5"/>
      <c r="I20" s="5"/>
      <c r="J20" s="5"/>
      <c r="K20" s="1" t="str">
        <f>CONCATENATE(C20," ",D20," auto_increment primary key," )</f>
        <v>id INT auto_increment primary key,</v>
      </c>
      <c r="O20" s="1" t="str">
        <f t="shared" si="3"/>
        <v/>
      </c>
    </row>
    <row r="21" ht="15.75" customHeight="1">
      <c r="B21" s="4" t="s">
        <v>30</v>
      </c>
      <c r="C21" s="4" t="s">
        <v>31</v>
      </c>
      <c r="D21" s="4" t="s">
        <v>16</v>
      </c>
      <c r="E21" s="7">
        <v>50.0</v>
      </c>
      <c r="F21" s="5" t="s">
        <v>14</v>
      </c>
      <c r="G21" s="5"/>
      <c r="H21" s="5"/>
      <c r="I21" s="5"/>
      <c r="J21" s="5"/>
      <c r="K21" s="1" t="str">
        <f>IF(E21&lt;&gt;"",CONCATENATE(C21," ",D21,"(",E21,"),"),CONCATENATE(C21," ",D21,","))</f>
        <v>user_name NVARCHAR(50),</v>
      </c>
      <c r="O21" s="1" t="str">
        <f t="shared" si="3"/>
        <v/>
      </c>
    </row>
    <row r="22" ht="15.75" customHeight="1">
      <c r="B22" s="4" t="s">
        <v>30</v>
      </c>
      <c r="C22" s="4" t="s">
        <v>32</v>
      </c>
      <c r="D22" s="4" t="s">
        <v>16</v>
      </c>
      <c r="E22" s="7">
        <v>255.0</v>
      </c>
      <c r="F22" s="5" t="s">
        <v>14</v>
      </c>
      <c r="G22" s="5"/>
      <c r="H22" s="5"/>
      <c r="I22" s="5"/>
      <c r="J22" s="5"/>
      <c r="K22" s="1" t="str">
        <f>if(B23="",IF(E22&lt;&gt;"",CONCATENATE(C22," ",D22,"(",E22,")"),CONCATENATE(C22," ",D22)))</f>
        <v>password NVARCHAR(255)</v>
      </c>
      <c r="O22" s="1" t="str">
        <f t="shared" si="3"/>
        <v/>
      </c>
    </row>
    <row r="23" ht="15.75" customHeight="1">
      <c r="B23" s="5"/>
      <c r="C23" s="5"/>
      <c r="D23" s="5"/>
      <c r="E23" s="6"/>
      <c r="F23" s="5"/>
      <c r="G23" s="5"/>
      <c r="H23" s="5"/>
      <c r="I23" s="5"/>
      <c r="J23" s="5"/>
      <c r="K23" s="1" t="s">
        <v>28</v>
      </c>
      <c r="O23" s="1" t="str">
        <f t="shared" si="3"/>
        <v/>
      </c>
    </row>
    <row r="24" ht="15.75" customHeight="1">
      <c r="B24" s="4" t="s">
        <v>10</v>
      </c>
      <c r="C24" s="5"/>
      <c r="D24" s="5"/>
      <c r="E24" s="6"/>
      <c r="F24" s="5"/>
      <c r="G24" s="5"/>
      <c r="H24" s="5"/>
      <c r="I24" s="5"/>
      <c r="J24" s="5"/>
      <c r="K24" s="1" t="str">
        <f>CONCATENATE("create table ",B25,"(")</f>
        <v>create table role(</v>
      </c>
      <c r="O24" s="1" t="str">
        <f t="shared" si="3"/>
        <v/>
      </c>
    </row>
    <row r="25" ht="15.75" customHeight="1">
      <c r="B25" s="4" t="s">
        <v>33</v>
      </c>
      <c r="C25" s="4" t="s">
        <v>12</v>
      </c>
      <c r="D25" s="4" t="s">
        <v>13</v>
      </c>
      <c r="E25" s="6"/>
      <c r="F25" s="5" t="s">
        <v>14</v>
      </c>
      <c r="G25" s="5" t="s">
        <v>14</v>
      </c>
      <c r="H25" s="5"/>
      <c r="I25" s="5"/>
      <c r="J25" s="5"/>
      <c r="K25" s="1" t="str">
        <f>CONCATENATE(C25," ",D25," auto_increment primary key," )</f>
        <v>id INT auto_increment primary key,</v>
      </c>
      <c r="O25" s="1" t="str">
        <f t="shared" si="3"/>
        <v/>
      </c>
    </row>
    <row r="26" ht="15.75" customHeight="1">
      <c r="B26" s="4" t="s">
        <v>33</v>
      </c>
      <c r="C26" s="4" t="s">
        <v>19</v>
      </c>
      <c r="D26" s="4" t="s">
        <v>16</v>
      </c>
      <c r="E26" s="7">
        <v>50.0</v>
      </c>
      <c r="F26" s="5" t="s">
        <v>14</v>
      </c>
      <c r="G26" s="5"/>
      <c r="H26" s="5"/>
      <c r="I26" s="5"/>
      <c r="J26" s="5"/>
      <c r="K26" s="1" t="str">
        <f>if(B27="",IF(E26&lt;&gt;"",CONCATENATE(C26," ",D26,"(",E26,")"),CONCATENATE(C26," ",D26)))</f>
        <v>name NVARCHAR(50)</v>
      </c>
      <c r="O26" s="1" t="str">
        <f t="shared" si="3"/>
        <v/>
      </c>
    </row>
    <row r="27" ht="15.75" customHeight="1">
      <c r="B27" s="5"/>
      <c r="C27" s="5"/>
      <c r="D27" s="5"/>
      <c r="E27" s="6"/>
      <c r="F27" s="5"/>
      <c r="G27" s="5"/>
      <c r="H27" s="5"/>
      <c r="I27" s="5"/>
      <c r="J27" s="5"/>
      <c r="K27" s="1" t="s">
        <v>28</v>
      </c>
      <c r="O27" s="1" t="str">
        <f t="shared" si="3"/>
        <v/>
      </c>
    </row>
    <row r="28" ht="15.75" customHeight="1">
      <c r="B28" s="4" t="s">
        <v>10</v>
      </c>
      <c r="C28" s="4"/>
      <c r="D28" s="4"/>
      <c r="E28" s="6"/>
      <c r="F28" s="5"/>
      <c r="G28" s="5"/>
      <c r="H28" s="5"/>
      <c r="I28" s="5"/>
      <c r="J28" s="5"/>
      <c r="K28" s="1" t="str">
        <f>CONCATENATE("create table ",B29,"(")</f>
        <v>create table account_role(</v>
      </c>
      <c r="O28" s="1" t="str">
        <f t="shared" si="3"/>
        <v/>
      </c>
    </row>
    <row r="29" ht="15.75" customHeight="1">
      <c r="B29" s="4" t="s">
        <v>34</v>
      </c>
      <c r="C29" s="4" t="s">
        <v>12</v>
      </c>
      <c r="D29" s="4" t="s">
        <v>13</v>
      </c>
      <c r="E29" s="6"/>
      <c r="F29" s="5" t="s">
        <v>14</v>
      </c>
      <c r="G29" s="5" t="s">
        <v>14</v>
      </c>
      <c r="H29" s="5"/>
      <c r="I29" s="5"/>
      <c r="J29" s="5"/>
      <c r="K29" s="1" t="str">
        <f>CONCATENATE(C29," ",D29," auto_increment primary key," )</f>
        <v>id INT auto_increment primary key,</v>
      </c>
      <c r="O29" s="1" t="str">
        <f t="shared" si="3"/>
        <v/>
      </c>
    </row>
    <row r="30" ht="15.75" customHeight="1">
      <c r="B30" s="4" t="s">
        <v>34</v>
      </c>
      <c r="C30" s="4" t="s">
        <v>35</v>
      </c>
      <c r="D30" s="4" t="s">
        <v>13</v>
      </c>
      <c r="E30" s="6"/>
      <c r="F30" s="5" t="s">
        <v>14</v>
      </c>
      <c r="G30" s="5"/>
      <c r="H30" s="5" t="s">
        <v>12</v>
      </c>
      <c r="I30" s="4" t="s">
        <v>30</v>
      </c>
      <c r="J30" s="5"/>
      <c r="K30" s="1" t="str">
        <f>IF(E30&lt;&gt;"",CONCATENATE(C30," ",D30,"(",E30,"),"),CONCATENATE(C30," ",D30,","))</f>
        <v>account_id INT,</v>
      </c>
      <c r="O30" s="1" t="str">
        <f t="shared" si="3"/>
        <v>alter table account_role add foreign key(account_id) references account(id);</v>
      </c>
    </row>
    <row r="31" ht="15.75" customHeight="1">
      <c r="B31" s="4" t="s">
        <v>34</v>
      </c>
      <c r="C31" s="4" t="s">
        <v>36</v>
      </c>
      <c r="D31" s="4" t="s">
        <v>13</v>
      </c>
      <c r="E31" s="6"/>
      <c r="F31" s="5" t="s">
        <v>14</v>
      </c>
      <c r="G31" s="5"/>
      <c r="H31" s="5" t="s">
        <v>12</v>
      </c>
      <c r="I31" s="4" t="s">
        <v>33</v>
      </c>
      <c r="J31" s="5"/>
      <c r="K31" s="1" t="str">
        <f>if(B32="",IF(E31&lt;&gt;"",CONCATENATE(C31," ",D31,"(",E31,")"),CONCATENATE(C31," ",D31)))</f>
        <v>role_id INT</v>
      </c>
      <c r="O31" s="1" t="str">
        <f t="shared" si="3"/>
        <v>alter table account_role add foreign key(role_id) references role(id);</v>
      </c>
    </row>
    <row r="32" ht="15.75" customHeight="1">
      <c r="B32" s="5"/>
      <c r="C32" s="5"/>
      <c r="D32" s="5"/>
      <c r="E32" s="6"/>
      <c r="F32" s="5"/>
      <c r="G32" s="5"/>
      <c r="H32" s="5"/>
      <c r="I32" s="5"/>
      <c r="J32" s="5"/>
      <c r="K32" s="1" t="s">
        <v>28</v>
      </c>
      <c r="O32" s="1" t="str">
        <f t="shared" si="3"/>
        <v/>
      </c>
    </row>
    <row r="33" ht="15.75" customHeight="1">
      <c r="B33" s="4" t="s">
        <v>10</v>
      </c>
      <c r="C33" s="5"/>
      <c r="D33" s="5"/>
      <c r="E33" s="6"/>
      <c r="F33" s="5"/>
      <c r="G33" s="5"/>
      <c r="H33" s="5"/>
      <c r="I33" s="5"/>
      <c r="J33" s="5"/>
      <c r="K33" s="1" t="str">
        <f>CONCATENATE("create table ",B34,"(")</f>
        <v>create table user(</v>
      </c>
      <c r="O33" s="1" t="str">
        <f t="shared" si="3"/>
        <v/>
      </c>
    </row>
    <row r="34" ht="15.75" customHeight="1">
      <c r="B34" s="4" t="s">
        <v>37</v>
      </c>
      <c r="C34" s="4" t="s">
        <v>12</v>
      </c>
      <c r="D34" s="4" t="s">
        <v>13</v>
      </c>
      <c r="E34" s="6"/>
      <c r="F34" s="5" t="s">
        <v>14</v>
      </c>
      <c r="G34" s="5" t="s">
        <v>14</v>
      </c>
      <c r="H34" s="5"/>
      <c r="I34" s="5"/>
      <c r="J34" s="5"/>
      <c r="K34" s="1" t="str">
        <f>CONCATENATE(C34," ",D34," auto_increment primary key," )</f>
        <v>id INT auto_increment primary key,</v>
      </c>
      <c r="O34" s="1" t="str">
        <f t="shared" si="3"/>
        <v/>
      </c>
    </row>
    <row r="35" ht="15.75" customHeight="1">
      <c r="B35" s="4" t="s">
        <v>37</v>
      </c>
      <c r="C35" s="4" t="s">
        <v>19</v>
      </c>
      <c r="D35" s="4" t="s">
        <v>16</v>
      </c>
      <c r="E35" s="7">
        <v>255.0</v>
      </c>
      <c r="F35" s="5" t="s">
        <v>14</v>
      </c>
      <c r="G35" s="5"/>
      <c r="H35" s="5"/>
      <c r="I35" s="5"/>
      <c r="J35" s="5"/>
      <c r="K35" s="1" t="str">
        <f t="shared" ref="K35:K42" si="4">IF(E35&lt;&gt;"",CONCATENATE(C35," ",D35,"(",E35,"),"),CONCATENATE(C35," ",D35,","))</f>
        <v>name NVARCHAR(255),</v>
      </c>
      <c r="O35" s="1" t="str">
        <f t="shared" si="3"/>
        <v/>
      </c>
    </row>
    <row r="36" ht="15.75" customHeight="1">
      <c r="B36" s="4" t="s">
        <v>37</v>
      </c>
      <c r="C36" s="4" t="s">
        <v>38</v>
      </c>
      <c r="D36" s="4" t="s">
        <v>16</v>
      </c>
      <c r="E36" s="7">
        <v>255.0</v>
      </c>
      <c r="F36" s="5" t="s">
        <v>14</v>
      </c>
      <c r="G36" s="5"/>
      <c r="H36" s="5"/>
      <c r="I36" s="5"/>
      <c r="J36" s="5"/>
      <c r="K36" s="1" t="str">
        <f t="shared" si="4"/>
        <v>address NVARCHAR(255),</v>
      </c>
      <c r="O36" s="1" t="str">
        <f t="shared" si="3"/>
        <v/>
      </c>
    </row>
    <row r="37" ht="15.75" customHeight="1">
      <c r="B37" s="4" t="s">
        <v>37</v>
      </c>
      <c r="C37" s="4" t="s">
        <v>39</v>
      </c>
      <c r="D37" s="4" t="s">
        <v>16</v>
      </c>
      <c r="E37" s="7">
        <v>13.0</v>
      </c>
      <c r="F37" s="5"/>
      <c r="G37" s="5"/>
      <c r="H37" s="5"/>
      <c r="I37" s="5"/>
      <c r="J37" s="5"/>
      <c r="K37" s="1" t="str">
        <f t="shared" si="4"/>
        <v>phone_number NVARCHAR(13),</v>
      </c>
      <c r="O37" s="1" t="str">
        <f t="shared" si="3"/>
        <v/>
      </c>
    </row>
    <row r="38" ht="15.75" customHeight="1">
      <c r="B38" s="4" t="s">
        <v>37</v>
      </c>
      <c r="C38" s="4" t="s">
        <v>40</v>
      </c>
      <c r="D38" s="4" t="s">
        <v>16</v>
      </c>
      <c r="E38" s="7">
        <v>10.0</v>
      </c>
      <c r="F38" s="5" t="s">
        <v>14</v>
      </c>
      <c r="G38" s="5"/>
      <c r="H38" s="5"/>
      <c r="I38" s="5"/>
      <c r="J38" s="5"/>
      <c r="K38" s="1" t="str">
        <f t="shared" si="4"/>
        <v>birthday NVARCHAR(10),</v>
      </c>
      <c r="O38" s="1" t="str">
        <f t="shared" si="3"/>
        <v/>
      </c>
    </row>
    <row r="39" ht="15.75" customHeight="1">
      <c r="B39" s="4" t="s">
        <v>37</v>
      </c>
      <c r="C39" s="4" t="s">
        <v>41</v>
      </c>
      <c r="D39" s="4" t="s">
        <v>13</v>
      </c>
      <c r="E39" s="6"/>
      <c r="F39" s="5" t="s">
        <v>14</v>
      </c>
      <c r="G39" s="5"/>
      <c r="H39" s="5"/>
      <c r="I39" s="5"/>
      <c r="J39" s="5"/>
      <c r="K39" s="1" t="str">
        <f t="shared" si="4"/>
        <v>gender INT,</v>
      </c>
      <c r="O39" s="1" t="str">
        <f t="shared" si="3"/>
        <v/>
      </c>
    </row>
    <row r="40" ht="15.75" customHeight="1">
      <c r="B40" s="4" t="s">
        <v>37</v>
      </c>
      <c r="C40" s="4" t="s">
        <v>42</v>
      </c>
      <c r="D40" s="4" t="s">
        <v>43</v>
      </c>
      <c r="E40" s="6"/>
      <c r="F40" s="5" t="s">
        <v>14</v>
      </c>
      <c r="G40" s="5"/>
      <c r="H40" s="5"/>
      <c r="I40" s="5"/>
      <c r="J40" s="5"/>
      <c r="K40" s="1" t="str">
        <f t="shared" si="4"/>
        <v>salary DOUBLE,</v>
      </c>
      <c r="O40" s="1" t="str">
        <f t="shared" si="3"/>
        <v/>
      </c>
    </row>
    <row r="41" ht="15.75" customHeight="1">
      <c r="B41" s="4" t="s">
        <v>37</v>
      </c>
      <c r="C41" s="4" t="s">
        <v>44</v>
      </c>
      <c r="D41" s="4" t="s">
        <v>13</v>
      </c>
      <c r="E41" s="6"/>
      <c r="F41" s="5" t="s">
        <v>14</v>
      </c>
      <c r="G41" s="5"/>
      <c r="H41" s="4" t="s">
        <v>12</v>
      </c>
      <c r="I41" s="4" t="s">
        <v>45</v>
      </c>
      <c r="J41" s="5"/>
      <c r="K41" s="1" t="str">
        <f t="shared" si="4"/>
        <v>position_id INT,</v>
      </c>
      <c r="O41" s="1" t="str">
        <f t="shared" si="3"/>
        <v>alter table user add foreign key(position_id) references position(id);</v>
      </c>
    </row>
    <row r="42" ht="15.75" customHeight="1">
      <c r="B42" s="4" t="s">
        <v>37</v>
      </c>
      <c r="C42" s="4" t="s">
        <v>35</v>
      </c>
      <c r="D42" s="4" t="s">
        <v>13</v>
      </c>
      <c r="E42" s="6"/>
      <c r="F42" s="5" t="s">
        <v>14</v>
      </c>
      <c r="G42" s="5"/>
      <c r="H42" s="4" t="s">
        <v>12</v>
      </c>
      <c r="I42" s="4" t="s">
        <v>30</v>
      </c>
      <c r="J42" s="5"/>
      <c r="K42" s="1" t="str">
        <f t="shared" si="4"/>
        <v>account_id INT,</v>
      </c>
      <c r="O42" s="1" t="str">
        <f t="shared" si="3"/>
        <v>alter table user add foreign key(account_id) references account(id);</v>
      </c>
    </row>
    <row r="43" ht="15.75" customHeight="1">
      <c r="B43" s="4" t="s">
        <v>37</v>
      </c>
      <c r="C43" s="4" t="s">
        <v>46</v>
      </c>
      <c r="D43" s="4" t="s">
        <v>16</v>
      </c>
      <c r="E43" s="7">
        <v>1000.0</v>
      </c>
      <c r="F43" s="5" t="s">
        <v>14</v>
      </c>
      <c r="G43" s="5"/>
      <c r="H43" s="5"/>
      <c r="I43" s="5"/>
      <c r="J43" s="5"/>
      <c r="K43" s="1" t="str">
        <f>if(B44="",IF(E43&lt;&gt;"",CONCATENATE(C43," ",D43,"(",E43,")"),CONCATENATE(C43," ",D43)))</f>
        <v>imgUrl NVARCHAR(1000)</v>
      </c>
      <c r="O43" s="1" t="str">
        <f t="shared" si="3"/>
        <v/>
      </c>
    </row>
    <row r="44" ht="15.75" customHeight="1">
      <c r="B44" s="5"/>
      <c r="C44" s="5"/>
      <c r="D44" s="4"/>
      <c r="E44" s="6"/>
      <c r="F44" s="5"/>
      <c r="G44" s="5"/>
      <c r="H44" s="5"/>
      <c r="I44" s="5"/>
      <c r="J44" s="5"/>
      <c r="K44" s="1" t="s">
        <v>28</v>
      </c>
      <c r="O44" s="1" t="str">
        <f t="shared" si="3"/>
        <v/>
      </c>
    </row>
    <row r="45" ht="15.75" customHeight="1">
      <c r="B45" s="4" t="s">
        <v>10</v>
      </c>
      <c r="C45" s="5"/>
      <c r="D45" s="4"/>
      <c r="E45" s="6"/>
      <c r="F45" s="5"/>
      <c r="G45" s="5"/>
      <c r="H45" s="5"/>
      <c r="I45" s="5"/>
      <c r="J45" s="5"/>
      <c r="K45" s="1" t="str">
        <f>CONCATENATE("create table ",B46,"(")</f>
        <v>create table position(</v>
      </c>
      <c r="O45" s="1" t="str">
        <f t="shared" si="3"/>
        <v/>
      </c>
    </row>
    <row r="46" ht="15.75" customHeight="1">
      <c r="B46" s="4" t="s">
        <v>45</v>
      </c>
      <c r="C46" s="4" t="s">
        <v>12</v>
      </c>
      <c r="D46" s="4" t="s">
        <v>13</v>
      </c>
      <c r="E46" s="6"/>
      <c r="F46" s="5" t="s">
        <v>14</v>
      </c>
      <c r="G46" s="5" t="s">
        <v>14</v>
      </c>
      <c r="H46" s="5"/>
      <c r="I46" s="5"/>
      <c r="J46" s="5"/>
      <c r="K46" s="1" t="str">
        <f>CONCATENATE(C46," ",D46," auto_increment primary key," )</f>
        <v>id INT auto_increment primary key,</v>
      </c>
      <c r="O46" s="1" t="str">
        <f t="shared" si="3"/>
        <v/>
      </c>
    </row>
    <row r="47" ht="15.75" customHeight="1">
      <c r="B47" s="4" t="s">
        <v>45</v>
      </c>
      <c r="C47" s="4" t="s">
        <v>19</v>
      </c>
      <c r="D47" s="4" t="s">
        <v>16</v>
      </c>
      <c r="E47" s="7">
        <v>50.0</v>
      </c>
      <c r="F47" s="5" t="s">
        <v>14</v>
      </c>
      <c r="G47" s="5"/>
      <c r="H47" s="5"/>
      <c r="I47" s="5"/>
      <c r="J47" s="5"/>
      <c r="K47" s="1" t="str">
        <f>if(B48="",IF(E47&lt;&gt;"",CONCATENATE(C47," ",D47,"(",E47,")"),CONCATENATE(C47," ",D47)))</f>
        <v>name NVARCHAR(50)</v>
      </c>
      <c r="O47" s="1" t="str">
        <f t="shared" si="3"/>
        <v/>
      </c>
    </row>
    <row r="48" ht="15.75" customHeight="1">
      <c r="B48" s="5"/>
      <c r="C48" s="5"/>
      <c r="D48" s="5"/>
      <c r="E48" s="6"/>
      <c r="F48" s="5"/>
      <c r="G48" s="5"/>
      <c r="H48" s="5"/>
      <c r="I48" s="5"/>
      <c r="J48" s="5"/>
      <c r="K48" s="1" t="s">
        <v>28</v>
      </c>
      <c r="O48" s="1" t="str">
        <f t="shared" si="3"/>
        <v/>
      </c>
    </row>
    <row r="49" ht="15.75" customHeight="1">
      <c r="B49" s="4" t="s">
        <v>10</v>
      </c>
      <c r="C49" s="4"/>
      <c r="D49" s="4"/>
      <c r="E49" s="6"/>
      <c r="F49" s="5"/>
      <c r="G49" s="5"/>
      <c r="H49" s="5"/>
      <c r="I49" s="5"/>
      <c r="J49" s="5"/>
      <c r="K49" s="1" t="str">
        <f>CONCATENATE("create table ",B50,"(")</f>
        <v>create table service(</v>
      </c>
      <c r="O49" s="1" t="str">
        <f t="shared" si="3"/>
        <v/>
      </c>
    </row>
    <row r="50" ht="15.75" customHeight="1">
      <c r="B50" s="4" t="s">
        <v>47</v>
      </c>
      <c r="C50" s="4" t="s">
        <v>12</v>
      </c>
      <c r="D50" s="4" t="s">
        <v>13</v>
      </c>
      <c r="E50" s="6"/>
      <c r="F50" s="5" t="s">
        <v>14</v>
      </c>
      <c r="G50" s="5" t="s">
        <v>14</v>
      </c>
      <c r="H50" s="5"/>
      <c r="I50" s="5"/>
      <c r="J50" s="5"/>
      <c r="K50" s="1" t="str">
        <f>CONCATENATE(C50," ",D50," auto_increment primary key," )</f>
        <v>id INT auto_increment primary key,</v>
      </c>
      <c r="O50" s="1" t="str">
        <f t="shared" si="3"/>
        <v/>
      </c>
    </row>
    <row r="51" ht="15.75" customHeight="1">
      <c r="B51" s="4" t="s">
        <v>47</v>
      </c>
      <c r="C51" s="4" t="s">
        <v>19</v>
      </c>
      <c r="D51" s="4" t="s">
        <v>16</v>
      </c>
      <c r="E51" s="7">
        <v>50.0</v>
      </c>
      <c r="F51" s="5" t="s">
        <v>14</v>
      </c>
      <c r="G51" s="5"/>
      <c r="H51" s="5"/>
      <c r="I51" s="5"/>
      <c r="J51" s="5"/>
      <c r="K51" s="1" t="str">
        <f t="shared" ref="K51:K54" si="5">IF(E51&lt;&gt;"",CONCATENATE(C51," ",D51,"(",E51,"),"),CONCATENATE(C51," ",D51,","))</f>
        <v>name NVARCHAR(50),</v>
      </c>
      <c r="O51" s="1" t="str">
        <f t="shared" si="3"/>
        <v/>
      </c>
    </row>
    <row r="52" ht="15.75" customHeight="1">
      <c r="B52" s="4" t="s">
        <v>47</v>
      </c>
      <c r="C52" s="4" t="s">
        <v>48</v>
      </c>
      <c r="D52" s="4" t="s">
        <v>43</v>
      </c>
      <c r="E52" s="6"/>
      <c r="F52" s="5" t="s">
        <v>14</v>
      </c>
      <c r="G52" s="5"/>
      <c r="H52" s="5"/>
      <c r="I52" s="5"/>
      <c r="J52" s="5"/>
      <c r="K52" s="1" t="str">
        <f t="shared" si="5"/>
        <v>price DOUBLE,</v>
      </c>
      <c r="O52" s="1" t="str">
        <f t="shared" si="3"/>
        <v/>
      </c>
    </row>
    <row r="53" ht="15.75" customHeight="1">
      <c r="B53" s="4" t="s">
        <v>47</v>
      </c>
      <c r="C53" s="4" t="s">
        <v>49</v>
      </c>
      <c r="D53" s="4" t="s">
        <v>13</v>
      </c>
      <c r="E53" s="6"/>
      <c r="F53" s="5" t="s">
        <v>14</v>
      </c>
      <c r="G53" s="5"/>
      <c r="H53" s="4" t="s">
        <v>12</v>
      </c>
      <c r="I53" s="4" t="s">
        <v>29</v>
      </c>
      <c r="J53" s="5"/>
      <c r="K53" s="1" t="str">
        <f t="shared" si="5"/>
        <v>service_type INT,</v>
      </c>
      <c r="O53" s="1" t="str">
        <f t="shared" si="3"/>
        <v>alter table service add foreign key(service_type) references type(id);</v>
      </c>
    </row>
    <row r="54" ht="15.75" customHeight="1">
      <c r="B54" s="4" t="s">
        <v>47</v>
      </c>
      <c r="C54" s="4" t="s">
        <v>50</v>
      </c>
      <c r="D54" s="4" t="s">
        <v>51</v>
      </c>
      <c r="E54" s="6"/>
      <c r="F54" s="5" t="s">
        <v>14</v>
      </c>
      <c r="G54" s="5"/>
      <c r="H54" s="5"/>
      <c r="I54" s="5"/>
      <c r="J54" s="4" t="s">
        <v>52</v>
      </c>
      <c r="K54" s="1" t="str">
        <f t="shared" si="5"/>
        <v>enable_flag BIT,</v>
      </c>
      <c r="O54" s="1" t="str">
        <f t="shared" si="3"/>
        <v/>
      </c>
    </row>
    <row r="55" ht="15.75" customHeight="1">
      <c r="B55" s="4" t="s">
        <v>47</v>
      </c>
      <c r="C55" s="4" t="s">
        <v>46</v>
      </c>
      <c r="D55" s="4" t="s">
        <v>16</v>
      </c>
      <c r="E55" s="7">
        <v>1000.0</v>
      </c>
      <c r="F55" s="5"/>
      <c r="G55" s="5"/>
      <c r="H55" s="5"/>
      <c r="I55" s="5"/>
      <c r="J55" s="5"/>
      <c r="K55" s="1" t="str">
        <f>if(B56="",IF(E55&lt;&gt;"",CONCATENATE(C55," ",D55,"(",E55,")"),CONCATENATE(C55," ",D55)))</f>
        <v>imgUrl NVARCHAR(1000)</v>
      </c>
      <c r="O55" s="1" t="str">
        <f t="shared" si="3"/>
        <v/>
      </c>
    </row>
    <row r="56" ht="15.75" customHeight="1">
      <c r="B56" s="5"/>
      <c r="C56" s="5"/>
      <c r="D56" s="5"/>
      <c r="E56" s="6"/>
      <c r="F56" s="5"/>
      <c r="G56" s="5"/>
      <c r="H56" s="5"/>
      <c r="I56" s="5"/>
      <c r="J56" s="5"/>
      <c r="K56" s="1" t="s">
        <v>28</v>
      </c>
      <c r="O56" s="1" t="str">
        <f t="shared" si="3"/>
        <v/>
      </c>
    </row>
    <row r="57" ht="15.75" customHeight="1">
      <c r="B57" s="4" t="s">
        <v>10</v>
      </c>
      <c r="C57" s="5"/>
      <c r="D57" s="5"/>
      <c r="E57" s="6"/>
      <c r="F57" s="5"/>
      <c r="G57" s="5"/>
      <c r="H57" s="5"/>
      <c r="I57" s="5"/>
      <c r="J57" s="5"/>
      <c r="K57" s="1" t="str">
        <f>CONCATENATE("create table ",B58,"(")</f>
        <v>create table type(</v>
      </c>
      <c r="O57" s="1" t="str">
        <f t="shared" si="3"/>
        <v/>
      </c>
    </row>
    <row r="58" ht="15.75" customHeight="1">
      <c r="B58" s="4" t="s">
        <v>29</v>
      </c>
      <c r="C58" s="4" t="s">
        <v>12</v>
      </c>
      <c r="D58" s="4" t="s">
        <v>13</v>
      </c>
      <c r="E58" s="6"/>
      <c r="F58" s="5" t="s">
        <v>14</v>
      </c>
      <c r="G58" s="5" t="s">
        <v>14</v>
      </c>
      <c r="H58" s="5"/>
      <c r="I58" s="5"/>
      <c r="J58" s="5"/>
      <c r="K58" s="1" t="str">
        <f>CONCATENATE(C58," ",D58," auto_increment primary key," )</f>
        <v>id INT auto_increment primary key,</v>
      </c>
      <c r="O58" s="1" t="str">
        <f t="shared" si="3"/>
        <v/>
      </c>
    </row>
    <row r="59" ht="15.75" customHeight="1">
      <c r="B59" s="4" t="s">
        <v>29</v>
      </c>
      <c r="C59" s="4" t="s">
        <v>19</v>
      </c>
      <c r="D59" s="4" t="s">
        <v>16</v>
      </c>
      <c r="E59" s="7">
        <v>50.0</v>
      </c>
      <c r="F59" s="5" t="s">
        <v>14</v>
      </c>
      <c r="G59" s="5"/>
      <c r="H59" s="5"/>
      <c r="I59" s="5"/>
      <c r="J59" s="5"/>
      <c r="K59" s="1" t="str">
        <f>if(B60="",IF(E59&lt;&gt;"",CONCATENATE(C59," ",D59,"(",E59,")"),CONCATENATE(C59," ",D59)))</f>
        <v>name NVARCHAR(50)</v>
      </c>
      <c r="O59" s="1" t="str">
        <f t="shared" si="3"/>
        <v/>
      </c>
    </row>
    <row r="60" ht="15.75" customHeight="1">
      <c r="B60" s="5"/>
      <c r="C60" s="5"/>
      <c r="D60" s="5"/>
      <c r="E60" s="6"/>
      <c r="F60" s="5"/>
      <c r="G60" s="5"/>
      <c r="H60" s="5"/>
      <c r="I60" s="5"/>
      <c r="J60" s="5"/>
      <c r="K60" s="1" t="s">
        <v>28</v>
      </c>
      <c r="O60" s="1" t="str">
        <f t="shared" si="3"/>
        <v/>
      </c>
    </row>
    <row r="61" ht="15.75" customHeight="1">
      <c r="B61" s="4" t="s">
        <v>10</v>
      </c>
      <c r="C61" s="5"/>
      <c r="D61" s="5"/>
      <c r="E61" s="6"/>
      <c r="F61" s="5"/>
      <c r="G61" s="5"/>
      <c r="H61" s="5"/>
      <c r="I61" s="5"/>
      <c r="J61" s="5"/>
      <c r="K61" s="1" t="str">
        <f>CONCATENATE("create table ",B62,"(")</f>
        <v>create table `table`(</v>
      </c>
      <c r="O61" s="1" t="str">
        <f t="shared" si="3"/>
        <v/>
      </c>
    </row>
    <row r="62" ht="15.75" customHeight="1">
      <c r="B62" s="4" t="s">
        <v>53</v>
      </c>
      <c r="C62" s="4" t="s">
        <v>12</v>
      </c>
      <c r="D62" s="4" t="s">
        <v>13</v>
      </c>
      <c r="E62" s="6"/>
      <c r="F62" s="5" t="s">
        <v>14</v>
      </c>
      <c r="G62" s="5" t="s">
        <v>14</v>
      </c>
      <c r="H62" s="5"/>
      <c r="I62" s="5"/>
      <c r="J62" s="5"/>
      <c r="K62" s="1" t="str">
        <f>CONCATENATE(C62," ",D62," auto_increment primary key," )</f>
        <v>id INT auto_increment primary key,</v>
      </c>
      <c r="O62" s="1" t="str">
        <f t="shared" si="3"/>
        <v/>
      </c>
    </row>
    <row r="63" ht="15.75" customHeight="1">
      <c r="B63" s="4" t="s">
        <v>53</v>
      </c>
      <c r="C63" s="4" t="s">
        <v>19</v>
      </c>
      <c r="D63" s="4" t="s">
        <v>16</v>
      </c>
      <c r="E63" s="7">
        <v>255.0</v>
      </c>
      <c r="F63" s="5"/>
      <c r="G63" s="5"/>
      <c r="H63" s="5"/>
      <c r="I63" s="5"/>
      <c r="J63" s="5"/>
      <c r="K63" s="1" t="str">
        <f t="shared" ref="K63:K64" si="6">IF(E63&lt;&gt;"",CONCATENATE(C63," ",D63,"(",E63,"),"),CONCATENATE(C63," ",D63,","))</f>
        <v>name NVARCHAR(255),</v>
      </c>
      <c r="O63" s="1" t="str">
        <f t="shared" si="3"/>
        <v/>
      </c>
    </row>
    <row r="64" ht="15.75" customHeight="1">
      <c r="B64" s="4" t="s">
        <v>53</v>
      </c>
      <c r="C64" s="4" t="s">
        <v>54</v>
      </c>
      <c r="D64" s="4" t="s">
        <v>16</v>
      </c>
      <c r="E64" s="7">
        <v>50.0</v>
      </c>
      <c r="F64" s="5" t="s">
        <v>14</v>
      </c>
      <c r="G64" s="5"/>
      <c r="H64" s="5"/>
      <c r="I64" s="5"/>
      <c r="J64" s="5"/>
      <c r="K64" s="1" t="str">
        <f t="shared" si="6"/>
        <v>status NVARCHAR(50),</v>
      </c>
      <c r="O64" s="1" t="str">
        <f t="shared" si="3"/>
        <v/>
      </c>
    </row>
    <row r="65" ht="15.75" customHeight="1">
      <c r="B65" s="4" t="s">
        <v>53</v>
      </c>
      <c r="C65" s="4" t="s">
        <v>50</v>
      </c>
      <c r="D65" s="4" t="s">
        <v>51</v>
      </c>
      <c r="E65" s="6"/>
      <c r="F65" s="5" t="s">
        <v>14</v>
      </c>
      <c r="G65" s="5"/>
      <c r="H65" s="5"/>
      <c r="I65" s="5"/>
      <c r="J65" s="5"/>
      <c r="K65" s="1" t="str">
        <f>if(B66="",IF(E65&lt;&gt;"",CONCATENATE(C65," ",D65,"(",E65,")"),CONCATENATE(C65," ",D65)))</f>
        <v>enable_flag BIT</v>
      </c>
      <c r="O65" s="1" t="str">
        <f t="shared" si="3"/>
        <v/>
      </c>
    </row>
    <row r="66" ht="15.75" customHeight="1">
      <c r="B66" s="5"/>
      <c r="C66" s="5"/>
      <c r="D66" s="5"/>
      <c r="E66" s="6"/>
      <c r="F66" s="5"/>
      <c r="G66" s="5"/>
      <c r="H66" s="5"/>
      <c r="I66" s="5"/>
      <c r="J66" s="5"/>
      <c r="K66" s="1" t="s">
        <v>28</v>
      </c>
      <c r="O66" s="1" t="str">
        <f t="shared" si="3"/>
        <v/>
      </c>
    </row>
    <row r="67" ht="15.75" customHeight="1">
      <c r="B67" s="4" t="s">
        <v>10</v>
      </c>
      <c r="C67" s="4"/>
      <c r="D67" s="4"/>
      <c r="E67" s="6"/>
      <c r="F67" s="5"/>
      <c r="G67" s="5"/>
      <c r="H67" s="5"/>
      <c r="I67" s="5"/>
      <c r="J67" s="5"/>
      <c r="K67" s="1" t="str">
        <f>CONCATENATE("create table ",B68,"(")</f>
        <v>create table bill(</v>
      </c>
      <c r="O67" s="1" t="str">
        <f t="shared" si="3"/>
        <v/>
      </c>
    </row>
    <row r="68" ht="15.75" customHeight="1">
      <c r="B68" s="4" t="s">
        <v>18</v>
      </c>
      <c r="C68" s="4" t="s">
        <v>12</v>
      </c>
      <c r="D68" s="4" t="s">
        <v>13</v>
      </c>
      <c r="E68" s="6"/>
      <c r="F68" s="5" t="s">
        <v>14</v>
      </c>
      <c r="G68" s="5" t="s">
        <v>14</v>
      </c>
      <c r="H68" s="5"/>
      <c r="I68" s="5"/>
      <c r="J68" s="5"/>
      <c r="K68" s="1" t="str">
        <f>CONCATENATE(C68," ",D68," auto_increment primary key," )</f>
        <v>id INT auto_increment primary key,</v>
      </c>
      <c r="O68" s="1" t="str">
        <f t="shared" si="3"/>
        <v/>
      </c>
    </row>
    <row r="69" ht="15.75" customHeight="1">
      <c r="B69" s="4" t="s">
        <v>18</v>
      </c>
      <c r="C69" s="4" t="s">
        <v>55</v>
      </c>
      <c r="D69" s="4" t="s">
        <v>16</v>
      </c>
      <c r="E69" s="7">
        <v>10.0</v>
      </c>
      <c r="F69" s="5" t="s">
        <v>14</v>
      </c>
      <c r="G69" s="5"/>
      <c r="H69" s="5"/>
      <c r="I69" s="5"/>
      <c r="J69" s="5"/>
      <c r="K69" s="1" t="str">
        <f t="shared" ref="K69:K72" si="7">IF(E69&lt;&gt;"",CONCATENATE(C69," ",D69,"(",E69,"),"),CONCATENATE(C69," ",D69,","))</f>
        <v>created_time NVARCHAR(10),</v>
      </c>
      <c r="O69" s="1" t="str">
        <f t="shared" si="3"/>
        <v/>
      </c>
    </row>
    <row r="70" ht="15.75" customHeight="1">
      <c r="B70" s="4" t="s">
        <v>18</v>
      </c>
      <c r="C70" s="4" t="s">
        <v>56</v>
      </c>
      <c r="D70" s="4" t="s">
        <v>13</v>
      </c>
      <c r="E70" s="6"/>
      <c r="F70" s="5" t="s">
        <v>14</v>
      </c>
      <c r="G70" s="5"/>
      <c r="H70" s="4" t="s">
        <v>12</v>
      </c>
      <c r="I70" s="4" t="s">
        <v>37</v>
      </c>
      <c r="J70" s="5"/>
      <c r="K70" s="1" t="str">
        <f t="shared" si="7"/>
        <v>user_id INT,</v>
      </c>
      <c r="O70" s="1" t="str">
        <f t="shared" si="3"/>
        <v>alter table bill add foreign key(user_id) references user(id);</v>
      </c>
    </row>
    <row r="71" ht="15.75" customHeight="1">
      <c r="B71" s="4" t="s">
        <v>18</v>
      </c>
      <c r="C71" s="4" t="s">
        <v>57</v>
      </c>
      <c r="D71" s="4" t="s">
        <v>13</v>
      </c>
      <c r="E71" s="6"/>
      <c r="F71" s="5" t="s">
        <v>14</v>
      </c>
      <c r="G71" s="5"/>
      <c r="H71" s="4" t="s">
        <v>12</v>
      </c>
      <c r="I71" s="4" t="s">
        <v>58</v>
      </c>
      <c r="J71" s="5"/>
      <c r="K71" s="1" t="str">
        <f t="shared" si="7"/>
        <v>table_id INT,</v>
      </c>
      <c r="O71" s="1" t="str">
        <f t="shared" si="3"/>
        <v>alter table bill add foreign key(table_id) references table(id);</v>
      </c>
    </row>
    <row r="72" ht="15.75" customHeight="1">
      <c r="B72" s="4" t="s">
        <v>18</v>
      </c>
      <c r="C72" s="4" t="s">
        <v>59</v>
      </c>
      <c r="D72" s="4" t="s">
        <v>51</v>
      </c>
      <c r="E72" s="6"/>
      <c r="F72" s="5" t="s">
        <v>14</v>
      </c>
      <c r="G72" s="5"/>
      <c r="H72" s="5"/>
      <c r="I72" s="5"/>
      <c r="J72" s="5"/>
      <c r="K72" s="1" t="str">
        <f t="shared" si="7"/>
        <v>payment_status BIT,</v>
      </c>
      <c r="O72" s="1" t="str">
        <f t="shared" si="3"/>
        <v/>
      </c>
    </row>
    <row r="73" ht="15.75" customHeight="1">
      <c r="B73" s="4" t="s">
        <v>18</v>
      </c>
      <c r="C73" s="4" t="s">
        <v>60</v>
      </c>
      <c r="D73" s="4" t="s">
        <v>16</v>
      </c>
      <c r="E73" s="7">
        <v>10.0</v>
      </c>
      <c r="F73" s="5" t="s">
        <v>14</v>
      </c>
      <c r="G73" s="5"/>
      <c r="H73" s="5"/>
      <c r="I73" s="5"/>
      <c r="J73" s="5"/>
      <c r="K73" s="1" t="str">
        <f>if(B74="",IF(E73&lt;&gt;"",CONCATENATE(C73," ",D73,"(",E73,")"),CONCATENATE(C73," ",D73)))</f>
        <v>payment_time NVARCHAR(10)</v>
      </c>
      <c r="O73" s="1" t="str">
        <f t="shared" si="3"/>
        <v/>
      </c>
    </row>
    <row r="74" ht="15.75" customHeight="1">
      <c r="B74" s="5"/>
      <c r="C74" s="5"/>
      <c r="D74" s="4"/>
      <c r="E74" s="6"/>
      <c r="F74" s="5"/>
      <c r="G74" s="5"/>
      <c r="H74" s="5"/>
      <c r="I74" s="5"/>
      <c r="J74" s="5"/>
      <c r="K74" s="1" t="s">
        <v>28</v>
      </c>
      <c r="O74" s="1" t="str">
        <f t="shared" si="3"/>
        <v/>
      </c>
    </row>
    <row r="75" ht="15.75" customHeight="1">
      <c r="B75" s="4" t="s">
        <v>10</v>
      </c>
      <c r="C75" s="5"/>
      <c r="D75" s="5"/>
      <c r="E75" s="6"/>
      <c r="F75" s="5"/>
      <c r="G75" s="5"/>
      <c r="H75" s="5"/>
      <c r="I75" s="5"/>
      <c r="J75" s="5"/>
      <c r="K75" s="1" t="str">
        <f>CONCATENATE("create table ",B76,"(")</f>
        <v>create table bill_detail(</v>
      </c>
      <c r="O75" s="1" t="str">
        <f t="shared" si="3"/>
        <v/>
      </c>
    </row>
    <row r="76" ht="15.75" customHeight="1">
      <c r="B76" s="4" t="s">
        <v>61</v>
      </c>
      <c r="C76" s="4" t="s">
        <v>12</v>
      </c>
      <c r="D76" s="4" t="s">
        <v>13</v>
      </c>
      <c r="E76" s="6"/>
      <c r="F76" s="5" t="s">
        <v>14</v>
      </c>
      <c r="G76" s="5" t="s">
        <v>14</v>
      </c>
      <c r="H76" s="5"/>
      <c r="I76" s="5"/>
      <c r="J76" s="5"/>
      <c r="K76" s="1" t="str">
        <f>CONCATENATE(C76," ",D76," auto_increment primary key," )</f>
        <v>id INT auto_increment primary key,</v>
      </c>
      <c r="O76" s="1" t="str">
        <f t="shared" si="3"/>
        <v/>
      </c>
    </row>
    <row r="77" ht="15.75" customHeight="1">
      <c r="B77" s="4" t="s">
        <v>61</v>
      </c>
      <c r="C77" s="4" t="s">
        <v>17</v>
      </c>
      <c r="D77" s="4" t="s">
        <v>13</v>
      </c>
      <c r="E77" s="6"/>
      <c r="F77" s="5" t="s">
        <v>14</v>
      </c>
      <c r="G77" s="5"/>
      <c r="H77" s="4" t="s">
        <v>12</v>
      </c>
      <c r="I77" s="4" t="s">
        <v>18</v>
      </c>
      <c r="J77" s="5"/>
      <c r="K77" s="1" t="str">
        <f t="shared" ref="K77:K78" si="8">IF(E77&lt;&gt;"",CONCATENATE(C77," ",D77,"(",E77,"),"),CONCATENATE(C77," ",D77,","))</f>
        <v>bill_id INT,</v>
      </c>
      <c r="O77" s="1" t="str">
        <f t="shared" si="3"/>
        <v>alter table bill_detail add foreign key(bill_id) references bill(id);</v>
      </c>
    </row>
    <row r="78" ht="15.75" customHeight="1">
      <c r="B78" s="4" t="s">
        <v>61</v>
      </c>
      <c r="C78" s="4" t="s">
        <v>62</v>
      </c>
      <c r="D78" s="4" t="s">
        <v>13</v>
      </c>
      <c r="E78" s="6"/>
      <c r="F78" s="5" t="s">
        <v>14</v>
      </c>
      <c r="G78" s="5"/>
      <c r="H78" s="4" t="s">
        <v>12</v>
      </c>
      <c r="I78" s="4" t="s">
        <v>47</v>
      </c>
      <c r="J78" s="5"/>
      <c r="K78" s="1" t="str">
        <f t="shared" si="8"/>
        <v>service_id INT,</v>
      </c>
      <c r="O78" s="1" t="str">
        <f t="shared" si="3"/>
        <v>alter table bill_detail add foreign key(service_id) references service(id);</v>
      </c>
    </row>
    <row r="79" ht="15.75" customHeight="1">
      <c r="B79" s="4" t="s">
        <v>61</v>
      </c>
      <c r="C79" s="4" t="s">
        <v>63</v>
      </c>
      <c r="D79" s="4" t="s">
        <v>13</v>
      </c>
      <c r="E79" s="6"/>
      <c r="F79" s="5" t="s">
        <v>14</v>
      </c>
      <c r="G79" s="5"/>
      <c r="H79" s="5"/>
      <c r="I79" s="5"/>
      <c r="J79" s="5"/>
      <c r="K79" s="1" t="str">
        <f>if(B80="",IF(E79&lt;&gt;"",CONCATENATE(C79," ",D79,"(",E79,")"),CONCATENATE(C79," ",D79)))</f>
        <v>quantity INT</v>
      </c>
      <c r="O79" s="1" t="str">
        <f t="shared" si="3"/>
        <v/>
      </c>
    </row>
    <row r="80" ht="15.75" customHeight="1">
      <c r="B80" s="5"/>
      <c r="C80" s="5"/>
      <c r="D80" s="5"/>
      <c r="E80" s="6"/>
      <c r="F80" s="5"/>
      <c r="G80" s="5"/>
      <c r="H80" s="5"/>
      <c r="I80" s="5"/>
      <c r="J80" s="5"/>
      <c r="K80" s="1" t="s">
        <v>28</v>
      </c>
      <c r="O80" s="1" t="str">
        <f t="shared" si="3"/>
        <v/>
      </c>
    </row>
    <row r="81" ht="15.75" customHeight="1">
      <c r="B81" s="4" t="s">
        <v>10</v>
      </c>
      <c r="C81" s="4"/>
      <c r="D81" s="4"/>
      <c r="E81" s="6"/>
      <c r="F81" s="5"/>
      <c r="G81" s="5"/>
      <c r="H81" s="5"/>
      <c r="I81" s="5"/>
      <c r="J81" s="5"/>
      <c r="K81" s="1" t="str">
        <f>CONCATENATE("create table ",B82,"(")</f>
        <v>create table feedback_img(</v>
      </c>
    </row>
    <row r="82" ht="15.75" customHeight="1">
      <c r="B82" s="4" t="s">
        <v>24</v>
      </c>
      <c r="C82" s="4" t="s">
        <v>12</v>
      </c>
      <c r="D82" s="4" t="s">
        <v>13</v>
      </c>
      <c r="E82" s="6"/>
      <c r="F82" s="5" t="s">
        <v>14</v>
      </c>
      <c r="G82" s="5" t="s">
        <v>14</v>
      </c>
      <c r="H82" s="5"/>
      <c r="I82" s="5"/>
      <c r="J82" s="5"/>
      <c r="K82" s="1" t="str">
        <f>CONCATENATE(C82," ",D82," auto_increment primary key," )</f>
        <v>id INT auto_increment primary key,</v>
      </c>
      <c r="O82" s="1" t="str">
        <f>IF(H82&lt;&gt;"",CONCATENATE("alter table ",B82," add foreign key(",C82,") references ",I82,"(",H82,");"),"")</f>
        <v/>
      </c>
    </row>
    <row r="83" ht="15.75" customHeight="1">
      <c r="B83" s="4" t="s">
        <v>24</v>
      </c>
      <c r="C83" s="4" t="s">
        <v>46</v>
      </c>
      <c r="D83" s="4" t="s">
        <v>16</v>
      </c>
      <c r="E83" s="7">
        <v>1000.0</v>
      </c>
      <c r="F83" s="5"/>
      <c r="G83" s="5"/>
      <c r="H83" s="5"/>
      <c r="I83" s="5"/>
      <c r="J83" s="5"/>
      <c r="K83" s="1" t="str">
        <f>if(B84="",IF(E83&lt;&gt;"",CONCATENATE(C83," ",D83,"(",E83,")"),CONCATENATE(C83," ",D83)))</f>
        <v>imgUrl NVARCHAR(1000)</v>
      </c>
      <c r="O83" s="1" t="str">
        <f t="shared" ref="O83:O94" si="9">IF(H83&lt;&gt;"",CONCATENATE("foreign key(",C83,") references ",I83,"(",H83,");"),"")</f>
        <v/>
      </c>
    </row>
    <row r="84" ht="15.75" customHeight="1">
      <c r="B84" s="5"/>
      <c r="C84" s="5"/>
      <c r="D84" s="5"/>
      <c r="E84" s="6"/>
      <c r="F84" s="5"/>
      <c r="G84" s="5"/>
      <c r="H84" s="5"/>
      <c r="I84" s="5"/>
      <c r="J84" s="5"/>
      <c r="K84" s="1" t="s">
        <v>28</v>
      </c>
      <c r="O84" s="1" t="str">
        <f t="shared" si="9"/>
        <v/>
      </c>
    </row>
    <row r="85" ht="15.75" customHeight="1">
      <c r="B85" s="5"/>
      <c r="C85" s="5"/>
      <c r="D85" s="5"/>
      <c r="E85" s="6"/>
      <c r="F85" s="5"/>
      <c r="G85" s="5"/>
      <c r="H85" s="5"/>
      <c r="I85" s="5"/>
      <c r="J85" s="5"/>
      <c r="O85" s="1" t="str">
        <f t="shared" si="9"/>
        <v/>
      </c>
    </row>
    <row r="86" ht="15.75" customHeight="1">
      <c r="B86" s="5"/>
      <c r="C86" s="5"/>
      <c r="D86" s="5"/>
      <c r="E86" s="6"/>
      <c r="F86" s="5"/>
      <c r="G86" s="5"/>
      <c r="H86" s="5"/>
      <c r="I86" s="5"/>
      <c r="J86" s="5"/>
      <c r="O86" s="1" t="str">
        <f t="shared" si="9"/>
        <v/>
      </c>
    </row>
    <row r="87" ht="15.75" customHeight="1">
      <c r="B87" s="5"/>
      <c r="C87" s="5"/>
      <c r="D87" s="5"/>
      <c r="E87" s="6"/>
      <c r="F87" s="5"/>
      <c r="G87" s="5"/>
      <c r="H87" s="5"/>
      <c r="I87" s="5"/>
      <c r="J87" s="5"/>
      <c r="O87" s="1" t="str">
        <f t="shared" si="9"/>
        <v/>
      </c>
    </row>
    <row r="88" ht="15.75" customHeight="1">
      <c r="B88" s="5"/>
      <c r="C88" s="5"/>
      <c r="D88" s="5"/>
      <c r="E88" s="6"/>
      <c r="F88" s="5"/>
      <c r="G88" s="5"/>
      <c r="H88" s="5"/>
      <c r="I88" s="5"/>
      <c r="J88" s="5"/>
      <c r="O88" s="1" t="str">
        <f t="shared" si="9"/>
        <v/>
      </c>
    </row>
    <row r="89" ht="15.75" customHeight="1">
      <c r="B89" s="5"/>
      <c r="C89" s="5"/>
      <c r="D89" s="5"/>
      <c r="E89" s="6"/>
      <c r="F89" s="5"/>
      <c r="G89" s="5"/>
      <c r="H89" s="5"/>
      <c r="I89" s="5"/>
      <c r="J89" s="5"/>
      <c r="O89" s="1" t="str">
        <f t="shared" si="9"/>
        <v/>
      </c>
    </row>
    <row r="90" ht="15.75" customHeight="1">
      <c r="B90" s="5"/>
      <c r="C90" s="5"/>
      <c r="D90" s="5"/>
      <c r="E90" s="6"/>
      <c r="F90" s="5"/>
      <c r="G90" s="5"/>
      <c r="H90" s="5"/>
      <c r="I90" s="5"/>
      <c r="J90" s="5"/>
      <c r="O90" s="1" t="str">
        <f t="shared" si="9"/>
        <v/>
      </c>
    </row>
    <row r="91" ht="15.75" customHeight="1">
      <c r="B91" s="5"/>
      <c r="C91" s="5"/>
      <c r="D91" s="5"/>
      <c r="E91" s="6"/>
      <c r="F91" s="5"/>
      <c r="G91" s="5"/>
      <c r="H91" s="5"/>
      <c r="I91" s="5"/>
      <c r="J91" s="5"/>
      <c r="O91" s="1" t="str">
        <f t="shared" si="9"/>
        <v/>
      </c>
    </row>
    <row r="92" ht="15.75" customHeight="1">
      <c r="O92" s="1" t="str">
        <f t="shared" si="9"/>
        <v/>
      </c>
    </row>
    <row r="93" ht="15.75" customHeight="1">
      <c r="O93" s="1" t="str">
        <f t="shared" si="9"/>
        <v/>
      </c>
    </row>
    <row r="94" ht="15.75" customHeight="1">
      <c r="O94" s="1" t="str">
        <f t="shared" si="9"/>
        <v/>
      </c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autoFilter ref="$A$2:$Z$81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4.29"/>
    <col customWidth="1" min="3" max="3" width="7.86"/>
    <col customWidth="1" min="4" max="4" width="11.57"/>
    <col customWidth="1" min="5" max="6" width="7.86"/>
    <col customWidth="1" min="7" max="7" width="11.43"/>
    <col customWidth="1" min="8" max="8" width="11.0"/>
    <col customWidth="1" min="9" max="9" width="16.14"/>
    <col customWidth="1" min="10" max="10" width="39.57"/>
    <col customWidth="1" min="11" max="26" width="8.71"/>
  </cols>
  <sheetData>
    <row r="1">
      <c r="A1" s="3" t="s">
        <v>64</v>
      </c>
    </row>
    <row r="2">
      <c r="A2" s="3" t="s">
        <v>9</v>
      </c>
    </row>
    <row r="3">
      <c r="A3" s="3" t="s">
        <v>65</v>
      </c>
    </row>
    <row r="4">
      <c r="A4" s="3" t="s">
        <v>66</v>
      </c>
      <c r="B4" s="8"/>
      <c r="C4" s="8"/>
      <c r="D4" s="8"/>
      <c r="E4" s="8"/>
      <c r="F4" s="8"/>
      <c r="G4" s="8"/>
      <c r="H4" s="8"/>
      <c r="I4" s="8"/>
      <c r="J4" s="8"/>
    </row>
    <row r="5">
      <c r="A5" s="3" t="s">
        <v>67</v>
      </c>
      <c r="B5" s="9"/>
      <c r="C5" s="9"/>
      <c r="D5" s="9"/>
      <c r="E5" s="9"/>
      <c r="F5" s="9"/>
      <c r="G5" s="9"/>
      <c r="H5" s="9"/>
      <c r="I5" s="9"/>
      <c r="J5" s="9"/>
    </row>
    <row r="6">
      <c r="A6" s="3" t="s">
        <v>68</v>
      </c>
      <c r="B6" s="9"/>
      <c r="C6" s="9"/>
      <c r="D6" s="10"/>
      <c r="E6" s="9"/>
      <c r="F6" s="9"/>
      <c r="G6" s="9"/>
      <c r="H6" s="9"/>
      <c r="I6" s="9"/>
      <c r="J6" s="9"/>
    </row>
    <row r="7">
      <c r="A7" s="3" t="s">
        <v>69</v>
      </c>
      <c r="B7" s="9"/>
      <c r="C7" s="9"/>
      <c r="D7" s="10"/>
      <c r="E7" s="9"/>
      <c r="F7" s="9"/>
      <c r="G7" s="9"/>
      <c r="H7" s="9"/>
      <c r="I7" s="9"/>
      <c r="J7" s="9"/>
    </row>
    <row r="8">
      <c r="A8" s="3" t="s">
        <v>70</v>
      </c>
      <c r="B8" s="9"/>
      <c r="C8" s="9"/>
      <c r="D8" s="10"/>
      <c r="E8" s="9"/>
      <c r="F8" s="9"/>
      <c r="G8" s="9"/>
      <c r="H8" s="9"/>
      <c r="I8" s="9"/>
      <c r="J8" s="9"/>
    </row>
    <row r="9">
      <c r="A9" s="3" t="s">
        <v>71</v>
      </c>
      <c r="B9" s="9"/>
      <c r="C9" s="9"/>
      <c r="D9" s="10"/>
      <c r="E9" s="9"/>
      <c r="F9" s="9"/>
      <c r="G9" s="9"/>
      <c r="H9" s="9"/>
      <c r="I9" s="9"/>
      <c r="J9" s="9"/>
    </row>
    <row r="10">
      <c r="A10" s="3" t="s">
        <v>72</v>
      </c>
      <c r="B10" s="9"/>
      <c r="C10" s="9"/>
      <c r="D10" s="10"/>
      <c r="E10" s="9"/>
      <c r="F10" s="9"/>
      <c r="G10" s="9"/>
      <c r="H10" s="9"/>
      <c r="I10" s="9"/>
      <c r="J10" s="9"/>
    </row>
    <row r="11">
      <c r="A11" s="3" t="s">
        <v>73</v>
      </c>
      <c r="B11" s="9"/>
      <c r="C11" s="9"/>
      <c r="D11" s="10"/>
      <c r="E11" s="10"/>
      <c r="F11" s="9"/>
      <c r="G11" s="9"/>
      <c r="H11" s="9"/>
      <c r="I11" s="9"/>
      <c r="J11" s="9"/>
    </row>
    <row r="12">
      <c r="A12" s="3" t="s">
        <v>74</v>
      </c>
      <c r="B12" s="9"/>
      <c r="C12" s="9"/>
      <c r="D12" s="10"/>
      <c r="E12" s="9"/>
      <c r="F12" s="9"/>
      <c r="G12" s="9"/>
      <c r="H12" s="9"/>
      <c r="I12" s="9"/>
      <c r="J12" s="9"/>
    </row>
    <row r="13">
      <c r="A13" s="3" t="s">
        <v>75</v>
      </c>
      <c r="B13" s="9"/>
      <c r="C13" s="9"/>
      <c r="D13" s="10"/>
      <c r="E13" s="9"/>
      <c r="F13" s="9"/>
      <c r="G13" s="9"/>
      <c r="H13" s="9"/>
      <c r="I13" s="9"/>
      <c r="J13" s="9"/>
    </row>
    <row r="14">
      <c r="A14" s="3" t="s">
        <v>76</v>
      </c>
      <c r="B14" s="9"/>
      <c r="C14" s="9"/>
      <c r="D14" s="9"/>
      <c r="E14" s="9"/>
      <c r="F14" s="9"/>
      <c r="G14" s="9"/>
      <c r="H14" s="9"/>
      <c r="I14" s="9"/>
      <c r="J14" s="9"/>
    </row>
    <row r="15">
      <c r="A15" s="3" t="s">
        <v>28</v>
      </c>
      <c r="B15" s="9"/>
      <c r="C15" s="9"/>
      <c r="D15" s="10"/>
      <c r="E15" s="9"/>
      <c r="F15" s="9"/>
      <c r="G15" s="9"/>
      <c r="H15" s="9"/>
      <c r="I15" s="9"/>
      <c r="J15" s="9"/>
    </row>
    <row r="16">
      <c r="A16" s="3" t="s">
        <v>77</v>
      </c>
    </row>
    <row r="17">
      <c r="A17" s="3" t="s">
        <v>67</v>
      </c>
    </row>
    <row r="18">
      <c r="A18" s="3" t="s">
        <v>78</v>
      </c>
    </row>
    <row r="19">
      <c r="A19" s="3" t="s">
        <v>28</v>
      </c>
    </row>
    <row r="20">
      <c r="A20" s="3" t="s">
        <v>79</v>
      </c>
    </row>
    <row r="21" ht="15.75" customHeight="1">
      <c r="A21" s="3" t="s">
        <v>67</v>
      </c>
    </row>
    <row r="22" ht="15.75" customHeight="1">
      <c r="A22" s="3" t="s">
        <v>80</v>
      </c>
    </row>
    <row r="23" ht="15.75" customHeight="1">
      <c r="A23" s="3" t="s">
        <v>81</v>
      </c>
    </row>
    <row r="24" ht="15.75" customHeight="1">
      <c r="A24" s="3" t="s">
        <v>28</v>
      </c>
    </row>
    <row r="25" ht="15.75" customHeight="1">
      <c r="A25" s="3" t="s">
        <v>82</v>
      </c>
    </row>
    <row r="26" ht="15.75" customHeight="1">
      <c r="A26" s="3" t="s">
        <v>67</v>
      </c>
    </row>
    <row r="27" ht="15.75" customHeight="1">
      <c r="A27" s="3" t="s">
        <v>83</v>
      </c>
    </row>
    <row r="28" ht="15.75" customHeight="1">
      <c r="A28" s="3" t="s">
        <v>28</v>
      </c>
    </row>
    <row r="29" ht="15.75" customHeight="1">
      <c r="A29" s="3" t="s">
        <v>84</v>
      </c>
    </row>
    <row r="30" ht="15.75" customHeight="1">
      <c r="A30" s="3" t="s">
        <v>67</v>
      </c>
    </row>
    <row r="31" ht="15.75" customHeight="1">
      <c r="A31" s="3" t="s">
        <v>85</v>
      </c>
    </row>
    <row r="32" ht="15.75" customHeight="1">
      <c r="A32" s="3" t="s">
        <v>86</v>
      </c>
    </row>
    <row r="33" ht="15.75" customHeight="1">
      <c r="A33" s="3" t="s">
        <v>28</v>
      </c>
    </row>
    <row r="34" ht="15.75" customHeight="1">
      <c r="A34" s="3" t="s">
        <v>87</v>
      </c>
    </row>
    <row r="35" ht="15.75" customHeight="1">
      <c r="A35" s="3" t="s">
        <v>67</v>
      </c>
    </row>
    <row r="36" ht="15.75" customHeight="1">
      <c r="A36" s="3" t="s">
        <v>88</v>
      </c>
    </row>
    <row r="37" ht="15.75" customHeight="1">
      <c r="A37" s="3" t="s">
        <v>89</v>
      </c>
    </row>
    <row r="38" ht="15.75" customHeight="1">
      <c r="A38" s="3" t="s">
        <v>90</v>
      </c>
    </row>
    <row r="39" ht="15.75" customHeight="1">
      <c r="A39" s="3" t="s">
        <v>91</v>
      </c>
    </row>
    <row r="40" ht="15.75" customHeight="1">
      <c r="A40" s="3" t="s">
        <v>92</v>
      </c>
    </row>
    <row r="41" ht="15.75" customHeight="1">
      <c r="A41" s="3" t="s">
        <v>93</v>
      </c>
    </row>
    <row r="42" ht="15.75" customHeight="1">
      <c r="A42" s="3" t="s">
        <v>94</v>
      </c>
    </row>
    <row r="43" ht="15.75" customHeight="1">
      <c r="A43" s="3" t="s">
        <v>85</v>
      </c>
    </row>
    <row r="44" ht="15.75" customHeight="1">
      <c r="A44" s="3" t="s">
        <v>95</v>
      </c>
    </row>
    <row r="45" ht="15.75" customHeight="1">
      <c r="A45" s="3" t="s">
        <v>28</v>
      </c>
    </row>
    <row r="46" ht="15.75" customHeight="1">
      <c r="A46" s="3" t="s">
        <v>96</v>
      </c>
    </row>
    <row r="47" ht="15.75" customHeight="1">
      <c r="A47" s="3" t="s">
        <v>67</v>
      </c>
    </row>
    <row r="48" ht="15.75" customHeight="1">
      <c r="A48" s="3" t="s">
        <v>83</v>
      </c>
    </row>
    <row r="49" ht="15.75" customHeight="1">
      <c r="A49" s="3" t="s">
        <v>28</v>
      </c>
    </row>
    <row r="50" ht="15.75" customHeight="1">
      <c r="A50" s="3" t="s">
        <v>97</v>
      </c>
    </row>
    <row r="51" ht="15.75" customHeight="1">
      <c r="A51" s="3" t="s">
        <v>67</v>
      </c>
    </row>
    <row r="52" ht="15.75" customHeight="1">
      <c r="A52" s="3" t="s">
        <v>98</v>
      </c>
    </row>
    <row r="53" ht="15.75" customHeight="1">
      <c r="A53" s="3" t="s">
        <v>99</v>
      </c>
    </row>
    <row r="54" ht="15.75" customHeight="1">
      <c r="A54" s="3" t="s">
        <v>75</v>
      </c>
    </row>
    <row r="55" ht="15.75" customHeight="1">
      <c r="A55" s="3" t="s">
        <v>100</v>
      </c>
    </row>
    <row r="56" ht="15.75" customHeight="1">
      <c r="A56" s="3" t="s">
        <v>95</v>
      </c>
    </row>
    <row r="57" ht="15.75" customHeight="1">
      <c r="A57" s="3" t="s">
        <v>28</v>
      </c>
    </row>
    <row r="58" ht="15.75" customHeight="1">
      <c r="A58" s="3" t="s">
        <v>101</v>
      </c>
    </row>
    <row r="59" ht="15.75" customHeight="1">
      <c r="A59" s="3" t="s">
        <v>67</v>
      </c>
    </row>
    <row r="60" ht="15.75" customHeight="1">
      <c r="A60" s="3" t="s">
        <v>83</v>
      </c>
    </row>
    <row r="61" ht="15.75" customHeight="1">
      <c r="A61" s="3" t="s">
        <v>28</v>
      </c>
    </row>
    <row r="62" ht="15.75" customHeight="1">
      <c r="A62" s="3" t="s">
        <v>102</v>
      </c>
    </row>
    <row r="63" ht="15.75" customHeight="1">
      <c r="A63" s="3" t="s">
        <v>67</v>
      </c>
    </row>
    <row r="64" ht="15.75" customHeight="1">
      <c r="A64" s="3" t="s">
        <v>88</v>
      </c>
    </row>
    <row r="65" ht="15.75" customHeight="1">
      <c r="A65" s="3" t="s">
        <v>103</v>
      </c>
    </row>
    <row r="66" ht="15.75" customHeight="1">
      <c r="A66" s="3" t="s">
        <v>104</v>
      </c>
    </row>
    <row r="67" ht="15.75" customHeight="1">
      <c r="A67" s="3" t="s">
        <v>28</v>
      </c>
    </row>
    <row r="68" ht="15.75" customHeight="1">
      <c r="A68" s="3" t="s">
        <v>105</v>
      </c>
    </row>
    <row r="69" ht="15.75" customHeight="1">
      <c r="A69" s="3" t="s">
        <v>67</v>
      </c>
    </row>
    <row r="70" ht="15.75" customHeight="1">
      <c r="A70" s="3" t="s">
        <v>106</v>
      </c>
    </row>
    <row r="71" ht="15.75" customHeight="1">
      <c r="A71" s="3" t="s">
        <v>107</v>
      </c>
    </row>
    <row r="72" ht="15.75" customHeight="1">
      <c r="A72" s="3" t="s">
        <v>108</v>
      </c>
    </row>
    <row r="73" ht="15.75" customHeight="1">
      <c r="A73" s="3" t="s">
        <v>109</v>
      </c>
    </row>
    <row r="74" ht="15.75" customHeight="1">
      <c r="A74" s="3" t="s">
        <v>110</v>
      </c>
    </row>
    <row r="75" ht="15.75" customHeight="1">
      <c r="A75" s="3" t="s">
        <v>28</v>
      </c>
    </row>
    <row r="76" ht="15.75" customHeight="1">
      <c r="A76" s="3" t="s">
        <v>111</v>
      </c>
    </row>
    <row r="77" ht="15.75" customHeight="1">
      <c r="A77" s="3" t="s">
        <v>67</v>
      </c>
    </row>
    <row r="78" ht="15.75" customHeight="1">
      <c r="A78" s="3" t="s">
        <v>69</v>
      </c>
    </row>
    <row r="79" ht="15.75" customHeight="1">
      <c r="A79" s="3" t="s">
        <v>112</v>
      </c>
    </row>
    <row r="80" ht="15.75" customHeight="1">
      <c r="A80" s="3" t="s">
        <v>113</v>
      </c>
    </row>
    <row r="81" ht="15.75" customHeight="1">
      <c r="A81" s="3" t="s">
        <v>28</v>
      </c>
    </row>
    <row r="82" ht="15.75" customHeight="1">
      <c r="A82" s="3" t="s">
        <v>114</v>
      </c>
    </row>
    <row r="83" ht="15.75" customHeight="1">
      <c r="A83" s="3" t="s">
        <v>67</v>
      </c>
    </row>
    <row r="84" ht="15.75" customHeight="1">
      <c r="A84" s="3" t="s">
        <v>95</v>
      </c>
    </row>
    <row r="85" ht="15.75" customHeight="1">
      <c r="A85" s="3" t="s">
        <v>28</v>
      </c>
    </row>
    <row r="86" ht="15.75" customHeight="1">
      <c r="A86" s="3" t="s">
        <v>115</v>
      </c>
    </row>
    <row r="87" ht="15.75" customHeight="1">
      <c r="A87" s="3" t="s">
        <v>116</v>
      </c>
    </row>
    <row r="88" ht="15.75" customHeight="1">
      <c r="A88" s="3" t="s">
        <v>117</v>
      </c>
    </row>
    <row r="89" ht="15.75" customHeight="1">
      <c r="A89" s="3" t="s">
        <v>118</v>
      </c>
    </row>
    <row r="90" ht="15.75" customHeight="1">
      <c r="A90" s="3" t="s">
        <v>119</v>
      </c>
    </row>
    <row r="91" ht="15.75" customHeight="1">
      <c r="A91" s="3" t="s">
        <v>120</v>
      </c>
    </row>
    <row r="92" ht="15.75" customHeight="1">
      <c r="A92" s="3" t="s">
        <v>121</v>
      </c>
    </row>
    <row r="93" ht="15.75" customHeight="1">
      <c r="A93" s="3" t="s">
        <v>122</v>
      </c>
    </row>
    <row r="94" ht="15.75" customHeight="1">
      <c r="A94" s="3" t="s">
        <v>123</v>
      </c>
    </row>
    <row r="95" ht="15.75" customHeight="1">
      <c r="A95" s="3" t="s">
        <v>124</v>
      </c>
    </row>
    <row r="96" ht="15.75" customHeight="1">
      <c r="A96" s="3" t="s">
        <v>125</v>
      </c>
    </row>
    <row r="97" ht="15.75" customHeight="1">
      <c r="A97" s="3" t="s">
        <v>126</v>
      </c>
    </row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2023-05-19T04:42:22Z</dcterms:created>
  <dc:creator>PC</dc:creator>
</cp:coreProperties>
</file>