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Zbook\Documents\Thesis simulation\"/>
    </mc:Choice>
  </mc:AlternateContent>
  <xr:revisionPtr revIDLastSave="0" documentId="13_ncr:1_{C3605A64-9D8D-4A27-B715-692192903434}" xr6:coauthVersionLast="47" xr6:coauthVersionMax="47" xr10:uidLastSave="{00000000-0000-0000-0000-000000000000}"/>
  <bookViews>
    <workbookView xWindow="-38510" yWindow="-2840" windowWidth="38620" windowHeight="21100" xr2:uid="{118ADC94-1E27-42D3-A4FA-5F73D82914F6}"/>
  </bookViews>
  <sheets>
    <sheet name="results" sheetId="2" r:id="rId1"/>
    <sheet name="Sheet1" sheetId="3" r:id="rId2"/>
  </sheets>
  <definedNames>
    <definedName name="_xlnm._FilterDatabase" localSheetId="0" hidden="1">results!$Z$2:$AA$43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3" l="1"/>
  <c r="S41" i="2"/>
  <c r="Q41" i="2"/>
  <c r="S26" i="2"/>
  <c r="B45" i="3"/>
  <c r="Q24" i="2"/>
  <c r="S24" i="2"/>
  <c r="S38" i="2"/>
  <c r="Q38" i="2"/>
  <c r="S42" i="2"/>
  <c r="Q42" i="2"/>
  <c r="S35" i="2"/>
  <c r="Q35" i="2"/>
  <c r="S25" i="2"/>
  <c r="Q25" i="2"/>
  <c r="S34" i="2"/>
  <c r="Q34" i="2"/>
  <c r="S32" i="2"/>
  <c r="Q32" i="2"/>
  <c r="S29" i="2"/>
  <c r="Q29" i="2"/>
  <c r="S28" i="2"/>
  <c r="Q28" i="2"/>
  <c r="S20" i="2"/>
  <c r="Q20" i="2"/>
  <c r="S15" i="2"/>
  <c r="Q15" i="2"/>
  <c r="S39" i="2"/>
  <c r="Q39" i="2"/>
  <c r="S12" i="2"/>
  <c r="Q12" i="2"/>
  <c r="S33" i="2"/>
  <c r="Q33" i="2"/>
  <c r="S30" i="2"/>
  <c r="Q30" i="2"/>
  <c r="S31" i="2"/>
  <c r="Q31" i="2"/>
  <c r="S19" i="2"/>
  <c r="Q19" i="2"/>
  <c r="S22" i="2"/>
  <c r="Q22" i="2"/>
  <c r="S13" i="2"/>
  <c r="Q13" i="2"/>
  <c r="S40" i="2"/>
  <c r="Q40" i="2"/>
  <c r="D45" i="3" l="1"/>
  <c r="S37" i="2"/>
  <c r="Q37" i="2"/>
  <c r="S36" i="2"/>
  <c r="Q36" i="2"/>
  <c r="S18" i="2" l="1"/>
  <c r="Q18" i="2"/>
  <c r="S17" i="2"/>
  <c r="Q17" i="2"/>
  <c r="Q16" i="2"/>
  <c r="S16" i="2"/>
  <c r="S11" i="2"/>
  <c r="Q11" i="2"/>
  <c r="S10" i="2" l="1"/>
  <c r="Q10" i="2"/>
  <c r="S9" i="2"/>
  <c r="Q9" i="2"/>
  <c r="S8" i="2"/>
  <c r="Q8" i="2"/>
  <c r="S7" i="2"/>
  <c r="Q7" i="2"/>
  <c r="S6" i="2"/>
  <c r="Q6" i="2"/>
  <c r="S5" i="2"/>
  <c r="Q5" i="2"/>
  <c r="S4" i="2"/>
  <c r="Q4" i="2"/>
  <c r="Q2" i="2" l="1"/>
  <c r="S3" i="2"/>
  <c r="Q3" i="2"/>
  <c r="S2" i="2"/>
</calcChain>
</file>

<file path=xl/sharedStrings.xml><?xml version="1.0" encoding="utf-8"?>
<sst xmlns="http://schemas.openxmlformats.org/spreadsheetml/2006/main" count="77" uniqueCount="76">
  <si>
    <t>n_ab</t>
  </si>
  <si>
    <t>n_bc</t>
  </si>
  <si>
    <t>n_ac</t>
  </si>
  <si>
    <t>n_cases</t>
  </si>
  <si>
    <t>n_series_length</t>
  </si>
  <si>
    <t>n_phase_a</t>
  </si>
  <si>
    <t>n_phase_b</t>
  </si>
  <si>
    <t>Number_Consistent</t>
  </si>
  <si>
    <t>Number_Inconsistent</t>
  </si>
  <si>
    <t>Ratio_Inconsistent</t>
  </si>
  <si>
    <t>Power_B</t>
  </si>
  <si>
    <t>Power_C</t>
  </si>
  <si>
    <t>Precision_B</t>
  </si>
  <si>
    <t>Precision_C</t>
  </si>
  <si>
    <t>var_B....var_b_estimate</t>
  </si>
  <si>
    <t>var_C....var_c_estimate</t>
  </si>
  <si>
    <t>Bias_B</t>
  </si>
  <si>
    <t>Bias_C</t>
  </si>
  <si>
    <t>MSE_B</t>
  </si>
  <si>
    <t>MSE_C</t>
  </si>
  <si>
    <t>Mean_est_B</t>
  </si>
  <si>
    <t>Mean_est_C</t>
  </si>
  <si>
    <t>Mean_est_RE</t>
  </si>
  <si>
    <t>Type1_Error_B</t>
  </si>
  <si>
    <t>Type1_Error_C</t>
  </si>
  <si>
    <t>relative_bias_b</t>
  </si>
  <si>
    <t>relative_bias_c</t>
  </si>
  <si>
    <t>AB_BC_AC_Case_SeriesL_phaseA_PhaseB</t>
  </si>
  <si>
    <t>simulation</t>
  </si>
  <si>
    <t>type 1-error</t>
  </si>
  <si>
    <t>comp</t>
  </si>
  <si>
    <t>20_20_1_1_20_10_10</t>
  </si>
  <si>
    <t>30_30_1_1_20_10_10</t>
  </si>
  <si>
    <t>50_50_1_1_20_10_10</t>
  </si>
  <si>
    <t>20_20_5_1_20_10_10</t>
  </si>
  <si>
    <t>30_30_5_1_20_10_10</t>
  </si>
  <si>
    <t>50_50_5_1_20_10_10</t>
  </si>
  <si>
    <t>20_20_10_1_20_10_10</t>
  </si>
  <si>
    <t>30_30_10_1_20_10_10</t>
  </si>
  <si>
    <t>50_50_10_1_20_10_10</t>
  </si>
  <si>
    <t>20_20_20_1_20_10_10</t>
  </si>
  <si>
    <t>30_30_15_1_20_10_10</t>
  </si>
  <si>
    <t>50_50_25_1_20_10_10</t>
  </si>
  <si>
    <t>30_30_30_1_20_10_10</t>
  </si>
  <si>
    <t>50_50_50_1_20_10_10</t>
  </si>
  <si>
    <t>20_20_1_3_20_10_10</t>
  </si>
  <si>
    <t>30_30_1_3_20_10_10</t>
  </si>
  <si>
    <t>50_50_1_3_20_10_10</t>
  </si>
  <si>
    <t>20_20_5_3_20_10_10</t>
  </si>
  <si>
    <t>30_30_5_3_20_10_10</t>
  </si>
  <si>
    <t>50_50_5_3_20_10_10</t>
  </si>
  <si>
    <t>20_20_10_3_20_10_10</t>
  </si>
  <si>
    <t>30_30_10_3_20_10_10</t>
  </si>
  <si>
    <t>50_50_10_3_20_10_10</t>
  </si>
  <si>
    <t>20_20_20_3_20_10_10</t>
  </si>
  <si>
    <t>30_30_15_3_20_10_10</t>
  </si>
  <si>
    <t>50_50_25_3_20_10_10</t>
  </si>
  <si>
    <t>30_30_30_3_20_10_10</t>
  </si>
  <si>
    <t>50_50_50_3_20_10_10</t>
  </si>
  <si>
    <t>20_20_1_5_20_10_10</t>
  </si>
  <si>
    <t>30_30_1_5_20_10_10</t>
  </si>
  <si>
    <t>50_50_1_5_20_10_10</t>
  </si>
  <si>
    <t>20_20_5_5_20_10_10</t>
  </si>
  <si>
    <t>30_30_5_5_20_10_10</t>
  </si>
  <si>
    <t>50_50_5_5_20_10_10</t>
  </si>
  <si>
    <t>20_20_10_5_20_10_10</t>
  </si>
  <si>
    <t>30_30_10_5_20_10_10</t>
  </si>
  <si>
    <t>50_50_10_5_20_10_10</t>
  </si>
  <si>
    <t>20_20_20_5_20_10_10</t>
  </si>
  <si>
    <t>30_30_15_5_20_10_10</t>
  </si>
  <si>
    <t>50_50_25_5_20_10_10</t>
  </si>
  <si>
    <t>30_30_30_5_20_10_10</t>
  </si>
  <si>
    <t>50_50_50_5_20_10_10</t>
  </si>
  <si>
    <t>kul</t>
  </si>
  <si>
    <t>ma rekenaar</t>
  </si>
  <si>
    <t>pa rekenaar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</si>
</sst>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"/>
    <numFmt numFmtId="165" formatCode="0.00000000000000000"/>
    <numFmt numFmtId="166" formatCode="0.0000000000000000000000"/>
    <numFmt numFmtId="167" formatCode="0.000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0" fontId="0" fillId="3" borderId="0" xfId="0" applyFill="1"/>
    <xf numFmtId="0" fontId="1" fillId="0" borderId="0" xfId="0" applyFont="1"/>
    <xf numFmtId="1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166" fontId="3" fillId="0" borderId="0" xfId="0" applyNumberFormat="1" applyFont="1"/>
    <xf numFmtId="0" fontId="3" fillId="0" borderId="0" xfId="0" applyFont="1"/>
    <xf numFmtId="1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166" fontId="0" fillId="3" borderId="0" xfId="0" applyNumberFormat="1" applyFill="1"/>
    <xf numFmtId="0" fontId="3" fillId="0" borderId="0" xfId="1" applyFont="1"/>
    <xf numFmtId="164" fontId="3" fillId="0" borderId="0" xfId="1" applyNumberFormat="1" applyFont="1"/>
    <xf numFmtId="165" fontId="3" fillId="0" borderId="0" xfId="1" applyNumberFormat="1" applyFont="1"/>
    <xf numFmtId="166" fontId="3" fillId="0" borderId="0" xfId="1" applyNumberFormat="1" applyFont="1"/>
    <xf numFmtId="0" fontId="0" fillId="4" borderId="0" xfId="0" applyFill="1"/>
    <xf numFmtId="167" fontId="0" fillId="0" borderId="0" xfId="0" applyNumberFormat="1"/>
    <xf numFmtId="166" fontId="0" fillId="0" borderId="0" xfId="0" applyNumberFormat="1" applyAlignment="1">
      <alignment horizontal="right"/>
    </xf>
    <xf numFmtId="0" fontId="3" fillId="3" borderId="0" xfId="0" applyFont="1" applyFill="1"/>
    <xf numFmtId="1" fontId="0" fillId="5" borderId="0" xfId="0" applyNumberFormat="1" applyFill="1"/>
    <xf numFmtId="165" fontId="0" fillId="5" borderId="0" xfId="0" applyNumberFormat="1" applyFill="1"/>
    <xf numFmtId="164" fontId="0" fillId="5" borderId="0" xfId="0" applyNumberFormat="1" applyFill="1"/>
    <xf numFmtId="166" fontId="0" fillId="5" borderId="0" xfId="0" applyNumberFormat="1" applyFill="1"/>
    <xf numFmtId="0" fontId="0" fillId="5" borderId="0" xfId="0" applyFill="1"/>
  </cellXfs>
  <cellStyles count="2">
    <cellStyle name="Normal" xfId="0" builtinId="0"/>
    <cellStyle name="Normal 2" xfId="1" xr:uid="{B300082A-6B0D-464D-B582-D9F4AF9540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8E82-92D4-4E8E-9687-B039A525B7E0}">
  <dimension ref="A1:AA48"/>
  <sheetViews>
    <sheetView tabSelected="1" workbookViewId="0">
      <selection activeCell="B55" sqref="B55"/>
    </sheetView>
  </sheetViews>
  <sheetFormatPr defaultRowHeight="14.4" x14ac:dyDescent="0.3"/>
  <cols>
    <col min="1" max="3" width="26" bestFit="1" customWidth="1"/>
    <col min="4" max="4" width="24.88671875" bestFit="1" customWidth="1"/>
    <col min="5" max="7" width="26" bestFit="1" customWidth="1"/>
    <col min="8" max="9" width="28" bestFit="1" customWidth="1"/>
    <col min="10" max="10" width="26" bestFit="1" customWidth="1"/>
    <col min="11" max="12" width="24.88671875" bestFit="1" customWidth="1"/>
    <col min="13" max="14" width="26" bestFit="1" customWidth="1"/>
    <col min="15" max="18" width="24.88671875" bestFit="1" customWidth="1"/>
    <col min="19" max="20" width="25.6640625" bestFit="1" customWidth="1"/>
    <col min="21" max="23" width="24.88671875" bestFit="1" customWidth="1"/>
    <col min="24" max="24" width="26.21875" bestFit="1" customWidth="1"/>
    <col min="25" max="27" width="24.886718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25</v>
      </c>
      <c r="R1" t="s">
        <v>16</v>
      </c>
      <c r="S1" t="s">
        <v>26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3">
      <c r="A2" s="8">
        <v>20</v>
      </c>
      <c r="B2" s="8">
        <v>20</v>
      </c>
      <c r="C2" s="8">
        <v>1</v>
      </c>
      <c r="D2" s="8">
        <v>1</v>
      </c>
      <c r="E2" s="8">
        <v>20</v>
      </c>
      <c r="F2" s="8">
        <v>10</v>
      </c>
      <c r="G2" s="8">
        <v>10</v>
      </c>
      <c r="H2" s="8">
        <v>3000</v>
      </c>
      <c r="I2" s="8">
        <v>0</v>
      </c>
      <c r="J2" s="5">
        <v>0</v>
      </c>
      <c r="K2" s="5">
        <v>0.28999999999999998</v>
      </c>
      <c r="L2" s="4">
        <v>0.44900000000000001</v>
      </c>
      <c r="M2" s="4">
        <v>1.30723647242701</v>
      </c>
      <c r="N2" s="6">
        <v>0.71365874150914199</v>
      </c>
      <c r="O2" s="6">
        <v>0.76497253640988505</v>
      </c>
      <c r="P2" s="6">
        <v>1.4012299462420199</v>
      </c>
      <c r="Q2" s="6">
        <f>R2/0.9</f>
        <v>0.41071611065101887</v>
      </c>
      <c r="R2" s="6">
        <v>0.369644499585917</v>
      </c>
      <c r="S2" s="6">
        <f t="shared" ref="S2:S10" si="0">T2/1.6</f>
        <v>0.40521453045854372</v>
      </c>
      <c r="T2" s="6">
        <v>0.64834324873367</v>
      </c>
      <c r="U2" s="6">
        <v>0.90135460163853798</v>
      </c>
      <c r="V2" s="6">
        <v>1.8211118377718001</v>
      </c>
      <c r="W2" s="6">
        <v>1.26964449958592</v>
      </c>
      <c r="X2" s="6">
        <v>2.2483432487336699</v>
      </c>
      <c r="Y2" s="6">
        <v>0.97869874914775301</v>
      </c>
      <c r="Z2" s="6">
        <v>5.4333333333333303E-2</v>
      </c>
      <c r="AA2" s="6">
        <v>5.7000000000000002E-2</v>
      </c>
    </row>
    <row r="3" spans="1:27" x14ac:dyDescent="0.3">
      <c r="A3" s="8">
        <v>30</v>
      </c>
      <c r="B3" s="8">
        <v>30</v>
      </c>
      <c r="C3" s="8">
        <v>1</v>
      </c>
      <c r="D3" s="8">
        <v>1</v>
      </c>
      <c r="E3" s="8">
        <v>20</v>
      </c>
      <c r="F3" s="8">
        <v>10</v>
      </c>
      <c r="G3" s="8">
        <v>10</v>
      </c>
      <c r="H3" s="8">
        <v>2998</v>
      </c>
      <c r="I3" s="8">
        <v>2</v>
      </c>
      <c r="J3" s="5">
        <v>6.6666666666666697E-4</v>
      </c>
      <c r="K3" s="5">
        <v>0.42333333333333301</v>
      </c>
      <c r="L3" s="4">
        <v>0.59866666666666701</v>
      </c>
      <c r="M3" s="4">
        <v>1.8541786509523199</v>
      </c>
      <c r="N3" s="6">
        <v>0.95746877228507998</v>
      </c>
      <c r="O3" s="6">
        <v>0.53932235682165297</v>
      </c>
      <c r="P3" s="6">
        <v>1.0444204854988799</v>
      </c>
      <c r="Q3" s="6">
        <f>R3/0.9</f>
        <v>0.41244075743911884</v>
      </c>
      <c r="R3" s="6">
        <v>0.37119668169520698</v>
      </c>
      <c r="S3" s="6">
        <f t="shared" si="0"/>
        <v>0.41108614731748494</v>
      </c>
      <c r="T3" s="6">
        <v>0.65773783570797595</v>
      </c>
      <c r="U3" s="6">
        <v>0.67692955920424602</v>
      </c>
      <c r="V3" s="6">
        <v>1.4766914058588601</v>
      </c>
      <c r="W3" s="6">
        <v>1.2711966816952101</v>
      </c>
      <c r="X3" s="6">
        <v>2.2577378357079798</v>
      </c>
      <c r="Y3" s="6">
        <v>0.98654115401276898</v>
      </c>
      <c r="Z3" s="6">
        <v>5.3333333333333302E-2</v>
      </c>
      <c r="AA3" s="6">
        <v>5.6333333333333298E-2</v>
      </c>
    </row>
    <row r="4" spans="1:27" x14ac:dyDescent="0.3">
      <c r="A4" s="8">
        <v>50</v>
      </c>
      <c r="B4" s="8">
        <v>50</v>
      </c>
      <c r="C4" s="8">
        <v>1</v>
      </c>
      <c r="D4" s="8">
        <v>1</v>
      </c>
      <c r="E4" s="8">
        <v>20</v>
      </c>
      <c r="F4" s="8">
        <v>10</v>
      </c>
      <c r="G4" s="8">
        <v>10</v>
      </c>
      <c r="H4" s="8">
        <v>3000</v>
      </c>
      <c r="I4" s="8">
        <v>0</v>
      </c>
      <c r="J4" s="5">
        <v>0</v>
      </c>
      <c r="K4" s="5">
        <v>0.62933333333333297</v>
      </c>
      <c r="L4" s="4">
        <v>0.830666666666667</v>
      </c>
      <c r="M4" s="4">
        <v>3.1277676962769601</v>
      </c>
      <c r="N4" s="6">
        <v>1.5960587042057699</v>
      </c>
      <c r="O4" s="6">
        <v>0.31971683868668299</v>
      </c>
      <c r="P4" s="6">
        <v>0.62654337046933395</v>
      </c>
      <c r="Q4" s="6">
        <f>R4/0.9</f>
        <v>0.43301989288206111</v>
      </c>
      <c r="R4" s="6">
        <v>0.389717903593855</v>
      </c>
      <c r="S4" s="6">
        <f t="shared" si="0"/>
        <v>0.43467528448559434</v>
      </c>
      <c r="T4" s="6">
        <v>0.69548045517695101</v>
      </c>
      <c r="U4" s="6">
        <v>0.47149031078871101</v>
      </c>
      <c r="V4" s="6">
        <v>1.1100275862123199</v>
      </c>
      <c r="W4" s="6">
        <v>1.28971790359386</v>
      </c>
      <c r="X4" s="6">
        <v>2.2954804551769499</v>
      </c>
      <c r="Y4" s="6">
        <v>1.0057625515830999</v>
      </c>
      <c r="Z4" s="6">
        <v>5.7333333333333299E-2</v>
      </c>
      <c r="AA4" s="6">
        <v>5.86666666666667E-2</v>
      </c>
    </row>
    <row r="5" spans="1:27" x14ac:dyDescent="0.3">
      <c r="A5" s="8">
        <v>20</v>
      </c>
      <c r="B5" s="8">
        <v>20</v>
      </c>
      <c r="C5" s="8">
        <v>5</v>
      </c>
      <c r="D5" s="8">
        <v>1</v>
      </c>
      <c r="E5" s="8">
        <v>20</v>
      </c>
      <c r="F5" s="8">
        <v>10</v>
      </c>
      <c r="G5" s="8">
        <v>10</v>
      </c>
      <c r="H5" s="8">
        <v>2993</v>
      </c>
      <c r="I5" s="8">
        <v>7</v>
      </c>
      <c r="J5" s="5">
        <v>2.3333333333333301E-3</v>
      </c>
      <c r="K5" s="5">
        <v>0.28533333333333299</v>
      </c>
      <c r="L5" s="4">
        <v>0.50366666666666704</v>
      </c>
      <c r="M5" s="4">
        <v>1.6051824107548001</v>
      </c>
      <c r="N5" s="6">
        <v>1.15125480248005</v>
      </c>
      <c r="O5" s="6">
        <v>0.62298215660722001</v>
      </c>
      <c r="P5" s="6">
        <v>0.86861744059246104</v>
      </c>
      <c r="Q5" s="6">
        <f>R5/0.6</f>
        <v>0.37803433691886668</v>
      </c>
      <c r="R5" s="6">
        <v>0.22682060215131999</v>
      </c>
      <c r="S5" s="6">
        <f t="shared" si="0"/>
        <v>0.22917630489405436</v>
      </c>
      <c r="T5" s="6">
        <v>0.366682087830487</v>
      </c>
      <c r="U5" s="6">
        <v>1.48177092446049</v>
      </c>
      <c r="V5" s="6">
        <v>2.4728114130762</v>
      </c>
      <c r="W5" s="6">
        <v>1.1268206021513201</v>
      </c>
      <c r="X5" s="6">
        <v>1.96668208783049</v>
      </c>
      <c r="Y5" s="6">
        <v>0.83986148567916596</v>
      </c>
      <c r="Z5" s="6">
        <v>5.3333333333333302E-2</v>
      </c>
      <c r="AA5" s="6">
        <v>0.04</v>
      </c>
    </row>
    <row r="6" spans="1:27" x14ac:dyDescent="0.3">
      <c r="A6" s="8">
        <v>30</v>
      </c>
      <c r="B6" s="8">
        <v>30</v>
      </c>
      <c r="C6" s="8">
        <v>5</v>
      </c>
      <c r="D6" s="8">
        <v>1</v>
      </c>
      <c r="E6" s="8">
        <v>20</v>
      </c>
      <c r="F6" s="8">
        <v>10</v>
      </c>
      <c r="G6" s="8">
        <v>10</v>
      </c>
      <c r="H6" s="8">
        <v>2994</v>
      </c>
      <c r="I6" s="8">
        <v>6</v>
      </c>
      <c r="J6" s="5">
        <v>2E-3</v>
      </c>
      <c r="K6" s="5">
        <v>0.40633333333333299</v>
      </c>
      <c r="L6" s="4">
        <v>0.64266666666666705</v>
      </c>
      <c r="M6" s="4">
        <v>2.222470262601</v>
      </c>
      <c r="N6" s="6">
        <v>1.4231679100685499</v>
      </c>
      <c r="O6" s="6">
        <v>0.44994977742904901</v>
      </c>
      <c r="P6" s="6">
        <v>0.70265777700948595</v>
      </c>
      <c r="Q6" s="6">
        <f t="shared" ref="Q6:Q11" si="1">R6/0.9</f>
        <v>0.28985210327504668</v>
      </c>
      <c r="R6" s="6">
        <v>0.26086689294754201</v>
      </c>
      <c r="S6" s="6">
        <f t="shared" si="0"/>
        <v>0.28008249349903563</v>
      </c>
      <c r="T6" s="6">
        <v>0.44813198959845701</v>
      </c>
      <c r="U6" s="6">
        <v>0.51785133000601102</v>
      </c>
      <c r="V6" s="6">
        <v>0.903245837851954</v>
      </c>
      <c r="W6" s="6">
        <v>1.1608668929475401</v>
      </c>
      <c r="X6" s="6">
        <v>2.0481319895984602</v>
      </c>
      <c r="Y6" s="6">
        <v>0.88726509665091402</v>
      </c>
      <c r="Z6" s="6">
        <v>5.4333333333333303E-2</v>
      </c>
      <c r="AA6" s="6">
        <v>3.6666666666666702E-2</v>
      </c>
    </row>
    <row r="7" spans="1:27" x14ac:dyDescent="0.3">
      <c r="A7" s="8">
        <v>50</v>
      </c>
      <c r="B7" s="8">
        <v>50</v>
      </c>
      <c r="C7" s="8">
        <v>5</v>
      </c>
      <c r="D7" s="8">
        <v>1</v>
      </c>
      <c r="E7" s="8">
        <v>20</v>
      </c>
      <c r="F7" s="8">
        <v>10</v>
      </c>
      <c r="G7" s="8">
        <v>10</v>
      </c>
      <c r="H7" s="8">
        <v>2999</v>
      </c>
      <c r="I7" s="8">
        <v>1</v>
      </c>
      <c r="J7" s="5">
        <v>3.33333333333333E-4</v>
      </c>
      <c r="K7" s="5">
        <v>0.60933333333333295</v>
      </c>
      <c r="L7" s="4">
        <v>0.83799999999999997</v>
      </c>
      <c r="M7" s="4">
        <v>3.2616260938886001</v>
      </c>
      <c r="N7" s="6">
        <v>1.9473744533336499</v>
      </c>
      <c r="O7" s="6">
        <v>0.30659553585057697</v>
      </c>
      <c r="P7" s="6">
        <v>0.51351192282928904</v>
      </c>
      <c r="Q7" s="6">
        <f t="shared" si="1"/>
        <v>0.3678371090566378</v>
      </c>
      <c r="R7" s="6">
        <v>0.33105339815097401</v>
      </c>
      <c r="S7" s="6">
        <f t="shared" si="0"/>
        <v>0.34441343828032128</v>
      </c>
      <c r="T7" s="6">
        <v>0.55106150124851405</v>
      </c>
      <c r="U7" s="6">
        <v>0.41608968976593502</v>
      </c>
      <c r="V7" s="6">
        <v>0.81700953034661306</v>
      </c>
      <c r="W7" s="6">
        <v>1.2310533981509699</v>
      </c>
      <c r="X7" s="6">
        <v>2.1510615012485101</v>
      </c>
      <c r="Y7" s="6">
        <v>0.92000810309754</v>
      </c>
      <c r="Z7" s="6">
        <v>4.9666666666666699E-2</v>
      </c>
      <c r="AA7" s="6">
        <v>3.53333333333333E-2</v>
      </c>
    </row>
    <row r="8" spans="1:27" s="16" customFormat="1" x14ac:dyDescent="0.3">
      <c r="A8" s="12">
        <v>20</v>
      </c>
      <c r="B8" s="12">
        <v>20</v>
      </c>
      <c r="C8" s="12">
        <v>10</v>
      </c>
      <c r="D8" s="12">
        <v>1</v>
      </c>
      <c r="E8" s="12">
        <v>20</v>
      </c>
      <c r="F8" s="12">
        <v>10</v>
      </c>
      <c r="G8" s="12">
        <v>10</v>
      </c>
      <c r="H8" s="12">
        <v>2965</v>
      </c>
      <c r="I8" s="12">
        <v>35</v>
      </c>
      <c r="J8" s="13">
        <v>1.16666666666667E-2</v>
      </c>
      <c r="K8" s="13">
        <v>0.29866666666666702</v>
      </c>
      <c r="L8" s="14">
        <v>0.56299999999999994</v>
      </c>
      <c r="M8" s="14">
        <v>1.84930565116371</v>
      </c>
      <c r="N8" s="15">
        <v>1.8813190990726001</v>
      </c>
      <c r="O8" s="15">
        <v>0.54074349438705804</v>
      </c>
      <c r="P8" s="15">
        <v>0.53154193804387295</v>
      </c>
      <c r="Q8" s="15">
        <f t="shared" si="1"/>
        <v>0.14794738399517335</v>
      </c>
      <c r="R8" s="15">
        <v>0.13315264559565601</v>
      </c>
      <c r="S8" s="15">
        <f t="shared" si="0"/>
        <v>9.8236069394612505E-2</v>
      </c>
      <c r="T8" s="15">
        <v>0.15717771103138001</v>
      </c>
      <c r="U8" s="15">
        <v>0.55829287358471802</v>
      </c>
      <c r="V8" s="15">
        <v>0.55606959024292202</v>
      </c>
      <c r="W8" s="15">
        <v>1.0331526455956599</v>
      </c>
      <c r="X8" s="15">
        <v>1.75717771103138</v>
      </c>
      <c r="Y8" s="15">
        <v>0.72402506543572498</v>
      </c>
      <c r="Z8" s="15">
        <v>5.4333333333333303E-2</v>
      </c>
      <c r="AA8" s="15">
        <v>2.66666666666667E-2</v>
      </c>
    </row>
    <row r="9" spans="1:27" s="16" customFormat="1" x14ac:dyDescent="0.3">
      <c r="A9" s="12">
        <v>30</v>
      </c>
      <c r="B9" s="12">
        <v>30</v>
      </c>
      <c r="C9" s="12">
        <v>10</v>
      </c>
      <c r="D9" s="12">
        <v>1</v>
      </c>
      <c r="E9" s="12">
        <v>20</v>
      </c>
      <c r="F9" s="12">
        <v>10</v>
      </c>
      <c r="G9" s="12">
        <v>10</v>
      </c>
      <c r="H9" s="12">
        <v>2976</v>
      </c>
      <c r="I9" s="12">
        <v>24</v>
      </c>
      <c r="J9" s="13">
        <v>8.0000000000000002E-3</v>
      </c>
      <c r="K9" s="13">
        <v>0.39100000000000001</v>
      </c>
      <c r="L9" s="14">
        <v>0.69899999999999995</v>
      </c>
      <c r="M9" s="14">
        <v>2.6389006101488701</v>
      </c>
      <c r="N9" s="15">
        <v>2.1936140093899898</v>
      </c>
      <c r="O9" s="15">
        <v>0.37894568524260802</v>
      </c>
      <c r="P9" s="15">
        <v>0.45586871515198102</v>
      </c>
      <c r="Q9" s="15">
        <f t="shared" si="1"/>
        <v>0.18046714256958779</v>
      </c>
      <c r="R9" s="15">
        <v>0.16242042831262901</v>
      </c>
      <c r="S9" s="15">
        <f t="shared" si="0"/>
        <v>0.16020251071158623</v>
      </c>
      <c r="T9" s="15">
        <v>0.25632401713853797</v>
      </c>
      <c r="U9" s="15">
        <v>0.40519976554745202</v>
      </c>
      <c r="V9" s="15">
        <v>0.52141876067563397</v>
      </c>
      <c r="W9" s="15">
        <v>1.0624204283126299</v>
      </c>
      <c r="X9" s="15">
        <v>1.85632401713854</v>
      </c>
      <c r="Y9" s="15">
        <v>0.79390358882590895</v>
      </c>
      <c r="Z9" s="15">
        <v>5.1999999999999998E-2</v>
      </c>
      <c r="AA9" s="15">
        <v>3.2333333333333297E-2</v>
      </c>
    </row>
    <row r="10" spans="1:27" s="16" customFormat="1" x14ac:dyDescent="0.3">
      <c r="A10" s="12">
        <v>50</v>
      </c>
      <c r="B10" s="12">
        <v>50</v>
      </c>
      <c r="C10" s="12">
        <v>10</v>
      </c>
      <c r="D10" s="12">
        <v>1</v>
      </c>
      <c r="E10" s="12">
        <v>20</v>
      </c>
      <c r="F10" s="12">
        <v>10</v>
      </c>
      <c r="G10" s="12">
        <v>10</v>
      </c>
      <c r="H10" s="12">
        <v>2989</v>
      </c>
      <c r="I10" s="12">
        <v>11</v>
      </c>
      <c r="J10" s="13">
        <v>3.6666666666666701E-3</v>
      </c>
      <c r="K10" s="13">
        <v>0.60499999999999998</v>
      </c>
      <c r="L10" s="14">
        <v>0.86799999999999999</v>
      </c>
      <c r="M10" s="14">
        <v>3.9724241085888798</v>
      </c>
      <c r="N10" s="15">
        <v>2.5842931094836898</v>
      </c>
      <c r="O10" s="15">
        <v>0.25173545740946301</v>
      </c>
      <c r="P10" s="15">
        <v>0.38695301099176999</v>
      </c>
      <c r="Q10" s="15">
        <f t="shared" si="1"/>
        <v>0.26773489342843443</v>
      </c>
      <c r="R10" s="15">
        <v>0.240961404085591</v>
      </c>
      <c r="S10" s="15">
        <f t="shared" si="0"/>
        <v>0.24324089456509498</v>
      </c>
      <c r="T10" s="15">
        <v>0.38918543130415201</v>
      </c>
      <c r="U10" s="15">
        <v>0.30971394384922601</v>
      </c>
      <c r="V10" s="15">
        <v>0.53828932659417195</v>
      </c>
      <c r="W10" s="15">
        <v>1.14096140408559</v>
      </c>
      <c r="X10" s="15">
        <v>1.9891854313041499</v>
      </c>
      <c r="Y10" s="15">
        <v>0.84822402721856105</v>
      </c>
      <c r="Z10" s="15">
        <v>4.9000000000000002E-2</v>
      </c>
      <c r="AA10" s="15">
        <v>3.3666666666666699E-2</v>
      </c>
    </row>
    <row r="11" spans="1:27" x14ac:dyDescent="0.3">
      <c r="A11" s="8">
        <v>20</v>
      </c>
      <c r="B11" s="8">
        <v>20</v>
      </c>
      <c r="C11" s="8">
        <v>20</v>
      </c>
      <c r="D11" s="8">
        <v>1</v>
      </c>
      <c r="E11" s="8">
        <v>20</v>
      </c>
      <c r="F11" s="8">
        <v>10</v>
      </c>
      <c r="G11" s="8">
        <v>10</v>
      </c>
      <c r="H11" s="8">
        <v>2900</v>
      </c>
      <c r="I11" s="8">
        <v>100</v>
      </c>
      <c r="J11" s="5">
        <v>3.3333333333333298E-2</v>
      </c>
      <c r="K11" s="5">
        <v>0.32</v>
      </c>
      <c r="L11" s="4">
        <v>0.72599999999999998</v>
      </c>
      <c r="M11" s="4">
        <v>2.0855084045497101</v>
      </c>
      <c r="N11" s="6">
        <v>3.39707206888616</v>
      </c>
      <c r="O11" s="6">
        <v>0.47949938624961402</v>
      </c>
      <c r="P11" s="6">
        <v>0.294371146599749</v>
      </c>
      <c r="Q11" s="6">
        <f t="shared" si="1"/>
        <v>3.0112441498361443E-2</v>
      </c>
      <c r="R11" s="6">
        <v>2.7101197348525299E-2</v>
      </c>
      <c r="S11" s="6">
        <f>T11/1.6</f>
        <v>-2.3534641317027562E-2</v>
      </c>
      <c r="T11" s="6">
        <v>-3.7655426107244101E-2</v>
      </c>
      <c r="U11" s="6">
        <v>0.48007402801858801</v>
      </c>
      <c r="V11" s="6">
        <v>0.29569095399953399</v>
      </c>
      <c r="W11" s="6">
        <v>0.92710119734852503</v>
      </c>
      <c r="X11" s="6">
        <v>1.5623445738927599</v>
      </c>
      <c r="Y11" s="6">
        <v>0.63524337654423102</v>
      </c>
      <c r="Z11" s="6">
        <v>7.8333333333333297E-2</v>
      </c>
      <c r="AA11" s="6">
        <v>2.1999999999999999E-2</v>
      </c>
    </row>
    <row r="12" spans="1:27" s="16" customFormat="1" x14ac:dyDescent="0.3">
      <c r="A12" s="12">
        <v>30</v>
      </c>
      <c r="B12" s="12">
        <v>30</v>
      </c>
      <c r="C12" s="12">
        <v>15</v>
      </c>
      <c r="D12" s="12">
        <v>1</v>
      </c>
      <c r="E12" s="12">
        <v>20</v>
      </c>
      <c r="F12" s="12">
        <v>10</v>
      </c>
      <c r="G12" s="12">
        <v>10</v>
      </c>
      <c r="H12" s="12">
        <v>2953</v>
      </c>
      <c r="I12" s="12">
        <v>47</v>
      </c>
      <c r="J12" s="13">
        <v>1.56666666666667E-2</v>
      </c>
      <c r="K12" s="13">
        <v>0.419333333333333</v>
      </c>
      <c r="L12" s="14">
        <v>0.76600000000000001</v>
      </c>
      <c r="M12" s="14">
        <v>2.71403391981283</v>
      </c>
      <c r="N12" s="15">
        <v>2.8632896095698199</v>
      </c>
      <c r="O12" s="15">
        <v>0.36845523289147503</v>
      </c>
      <c r="P12" s="15">
        <v>0.34924863927761801</v>
      </c>
      <c r="Q12" s="15">
        <f>R12/0.9</f>
        <v>0.13949848196791109</v>
      </c>
      <c r="R12" s="15">
        <v>0.12554863377111999</v>
      </c>
      <c r="S12" s="15">
        <f>T12/1.6</f>
        <v>0.10089458136806187</v>
      </c>
      <c r="T12" s="15">
        <v>0.16143133018889899</v>
      </c>
      <c r="U12" s="15">
        <v>0.38409487392230601</v>
      </c>
      <c r="V12" s="15">
        <v>0.37519229743108301</v>
      </c>
      <c r="W12" s="15">
        <v>1.0255486337711199</v>
      </c>
      <c r="X12" s="15">
        <v>1.7614313301889</v>
      </c>
      <c r="Y12" s="15">
        <v>0.73588269641778004</v>
      </c>
      <c r="Z12" s="15">
        <v>6.3333333333333297E-2</v>
      </c>
      <c r="AA12" s="15">
        <v>2.73333333333333E-2</v>
      </c>
    </row>
    <row r="13" spans="1:27" s="10" customFormat="1" x14ac:dyDescent="0.3">
      <c r="A13" s="17">
        <v>50</v>
      </c>
      <c r="B13" s="17">
        <v>50</v>
      </c>
      <c r="C13" s="17">
        <v>25</v>
      </c>
      <c r="D13" s="17">
        <v>1</v>
      </c>
      <c r="E13" s="17">
        <v>20</v>
      </c>
      <c r="F13" s="17">
        <v>10</v>
      </c>
      <c r="G13" s="17">
        <v>10</v>
      </c>
      <c r="H13" s="17">
        <v>2904</v>
      </c>
      <c r="I13" s="17">
        <v>96</v>
      </c>
      <c r="J13" s="18">
        <v>3.2000000000000001E-2</v>
      </c>
      <c r="K13" s="18">
        <v>0.60166666666666702</v>
      </c>
      <c r="L13" s="19">
        <v>0.94233333333333302</v>
      </c>
      <c r="M13" s="19">
        <v>4.5841207425554904</v>
      </c>
      <c r="N13" s="20">
        <v>4.5848659250345003</v>
      </c>
      <c r="O13" s="20">
        <v>0.21814434133829899</v>
      </c>
      <c r="P13" s="20">
        <v>0.21810888613770599</v>
      </c>
      <c r="Q13" s="20">
        <f>R13/0.9</f>
        <v>0.11943728975236445</v>
      </c>
      <c r="R13" s="20">
        <v>0.107493560777128</v>
      </c>
      <c r="S13" s="20">
        <f>T13/1.6</f>
        <v>8.9087947045330004E-2</v>
      </c>
      <c r="T13" s="20">
        <v>0.14254071527252801</v>
      </c>
      <c r="U13" s="20">
        <v>0.22962649216639899</v>
      </c>
      <c r="V13" s="20">
        <v>0.238354038686064</v>
      </c>
      <c r="W13" s="20">
        <v>1.00749356077713</v>
      </c>
      <c r="X13" s="20">
        <v>1.7425407152725301</v>
      </c>
      <c r="Y13" s="20">
        <v>0.73504715449540003</v>
      </c>
      <c r="Z13" s="20">
        <v>5.5666670000000001E-2</v>
      </c>
      <c r="AA13" s="20">
        <v>2.8000000000000001E-2</v>
      </c>
    </row>
    <row r="14" spans="1:27" s="16" customFormat="1" x14ac:dyDescent="0.3">
      <c r="A14" s="12">
        <v>30</v>
      </c>
      <c r="B14" s="12">
        <v>30</v>
      </c>
      <c r="C14" s="12">
        <v>30</v>
      </c>
      <c r="D14" s="12">
        <v>1</v>
      </c>
      <c r="E14" s="12">
        <v>20</v>
      </c>
      <c r="F14" s="12">
        <v>10</v>
      </c>
      <c r="G14" s="12">
        <v>10</v>
      </c>
      <c r="H14" s="21">
        <v>2999</v>
      </c>
      <c r="I14" s="21">
        <v>1</v>
      </c>
      <c r="J14" s="23">
        <v>3.33333333333333E-4</v>
      </c>
      <c r="K14" s="23">
        <v>0.41966666666666702</v>
      </c>
      <c r="L14" s="22">
        <v>0.61066666666666702</v>
      </c>
      <c r="M14" s="22">
        <v>1.8544895326803199</v>
      </c>
      <c r="N14" s="24">
        <v>1.0026834682607799</v>
      </c>
      <c r="O14" s="24">
        <v>0.53923194624597603</v>
      </c>
      <c r="P14" s="24">
        <v>0.99732371346918303</v>
      </c>
      <c r="Q14" s="24">
        <v>0.41459113310254903</v>
      </c>
      <c r="R14" s="24">
        <v>0.37313201979229399</v>
      </c>
      <c r="S14" s="24">
        <v>0.42299497879003101</v>
      </c>
      <c r="T14" s="24">
        <v>0.67679196606405001</v>
      </c>
      <c r="U14" s="24">
        <v>0.67827970645817104</v>
      </c>
      <c r="V14" s="24">
        <v>1.4550386375602</v>
      </c>
      <c r="W14" s="24">
        <v>1.27313201979229</v>
      </c>
      <c r="X14" s="24">
        <v>2.2767919660640499</v>
      </c>
      <c r="Y14" s="24">
        <v>1.0036599462717599</v>
      </c>
      <c r="Z14" s="24">
        <v>6.8000000000000005E-2</v>
      </c>
      <c r="AA14" s="24">
        <v>1.43333333333333E-2</v>
      </c>
    </row>
    <row r="15" spans="1:27" x14ac:dyDescent="0.3">
      <c r="A15" s="8">
        <v>50</v>
      </c>
      <c r="B15" s="8">
        <v>50</v>
      </c>
      <c r="C15" s="8">
        <v>50</v>
      </c>
      <c r="D15" s="8">
        <v>1</v>
      </c>
      <c r="E15" s="8">
        <v>20</v>
      </c>
      <c r="F15" s="8">
        <v>10</v>
      </c>
      <c r="G15" s="8">
        <v>10</v>
      </c>
      <c r="H15" s="8">
        <v>2716</v>
      </c>
      <c r="I15" s="8">
        <v>284</v>
      </c>
      <c r="J15" s="5">
        <v>9.4666666666666704E-2</v>
      </c>
      <c r="K15" s="5">
        <v>0.61866666666666703</v>
      </c>
      <c r="L15" s="4">
        <v>0.99</v>
      </c>
      <c r="M15" s="4">
        <v>5.3640843647446497</v>
      </c>
      <c r="N15" s="6">
        <v>8.8245584834087403</v>
      </c>
      <c r="O15" s="6">
        <v>0.18642510669155099</v>
      </c>
      <c r="P15" s="6">
        <v>0.113320117021166</v>
      </c>
      <c r="Q15" s="6">
        <f>R15/0.9</f>
        <v>1.7625900186951444E-2</v>
      </c>
      <c r="R15" s="6">
        <v>1.58633101682563E-2</v>
      </c>
      <c r="S15" s="6">
        <f>T15/1.6</f>
        <v>-2.4742045889556436E-2</v>
      </c>
      <c r="T15" s="6">
        <v>-3.9587273423290298E-2</v>
      </c>
      <c r="U15" s="6">
        <v>0.18661460959881501</v>
      </c>
      <c r="V15" s="6">
        <v>0.114849495865916</v>
      </c>
      <c r="W15" s="6">
        <v>0.91586331016825595</v>
      </c>
      <c r="X15" s="6">
        <v>1.56041272657671</v>
      </c>
      <c r="Y15" s="6">
        <v>0.64454941640845298</v>
      </c>
      <c r="Z15" s="6">
        <v>6.8666666666666695E-2</v>
      </c>
      <c r="AA15" s="6">
        <v>1.93333333333333E-2</v>
      </c>
    </row>
    <row r="16" spans="1:27" s="33" customFormat="1" x14ac:dyDescent="0.3">
      <c r="A16" s="29">
        <v>20</v>
      </c>
      <c r="B16" s="29">
        <v>20</v>
      </c>
      <c r="C16" s="29">
        <v>1</v>
      </c>
      <c r="D16" s="29">
        <v>3</v>
      </c>
      <c r="E16" s="29">
        <v>20</v>
      </c>
      <c r="F16" s="29">
        <v>10</v>
      </c>
      <c r="G16" s="29">
        <v>10</v>
      </c>
      <c r="H16" s="29">
        <v>3000</v>
      </c>
      <c r="I16" s="29">
        <v>0</v>
      </c>
      <c r="J16" s="30">
        <v>0</v>
      </c>
      <c r="K16" s="30">
        <v>0.67066666666666697</v>
      </c>
      <c r="L16" s="31">
        <v>0.87166666666666703</v>
      </c>
      <c r="M16" s="31">
        <v>3.75624778786253</v>
      </c>
      <c r="N16" s="32">
        <v>2.0883373633865601</v>
      </c>
      <c r="O16" s="32">
        <v>0.26622311851504399</v>
      </c>
      <c r="P16" s="32">
        <v>0.47884983409881099</v>
      </c>
      <c r="Q16" s="32">
        <f t="shared" ref="Q16:Q18" si="2">R16/0.9</f>
        <v>0.39753913357392778</v>
      </c>
      <c r="R16" s="32">
        <v>0.35778522021653503</v>
      </c>
      <c r="S16" s="32">
        <f t="shared" ref="S16:S18" si="3">T16/1.6</f>
        <v>0.37839778255809503</v>
      </c>
      <c r="T16" s="32">
        <v>0.60543645209295205</v>
      </c>
      <c r="U16" s="32">
        <v>0.39414464128093402</v>
      </c>
      <c r="V16" s="32">
        <v>0.845243515010346</v>
      </c>
      <c r="W16" s="32">
        <v>1.2577852202165301</v>
      </c>
      <c r="X16" s="32">
        <v>2.2054364520929499</v>
      </c>
      <c r="Y16" s="32">
        <v>0.94765123187641798</v>
      </c>
      <c r="Z16" s="32">
        <v>3.9333333333333297E-2</v>
      </c>
      <c r="AA16" s="32">
        <v>3.6999999999999998E-2</v>
      </c>
    </row>
    <row r="17" spans="1:27" x14ac:dyDescent="0.3">
      <c r="A17" s="8">
        <v>30</v>
      </c>
      <c r="B17" s="8">
        <v>30</v>
      </c>
      <c r="C17" s="8">
        <v>1</v>
      </c>
      <c r="D17" s="8">
        <v>3</v>
      </c>
      <c r="E17" s="8">
        <v>20</v>
      </c>
      <c r="F17" s="8">
        <v>10</v>
      </c>
      <c r="G17" s="8">
        <v>10</v>
      </c>
      <c r="H17" s="8">
        <v>2998</v>
      </c>
      <c r="I17" s="8">
        <v>2</v>
      </c>
      <c r="J17" s="5">
        <v>6.6666666666666697E-4</v>
      </c>
      <c r="K17" s="5">
        <v>0.84933333333333305</v>
      </c>
      <c r="L17" s="4">
        <v>0.96699999999999997</v>
      </c>
      <c r="M17" s="4">
        <v>5.6019179189647899</v>
      </c>
      <c r="N17" s="6">
        <v>2.9386504490371799</v>
      </c>
      <c r="O17" s="6">
        <v>0.178510291379777</v>
      </c>
      <c r="P17" s="6">
        <v>0.34029225909724597</v>
      </c>
      <c r="Q17" s="6">
        <f t="shared" si="2"/>
        <v>0.41387394629393776</v>
      </c>
      <c r="R17" s="6">
        <v>0.37248655166454397</v>
      </c>
      <c r="S17" s="6">
        <f t="shared" si="3"/>
        <v>0.41020842450071626</v>
      </c>
      <c r="T17" s="6">
        <v>0.65633347920114604</v>
      </c>
      <c r="U17" s="6">
        <v>0.31719701912025999</v>
      </c>
      <c r="V17" s="6">
        <v>0.77095246426449504</v>
      </c>
      <c r="W17" s="6">
        <v>1.2724865516645401</v>
      </c>
      <c r="X17" s="6">
        <v>2.25633347920115</v>
      </c>
      <c r="Y17" s="6">
        <v>0.98384692753660197</v>
      </c>
      <c r="Z17" s="6">
        <v>4.6666666666666697E-2</v>
      </c>
      <c r="AA17" s="6">
        <v>4.1333333333333298E-2</v>
      </c>
    </row>
    <row r="18" spans="1:27" x14ac:dyDescent="0.3">
      <c r="A18" s="8">
        <v>50</v>
      </c>
      <c r="B18" s="8">
        <v>50</v>
      </c>
      <c r="C18" s="8">
        <v>1</v>
      </c>
      <c r="D18" s="8">
        <v>3</v>
      </c>
      <c r="E18" s="8">
        <v>20</v>
      </c>
      <c r="F18" s="8">
        <v>10</v>
      </c>
      <c r="G18" s="8">
        <v>10</v>
      </c>
      <c r="H18" s="8">
        <v>3000</v>
      </c>
      <c r="I18" s="8">
        <v>0</v>
      </c>
      <c r="J18" s="5">
        <v>0</v>
      </c>
      <c r="K18" s="5">
        <v>0.96966666666666701</v>
      </c>
      <c r="L18" s="4">
        <v>0.999</v>
      </c>
      <c r="M18" s="4">
        <v>8.8253372232145804</v>
      </c>
      <c r="N18" s="6">
        <v>4.6111221211563196</v>
      </c>
      <c r="O18" s="6">
        <v>0.11331011775612999</v>
      </c>
      <c r="P18" s="6">
        <v>0.216866952061819</v>
      </c>
      <c r="Q18" s="6">
        <f t="shared" si="2"/>
        <v>0.43119839750386663</v>
      </c>
      <c r="R18" s="6">
        <v>0.38807855775347999</v>
      </c>
      <c r="S18" s="6">
        <f t="shared" si="3"/>
        <v>0.43059968845134999</v>
      </c>
      <c r="T18" s="6">
        <v>0.68895950152216001</v>
      </c>
      <c r="U18" s="6">
        <v>0.263877314704899</v>
      </c>
      <c r="V18" s="6">
        <v>0.69145985781546204</v>
      </c>
      <c r="W18" s="6">
        <v>1.2880785577534799</v>
      </c>
      <c r="X18" s="6">
        <v>2.28895950152216</v>
      </c>
      <c r="Y18" s="6">
        <v>1.0008809437686801</v>
      </c>
      <c r="Z18" s="6">
        <v>0.05</v>
      </c>
      <c r="AA18" s="6">
        <v>5.3666666666666703E-2</v>
      </c>
    </row>
    <row r="19" spans="1:27" x14ac:dyDescent="0.3">
      <c r="A19" s="8">
        <v>20</v>
      </c>
      <c r="B19" s="8">
        <v>20</v>
      </c>
      <c r="C19" s="8">
        <v>5</v>
      </c>
      <c r="D19" s="8">
        <v>3</v>
      </c>
      <c r="E19" s="8">
        <v>20</v>
      </c>
      <c r="F19" s="8">
        <v>10</v>
      </c>
      <c r="G19" s="8">
        <v>10</v>
      </c>
      <c r="H19" s="8">
        <v>2971</v>
      </c>
      <c r="I19" s="8">
        <v>29</v>
      </c>
      <c r="J19" s="5">
        <v>9.6666666666666706E-3</v>
      </c>
      <c r="K19" s="5">
        <v>0.66200000000000003</v>
      </c>
      <c r="L19" s="4">
        <v>0.93133333333333301</v>
      </c>
      <c r="M19" s="4">
        <v>4.54314251588342</v>
      </c>
      <c r="N19" s="6">
        <v>3.51253120459738</v>
      </c>
      <c r="O19" s="6">
        <v>0.22011195917888801</v>
      </c>
      <c r="P19" s="6">
        <v>0.284694979703283</v>
      </c>
      <c r="Q19" s="6">
        <f t="shared" ref="Q19:Q37" si="4">R19/0.9</f>
        <v>0.25276986157333442</v>
      </c>
      <c r="R19" s="6">
        <v>0.22749287541600099</v>
      </c>
      <c r="S19" s="6">
        <f t="shared" ref="S19:S37" si="5">T19/1.6</f>
        <v>0.22426903305523188</v>
      </c>
      <c r="T19" s="6">
        <v>0.35883045288837101</v>
      </c>
      <c r="U19" s="6">
        <v>0.27179159689086801</v>
      </c>
      <c r="V19" s="6">
        <v>0.41335937529678901</v>
      </c>
      <c r="W19" s="6">
        <v>1.1274928754160001</v>
      </c>
      <c r="X19" s="6">
        <v>1.95883045288837</v>
      </c>
      <c r="Y19" s="6">
        <v>0.83133757747237003</v>
      </c>
      <c r="Z19" s="6">
        <v>3.7999999999999999E-2</v>
      </c>
      <c r="AA19" s="6">
        <v>2.4666666666666701E-2</v>
      </c>
    </row>
    <row r="20" spans="1:27" s="10" customFormat="1" x14ac:dyDescent="0.3">
      <c r="A20" s="17">
        <v>30</v>
      </c>
      <c r="B20" s="17">
        <v>30</v>
      </c>
      <c r="C20" s="17">
        <v>5</v>
      </c>
      <c r="D20" s="17">
        <v>3</v>
      </c>
      <c r="E20" s="17">
        <v>20</v>
      </c>
      <c r="F20" s="17">
        <v>10</v>
      </c>
      <c r="G20" s="17">
        <v>10</v>
      </c>
      <c r="H20" s="17">
        <v>2983</v>
      </c>
      <c r="I20" s="17">
        <v>17</v>
      </c>
      <c r="J20" s="18">
        <v>5.6666666666666697E-3</v>
      </c>
      <c r="K20" s="18">
        <v>0.82666666666666699</v>
      </c>
      <c r="L20" s="19">
        <v>0.98066666666666702</v>
      </c>
      <c r="M20" s="19">
        <v>6.7509662217767001</v>
      </c>
      <c r="N20" s="20">
        <v>4.22813574412619</v>
      </c>
      <c r="O20" s="20">
        <v>0.14812694466968099</v>
      </c>
      <c r="P20" s="20">
        <v>0.236510855023806</v>
      </c>
      <c r="Q20" s="20">
        <f t="shared" si="4"/>
        <v>0.27173632509049445</v>
      </c>
      <c r="R20" s="20">
        <v>0.244562692581445</v>
      </c>
      <c r="S20" s="20">
        <f t="shared" si="5"/>
        <v>0.27104544735633435</v>
      </c>
      <c r="T20" s="20">
        <v>0.433672715770135</v>
      </c>
      <c r="U20" s="20">
        <v>0.207888479624144</v>
      </c>
      <c r="V20" s="20">
        <v>0.42450404247557499</v>
      </c>
      <c r="W20" s="20">
        <v>1.14456269258145</v>
      </c>
      <c r="X20" s="20">
        <v>2.03367271577013</v>
      </c>
      <c r="Y20" s="20">
        <v>0.88911002318869004</v>
      </c>
      <c r="Z20" s="20">
        <v>0.04</v>
      </c>
      <c r="AA20" s="20">
        <v>3.0333329999999999E-2</v>
      </c>
    </row>
    <row r="21" spans="1:27" s="10" customFormat="1" x14ac:dyDescent="0.3">
      <c r="A21" s="17">
        <v>50</v>
      </c>
      <c r="B21" s="17">
        <v>50</v>
      </c>
      <c r="C21" s="17">
        <v>5</v>
      </c>
      <c r="D21" s="17">
        <v>3</v>
      </c>
      <c r="E21" s="17">
        <v>20</v>
      </c>
      <c r="F21" s="17">
        <v>10</v>
      </c>
      <c r="G21" s="17">
        <v>10</v>
      </c>
      <c r="H21" s="10">
        <v>2985</v>
      </c>
      <c r="I21" s="10">
        <v>15</v>
      </c>
      <c r="J21" s="18">
        <v>5.0000000000000001E-3</v>
      </c>
      <c r="K21" s="18">
        <v>0.96966666666666701</v>
      </c>
      <c r="L21" s="19">
        <v>0.99933333333333296</v>
      </c>
      <c r="M21" s="19">
        <v>9.9432997412791799</v>
      </c>
      <c r="N21" s="20">
        <v>5.9142677008840501</v>
      </c>
      <c r="O21" s="20">
        <v>0.10057023583916901</v>
      </c>
      <c r="P21" s="20">
        <v>0.16908264058634401</v>
      </c>
      <c r="Q21" s="20">
        <v>0.34492205880327897</v>
      </c>
      <c r="R21" s="20">
        <v>0.310429852922951</v>
      </c>
      <c r="S21" s="20">
        <v>0.33731900945211402</v>
      </c>
      <c r="T21" s="20">
        <v>0.53971041512338302</v>
      </c>
      <c r="U21" s="20">
        <v>0.196903406012988</v>
      </c>
      <c r="V21" s="20">
        <v>0.46031361189880299</v>
      </c>
      <c r="W21" s="20">
        <v>1.21042985292295</v>
      </c>
      <c r="X21" s="20">
        <v>2.1397104151233801</v>
      </c>
      <c r="Y21" s="20">
        <v>0.92928056220043198</v>
      </c>
      <c r="Z21" s="20">
        <v>4.7E-2</v>
      </c>
      <c r="AA21" s="20">
        <v>3.4333333333333299E-2</v>
      </c>
    </row>
    <row r="22" spans="1:27" x14ac:dyDescent="0.3">
      <c r="A22" s="8">
        <v>20</v>
      </c>
      <c r="B22" s="8">
        <v>20</v>
      </c>
      <c r="C22" s="8">
        <v>10</v>
      </c>
      <c r="D22" s="8">
        <v>3</v>
      </c>
      <c r="E22" s="8">
        <v>20</v>
      </c>
      <c r="F22" s="8">
        <v>10</v>
      </c>
      <c r="G22" s="8">
        <v>10</v>
      </c>
      <c r="H22" s="8">
        <v>2705</v>
      </c>
      <c r="I22" s="8">
        <v>295</v>
      </c>
      <c r="J22" s="5">
        <v>9.83333333333333E-2</v>
      </c>
      <c r="K22" s="5">
        <v>0.67666666666666697</v>
      </c>
      <c r="L22" s="4">
        <v>0.997</v>
      </c>
      <c r="M22" s="4">
        <v>6.4088600916216096</v>
      </c>
      <c r="N22" s="6">
        <v>10.674409664201599</v>
      </c>
      <c r="O22" s="6">
        <v>0.15603398821380299</v>
      </c>
      <c r="P22" s="6">
        <v>9.3681995675476304E-2</v>
      </c>
      <c r="Q22" s="6">
        <f t="shared" si="4"/>
        <v>3.3679231232286111E-2</v>
      </c>
      <c r="R22" s="6">
        <v>3.0311308109057501E-2</v>
      </c>
      <c r="S22" s="6">
        <f t="shared" si="5"/>
        <v>-1.6150740152450372E-2</v>
      </c>
      <c r="T22" s="6">
        <v>-2.5841184243920599E-2</v>
      </c>
      <c r="U22" s="6">
        <v>0.156900752283681</v>
      </c>
      <c r="V22" s="6">
        <v>9.4318535146712706E-2</v>
      </c>
      <c r="W22" s="6">
        <v>0.93031130810905704</v>
      </c>
      <c r="X22" s="6">
        <v>1.57415881575608</v>
      </c>
      <c r="Y22" s="6">
        <v>0.64384750764702203</v>
      </c>
      <c r="Z22" s="6">
        <v>5.0999999999999997E-2</v>
      </c>
      <c r="AA22" s="6">
        <v>2.1333333333333301E-2</v>
      </c>
    </row>
    <row r="23" spans="1:27" x14ac:dyDescent="0.3">
      <c r="A23" s="8">
        <v>30</v>
      </c>
      <c r="B23" s="8">
        <v>30</v>
      </c>
      <c r="C23" s="8">
        <v>10</v>
      </c>
      <c r="D23" s="8">
        <v>3</v>
      </c>
      <c r="E23" s="8">
        <v>20</v>
      </c>
      <c r="F23" s="8">
        <v>10</v>
      </c>
      <c r="G23" s="8">
        <v>10</v>
      </c>
      <c r="H23">
        <v>2887</v>
      </c>
      <c r="I23">
        <v>113</v>
      </c>
      <c r="J23" s="5">
        <v>3.7666666666666702E-2</v>
      </c>
      <c r="K23" s="5">
        <v>0.83699999999999997</v>
      </c>
      <c r="L23" s="4">
        <v>0.99399999999999999</v>
      </c>
      <c r="M23" s="4">
        <v>7.62468366484313</v>
      </c>
      <c r="N23" s="6">
        <v>6.12884502515017</v>
      </c>
      <c r="O23" s="6">
        <v>0.131152982072021</v>
      </c>
      <c r="P23" s="6">
        <v>0.16316287912264499</v>
      </c>
      <c r="Q23" s="6">
        <v>0.199771778459298</v>
      </c>
      <c r="R23" s="6">
        <v>0.17979460061336799</v>
      </c>
      <c r="S23" s="6">
        <v>0.16859602000455601</v>
      </c>
      <c r="T23" s="6">
        <v>0.26975363200728902</v>
      </c>
      <c r="U23" s="6">
        <v>0.16343536282105101</v>
      </c>
      <c r="V23" s="6">
        <v>0.23587551347739399</v>
      </c>
      <c r="W23" s="6">
        <v>1.0797946006133701</v>
      </c>
      <c r="X23" s="6">
        <v>1.8697536320072901</v>
      </c>
      <c r="Y23" s="6">
        <v>0.78995903139392099</v>
      </c>
      <c r="Z23" s="6">
        <v>4.1000000000000002E-2</v>
      </c>
      <c r="AA23" s="6">
        <v>2.7E-2</v>
      </c>
    </row>
    <row r="24" spans="1:27" x14ac:dyDescent="0.3">
      <c r="A24" s="8">
        <v>50</v>
      </c>
      <c r="B24" s="8">
        <v>50</v>
      </c>
      <c r="C24" s="8">
        <v>10</v>
      </c>
      <c r="D24" s="8">
        <v>3</v>
      </c>
      <c r="E24" s="8">
        <v>20</v>
      </c>
      <c r="F24" s="8">
        <v>10</v>
      </c>
      <c r="G24" s="8">
        <v>10</v>
      </c>
      <c r="H24" s="8">
        <v>2879</v>
      </c>
      <c r="I24" s="8">
        <v>121</v>
      </c>
      <c r="J24" s="5">
        <v>4.0333333333333297E-2</v>
      </c>
      <c r="K24" s="5">
        <v>0.96966666666666701</v>
      </c>
      <c r="L24" s="4">
        <v>1</v>
      </c>
      <c r="M24" s="4">
        <v>11.546080838870999</v>
      </c>
      <c r="N24" s="6">
        <v>7.5315392464848996</v>
      </c>
      <c r="O24" s="6">
        <v>8.6609475020597806E-2</v>
      </c>
      <c r="P24" s="6">
        <v>0.132774983608658</v>
      </c>
      <c r="Q24" s="6">
        <f t="shared" si="4"/>
        <v>0.27166135137837888</v>
      </c>
      <c r="R24" s="6">
        <v>0.24449521624054099</v>
      </c>
      <c r="S24" s="6">
        <f t="shared" si="5"/>
        <v>0.25457957542832188</v>
      </c>
      <c r="T24" s="6">
        <v>0.40732732068531502</v>
      </c>
      <c r="U24" s="6">
        <v>0.14635851596009999</v>
      </c>
      <c r="V24" s="6">
        <v>0.29864627145746703</v>
      </c>
      <c r="W24" s="6">
        <v>1.14449521624054</v>
      </c>
      <c r="X24" s="6">
        <v>2.0073273206853202</v>
      </c>
      <c r="Y24" s="6">
        <v>0.86283210444477398</v>
      </c>
      <c r="Z24" s="6">
        <v>5.13333333333333E-2</v>
      </c>
      <c r="AA24" s="6">
        <v>3.1333333333333303E-2</v>
      </c>
    </row>
    <row r="25" spans="1:27" x14ac:dyDescent="0.3">
      <c r="A25" s="8">
        <v>20</v>
      </c>
      <c r="B25" s="8">
        <v>20</v>
      </c>
      <c r="C25" s="8">
        <v>20</v>
      </c>
      <c r="D25" s="8">
        <v>3</v>
      </c>
      <c r="E25" s="8">
        <v>20</v>
      </c>
      <c r="F25" s="8">
        <v>10</v>
      </c>
      <c r="G25" s="8">
        <v>10</v>
      </c>
      <c r="H25" s="8">
        <v>2704</v>
      </c>
      <c r="I25" s="8">
        <v>296</v>
      </c>
      <c r="J25" s="5">
        <v>9.8666666666666694E-2</v>
      </c>
      <c r="K25" s="5">
        <v>0.69466666666666699</v>
      </c>
      <c r="L25" s="4">
        <v>0.99566666666666703</v>
      </c>
      <c r="M25" s="4">
        <v>6.3702893368406999</v>
      </c>
      <c r="N25" s="6">
        <v>10.467626703336199</v>
      </c>
      <c r="O25" s="6">
        <v>0.15697874101522999</v>
      </c>
      <c r="P25" s="6">
        <v>9.5532638709907594E-2</v>
      </c>
      <c r="Q25" s="6">
        <f t="shared" si="4"/>
        <v>3.6497239805574996E-2</v>
      </c>
      <c r="R25" s="6">
        <v>3.28475158250175E-2</v>
      </c>
      <c r="S25" s="6">
        <f t="shared" si="5"/>
        <v>-2.1905051762231686E-2</v>
      </c>
      <c r="T25" s="6">
        <v>-3.5048082819570697E-2</v>
      </c>
      <c r="U25" s="6">
        <v>0.15800537406410001</v>
      </c>
      <c r="V25" s="6">
        <v>9.6729162606331701E-2</v>
      </c>
      <c r="W25" s="6">
        <v>0.93284751582501801</v>
      </c>
      <c r="X25" s="6">
        <v>1.56495191718043</v>
      </c>
      <c r="Y25" s="6">
        <v>0.63210440135541202</v>
      </c>
      <c r="Z25" s="6">
        <v>6.2666669999999994E-2</v>
      </c>
      <c r="AA25" s="6">
        <v>1.6E-2</v>
      </c>
    </row>
    <row r="26" spans="1:27" x14ac:dyDescent="0.3">
      <c r="A26" s="8">
        <v>30</v>
      </c>
      <c r="B26" s="8">
        <v>30</v>
      </c>
      <c r="C26" s="8">
        <v>15</v>
      </c>
      <c r="D26" s="8">
        <v>3</v>
      </c>
      <c r="E26" s="8">
        <v>20</v>
      </c>
      <c r="F26" s="8">
        <v>10</v>
      </c>
      <c r="G26" s="8">
        <v>10</v>
      </c>
      <c r="H26">
        <v>2782</v>
      </c>
      <c r="I26">
        <v>218</v>
      </c>
      <c r="J26" s="5">
        <v>7.2666666666666699E-2</v>
      </c>
      <c r="K26" s="5">
        <v>0.831666666666667</v>
      </c>
      <c r="L26" s="4">
        <v>0.999</v>
      </c>
      <c r="M26" s="4">
        <v>8.1234285113211993</v>
      </c>
      <c r="N26" s="6">
        <v>8.3004254065335896</v>
      </c>
      <c r="O26" s="6">
        <v>0.12310073248091601</v>
      </c>
      <c r="P26" s="6">
        <v>0.120475752870794</v>
      </c>
      <c r="Q26" s="6">
        <v>0.13302759234425601</v>
      </c>
      <c r="R26" s="6">
        <v>0.11972483310983</v>
      </c>
      <c r="S26" s="6">
        <f>T26/1.6</f>
        <v>9.0504876394818745E-2</v>
      </c>
      <c r="T26" s="6">
        <v>0.14480780223171</v>
      </c>
      <c r="U26" s="6">
        <v>0.13739373456659901</v>
      </c>
      <c r="V26" s="6">
        <v>0.14140489387368199</v>
      </c>
      <c r="W26" s="6">
        <v>1.0197248331098301</v>
      </c>
      <c r="X26" s="6">
        <v>1.7448078022317099</v>
      </c>
      <c r="Y26" s="6">
        <v>0.72508296912187997</v>
      </c>
      <c r="Z26" s="6">
        <v>5.0333333333333299E-2</v>
      </c>
      <c r="AA26" s="6">
        <v>2.1000000000000001E-2</v>
      </c>
    </row>
    <row r="27" spans="1:27" x14ac:dyDescent="0.3">
      <c r="A27" s="8">
        <v>50</v>
      </c>
      <c r="B27" s="8">
        <v>50</v>
      </c>
      <c r="C27" s="8">
        <v>25</v>
      </c>
      <c r="D27" s="8">
        <v>3</v>
      </c>
      <c r="E27" s="8">
        <v>20</v>
      </c>
      <c r="F27" s="8">
        <v>10</v>
      </c>
      <c r="G27" s="8">
        <v>10</v>
      </c>
      <c r="H27">
        <v>2463</v>
      </c>
      <c r="I27">
        <v>537</v>
      </c>
      <c r="J27" s="5">
        <v>0.17899999999999999</v>
      </c>
      <c r="K27" s="5">
        <v>0.96833333333333305</v>
      </c>
      <c r="L27" s="4">
        <v>1</v>
      </c>
      <c r="M27" s="4">
        <v>14.222048652489599</v>
      </c>
      <c r="N27" s="6">
        <v>14.117934595600801</v>
      </c>
      <c r="O27" s="6">
        <v>7.0313358112788396E-2</v>
      </c>
      <c r="P27" s="6">
        <v>7.0831890686871901E-2</v>
      </c>
      <c r="Q27" s="6">
        <v>0.13268173345172801</v>
      </c>
      <c r="R27" s="6">
        <v>0.119413560106555</v>
      </c>
      <c r="S27" s="6">
        <v>9.8590237346773094E-2</v>
      </c>
      <c r="T27" s="6">
        <v>0.15774437975483699</v>
      </c>
      <c r="U27" s="6">
        <v>8.4549518664072704E-2</v>
      </c>
      <c r="V27" s="6">
        <v>9.5691569400881304E-2</v>
      </c>
      <c r="W27" s="6">
        <v>1.0194135601065599</v>
      </c>
      <c r="X27" s="6">
        <v>1.75774437975484</v>
      </c>
      <c r="Y27" s="6">
        <v>0.73833081964828196</v>
      </c>
      <c r="Z27" s="6">
        <v>5.93333333333333E-2</v>
      </c>
      <c r="AA27" s="6">
        <v>2.4E-2</v>
      </c>
    </row>
    <row r="28" spans="1:27" x14ac:dyDescent="0.3">
      <c r="A28" s="8">
        <v>30</v>
      </c>
      <c r="B28" s="8">
        <v>30</v>
      </c>
      <c r="C28" s="8">
        <v>30</v>
      </c>
      <c r="D28" s="8">
        <v>3</v>
      </c>
      <c r="E28" s="8">
        <v>20</v>
      </c>
      <c r="F28" s="8">
        <v>10</v>
      </c>
      <c r="G28" s="8">
        <v>10</v>
      </c>
      <c r="H28" s="8">
        <v>2492</v>
      </c>
      <c r="I28" s="8">
        <v>508</v>
      </c>
      <c r="J28" s="5">
        <v>0.169333333333333</v>
      </c>
      <c r="K28" s="5">
        <v>0.84433333333333305</v>
      </c>
      <c r="L28" s="4">
        <v>1</v>
      </c>
      <c r="M28" s="4">
        <v>9.2936399260526006</v>
      </c>
      <c r="N28" s="6">
        <v>15.7861652472078</v>
      </c>
      <c r="O28" s="6">
        <v>0.10760046741177599</v>
      </c>
      <c r="P28" s="6">
        <v>6.3346606622965498E-2</v>
      </c>
      <c r="Q28" s="6">
        <f t="shared" si="4"/>
        <v>3.0894725206215109E-2</v>
      </c>
      <c r="R28" s="6">
        <v>2.7805252685593598E-2</v>
      </c>
      <c r="S28" s="6">
        <f t="shared" si="5"/>
        <v>-2.0504330669758434E-2</v>
      </c>
      <c r="T28" s="6">
        <v>-3.2806929071613498E-2</v>
      </c>
      <c r="U28" s="6">
        <v>0.10833773266621501</v>
      </c>
      <c r="V28" s="6">
        <v>6.4401785682534393E-2</v>
      </c>
      <c r="W28" s="6">
        <v>0.927805252685594</v>
      </c>
      <c r="X28" s="6">
        <v>1.5671930709283901</v>
      </c>
      <c r="Y28" s="6">
        <v>0.639387818242793</v>
      </c>
      <c r="Z28" s="6">
        <v>6.3666669999999995E-2</v>
      </c>
      <c r="AA28" s="6">
        <v>1.4999999999999999E-2</v>
      </c>
    </row>
    <row r="29" spans="1:27" s="1" customFormat="1" x14ac:dyDescent="0.3">
      <c r="A29" s="9">
        <v>50</v>
      </c>
      <c r="B29" s="9">
        <v>50</v>
      </c>
      <c r="C29" s="9">
        <v>50</v>
      </c>
      <c r="D29" s="9">
        <v>3</v>
      </c>
      <c r="E29" s="9">
        <v>20</v>
      </c>
      <c r="F29" s="9">
        <v>10</v>
      </c>
      <c r="G29" s="9">
        <v>10</v>
      </c>
      <c r="H29" s="9">
        <v>1842</v>
      </c>
      <c r="I29" s="9">
        <v>1158</v>
      </c>
      <c r="J29" s="3">
        <v>0.38600000000000001</v>
      </c>
      <c r="K29" s="3">
        <v>0.96766666666666701</v>
      </c>
      <c r="L29" s="2">
        <v>1</v>
      </c>
      <c r="M29" s="2">
        <v>15.4583370766799</v>
      </c>
      <c r="N29" s="7">
        <v>25.773902238196499</v>
      </c>
      <c r="O29" s="7">
        <v>6.4690011289026503E-2</v>
      </c>
      <c r="P29" s="7">
        <v>3.8798936643672698E-2</v>
      </c>
      <c r="Q29" s="7">
        <f t="shared" si="4"/>
        <v>2.5117530391740001E-2</v>
      </c>
      <c r="R29" s="7">
        <v>2.2605777352566001E-2</v>
      </c>
      <c r="S29" s="7">
        <f t="shared" si="5"/>
        <v>-2.347108894026656E-2</v>
      </c>
      <c r="T29" s="7">
        <v>-3.7553742304426499E-2</v>
      </c>
      <c r="U29" s="7">
        <v>6.5179469121643893E-2</v>
      </c>
      <c r="V29" s="7">
        <v>4.0196287225858801E-2</v>
      </c>
      <c r="W29" s="7">
        <v>0.92260577735256599</v>
      </c>
      <c r="X29" s="7">
        <v>1.56244625769557</v>
      </c>
      <c r="Y29" s="7">
        <v>0.639840480343007</v>
      </c>
      <c r="Z29" s="7">
        <v>6.9000000000000006E-2</v>
      </c>
      <c r="AA29" s="7">
        <v>2.1666666666666699E-2</v>
      </c>
    </row>
    <row r="30" spans="1:27" x14ac:dyDescent="0.3">
      <c r="A30" s="8">
        <v>20</v>
      </c>
      <c r="B30" s="8">
        <v>20</v>
      </c>
      <c r="C30" s="8">
        <v>1</v>
      </c>
      <c r="D30" s="8">
        <v>5</v>
      </c>
      <c r="E30" s="8">
        <v>20</v>
      </c>
      <c r="F30" s="8">
        <v>10</v>
      </c>
      <c r="G30" s="8">
        <v>10</v>
      </c>
      <c r="H30" s="8">
        <v>2999</v>
      </c>
      <c r="I30" s="8">
        <v>1</v>
      </c>
      <c r="J30" s="5">
        <v>3.33333333333333E-4</v>
      </c>
      <c r="K30" s="5">
        <v>0.877</v>
      </c>
      <c r="L30" s="4">
        <v>0.97633333333333305</v>
      </c>
      <c r="M30" s="4">
        <v>6.0552911036199299</v>
      </c>
      <c r="N30" s="6">
        <v>3.2825807864591399</v>
      </c>
      <c r="O30" s="6">
        <v>0.165144826712326</v>
      </c>
      <c r="P30" s="6">
        <v>0.30463835166679398</v>
      </c>
      <c r="Q30" s="6">
        <f t="shared" si="4"/>
        <v>0.40732961229657444</v>
      </c>
      <c r="R30" s="6">
        <v>0.36659665106691702</v>
      </c>
      <c r="S30" s="6">
        <f t="shared" si="5"/>
        <v>0.39430575891301561</v>
      </c>
      <c r="T30" s="6">
        <v>0.630889214260825</v>
      </c>
      <c r="U30" s="6">
        <v>0.29948288301023301</v>
      </c>
      <c r="V30" s="6">
        <v>0.70255800622021303</v>
      </c>
      <c r="W30" s="6">
        <v>1.26659665106692</v>
      </c>
      <c r="X30" s="6">
        <v>2.2308892142608299</v>
      </c>
      <c r="Y30" s="6">
        <v>0.96429256319390899</v>
      </c>
      <c r="Z30" s="6">
        <v>4.1333333333333298E-2</v>
      </c>
      <c r="AA30" s="6">
        <v>3.9666666666666697E-2</v>
      </c>
    </row>
    <row r="31" spans="1:27" x14ac:dyDescent="0.3">
      <c r="A31" s="8">
        <v>30</v>
      </c>
      <c r="B31" s="8">
        <v>30</v>
      </c>
      <c r="C31" s="8">
        <v>1</v>
      </c>
      <c r="D31" s="8">
        <v>5</v>
      </c>
      <c r="E31" s="8">
        <v>20</v>
      </c>
      <c r="F31" s="8">
        <v>10</v>
      </c>
      <c r="G31" s="8">
        <v>10</v>
      </c>
      <c r="H31" s="8">
        <v>3000</v>
      </c>
      <c r="I31" s="8">
        <v>0</v>
      </c>
      <c r="J31" s="5">
        <v>0</v>
      </c>
      <c r="K31" s="5">
        <v>0.97599999999999998</v>
      </c>
      <c r="L31" s="4">
        <v>0.999</v>
      </c>
      <c r="M31" s="4">
        <v>9.2089126920919497</v>
      </c>
      <c r="N31" s="6">
        <v>4.97991325546118</v>
      </c>
      <c r="O31" s="6">
        <v>0.10859045290534</v>
      </c>
      <c r="P31" s="6">
        <v>0.200806710619579</v>
      </c>
      <c r="Q31" s="6">
        <f t="shared" si="4"/>
        <v>0.42637521902955444</v>
      </c>
      <c r="R31" s="6">
        <v>0.383737697126599</v>
      </c>
      <c r="S31" s="6">
        <f t="shared" si="5"/>
        <v>0.41142850794449876</v>
      </c>
      <c r="T31" s="6">
        <v>0.65828561271119801</v>
      </c>
      <c r="U31" s="6">
        <v>0.255808876283731</v>
      </c>
      <c r="V31" s="6">
        <v>0.63407972295193005</v>
      </c>
      <c r="W31" s="6">
        <v>1.2837376971265999</v>
      </c>
      <c r="X31" s="6">
        <v>2.2582856127111999</v>
      </c>
      <c r="Y31" s="6">
        <v>0.97454791558459897</v>
      </c>
      <c r="Z31" s="6">
        <v>4.6666666666666697E-2</v>
      </c>
      <c r="AA31" s="6">
        <v>4.7E-2</v>
      </c>
    </row>
    <row r="32" spans="1:27" x14ac:dyDescent="0.3">
      <c r="A32" s="9">
        <v>50</v>
      </c>
      <c r="B32" s="9">
        <v>50</v>
      </c>
      <c r="C32" s="9">
        <v>1</v>
      </c>
      <c r="D32" s="9">
        <v>5</v>
      </c>
      <c r="E32" s="9">
        <v>20</v>
      </c>
      <c r="F32" s="9">
        <v>10</v>
      </c>
      <c r="G32" s="9">
        <v>10</v>
      </c>
      <c r="H32" s="8">
        <v>2934</v>
      </c>
      <c r="I32" s="8">
        <v>66</v>
      </c>
      <c r="J32" s="5">
        <v>2.1999999999999999E-2</v>
      </c>
      <c r="K32" s="5">
        <v>1</v>
      </c>
      <c r="L32" s="4">
        <v>1</v>
      </c>
      <c r="M32" s="4">
        <v>15.323905319760399</v>
      </c>
      <c r="N32" s="6">
        <v>7.8811089729189296</v>
      </c>
      <c r="O32" s="6">
        <v>6.52575162227403E-2</v>
      </c>
      <c r="P32" s="6">
        <v>0.12688569634504501</v>
      </c>
      <c r="Q32" s="6">
        <f t="shared" si="4"/>
        <v>0.43641537182339551</v>
      </c>
      <c r="R32" s="6">
        <v>0.39277383464105597</v>
      </c>
      <c r="S32" s="6">
        <f t="shared" si="5"/>
        <v>0.43082091607160872</v>
      </c>
      <c r="T32" s="6">
        <v>0.68931346571457397</v>
      </c>
      <c r="U32" s="6">
        <v>0.219507048895972</v>
      </c>
      <c r="V32" s="6">
        <v>0.60199645512836697</v>
      </c>
      <c r="W32" s="6">
        <v>1.29277383464106</v>
      </c>
      <c r="X32" s="6">
        <v>2.28931346571457</v>
      </c>
      <c r="Y32" s="6">
        <v>0.99653963107351795</v>
      </c>
      <c r="Z32" s="6">
        <v>4.9666666666666699E-2</v>
      </c>
      <c r="AA32" s="6">
        <v>5.1666666666666701E-2</v>
      </c>
    </row>
    <row r="33" spans="1:27" s="1" customFormat="1" x14ac:dyDescent="0.3">
      <c r="A33" s="9">
        <v>20</v>
      </c>
      <c r="B33" s="9">
        <v>20</v>
      </c>
      <c r="C33" s="9">
        <v>5</v>
      </c>
      <c r="D33" s="9">
        <v>5</v>
      </c>
      <c r="E33" s="9">
        <v>20</v>
      </c>
      <c r="F33" s="9">
        <v>10</v>
      </c>
      <c r="G33" s="9">
        <v>10</v>
      </c>
      <c r="H33" s="9">
        <v>2939</v>
      </c>
      <c r="I33" s="9">
        <v>61</v>
      </c>
      <c r="J33" s="3">
        <v>2.0333333333333301E-2</v>
      </c>
      <c r="K33" s="3">
        <v>0.86766666666666703</v>
      </c>
      <c r="L33" s="2">
        <v>0.99566666666666703</v>
      </c>
      <c r="M33" s="2">
        <v>7.7517204799959396</v>
      </c>
      <c r="N33" s="7">
        <v>5.9674629688603904</v>
      </c>
      <c r="O33" s="7">
        <v>0.12900361959394599</v>
      </c>
      <c r="P33" s="7">
        <v>0.16757540100679899</v>
      </c>
      <c r="Q33" s="7">
        <f t="shared" si="4"/>
        <v>0.24936575183767443</v>
      </c>
      <c r="R33" s="7">
        <v>0.22442917665390699</v>
      </c>
      <c r="S33" s="7">
        <f t="shared" si="5"/>
        <v>0.21254181399855249</v>
      </c>
      <c r="T33" s="7">
        <v>0.340066902397684</v>
      </c>
      <c r="U33" s="7">
        <v>0.17932907372096599</v>
      </c>
      <c r="V33" s="7">
        <v>0.283165040646152</v>
      </c>
      <c r="W33" s="7">
        <v>1.1244291766539101</v>
      </c>
      <c r="X33" s="7">
        <v>1.94006690239768</v>
      </c>
      <c r="Y33" s="7">
        <v>0.81563772574377702</v>
      </c>
      <c r="Z33" s="7">
        <v>4.26666666666667E-2</v>
      </c>
      <c r="AA33" s="7">
        <v>2.8000000000000001E-2</v>
      </c>
    </row>
    <row r="34" spans="1:27" x14ac:dyDescent="0.3">
      <c r="A34" s="8">
        <v>30</v>
      </c>
      <c r="B34" s="8">
        <v>30</v>
      </c>
      <c r="C34" s="8">
        <v>5</v>
      </c>
      <c r="D34" s="8">
        <v>5</v>
      </c>
      <c r="E34" s="8">
        <v>20</v>
      </c>
      <c r="F34" s="8">
        <v>10</v>
      </c>
      <c r="G34" s="8">
        <v>10</v>
      </c>
      <c r="H34" s="8">
        <v>2944</v>
      </c>
      <c r="I34" s="8">
        <v>56</v>
      </c>
      <c r="J34" s="5">
        <v>1.8666666666666699E-2</v>
      </c>
      <c r="K34" s="5">
        <v>0.97399999999999998</v>
      </c>
      <c r="L34" s="4">
        <v>0.99966666666666704</v>
      </c>
      <c r="M34" s="4">
        <v>10.9930138979114</v>
      </c>
      <c r="N34" s="6">
        <v>7.1185477275239002</v>
      </c>
      <c r="O34" s="6">
        <v>9.0966863981677595E-2</v>
      </c>
      <c r="P34" s="6">
        <v>0.14047809163848099</v>
      </c>
      <c r="Q34" s="6">
        <f t="shared" si="4"/>
        <v>0.29201025626606997</v>
      </c>
      <c r="R34" s="6">
        <v>0.26280923063946299</v>
      </c>
      <c r="S34" s="6">
        <f t="shared" si="5"/>
        <v>0.27497198994509187</v>
      </c>
      <c r="T34" s="6">
        <v>0.439955183912147</v>
      </c>
      <c r="U34" s="6">
        <v>0.16000523340299</v>
      </c>
      <c r="V34" s="6">
        <v>0.33399182945910499</v>
      </c>
      <c r="W34" s="6">
        <v>1.16280923063946</v>
      </c>
      <c r="X34" s="6">
        <v>2.0399551839121499</v>
      </c>
      <c r="Y34" s="6">
        <v>0.87714595327268297</v>
      </c>
      <c r="Z34" s="6">
        <v>4.8333332999999999E-2</v>
      </c>
      <c r="AA34" s="6">
        <v>3.3333333E-2</v>
      </c>
    </row>
    <row r="35" spans="1:27" x14ac:dyDescent="0.3">
      <c r="A35" s="9">
        <v>50</v>
      </c>
      <c r="B35" s="8">
        <v>50</v>
      </c>
      <c r="C35" s="9">
        <v>5</v>
      </c>
      <c r="D35" s="9">
        <v>5</v>
      </c>
      <c r="E35" s="9">
        <v>20</v>
      </c>
      <c r="F35" s="9">
        <v>10</v>
      </c>
      <c r="G35" s="9">
        <v>10</v>
      </c>
      <c r="H35" s="8">
        <v>2840</v>
      </c>
      <c r="I35" s="8">
        <v>160</v>
      </c>
      <c r="J35" s="5">
        <v>5.3333333333333302E-2</v>
      </c>
      <c r="K35" s="5">
        <v>0.999</v>
      </c>
      <c r="L35" s="4">
        <v>1</v>
      </c>
      <c r="M35" s="4">
        <v>17.7577741028663</v>
      </c>
      <c r="N35" s="6">
        <v>10.2125376549444</v>
      </c>
      <c r="O35" s="6">
        <v>5.6313364175445198E-2</v>
      </c>
      <c r="P35" s="6">
        <v>9.7918855605476807E-2</v>
      </c>
      <c r="Q35" s="6">
        <f t="shared" si="4"/>
        <v>0.34797924991411</v>
      </c>
      <c r="R35" s="6">
        <v>0.31318132492269901</v>
      </c>
      <c r="S35" s="6">
        <f t="shared" si="5"/>
        <v>0.33285832176945812</v>
      </c>
      <c r="T35" s="6">
        <v>0.53257331483113302</v>
      </c>
      <c r="U35" s="6">
        <v>0.15437713533439101</v>
      </c>
      <c r="V35" s="6">
        <v>0.38152055165716198</v>
      </c>
      <c r="W35" s="6">
        <v>1.2131813249226999</v>
      </c>
      <c r="X35" s="6">
        <v>2.1325733148311299</v>
      </c>
      <c r="Y35" s="6">
        <v>0.91939198990843296</v>
      </c>
      <c r="Z35" s="6">
        <v>4.4999999999999998E-2</v>
      </c>
      <c r="AA35" s="6">
        <v>3.3000000000000002E-2</v>
      </c>
    </row>
    <row r="36" spans="1:27" x14ac:dyDescent="0.3">
      <c r="A36" s="8">
        <v>20</v>
      </c>
      <c r="B36" s="8">
        <v>20</v>
      </c>
      <c r="C36" s="8">
        <v>10</v>
      </c>
      <c r="D36" s="8">
        <v>5</v>
      </c>
      <c r="E36" s="8">
        <v>20</v>
      </c>
      <c r="F36" s="8">
        <v>10</v>
      </c>
      <c r="G36" s="8">
        <v>10</v>
      </c>
      <c r="H36" s="8">
        <v>2748</v>
      </c>
      <c r="I36" s="8">
        <v>252</v>
      </c>
      <c r="J36" s="5">
        <v>8.4000000000000005E-2</v>
      </c>
      <c r="K36" s="5">
        <v>0.87333333333333296</v>
      </c>
      <c r="L36" s="4">
        <v>0.99933333333333296</v>
      </c>
      <c r="M36" s="4">
        <v>8.7324451863584098</v>
      </c>
      <c r="N36" s="6">
        <v>9.3294993762340095</v>
      </c>
      <c r="O36" s="6">
        <v>0.114515462583398</v>
      </c>
      <c r="P36" s="6">
        <v>0.107186887492313</v>
      </c>
      <c r="Q36" s="6">
        <f t="shared" si="4"/>
        <v>0.14835779937071999</v>
      </c>
      <c r="R36" s="6">
        <v>0.133522019433648</v>
      </c>
      <c r="S36" s="6">
        <f t="shared" si="5"/>
        <v>0.10510693816388438</v>
      </c>
      <c r="T36" s="6">
        <v>0.168171101062215</v>
      </c>
      <c r="U36" s="6">
        <v>0.13230542043617599</v>
      </c>
      <c r="V36" s="6">
        <v>0.13543267776229301</v>
      </c>
      <c r="W36" s="6">
        <v>1.0335220194336501</v>
      </c>
      <c r="X36" s="6">
        <v>1.7681711010622101</v>
      </c>
      <c r="Y36" s="6">
        <v>0.73464908162856701</v>
      </c>
      <c r="Z36" s="6">
        <v>4.0333333333333297E-2</v>
      </c>
      <c r="AA36" s="6">
        <v>2.26666666666667E-2</v>
      </c>
    </row>
    <row r="37" spans="1:27" x14ac:dyDescent="0.3">
      <c r="A37" s="8">
        <v>30</v>
      </c>
      <c r="B37" s="8">
        <v>30</v>
      </c>
      <c r="C37" s="8">
        <v>10</v>
      </c>
      <c r="D37" s="8">
        <v>5</v>
      </c>
      <c r="E37" s="8">
        <v>20</v>
      </c>
      <c r="F37" s="8">
        <v>10</v>
      </c>
      <c r="G37" s="8">
        <v>10</v>
      </c>
      <c r="H37" s="8">
        <v>2726</v>
      </c>
      <c r="I37" s="8">
        <v>274</v>
      </c>
      <c r="J37" s="5">
        <v>9.1333333333333294E-2</v>
      </c>
      <c r="K37" s="5">
        <v>0.96699999999999997</v>
      </c>
      <c r="L37" s="4">
        <v>0.99966666666666704</v>
      </c>
      <c r="M37" s="4">
        <v>13.064224662953199</v>
      </c>
      <c r="N37" s="6">
        <v>10.9046262848589</v>
      </c>
      <c r="O37" s="6">
        <v>7.6544917574461704E-2</v>
      </c>
      <c r="P37" s="6">
        <v>9.1704197271620394E-2</v>
      </c>
      <c r="Q37" s="6">
        <f t="shared" si="4"/>
        <v>0.20291248776865667</v>
      </c>
      <c r="R37" s="6">
        <v>0.182621238991791</v>
      </c>
      <c r="S37" s="6">
        <f t="shared" si="5"/>
        <v>0.16805916351554626</v>
      </c>
      <c r="T37" s="6">
        <v>0.26889466162487402</v>
      </c>
      <c r="U37" s="6">
        <v>0.109869919532834</v>
      </c>
      <c r="V37" s="6">
        <v>0.16397796825621899</v>
      </c>
      <c r="W37" s="6">
        <v>1.08262123899179</v>
      </c>
      <c r="X37" s="6">
        <v>1.8688946616248701</v>
      </c>
      <c r="Y37" s="6">
        <v>0.78627342263308297</v>
      </c>
      <c r="Z37" s="6">
        <v>5.2333333333333301E-2</v>
      </c>
      <c r="AA37" s="6">
        <v>2.5999999999999999E-2</v>
      </c>
    </row>
    <row r="38" spans="1:27" s="1" customFormat="1" x14ac:dyDescent="0.3">
      <c r="A38" s="9">
        <v>50</v>
      </c>
      <c r="B38" s="9">
        <v>50</v>
      </c>
      <c r="C38" s="9">
        <v>10</v>
      </c>
      <c r="D38" s="9">
        <v>5</v>
      </c>
      <c r="E38" s="9">
        <v>20</v>
      </c>
      <c r="F38" s="9">
        <v>10</v>
      </c>
      <c r="G38" s="9">
        <v>10</v>
      </c>
      <c r="H38" s="9">
        <v>2627</v>
      </c>
      <c r="I38" s="9">
        <v>373</v>
      </c>
      <c r="J38" s="3">
        <v>0.124333333333333</v>
      </c>
      <c r="K38" s="3">
        <v>0.998</v>
      </c>
      <c r="L38" s="2">
        <v>1</v>
      </c>
      <c r="M38" s="2">
        <v>19.294462071883501</v>
      </c>
      <c r="N38" s="7">
        <v>13.5224924036432</v>
      </c>
      <c r="O38" s="7">
        <v>5.18283430900741E-2</v>
      </c>
      <c r="P38" s="7">
        <v>7.3950864245305906E-2</v>
      </c>
      <c r="Q38" s="7">
        <f>R38/0.9</f>
        <v>0.2694531927614211</v>
      </c>
      <c r="R38" s="7">
        <v>0.242507873485279</v>
      </c>
      <c r="S38" s="7">
        <f>T38/1.6</f>
        <v>0.24519484833002375</v>
      </c>
      <c r="T38" s="7">
        <v>0.39231175732803802</v>
      </c>
      <c r="U38" s="7">
        <v>0.110621135678063</v>
      </c>
      <c r="V38" s="7">
        <v>0.227834728895038</v>
      </c>
      <c r="W38" s="7">
        <v>1.14250787348528</v>
      </c>
      <c r="X38" s="7">
        <v>1.99231175732804</v>
      </c>
      <c r="Y38" s="7">
        <v>0.84980388384275896</v>
      </c>
      <c r="Z38" s="7">
        <v>4.9666666666666699E-2</v>
      </c>
      <c r="AA38" s="7">
        <v>4.26666666666667E-2</v>
      </c>
    </row>
    <row r="39" spans="1:27" x14ac:dyDescent="0.3">
      <c r="A39" s="8">
        <v>20</v>
      </c>
      <c r="B39" s="8">
        <v>20</v>
      </c>
      <c r="C39" s="8">
        <v>20</v>
      </c>
      <c r="D39" s="8">
        <v>5</v>
      </c>
      <c r="E39" s="8">
        <v>20</v>
      </c>
      <c r="F39" s="8">
        <v>10</v>
      </c>
      <c r="G39" s="8">
        <v>10</v>
      </c>
      <c r="H39" s="8">
        <v>2400</v>
      </c>
      <c r="I39" s="8">
        <v>600</v>
      </c>
      <c r="J39" s="5">
        <v>0.2</v>
      </c>
      <c r="K39" s="5">
        <v>0.88166666666666704</v>
      </c>
      <c r="L39" s="4">
        <v>1</v>
      </c>
      <c r="M39" s="4">
        <v>11.056595046318501</v>
      </c>
      <c r="N39" s="6">
        <v>17.725745298972999</v>
      </c>
      <c r="O39" s="6">
        <v>9.0443757396447805E-2</v>
      </c>
      <c r="P39" s="6">
        <v>5.6415117284683999E-2</v>
      </c>
      <c r="Q39" s="6">
        <f>R39/0.9</f>
        <v>2.7013852575317444E-2</v>
      </c>
      <c r="R39" s="6">
        <v>2.4312467317785701E-2</v>
      </c>
      <c r="S39" s="6">
        <f>T39/1.6</f>
        <v>-2.0210688029353188E-2</v>
      </c>
      <c r="T39" s="6">
        <v>-3.2337100846965103E-2</v>
      </c>
      <c r="U39" s="6">
        <v>9.1004705544394104E-2</v>
      </c>
      <c r="V39" s="6">
        <v>5.7442000336775899E-2</v>
      </c>
      <c r="W39" s="6">
        <v>0.92431246731778605</v>
      </c>
      <c r="X39" s="6">
        <v>1.5676628991530399</v>
      </c>
      <c r="Y39" s="6">
        <v>0.64335043183524898</v>
      </c>
      <c r="Z39" s="6">
        <v>6.3E-2</v>
      </c>
      <c r="AA39" s="6">
        <v>2.1666666666666699E-2</v>
      </c>
    </row>
    <row r="40" spans="1:27" x14ac:dyDescent="0.3">
      <c r="A40" s="8">
        <v>30</v>
      </c>
      <c r="B40" s="8">
        <v>30</v>
      </c>
      <c r="C40" s="8">
        <v>15</v>
      </c>
      <c r="D40" s="8">
        <v>5</v>
      </c>
      <c r="E40" s="8">
        <v>20</v>
      </c>
      <c r="F40" s="8">
        <v>10</v>
      </c>
      <c r="G40" s="8">
        <v>10</v>
      </c>
      <c r="H40" s="8">
        <v>2373</v>
      </c>
      <c r="I40" s="8">
        <v>627</v>
      </c>
      <c r="J40" s="5">
        <v>0.20899999999999999</v>
      </c>
      <c r="K40" s="5">
        <v>0.96733333333333305</v>
      </c>
      <c r="L40" s="4">
        <v>1</v>
      </c>
      <c r="M40" s="4">
        <v>13.641786437558199</v>
      </c>
      <c r="N40" s="6">
        <v>14.4850600114111</v>
      </c>
      <c r="O40" s="6">
        <v>7.3304182306125898E-2</v>
      </c>
      <c r="P40" s="6">
        <v>6.9036648740993301E-2</v>
      </c>
      <c r="Q40" s="6">
        <f>R40/0.9</f>
        <v>0.13474475070750222</v>
      </c>
      <c r="R40" s="6">
        <v>0.121270275636752</v>
      </c>
      <c r="S40" s="6">
        <f>T40/1.6</f>
        <v>9.5877028261504377E-2</v>
      </c>
      <c r="T40" s="6">
        <v>0.15340324521840701</v>
      </c>
      <c r="U40" s="6">
        <v>8.7986227331704497E-2</v>
      </c>
      <c r="V40" s="6">
        <v>9.2546192168284899E-2</v>
      </c>
      <c r="W40" s="6">
        <v>1.02127027563675</v>
      </c>
      <c r="X40" s="6">
        <v>1.7534032452184101</v>
      </c>
      <c r="Y40" s="6">
        <v>0.73213296958165397</v>
      </c>
      <c r="Z40" s="6">
        <v>4.4666666666666702E-2</v>
      </c>
      <c r="AA40" s="6">
        <v>2.1999999999999999E-2</v>
      </c>
    </row>
    <row r="41" spans="1:27" x14ac:dyDescent="0.3">
      <c r="A41" s="8">
        <v>50</v>
      </c>
      <c r="B41" s="8">
        <v>50</v>
      </c>
      <c r="C41" s="8">
        <v>25</v>
      </c>
      <c r="D41" s="8">
        <v>5</v>
      </c>
      <c r="E41" s="8">
        <v>20</v>
      </c>
      <c r="F41" s="8">
        <v>10</v>
      </c>
      <c r="G41" s="8">
        <v>10</v>
      </c>
      <c r="H41">
        <v>1812</v>
      </c>
      <c r="I41">
        <v>1188</v>
      </c>
      <c r="J41">
        <v>0.39600000000000002</v>
      </c>
      <c r="K41" s="5">
        <v>0.99833333333333296</v>
      </c>
      <c r="L41" s="4">
        <v>1</v>
      </c>
      <c r="M41" s="4">
        <v>23.209148819586101</v>
      </c>
      <c r="N41" s="6">
        <v>23.014048390625799</v>
      </c>
      <c r="O41" s="6">
        <v>4.3086457317905003E-2</v>
      </c>
      <c r="P41" s="6">
        <v>4.3451720576346997E-2</v>
      </c>
      <c r="Q41" s="6">
        <f>R41/0.9</f>
        <v>0.13358765675948778</v>
      </c>
      <c r="R41" s="6">
        <v>0.120228891083539</v>
      </c>
      <c r="S41" s="6">
        <f>T41/1.6</f>
        <v>9.9333222503418125E-2</v>
      </c>
      <c r="T41" s="6">
        <v>0.15893315600546901</v>
      </c>
      <c r="U41" s="6">
        <v>5.75270814166432E-2</v>
      </c>
      <c r="V41" s="6">
        <v>6.8696984747347006E-2</v>
      </c>
      <c r="W41" s="6">
        <v>1.02022889108354</v>
      </c>
      <c r="X41" s="6">
        <v>1.75893315600547</v>
      </c>
      <c r="Y41" s="6">
        <v>0.73870426492192998</v>
      </c>
      <c r="Z41" s="6">
        <v>5.1333333333333328E-2</v>
      </c>
      <c r="AA41" s="6">
        <v>2.233333333333333E-2</v>
      </c>
    </row>
    <row r="42" spans="1:27" x14ac:dyDescent="0.3">
      <c r="A42" s="8">
        <v>30</v>
      </c>
      <c r="B42" s="8">
        <v>30</v>
      </c>
      <c r="C42" s="8">
        <v>30</v>
      </c>
      <c r="D42" s="8">
        <v>5</v>
      </c>
      <c r="E42" s="8">
        <v>20</v>
      </c>
      <c r="F42" s="8">
        <v>10</v>
      </c>
      <c r="G42" s="8">
        <v>10</v>
      </c>
      <c r="H42" s="8">
        <v>1851</v>
      </c>
      <c r="I42" s="8">
        <v>1149</v>
      </c>
      <c r="J42" s="5">
        <v>0.38300000000000001</v>
      </c>
      <c r="K42" s="5">
        <v>0.97533333333333305</v>
      </c>
      <c r="L42" s="4">
        <v>1</v>
      </c>
      <c r="M42" s="4">
        <v>17.143394783340199</v>
      </c>
      <c r="N42" s="6">
        <v>27.084896652893701</v>
      </c>
      <c r="O42" s="6">
        <v>5.8331503919619797E-2</v>
      </c>
      <c r="P42" s="6">
        <v>3.6920945751261001E-2</v>
      </c>
      <c r="Q42" s="6">
        <f>R42/0.9</f>
        <v>2.6583353138883555E-2</v>
      </c>
      <c r="R42" s="6">
        <v>2.39250178249952E-2</v>
      </c>
      <c r="S42" s="6">
        <f>T42/1.6</f>
        <v>-2.2958612252916559E-2</v>
      </c>
      <c r="T42" s="6">
        <v>-3.6733779604666499E-2</v>
      </c>
      <c r="U42" s="6">
        <v>5.8884466562906301E-2</v>
      </c>
      <c r="V42" s="6">
        <v>3.8258009333388097E-2</v>
      </c>
      <c r="W42" s="6">
        <v>0.92392501782499503</v>
      </c>
      <c r="X42" s="6">
        <v>1.56326622039533</v>
      </c>
      <c r="Y42" s="6">
        <v>0.639341202570338</v>
      </c>
      <c r="Z42" s="27">
        <v>6.9333333333333302E-2</v>
      </c>
      <c r="AA42" s="6">
        <v>2.1666666666666699E-2</v>
      </c>
    </row>
    <row r="43" spans="1:27" x14ac:dyDescent="0.3">
      <c r="A43" s="8">
        <v>50</v>
      </c>
      <c r="B43" s="8">
        <v>50</v>
      </c>
      <c r="C43" s="8">
        <v>50</v>
      </c>
      <c r="D43" s="8">
        <v>5</v>
      </c>
      <c r="E43" s="8">
        <v>20</v>
      </c>
      <c r="F43" s="8">
        <v>10</v>
      </c>
      <c r="G43" s="8">
        <v>10</v>
      </c>
      <c r="H43">
        <v>1177</v>
      </c>
      <c r="I43">
        <v>1823</v>
      </c>
      <c r="J43" s="5">
        <v>0.60766666666666702</v>
      </c>
      <c r="K43" s="5">
        <v>0.99833333333333296</v>
      </c>
      <c r="L43" s="4">
        <v>1</v>
      </c>
      <c r="M43" s="4">
        <v>26.523065612667999</v>
      </c>
      <c r="N43" s="6">
        <v>42.375852152644903</v>
      </c>
      <c r="O43" s="6">
        <v>3.77030323192497E-2</v>
      </c>
      <c r="P43" s="6">
        <v>2.3598345501061099E-2</v>
      </c>
      <c r="Q43" s="6">
        <v>2.9985490217397399E-2</v>
      </c>
      <c r="R43" s="6">
        <v>2.6986941195657699E-2</v>
      </c>
      <c r="S43" s="6">
        <v>-2.1685244213937201E-2</v>
      </c>
      <c r="T43" s="6">
        <v>-3.46963907422995E-2</v>
      </c>
      <c r="U43" s="6">
        <v>3.8418759636907801E-2</v>
      </c>
      <c r="V43" s="6">
        <v>2.4794318916436402E-2</v>
      </c>
      <c r="W43" s="6">
        <v>0.92698694119565805</v>
      </c>
      <c r="X43" s="6">
        <v>1.5653036092577</v>
      </c>
      <c r="Y43" s="6">
        <v>0.63831666806204301</v>
      </c>
      <c r="Z43" s="6">
        <v>6.5000000000000002E-2</v>
      </c>
      <c r="AA43" s="6">
        <v>1.4E-2</v>
      </c>
    </row>
    <row r="44" spans="1:27" x14ac:dyDescent="0.3">
      <c r="A44" s="8"/>
      <c r="B44" s="8"/>
      <c r="C44" s="8"/>
      <c r="D44" s="8"/>
      <c r="E44" s="8"/>
      <c r="F44" s="8"/>
      <c r="G44" s="8"/>
    </row>
    <row r="45" spans="1:27" x14ac:dyDescent="0.3">
      <c r="Z45" s="6"/>
      <c r="AA45" s="6"/>
    </row>
    <row r="46" spans="1:27" x14ac:dyDescent="0.3">
      <c r="Z46" s="6"/>
      <c r="AA46" s="6"/>
    </row>
    <row r="48" spans="1:27" x14ac:dyDescent="0.3">
      <c r="Z48" s="26"/>
      <c r="AA48" s="6"/>
    </row>
  </sheetData>
  <autoFilter ref="Z2:AA43" xr:uid="{5D478E82-92D4-4E8E-9687-B039A525B7E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E8E1-C987-4913-8A2F-3F07C42E8709}">
  <dimension ref="A1:D45"/>
  <sheetViews>
    <sheetView topLeftCell="A7" workbookViewId="0">
      <selection activeCell="H42" sqref="G42:H42"/>
    </sheetView>
  </sheetViews>
  <sheetFormatPr defaultRowHeight="14.4" x14ac:dyDescent="0.3"/>
  <cols>
    <col min="1" max="1" width="35.6640625" bestFit="1" customWidth="1"/>
  </cols>
  <sheetData>
    <row r="1" spans="1:4" x14ac:dyDescent="0.3">
      <c r="A1" t="s">
        <v>27</v>
      </c>
      <c r="B1" s="11" t="s">
        <v>28</v>
      </c>
      <c r="C1" s="11" t="s">
        <v>29</v>
      </c>
      <c r="D1" t="s">
        <v>30</v>
      </c>
    </row>
    <row r="2" spans="1:4" x14ac:dyDescent="0.3">
      <c r="A2" t="s">
        <v>31</v>
      </c>
      <c r="B2">
        <v>1</v>
      </c>
      <c r="C2">
        <v>1</v>
      </c>
    </row>
    <row r="3" spans="1:4" x14ac:dyDescent="0.3">
      <c r="A3" t="s">
        <v>32</v>
      </c>
      <c r="B3">
        <v>1</v>
      </c>
      <c r="C3">
        <v>1</v>
      </c>
    </row>
    <row r="4" spans="1:4" x14ac:dyDescent="0.3">
      <c r="A4" t="s">
        <v>33</v>
      </c>
      <c r="B4">
        <v>1</v>
      </c>
      <c r="C4">
        <v>1</v>
      </c>
    </row>
    <row r="5" spans="1:4" x14ac:dyDescent="0.3">
      <c r="A5" t="s">
        <v>34</v>
      </c>
      <c r="B5">
        <v>1</v>
      </c>
      <c r="C5">
        <v>1</v>
      </c>
    </row>
    <row r="6" spans="1:4" x14ac:dyDescent="0.3">
      <c r="A6" t="s">
        <v>35</v>
      </c>
      <c r="B6">
        <v>1</v>
      </c>
      <c r="C6">
        <v>1</v>
      </c>
    </row>
    <row r="7" spans="1:4" x14ac:dyDescent="0.3">
      <c r="A7" t="s">
        <v>36</v>
      </c>
      <c r="B7">
        <v>1</v>
      </c>
      <c r="C7">
        <v>1</v>
      </c>
    </row>
    <row r="8" spans="1:4" x14ac:dyDescent="0.3">
      <c r="A8" t="s">
        <v>37</v>
      </c>
      <c r="B8">
        <v>1</v>
      </c>
      <c r="C8">
        <v>1</v>
      </c>
    </row>
    <row r="9" spans="1:4" x14ac:dyDescent="0.3">
      <c r="A9" t="s">
        <v>38</v>
      </c>
      <c r="B9">
        <v>1</v>
      </c>
      <c r="C9">
        <v>1</v>
      </c>
    </row>
    <row r="10" spans="1:4" x14ac:dyDescent="0.3">
      <c r="A10" t="s">
        <v>39</v>
      </c>
      <c r="B10">
        <v>1</v>
      </c>
      <c r="C10">
        <v>1</v>
      </c>
    </row>
    <row r="11" spans="1:4" x14ac:dyDescent="0.3">
      <c r="A11" t="s">
        <v>40</v>
      </c>
      <c r="B11">
        <v>1</v>
      </c>
      <c r="C11">
        <v>1</v>
      </c>
    </row>
    <row r="12" spans="1:4" x14ac:dyDescent="0.3">
      <c r="A12" s="10" t="s">
        <v>41</v>
      </c>
      <c r="B12" s="10">
        <v>1</v>
      </c>
      <c r="C12">
        <v>1</v>
      </c>
      <c r="D12" s="10"/>
    </row>
    <row r="13" spans="1:4" x14ac:dyDescent="0.3">
      <c r="A13" s="10" t="s">
        <v>42</v>
      </c>
      <c r="B13" s="10">
        <v>1</v>
      </c>
      <c r="C13" s="28">
        <v>1</v>
      </c>
      <c r="D13" s="10"/>
    </row>
    <row r="14" spans="1:4" x14ac:dyDescent="0.3">
      <c r="A14" t="s">
        <v>43</v>
      </c>
      <c r="B14">
        <v>1</v>
      </c>
      <c r="C14">
        <v>1</v>
      </c>
    </row>
    <row r="15" spans="1:4" s="10" customFormat="1" x14ac:dyDescent="0.3">
      <c r="A15" s="10" t="s">
        <v>44</v>
      </c>
      <c r="B15" s="10">
        <v>1</v>
      </c>
      <c r="C15" s="10">
        <v>1</v>
      </c>
    </row>
    <row r="16" spans="1:4" x14ac:dyDescent="0.3">
      <c r="A16" t="s">
        <v>45</v>
      </c>
      <c r="B16">
        <v>1</v>
      </c>
      <c r="C16">
        <v>1</v>
      </c>
    </row>
    <row r="17" spans="1:4" x14ac:dyDescent="0.3">
      <c r="A17" t="s">
        <v>46</v>
      </c>
      <c r="B17">
        <v>1</v>
      </c>
      <c r="C17">
        <v>1</v>
      </c>
    </row>
    <row r="18" spans="1:4" x14ac:dyDescent="0.3">
      <c r="A18" t="s">
        <v>47</v>
      </c>
      <c r="B18">
        <v>1</v>
      </c>
      <c r="C18">
        <v>1</v>
      </c>
    </row>
    <row r="19" spans="1:4" s="10" customFormat="1" x14ac:dyDescent="0.3">
      <c r="A19" s="10" t="s">
        <v>48</v>
      </c>
      <c r="B19" s="10">
        <v>1</v>
      </c>
      <c r="C19" s="10">
        <v>1</v>
      </c>
    </row>
    <row r="20" spans="1:4" s="10" customFormat="1" x14ac:dyDescent="0.3">
      <c r="A20" s="10" t="s">
        <v>49</v>
      </c>
      <c r="B20" s="10">
        <v>1</v>
      </c>
      <c r="C20" s="10">
        <v>1</v>
      </c>
    </row>
    <row r="21" spans="1:4" s="10" customFormat="1" x14ac:dyDescent="0.3">
      <c r="A21" s="10" t="s">
        <v>50</v>
      </c>
      <c r="B21" s="10">
        <v>1</v>
      </c>
      <c r="C21" s="10">
        <v>1</v>
      </c>
    </row>
    <row r="22" spans="1:4" x14ac:dyDescent="0.3">
      <c r="A22" s="10" t="s">
        <v>51</v>
      </c>
      <c r="B22" s="10">
        <v>1</v>
      </c>
      <c r="C22" s="10">
        <v>1</v>
      </c>
      <c r="D22" s="10"/>
    </row>
    <row r="23" spans="1:4" x14ac:dyDescent="0.3">
      <c r="A23" t="s">
        <v>52</v>
      </c>
      <c r="B23">
        <v>1</v>
      </c>
      <c r="C23">
        <v>1</v>
      </c>
      <c r="D23" s="11"/>
    </row>
    <row r="24" spans="1:4" x14ac:dyDescent="0.3">
      <c r="A24" t="s">
        <v>53</v>
      </c>
      <c r="B24">
        <v>1</v>
      </c>
      <c r="C24">
        <v>1</v>
      </c>
    </row>
    <row r="25" spans="1:4" x14ac:dyDescent="0.3">
      <c r="A25" s="10" t="s">
        <v>54</v>
      </c>
      <c r="B25" s="10">
        <v>1</v>
      </c>
      <c r="C25" s="10">
        <v>1</v>
      </c>
      <c r="D25" s="10"/>
    </row>
    <row r="26" spans="1:4" x14ac:dyDescent="0.3">
      <c r="A26" t="s">
        <v>55</v>
      </c>
      <c r="B26">
        <v>1</v>
      </c>
      <c r="C26">
        <v>1</v>
      </c>
    </row>
    <row r="27" spans="1:4" x14ac:dyDescent="0.3">
      <c r="A27" t="s">
        <v>56</v>
      </c>
      <c r="B27">
        <v>1</v>
      </c>
      <c r="C27">
        <v>1</v>
      </c>
      <c r="D27" t="s">
        <v>73</v>
      </c>
    </row>
    <row r="28" spans="1:4" x14ac:dyDescent="0.3">
      <c r="A28" t="s">
        <v>57</v>
      </c>
      <c r="B28">
        <v>1</v>
      </c>
      <c r="C28">
        <v>1</v>
      </c>
    </row>
    <row r="29" spans="1:4" x14ac:dyDescent="0.3">
      <c r="A29" t="s">
        <v>58</v>
      </c>
      <c r="B29">
        <v>1</v>
      </c>
      <c r="C29">
        <v>1</v>
      </c>
      <c r="D29" t="s">
        <v>73</v>
      </c>
    </row>
    <row r="30" spans="1:4" x14ac:dyDescent="0.3">
      <c r="A30" s="10" t="s">
        <v>59</v>
      </c>
      <c r="B30" s="10">
        <v>1</v>
      </c>
      <c r="C30" s="10">
        <v>1</v>
      </c>
      <c r="D30" s="10"/>
    </row>
    <row r="31" spans="1:4" x14ac:dyDescent="0.3">
      <c r="A31" s="10" t="s">
        <v>60</v>
      </c>
      <c r="B31" s="10">
        <v>1</v>
      </c>
      <c r="C31" s="10">
        <v>1</v>
      </c>
      <c r="D31" s="10"/>
    </row>
    <row r="32" spans="1:4" x14ac:dyDescent="0.3">
      <c r="A32" t="s">
        <v>61</v>
      </c>
      <c r="B32">
        <v>1</v>
      </c>
      <c r="C32">
        <v>1</v>
      </c>
      <c r="D32" t="s">
        <v>74</v>
      </c>
    </row>
    <row r="33" spans="1:4" x14ac:dyDescent="0.3">
      <c r="A33" t="s">
        <v>62</v>
      </c>
      <c r="B33">
        <v>1</v>
      </c>
      <c r="C33">
        <v>1</v>
      </c>
    </row>
    <row r="34" spans="1:4" x14ac:dyDescent="0.3">
      <c r="A34" t="s">
        <v>63</v>
      </c>
      <c r="B34">
        <v>1</v>
      </c>
      <c r="C34">
        <v>1</v>
      </c>
    </row>
    <row r="35" spans="1:4" s="25" customFormat="1" x14ac:dyDescent="0.3">
      <c r="A35" s="25" t="s">
        <v>64</v>
      </c>
      <c r="B35" s="25">
        <v>1</v>
      </c>
      <c r="C35" s="25">
        <v>1</v>
      </c>
      <c r="D35" s="25" t="s">
        <v>75</v>
      </c>
    </row>
    <row r="36" spans="1:4" x14ac:dyDescent="0.3">
      <c r="A36" t="s">
        <v>65</v>
      </c>
      <c r="B36">
        <v>1</v>
      </c>
      <c r="C36">
        <v>1</v>
      </c>
    </row>
    <row r="37" spans="1:4" x14ac:dyDescent="0.3">
      <c r="A37" s="10" t="s">
        <v>66</v>
      </c>
      <c r="B37" s="10">
        <v>1</v>
      </c>
      <c r="C37" s="10">
        <v>1</v>
      </c>
      <c r="D37" s="10"/>
    </row>
    <row r="38" spans="1:4" x14ac:dyDescent="0.3">
      <c r="A38" t="s">
        <v>67</v>
      </c>
      <c r="B38">
        <v>1</v>
      </c>
      <c r="C38">
        <v>1</v>
      </c>
    </row>
    <row r="39" spans="1:4" x14ac:dyDescent="0.3">
      <c r="A39" s="10" t="s">
        <v>68</v>
      </c>
      <c r="B39" s="10">
        <v>1</v>
      </c>
      <c r="C39" s="10">
        <v>1</v>
      </c>
      <c r="D39" s="10"/>
    </row>
    <row r="40" spans="1:4" x14ac:dyDescent="0.3">
      <c r="A40" t="s">
        <v>69</v>
      </c>
      <c r="B40">
        <v>1</v>
      </c>
      <c r="C40">
        <v>1</v>
      </c>
    </row>
    <row r="41" spans="1:4" x14ac:dyDescent="0.3">
      <c r="A41" t="s">
        <v>70</v>
      </c>
      <c r="B41">
        <v>1</v>
      </c>
      <c r="C41">
        <v>1</v>
      </c>
    </row>
    <row r="42" spans="1:4" x14ac:dyDescent="0.3">
      <c r="A42" t="s">
        <v>71</v>
      </c>
      <c r="B42">
        <v>1</v>
      </c>
      <c r="C42">
        <v>1</v>
      </c>
    </row>
    <row r="43" spans="1:4" x14ac:dyDescent="0.3">
      <c r="A43" t="s">
        <v>72</v>
      </c>
      <c r="B43">
        <v>1</v>
      </c>
      <c r="C43">
        <v>1</v>
      </c>
    </row>
    <row r="45" spans="1:4" x14ac:dyDescent="0.3">
      <c r="B45">
        <f>SUM(B2:B44)</f>
        <v>42</v>
      </c>
      <c r="C45">
        <f>SUM(C2:C43)</f>
        <v>42</v>
      </c>
      <c r="D45">
        <f>C45/B45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>KU Leuven Student Classes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Johan Le Grange</cp:lastModifiedBy>
  <dcterms:created xsi:type="dcterms:W3CDTF">2023-12-15T05:47:44Z</dcterms:created>
  <dcterms:modified xsi:type="dcterms:W3CDTF">2024-01-07T08:04:06Z</dcterms:modified>
</cp:coreProperties>
</file>