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9be20e56d8dc8fd/Documents/GitHub/Projet-HPC/Analyse .out/"/>
    </mc:Choice>
  </mc:AlternateContent>
  <xr:revisionPtr revIDLastSave="28" documentId="13_ncr:1_{4840D2E5-2AB1-4F14-91D5-435A1E9F3742}" xr6:coauthVersionLast="47" xr6:coauthVersionMax="47" xr10:uidLastSave="{390D26E1-BF1C-41D8-8201-EDCC8A5ADB07}"/>
  <bookViews>
    <workbookView xWindow="-110" yWindow="-110" windowWidth="22620" windowHeight="13500" activeTab="1" xr2:uid="{F37CA3FF-E8FD-40D0-995D-F29E9880726D}"/>
  </bookViews>
  <sheets>
    <sheet name="Strong OpenMP" sheetId="4" r:id="rId1"/>
    <sheet name="Strong MPI" sheetId="1" r:id="rId2"/>
    <sheet name="Strong Hybrid" sheetId="6" r:id="rId3"/>
    <sheet name="Weak OpenMP" sheetId="7" r:id="rId4"/>
    <sheet name="Weak MPI (2)" sheetId="10" r:id="rId5"/>
    <sheet name="Weak Hybrid (2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1" l="1"/>
  <c r="F9" i="11"/>
  <c r="D9" i="11"/>
  <c r="H8" i="11"/>
  <c r="F8" i="11"/>
  <c r="D8" i="11"/>
  <c r="H7" i="11"/>
  <c r="F7" i="11"/>
  <c r="D7" i="11"/>
  <c r="H6" i="11"/>
  <c r="F6" i="11"/>
  <c r="D6" i="11"/>
  <c r="H5" i="11"/>
  <c r="F5" i="11"/>
  <c r="D5" i="11"/>
  <c r="H4" i="11"/>
  <c r="F4" i="11"/>
  <c r="D4" i="11"/>
  <c r="D11" i="10"/>
  <c r="D10" i="10"/>
  <c r="D9" i="10"/>
  <c r="D8" i="10"/>
  <c r="D7" i="10"/>
  <c r="D6" i="10"/>
  <c r="D5" i="10"/>
  <c r="D4" i="10"/>
  <c r="G57" i="7"/>
  <c r="E57" i="7"/>
  <c r="G56" i="7"/>
  <c r="E56" i="7"/>
  <c r="G55" i="7"/>
  <c r="E55" i="7"/>
  <c r="G54" i="7"/>
  <c r="E54" i="7"/>
  <c r="G53" i="7"/>
  <c r="E53" i="7"/>
  <c r="G52" i="7"/>
  <c r="E52" i="7"/>
  <c r="E51" i="7"/>
  <c r="E7" i="6" l="1"/>
  <c r="E8" i="6"/>
  <c r="E9" i="6"/>
  <c r="D10" i="7"/>
  <c r="D9" i="7"/>
  <c r="D8" i="7"/>
  <c r="D7" i="7"/>
  <c r="D6" i="7"/>
  <c r="D5" i="7"/>
  <c r="D4" i="7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M7" i="4"/>
  <c r="L7" i="4"/>
  <c r="M6" i="4"/>
  <c r="L6" i="4"/>
  <c r="M5" i="4"/>
  <c r="L5" i="4"/>
  <c r="N5" i="4" s="1"/>
  <c r="K5" i="4"/>
  <c r="K6" i="4" s="1"/>
  <c r="K7" i="4" s="1"/>
  <c r="K8" i="4" s="1"/>
  <c r="K9" i="4" s="1"/>
  <c r="K10" i="4" s="1"/>
  <c r="K11" i="4" s="1"/>
  <c r="M12" i="1"/>
  <c r="L12" i="1"/>
  <c r="M11" i="1"/>
  <c r="L11" i="1"/>
  <c r="N11" i="1" s="1"/>
  <c r="M10" i="1"/>
  <c r="L10" i="1"/>
  <c r="N10" i="1" s="1"/>
  <c r="M9" i="1"/>
  <c r="L9" i="1"/>
  <c r="M8" i="1"/>
  <c r="L8" i="1"/>
  <c r="N8" i="1" s="1"/>
  <c r="M7" i="1"/>
  <c r="L7" i="1"/>
  <c r="L6" i="1"/>
  <c r="N6" i="1" s="1"/>
  <c r="M5" i="1"/>
  <c r="K5" i="1"/>
  <c r="K6" i="1" s="1"/>
  <c r="F10" i="7"/>
  <c r="F9" i="7"/>
  <c r="F8" i="7"/>
  <c r="F7" i="7"/>
  <c r="F6" i="7"/>
  <c r="F5" i="7"/>
  <c r="F4" i="7"/>
  <c r="O7" i="6"/>
  <c r="O6" i="6"/>
  <c r="O5" i="6"/>
  <c r="Q5" i="6" s="1"/>
  <c r="O4" i="6"/>
  <c r="P5" i="6"/>
  <c r="P6" i="6"/>
  <c r="P7" i="6"/>
  <c r="P4" i="6"/>
  <c r="N4" i="6"/>
  <c r="N5" i="6" s="1"/>
  <c r="J8" i="6"/>
  <c r="J7" i="6"/>
  <c r="J6" i="6"/>
  <c r="L6" i="6" s="1"/>
  <c r="J5" i="6"/>
  <c r="J4" i="6"/>
  <c r="L4" i="6" s="1"/>
  <c r="K5" i="6"/>
  <c r="K6" i="6"/>
  <c r="K7" i="6"/>
  <c r="K8" i="6"/>
  <c r="K4" i="6"/>
  <c r="I4" i="6"/>
  <c r="I8" i="6" s="1"/>
  <c r="F6" i="6"/>
  <c r="F7" i="6"/>
  <c r="F8" i="6"/>
  <c r="E6" i="6"/>
  <c r="E5" i="6"/>
  <c r="G5" i="6" s="1"/>
  <c r="E4" i="6"/>
  <c r="F9" i="6"/>
  <c r="F5" i="6"/>
  <c r="F4" i="6"/>
  <c r="D4" i="6"/>
  <c r="D10" i="1"/>
  <c r="D9" i="1"/>
  <c r="D8" i="1"/>
  <c r="D7" i="1"/>
  <c r="D6" i="1"/>
  <c r="D11" i="1"/>
  <c r="D5" i="1"/>
  <c r="E10" i="1"/>
  <c r="F10" i="1"/>
  <c r="F11" i="4"/>
  <c r="E11" i="4"/>
  <c r="F10" i="4"/>
  <c r="E10" i="4"/>
  <c r="F9" i="4"/>
  <c r="E9" i="4"/>
  <c r="F8" i="4"/>
  <c r="E8" i="4"/>
  <c r="G8" i="4" s="1"/>
  <c r="F7" i="4"/>
  <c r="E7" i="4"/>
  <c r="F6" i="4"/>
  <c r="E6" i="4"/>
  <c r="F5" i="4"/>
  <c r="E5" i="4"/>
  <c r="G5" i="4" s="1"/>
  <c r="D5" i="4"/>
  <c r="D6" i="4" s="1"/>
  <c r="D7" i="4" s="1"/>
  <c r="D8" i="4" s="1"/>
  <c r="D9" i="4" s="1"/>
  <c r="D10" i="4" s="1"/>
  <c r="D11" i="4" s="1"/>
  <c r="F11" i="1"/>
  <c r="F9" i="1"/>
  <c r="F8" i="1"/>
  <c r="F7" i="1"/>
  <c r="F6" i="1"/>
  <c r="F5" i="1"/>
  <c r="E11" i="1"/>
  <c r="E9" i="1"/>
  <c r="E8" i="1"/>
  <c r="E7" i="1"/>
  <c r="E6" i="1"/>
  <c r="E5" i="1"/>
  <c r="L5" i="6" l="1"/>
  <c r="L7" i="6"/>
  <c r="L8" i="6"/>
  <c r="G9" i="4"/>
  <c r="G10" i="1"/>
  <c r="N7" i="4"/>
  <c r="N6" i="4"/>
  <c r="N6" i="6"/>
  <c r="N7" i="6"/>
  <c r="K9" i="1"/>
  <c r="N12" i="1"/>
  <c r="N7" i="1"/>
  <c r="N9" i="1"/>
  <c r="I5" i="6"/>
  <c r="I6" i="6"/>
  <c r="I7" i="6"/>
  <c r="G5" i="1"/>
  <c r="K10" i="1"/>
  <c r="K7" i="1"/>
  <c r="K11" i="1"/>
  <c r="K12" i="1"/>
  <c r="K8" i="1"/>
  <c r="L5" i="1"/>
  <c r="N5" i="1" s="1"/>
  <c r="G7" i="4"/>
  <c r="G6" i="4"/>
  <c r="G11" i="4"/>
  <c r="G10" i="4"/>
  <c r="Q7" i="6"/>
  <c r="G7" i="6"/>
  <c r="G6" i="6"/>
  <c r="G8" i="6"/>
  <c r="G9" i="6"/>
  <c r="G4" i="6"/>
  <c r="D9" i="6"/>
  <c r="D5" i="6"/>
  <c r="D6" i="6"/>
  <c r="D7" i="6"/>
  <c r="D8" i="6"/>
  <c r="Q6" i="6"/>
  <c r="Q4" i="6"/>
  <c r="G11" i="1"/>
  <c r="G8" i="1"/>
  <c r="G7" i="1"/>
  <c r="G9" i="1"/>
  <c r="G6" i="1"/>
</calcChain>
</file>

<file path=xl/sharedStrings.xml><?xml version="1.0" encoding="utf-8"?>
<sst xmlns="http://schemas.openxmlformats.org/spreadsheetml/2006/main" count="75" uniqueCount="19">
  <si>
    <t>Speedup</t>
  </si>
  <si>
    <t>Parallel efficiency</t>
  </si>
  <si>
    <t>Exec time (s)</t>
  </si>
  <si>
    <t>Ideal Time (s)</t>
  </si>
  <si>
    <t>Ideal speedup</t>
  </si>
  <si>
    <t>Num threads</t>
  </si>
  <si>
    <t>Num. threads</t>
  </si>
  <si>
    <t>Num. ranks</t>
  </si>
  <si>
    <t>2 threads</t>
  </si>
  <si>
    <t>4 threads</t>
  </si>
  <si>
    <t>8 threads</t>
  </si>
  <si>
    <t>Weak scaling efficiency</t>
  </si>
  <si>
    <t>Close</t>
  </si>
  <si>
    <t>Spread</t>
  </si>
  <si>
    <t>Single node</t>
  </si>
  <si>
    <t>Two nodes</t>
  </si>
  <si>
    <t>Bind close</t>
  </si>
  <si>
    <t>Bind spread</t>
  </si>
  <si>
    <t>Num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</si>
</sst>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10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10" fontId="2" fillId="0" borderId="8" xfId="0" applyNumberFormat="1" applyFont="1" applyBorder="1"/>
    <xf numFmtId="10" fontId="2" fillId="0" borderId="5" xfId="0" applyNumberFormat="1" applyFont="1" applyBorder="1"/>
    <xf numFmtId="10" fontId="2" fillId="0" borderId="6" xfId="0" applyNumberFormat="1" applyFont="1" applyBorder="1"/>
    <xf numFmtId="0" fontId="0" fillId="0" borderId="5" xfId="0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6" xfId="0" applyFont="1" applyFill="1" applyBorder="1"/>
    <xf numFmtId="164" fontId="2" fillId="4" borderId="0" xfId="0" applyNumberFormat="1" applyFont="1" applyFill="1"/>
    <xf numFmtId="2" fontId="2" fillId="4" borderId="0" xfId="0" applyNumberFormat="1" applyFont="1" applyFill="1"/>
    <xf numFmtId="10" fontId="2" fillId="4" borderId="5" xfId="0" applyNumberFormat="1" applyFont="1" applyFill="1" applyBorder="1"/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0" fontId="2" fillId="4" borderId="6" xfId="0" applyNumberFormat="1" applyFont="1" applyFill="1" applyBorder="1"/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0" xfId="0" applyFont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OpenMP'!$E$5:$E$11</c:f>
              <c:numCache>
                <c:formatCode>0.00</c:formatCode>
                <c:ptCount val="7"/>
                <c:pt idx="0">
                  <c:v>1</c:v>
                </c:pt>
                <c:pt idx="1">
                  <c:v>1.592547270549898</c:v>
                </c:pt>
                <c:pt idx="2">
                  <c:v>1.9449801511644749</c:v>
                </c:pt>
                <c:pt idx="3">
                  <c:v>1.9057781536554423</c:v>
                </c:pt>
                <c:pt idx="4">
                  <c:v>2.1182170417861514</c:v>
                </c:pt>
                <c:pt idx="5">
                  <c:v>9.0035264246498343</c:v>
                </c:pt>
                <c:pt idx="6">
                  <c:v>48.163310120291086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2-4FDA-8A72-1352F8097169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OpenMP'!$G$5:$G$11</c:f>
              <c:numCache>
                <c:formatCode>0.00%</c:formatCode>
                <c:ptCount val="7"/>
                <c:pt idx="0">
                  <c:v>1</c:v>
                </c:pt>
                <c:pt idx="1">
                  <c:v>0.79627363527494899</c:v>
                </c:pt>
                <c:pt idx="2">
                  <c:v>0.48624503779111872</c:v>
                </c:pt>
                <c:pt idx="3">
                  <c:v>0.23822226920693029</c:v>
                </c:pt>
                <c:pt idx="4">
                  <c:v>0.13238856511163447</c:v>
                </c:pt>
                <c:pt idx="5">
                  <c:v>0.28136020077030732</c:v>
                </c:pt>
                <c:pt idx="6">
                  <c:v>0.75255172062954823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Hybrid Strong Scaling - 2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Hybrid'!$C$4:$C$9</c:f>
              <c:numCache>
                <c:formatCode>General</c:formatCode>
                <c:ptCount val="6"/>
                <c:pt idx="0">
                  <c:v>83.885300000000001</c:v>
                </c:pt>
                <c:pt idx="1">
                  <c:v>52.741325000000003</c:v>
                </c:pt>
                <c:pt idx="2">
                  <c:v>10.39695</c:v>
                </c:pt>
                <c:pt idx="3">
                  <c:v>5.0351224999999999</c:v>
                </c:pt>
                <c:pt idx="4">
                  <c:v>49.744900000000001</c:v>
                </c:pt>
                <c:pt idx="5">
                  <c:v>94.252200000000002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A-4DDC-A1F3-A12491A6C69D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Hybrid'!$D$4:$D$9</c:f>
              <c:numCache>
                <c:formatCode>0.000</c:formatCode>
                <c:ptCount val="6"/>
                <c:pt idx="0">
                  <c:v>41.3832375</c:v>
                </c:pt>
                <c:pt idx="1">
                  <c:v>20.69161875</c:v>
                </c:pt>
                <c:pt idx="2">
                  <c:v>10.345809375</c:v>
                </c:pt>
                <c:pt idx="3">
                  <c:v>5.1729046875</c:v>
                </c:pt>
                <c:pt idx="4">
                  <c:v>2.58645234375</c:v>
                </c:pt>
                <c:pt idx="5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A-4DDC-A1F3-A12491A6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</a:t>
            </a:r>
            <a:r>
              <a:rPr lang="fr-BE" sz="1600" b="1" baseline="0"/>
              <a:t> Hybrid Strong Scaling - 4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Hybrid'!$J$4:$J$8</c:f>
              <c:numCache>
                <c:formatCode>0.00</c:formatCode>
                <c:ptCount val="5"/>
                <c:pt idx="0">
                  <c:v>0.97784167434606939</c:v>
                </c:pt>
                <c:pt idx="1">
                  <c:v>1.5692907790996906</c:v>
                </c:pt>
                <c:pt idx="2">
                  <c:v>12.844617275558804</c:v>
                </c:pt>
                <c:pt idx="3">
                  <c:v>31.461649136544885</c:v>
                </c:pt>
                <c:pt idx="4">
                  <c:v>1.7526321306282173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B-492F-8B44-D38F8AF9A7B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Hybrid'!$K$4:$K$8</c:f>
              <c:numCache>
                <c:formatCode>0.00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Hybrid'!$L$4:$L$8</c:f>
              <c:numCache>
                <c:formatCode>0.00%</c:formatCode>
                <c:ptCount val="5"/>
                <c:pt idx="0">
                  <c:v>0.24446041858651735</c:v>
                </c:pt>
                <c:pt idx="1">
                  <c:v>0.19616134738746133</c:v>
                </c:pt>
                <c:pt idx="2">
                  <c:v>0.80278857972242523</c:v>
                </c:pt>
                <c:pt idx="3">
                  <c:v>0.98317653551702766</c:v>
                </c:pt>
                <c:pt idx="4">
                  <c:v>2.7384877041065896E-2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  <c:min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Hybrid Strong Scaling - 2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Hybrid'!$E$4:$E$9</c:f>
              <c:numCache>
                <c:formatCode>0.00</c:formatCode>
                <c:ptCount val="6"/>
                <c:pt idx="0">
                  <c:v>0.98666244264489722</c:v>
                </c:pt>
                <c:pt idx="1">
                  <c:v>1.5692907790996906</c:v>
                </c:pt>
                <c:pt idx="2">
                  <c:v>7.960649517406547</c:v>
                </c:pt>
                <c:pt idx="3">
                  <c:v>16.437827480860694</c:v>
                </c:pt>
                <c:pt idx="4">
                  <c:v>1.6638183009715568</c:v>
                </c:pt>
                <c:pt idx="5">
                  <c:v>0.8781383882816528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E-41CD-8C43-3F2E3A1B8F21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Hybrid'!$F$4:$F$9</c:f>
              <c:numCache>
                <c:formatCode>0.00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Hybrid'!$G$4:$G$9</c:f>
              <c:numCache>
                <c:formatCode>0.00%</c:formatCode>
                <c:ptCount val="6"/>
                <c:pt idx="0">
                  <c:v>0.49333122132244861</c:v>
                </c:pt>
                <c:pt idx="1">
                  <c:v>0.39232269477492265</c:v>
                </c:pt>
                <c:pt idx="2">
                  <c:v>0.99508118967581838</c:v>
                </c:pt>
                <c:pt idx="3">
                  <c:v>1.0273642175537934</c:v>
                </c:pt>
                <c:pt idx="4">
                  <c:v>5.199432190536115E-2</c:v>
                </c:pt>
                <c:pt idx="5">
                  <c:v>1.3720912316900825E-2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4"/>
        <c:minorUnit val="2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Hybrid Strong Scaling - 4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Hybrid'!$H$4:$H$8</c:f>
              <c:numCache>
                <c:formatCode>General</c:formatCode>
                <c:ptCount val="5"/>
                <c:pt idx="0" formatCode="0.000">
                  <c:v>84.641999999999996</c:v>
                </c:pt>
                <c:pt idx="1">
                  <c:v>52.741325000000003</c:v>
                </c:pt>
                <c:pt idx="2" formatCode="0.000">
                  <c:v>6.44367</c:v>
                </c:pt>
                <c:pt idx="3" formatCode="0.000">
                  <c:v>2.6307100000000001</c:v>
                </c:pt>
                <c:pt idx="4" formatCode="0.000">
                  <c:v>47.2241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38B-B7F3-991324EFEEB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Hybrid'!$I$4:$I$8</c:f>
              <c:numCache>
                <c:formatCode>0.000</c:formatCode>
                <c:ptCount val="5"/>
                <c:pt idx="0">
                  <c:v>20.69161875</c:v>
                </c:pt>
                <c:pt idx="1">
                  <c:v>10.345809375</c:v>
                </c:pt>
                <c:pt idx="2">
                  <c:v>5.1729046875</c:v>
                </c:pt>
                <c:pt idx="3">
                  <c:v>2.58645234375</c:v>
                </c:pt>
                <c:pt idx="4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1-438B-B7F3-991324EF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Hybrid Strong Scaling - 8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Hybrid'!$M$4:$M$7</c:f>
              <c:numCache>
                <c:formatCode>0.000</c:formatCode>
                <c:ptCount val="4"/>
                <c:pt idx="0">
                  <c:v>84.36</c:v>
                </c:pt>
                <c:pt idx="1">
                  <c:v>52.997</c:v>
                </c:pt>
                <c:pt idx="2">
                  <c:v>6.4591700000000003</c:v>
                </c:pt>
                <c:pt idx="3">
                  <c:v>1.51515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4-4944-A880-1AC178A85583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Hybrid'!$N$4:$N$7</c:f>
              <c:numCache>
                <c:formatCode>0.000</c:formatCode>
                <c:ptCount val="4"/>
                <c:pt idx="0">
                  <c:v>10.345809375</c:v>
                </c:pt>
                <c:pt idx="1">
                  <c:v>5.1729046875</c:v>
                </c:pt>
                <c:pt idx="2">
                  <c:v>2.58645234375</c:v>
                </c:pt>
                <c:pt idx="3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4-4944-A880-1AC178A8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OpenMP'!$C$4:$C$10</c:f>
              <c:numCache>
                <c:formatCode>0.000</c:formatCode>
                <c:ptCount val="7"/>
                <c:pt idx="0">
                  <c:v>13.195</c:v>
                </c:pt>
                <c:pt idx="1">
                  <c:v>30.727219999999999</c:v>
                </c:pt>
                <c:pt idx="2">
                  <c:v>48.138280000000002</c:v>
                </c:pt>
                <c:pt idx="3">
                  <c:v>92.040300000000002</c:v>
                </c:pt>
                <c:pt idx="4">
                  <c:v>167.1386</c:v>
                </c:pt>
                <c:pt idx="5">
                  <c:v>254.89240000000001</c:v>
                </c:pt>
                <c:pt idx="6">
                  <c:v>496.21600000000001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OpenMP'!$D$4:$D$10</c:f>
              <c:numCache>
                <c:formatCode>0.00%</c:formatCode>
                <c:ptCount val="7"/>
                <c:pt idx="0">
                  <c:v>1</c:v>
                </c:pt>
                <c:pt idx="1">
                  <c:v>0.42942381380417755</c:v>
                </c:pt>
                <c:pt idx="2">
                  <c:v>0.27410617911566426</c:v>
                </c:pt>
                <c:pt idx="3">
                  <c:v>0.14336111464217305</c:v>
                </c:pt>
                <c:pt idx="4">
                  <c:v>7.8946455217406397E-2</c:v>
                </c:pt>
                <c:pt idx="5">
                  <c:v>5.1766941658519437E-2</c:v>
                </c:pt>
                <c:pt idx="6">
                  <c:v>2.659124252341722E-2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OpenMP'!$E$4:$E$10</c:f>
              <c:numCache>
                <c:formatCode>0.000</c:formatCode>
                <c:ptCount val="7"/>
                <c:pt idx="0">
                  <c:v>13.228260000000001</c:v>
                </c:pt>
                <c:pt idx="1">
                  <c:v>17.96048</c:v>
                </c:pt>
                <c:pt idx="2">
                  <c:v>26.319099999999999</c:v>
                </c:pt>
                <c:pt idx="3">
                  <c:v>58.044020000000003</c:v>
                </c:pt>
                <c:pt idx="4">
                  <c:v>107.8432</c:v>
                </c:pt>
                <c:pt idx="5">
                  <c:v>226.42859999999999</c:v>
                </c:pt>
                <c:pt idx="6">
                  <c:v>495.38279999999997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OpenMP'!$F$4:$F$10</c:f>
              <c:numCache>
                <c:formatCode>0.00%</c:formatCode>
                <c:ptCount val="7"/>
                <c:pt idx="0">
                  <c:v>1</c:v>
                </c:pt>
                <c:pt idx="1">
                  <c:v>0.73652040479987169</c:v>
                </c:pt>
                <c:pt idx="2">
                  <c:v>0.50261065158003126</c:v>
                </c:pt>
                <c:pt idx="3">
                  <c:v>0.22790047967042945</c:v>
                </c:pt>
                <c:pt idx="4">
                  <c:v>0.12266197590575949</c:v>
                </c:pt>
                <c:pt idx="5">
                  <c:v>5.8421330167655508E-2</c:v>
                </c:pt>
                <c:pt idx="6">
                  <c:v>2.670310717287722E-2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MPI Weak Scaling (spread)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MPI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 (2)'!$C$4:$C$10</c:f>
              <c:numCache>
                <c:formatCode>General</c:formatCode>
                <c:ptCount val="7"/>
                <c:pt idx="0">
                  <c:v>13.062200000000001</c:v>
                </c:pt>
                <c:pt idx="1">
                  <c:v>17.616099999999999</c:v>
                </c:pt>
                <c:pt idx="2">
                  <c:v>12.9846</c:v>
                </c:pt>
                <c:pt idx="3">
                  <c:v>13.7319</c:v>
                </c:pt>
                <c:pt idx="4">
                  <c:v>15.492599999999999</c:v>
                </c:pt>
                <c:pt idx="5">
                  <c:v>26.883199999999999</c:v>
                </c:pt>
                <c:pt idx="6">
                  <c:v>54.066200000000002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645-9FA3-A782D2F8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MPI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 (2)'!$D$4:$D$10</c:f>
              <c:numCache>
                <c:formatCode>0.00%</c:formatCode>
                <c:ptCount val="7"/>
                <c:pt idx="0">
                  <c:v>1</c:v>
                </c:pt>
                <c:pt idx="1">
                  <c:v>0.74149215774206556</c:v>
                </c:pt>
                <c:pt idx="2">
                  <c:v>1.005976310398472</c:v>
                </c:pt>
                <c:pt idx="3">
                  <c:v>0.95123034685658947</c:v>
                </c:pt>
                <c:pt idx="4">
                  <c:v>0.84312510488878567</c:v>
                </c:pt>
                <c:pt idx="5">
                  <c:v>0.48588709677419362</c:v>
                </c:pt>
                <c:pt idx="6">
                  <c:v>0.24159641328593465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B-4645-9FA3-A782D2F8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(2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(2)'!$C$4:$C$10</c:f>
              <c:numCache>
                <c:formatCode>General</c:formatCode>
                <c:ptCount val="7"/>
                <c:pt idx="0">
                  <c:v>27.9283</c:v>
                </c:pt>
                <c:pt idx="1">
                  <c:v>34.0608</c:v>
                </c:pt>
                <c:pt idx="2">
                  <c:v>34.138300000000001</c:v>
                </c:pt>
                <c:pt idx="3">
                  <c:v>32.020699999999998</c:v>
                </c:pt>
                <c:pt idx="4">
                  <c:v>54.841900000000003</c:v>
                </c:pt>
                <c:pt idx="5">
                  <c:v>67.715400000000002</c:v>
                </c:pt>
                <c:pt idx="6">
                  <c:v>174.32409999999999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C07-A4F9-D938A91B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(2)'!$D$4:$D$10</c:f>
              <c:numCache>
                <c:formatCode>0.00%</c:formatCode>
                <c:ptCount val="7"/>
                <c:pt idx="0">
                  <c:v>1</c:v>
                </c:pt>
                <c:pt idx="1">
                  <c:v>0.81995431698609544</c:v>
                </c:pt>
                <c:pt idx="2">
                  <c:v>0.81809287515781393</c:v>
                </c:pt>
                <c:pt idx="3">
                  <c:v>0.87219517374698252</c:v>
                </c:pt>
                <c:pt idx="4">
                  <c:v>0.50925113827201463</c:v>
                </c:pt>
                <c:pt idx="5">
                  <c:v>0.41243646201602591</c:v>
                </c:pt>
                <c:pt idx="6">
                  <c:v>0.16020905887367268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0-4C07-A4F9-D938A91B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</a:t>
                </a:r>
                <a:r>
                  <a:rPr lang="fr-BE" b="1" baseline="0"/>
                  <a:t> ranks</a:t>
                </a:r>
                <a:endParaRPr lang="fr-B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(4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(2)'!$E$4:$E$9</c:f>
              <c:numCache>
                <c:formatCode>0.000</c:formatCode>
                <c:ptCount val="6"/>
                <c:pt idx="0">
                  <c:v>54.374299999999998</c:v>
                </c:pt>
                <c:pt idx="1">
                  <c:v>67.715400000000002</c:v>
                </c:pt>
                <c:pt idx="2">
                  <c:v>109.3655</c:v>
                </c:pt>
                <c:pt idx="3">
                  <c:v>110.8036</c:v>
                </c:pt>
                <c:pt idx="4">
                  <c:v>219.17310000000001</c:v>
                </c:pt>
                <c:pt idx="5">
                  <c:v>399.65940000000001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B-411D-89A2-D17034E1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(2)'!$F$4:$F$9</c:f>
              <c:numCache>
                <c:formatCode>0.00%</c:formatCode>
                <c:ptCount val="6"/>
                <c:pt idx="0">
                  <c:v>1</c:v>
                </c:pt>
                <c:pt idx="1">
                  <c:v>0.80298277792053208</c:v>
                </c:pt>
                <c:pt idx="2">
                  <c:v>0.49717964074593907</c:v>
                </c:pt>
                <c:pt idx="3">
                  <c:v>0.49072683559017932</c:v>
                </c:pt>
                <c:pt idx="4">
                  <c:v>0.24808838310905854</c:v>
                </c:pt>
                <c:pt idx="5">
                  <c:v>0.1360515979356422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B-411D-89A2-D17034E1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OpenMP Strong Scaling (bind</a:t>
            </a:r>
            <a:r>
              <a:rPr lang="fr-BE" sz="1600" b="1" baseline="0"/>
              <a:t> close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447569563760323E-2"/>
          <c:y val="0.12823189737332499"/>
          <c:w val="0.87502857678678214"/>
          <c:h val="0.64987867708160207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OpenMP'!$C$5:$C$11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51.646850000000001</c:v>
                </c:pt>
                <c:pt idx="2">
                  <c:v>42.288375000000002</c:v>
                </c:pt>
                <c:pt idx="3">
                  <c:v>43.158250000000002</c:v>
                </c:pt>
                <c:pt idx="4">
                  <c:v>38.82985</c:v>
                </c:pt>
                <c:pt idx="5">
                  <c:v>9.1353150000000003</c:v>
                </c:pt>
                <c:pt idx="6">
                  <c:v>1.7077325000000001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9-4391-84A3-61ADDC41F31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OpenMP'!$D$5:$D$11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41.125025000000001</c:v>
                </c:pt>
                <c:pt idx="2">
                  <c:v>20.5625125</c:v>
                </c:pt>
                <c:pt idx="3">
                  <c:v>10.28125625</c:v>
                </c:pt>
                <c:pt idx="4">
                  <c:v>5.1406281250000001</c:v>
                </c:pt>
                <c:pt idx="5">
                  <c:v>2.5703140625000001</c:v>
                </c:pt>
                <c:pt idx="6">
                  <c:v>1.28515703125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9-4391-84A3-61ADDC41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(8 threads) </a:t>
            </a:r>
            <a:endParaRPr lang="fr-BE" sz="1600" b="1"/>
          </a:p>
        </c:rich>
      </c:tx>
      <c:layout>
        <c:manualLayout>
          <c:xMode val="edge"/>
          <c:yMode val="edge"/>
          <c:x val="0.18156879669437778"/>
          <c:y val="1.390101274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(2)'!$G$4:$G$8</c:f>
              <c:numCache>
                <c:formatCode>0.000</c:formatCode>
                <c:ptCount val="5"/>
                <c:pt idx="0">
                  <c:v>109.9502</c:v>
                </c:pt>
                <c:pt idx="1">
                  <c:v>132.13669999999999</c:v>
                </c:pt>
                <c:pt idx="2">
                  <c:v>435.66809999999998</c:v>
                </c:pt>
                <c:pt idx="3">
                  <c:v>440.1814</c:v>
                </c:pt>
                <c:pt idx="4">
                  <c:v>874.27629999999999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9-4646-98A1-90B8CEB6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 (2)'!$B$4:$B$10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 (2)'!$H$4:$H$8</c:f>
              <c:numCache>
                <c:formatCode>0.00%</c:formatCode>
                <c:ptCount val="5"/>
                <c:pt idx="0">
                  <c:v>1</c:v>
                </c:pt>
                <c:pt idx="1">
                  <c:v>0.83209433866594218</c:v>
                </c:pt>
                <c:pt idx="2">
                  <c:v>0.25237147268758031</c:v>
                </c:pt>
                <c:pt idx="3">
                  <c:v>0.24978383911723664</c:v>
                </c:pt>
                <c:pt idx="4">
                  <c:v>0.12576138687506455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9-4646-98A1-90B8CEB6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OpenMP'!$L$5:$L$11</c:f>
              <c:numCache>
                <c:formatCode>0.00</c:formatCode>
                <c:ptCount val="7"/>
                <c:pt idx="0">
                  <c:v>1</c:v>
                </c:pt>
                <c:pt idx="1">
                  <c:v>1.5331343211248074</c:v>
                </c:pt>
                <c:pt idx="2">
                  <c:v>1.9238427712675135</c:v>
                </c:pt>
                <c:pt idx="3">
                  <c:v>5.2690209940730757</c:v>
                </c:pt>
                <c:pt idx="4">
                  <c:v>14.554645804725435</c:v>
                </c:pt>
                <c:pt idx="5">
                  <c:v>30.58227500754796</c:v>
                </c:pt>
                <c:pt idx="6">
                  <c:v>47.380698641658121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B33-A17B-8D2A7469C92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OpenMP'!$M$5:$M$11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OpenMP'!$N$5:$N$11</c:f>
              <c:numCache>
                <c:formatCode>0.00%</c:formatCode>
                <c:ptCount val="7"/>
                <c:pt idx="0">
                  <c:v>1</c:v>
                </c:pt>
                <c:pt idx="1">
                  <c:v>0.7665671605624037</c:v>
                </c:pt>
                <c:pt idx="2">
                  <c:v>0.48096069281687837</c:v>
                </c:pt>
                <c:pt idx="3">
                  <c:v>0.65862762425913446</c:v>
                </c:pt>
                <c:pt idx="4">
                  <c:v>0.90966536279533972</c:v>
                </c:pt>
                <c:pt idx="5">
                  <c:v>0.95569609398587374</c:v>
                </c:pt>
                <c:pt idx="6">
                  <c:v>0.74032341627590814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OpenMP Strong Scaling (bind</a:t>
            </a:r>
            <a:r>
              <a:rPr lang="fr-BE" sz="1600" b="1" baseline="0"/>
              <a:t> spread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OpenMP'!$J$5:$J$11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53.648299999999999</c:v>
                </c:pt>
                <c:pt idx="2">
                  <c:v>42.753</c:v>
                </c:pt>
                <c:pt idx="3">
                  <c:v>15.61012</c:v>
                </c:pt>
                <c:pt idx="4">
                  <c:v>5.6511199999999997</c:v>
                </c:pt>
                <c:pt idx="5">
                  <c:v>2.6894680000000002</c:v>
                </c:pt>
                <c:pt idx="6">
                  <c:v>1.73594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3-4563-B8F7-94BB1CE494B2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OpenMP'!$K$5:$K$11</c:f>
              <c:numCache>
                <c:formatCode>0.000</c:formatCode>
                <c:ptCount val="7"/>
                <c:pt idx="0">
                  <c:v>82.250050000000002</c:v>
                </c:pt>
                <c:pt idx="1">
                  <c:v>41.125025000000001</c:v>
                </c:pt>
                <c:pt idx="2">
                  <c:v>20.5625125</c:v>
                </c:pt>
                <c:pt idx="3">
                  <c:v>10.28125625</c:v>
                </c:pt>
                <c:pt idx="4">
                  <c:v>5.1406281250000001</c:v>
                </c:pt>
                <c:pt idx="5">
                  <c:v>2.5703140625000001</c:v>
                </c:pt>
                <c:pt idx="6">
                  <c:v>1.28515703125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3-4563-B8F7-94BB1CE4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single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MPI'!$C$5:$C$11</c:f>
              <c:numCache>
                <c:formatCode>0.000</c:formatCode>
                <c:ptCount val="7"/>
                <c:pt idx="0">
                  <c:v>82.766475</c:v>
                </c:pt>
                <c:pt idx="1">
                  <c:v>52.150500000000001</c:v>
                </c:pt>
                <c:pt idx="2">
                  <c:v>21.254525000000001</c:v>
                </c:pt>
                <c:pt idx="3">
                  <c:v>9.6265000000000001</c:v>
                </c:pt>
                <c:pt idx="4">
                  <c:v>4.7676224999999999</c:v>
                </c:pt>
                <c:pt idx="5">
                  <c:v>2.4055300000000002</c:v>
                </c:pt>
                <c:pt idx="6">
                  <c:v>1.3127530000000001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7-40C7-96C3-F6359E44E560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MPI'!$D$5:$D$11</c:f>
              <c:numCache>
                <c:formatCode>0.000</c:formatCode>
                <c:ptCount val="7"/>
                <c:pt idx="0">
                  <c:v>82.766475</c:v>
                </c:pt>
                <c:pt idx="1">
                  <c:v>41.3832375</c:v>
                </c:pt>
                <c:pt idx="2">
                  <c:v>20.69161875</c:v>
                </c:pt>
                <c:pt idx="3">
                  <c:v>10.345809375</c:v>
                </c:pt>
                <c:pt idx="4">
                  <c:v>5.1729046875</c:v>
                </c:pt>
                <c:pt idx="5">
                  <c:v>2.58645234375</c:v>
                </c:pt>
                <c:pt idx="6">
                  <c:v>1.293226171875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0C7-96C3-F6359E44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single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MPI'!$E$5:$E$11</c:f>
              <c:numCache>
                <c:formatCode>0.00</c:formatCode>
                <c:ptCount val="7"/>
                <c:pt idx="0">
                  <c:v>1</c:v>
                </c:pt>
                <c:pt idx="1">
                  <c:v>1.5870696349987057</c:v>
                </c:pt>
                <c:pt idx="2">
                  <c:v>3.8940637346635598</c:v>
                </c:pt>
                <c:pt idx="3">
                  <c:v>8.5977743728250147</c:v>
                </c:pt>
                <c:pt idx="4">
                  <c:v>17.360115025885545</c:v>
                </c:pt>
                <c:pt idx="5">
                  <c:v>34.406752358108193</c:v>
                </c:pt>
                <c:pt idx="6">
                  <c:v>63.048018172497031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D-4D30-9F55-72807E46769A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MPI'!$G$5:$G$11</c:f>
              <c:numCache>
                <c:formatCode>0.00%</c:formatCode>
                <c:ptCount val="7"/>
                <c:pt idx="0">
                  <c:v>1</c:v>
                </c:pt>
                <c:pt idx="1">
                  <c:v>0.79353481749935284</c:v>
                </c:pt>
                <c:pt idx="2">
                  <c:v>0.97351593366588995</c:v>
                </c:pt>
                <c:pt idx="3">
                  <c:v>1.0747217966031268</c:v>
                </c:pt>
                <c:pt idx="4">
                  <c:v>1.0850071891178465</c:v>
                </c:pt>
                <c:pt idx="5">
                  <c:v>1.075211011190881</c:v>
                </c:pt>
                <c:pt idx="6">
                  <c:v>0.98512528394526611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- 2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MPI'!$L$5:$L$12</c:f>
              <c:numCache>
                <c:formatCode>0.00</c:formatCode>
                <c:ptCount val="8"/>
                <c:pt idx="0">
                  <c:v>1</c:v>
                </c:pt>
                <c:pt idx="1">
                  <c:v>1.5937305004968763</c:v>
                </c:pt>
                <c:pt idx="2">
                  <c:v>3.8913011584536652</c:v>
                </c:pt>
                <c:pt idx="3">
                  <c:v>8.609546777252616</c:v>
                </c:pt>
                <c:pt idx="4">
                  <c:v>17.441213477746796</c:v>
                </c:pt>
                <c:pt idx="5">
                  <c:v>34.411186094061023</c:v>
                </c:pt>
                <c:pt idx="6">
                  <c:v>63.32723683002235</c:v>
                </c:pt>
                <c:pt idx="7">
                  <c:v>118.2470315356139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D-4380-9561-4377B2F5E213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MPI'!$M$5:$M$12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MPI'!$N$5:$N$12</c:f>
              <c:numCache>
                <c:formatCode>0.00%</c:formatCode>
                <c:ptCount val="8"/>
                <c:pt idx="0">
                  <c:v>1</c:v>
                </c:pt>
                <c:pt idx="1">
                  <c:v>0.79686525024843813</c:v>
                </c:pt>
                <c:pt idx="2">
                  <c:v>0.9728252896134163</c:v>
                </c:pt>
                <c:pt idx="3">
                  <c:v>1.076193347156577</c:v>
                </c:pt>
                <c:pt idx="4">
                  <c:v>1.0900758423591748</c:v>
                </c:pt>
                <c:pt idx="5">
                  <c:v>1.075349565439407</c:v>
                </c:pt>
                <c:pt idx="6">
                  <c:v>0.98948807546909923</c:v>
                </c:pt>
                <c:pt idx="7">
                  <c:v>0.92380493387198359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14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6"/>
        <c:minorUnit val="8"/>
      </c:valAx>
      <c:valAx>
        <c:axId val="486779375"/>
        <c:scaling>
          <c:orientation val="minMax"/>
          <c:max val="1.125"/>
          <c:min val="-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MPI'!$J$5:$J$13</c:f>
              <c:numCache>
                <c:formatCode>0.000</c:formatCode>
                <c:ptCount val="9"/>
                <c:pt idx="0">
                  <c:v>82.753500000000003</c:v>
                </c:pt>
                <c:pt idx="1">
                  <c:v>51.924399999999999</c:v>
                </c:pt>
                <c:pt idx="2">
                  <c:v>21.266279999999998</c:v>
                </c:pt>
                <c:pt idx="3">
                  <c:v>9.6118299999999994</c:v>
                </c:pt>
                <c:pt idx="4">
                  <c:v>4.7447100000000004</c:v>
                </c:pt>
                <c:pt idx="5">
                  <c:v>2.4048430000000001</c:v>
                </c:pt>
                <c:pt idx="6">
                  <c:v>1.3067599999999999</c:v>
                </c:pt>
                <c:pt idx="7">
                  <c:v>0.69983574999999998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1-413B-BFA0-15C89FC8C39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MPI'!$K$5:$K$12</c:f>
              <c:numCache>
                <c:formatCode>0.000</c:formatCode>
                <c:ptCount val="8"/>
                <c:pt idx="0">
                  <c:v>82.753500000000003</c:v>
                </c:pt>
                <c:pt idx="1">
                  <c:v>41.376750000000001</c:v>
                </c:pt>
                <c:pt idx="2">
                  <c:v>20.688375000000001</c:v>
                </c:pt>
                <c:pt idx="3">
                  <c:v>10.3441875</c:v>
                </c:pt>
                <c:pt idx="4">
                  <c:v>5.1720937500000002</c:v>
                </c:pt>
                <c:pt idx="5">
                  <c:v>2.5860468750000001</c:v>
                </c:pt>
                <c:pt idx="6">
                  <c:v>1.2930234375</c:v>
                </c:pt>
                <c:pt idx="7">
                  <c:v>0.64651171875000002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1-413B-BFA0-15C89FC8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</a:t>
            </a:r>
            <a:r>
              <a:rPr lang="fr-BE" sz="1600" b="1" baseline="0"/>
              <a:t>Hybrid Scaling - 8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69149479343472"/>
          <c:y val="0.13688442211055277"/>
          <c:w val="0.68782908445592561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Hybrid'!$O$4:$O$9</c:f>
              <c:numCache>
                <c:formatCode>0.00</c:formatCode>
                <c:ptCount val="6"/>
                <c:pt idx="0">
                  <c:v>0.98111041963015644</c:v>
                </c:pt>
                <c:pt idx="1">
                  <c:v>1.5617200030190388</c:v>
                </c:pt>
                <c:pt idx="2">
                  <c:v>12.813794187178848</c:v>
                </c:pt>
                <c:pt idx="3">
                  <c:v>54.625928125928127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2-4563-937F-5604CD8284EF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Hybrid'!$P$4:$P$9</c:f>
              <c:numCache>
                <c:formatCode>0.00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Hybrid'!$Q$4:$Q$9</c:f>
              <c:numCache>
                <c:formatCode>0.00%</c:formatCode>
                <c:ptCount val="6"/>
                <c:pt idx="0">
                  <c:v>0.12263880245376955</c:v>
                </c:pt>
                <c:pt idx="1">
                  <c:v>9.7607500188689925E-2</c:v>
                </c:pt>
                <c:pt idx="2">
                  <c:v>0.400431068349339</c:v>
                </c:pt>
                <c:pt idx="3">
                  <c:v>0.85353012696762698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</c:valAx>
      <c:valAx>
        <c:axId val="486779375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17145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DF400-F1A0-4028-B5F3-FF319E24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184872</xdr:rowOff>
    </xdr:from>
    <xdr:to>
      <xdr:col>7</xdr:col>
      <xdr:colOff>18660</xdr:colOff>
      <xdr:row>54</xdr:row>
      <xdr:rowOff>168798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DBB91-8ADD-41FF-A4CC-D2D7BBEB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17145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D0826-35AC-40F7-A865-4B6F3DFA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18660</xdr:colOff>
      <xdr:row>54</xdr:row>
      <xdr:rowOff>151200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4737E-9072-44FC-B5E4-E9410D24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7</xdr:col>
      <xdr:colOff>18660</xdr:colOff>
      <xdr:row>56</xdr:row>
      <xdr:rowOff>151200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62AB0-630E-435F-80CB-21E1E674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17145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EBF26-21D8-46D5-B805-10D7497AF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17145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148A9-AF5C-474C-A074-8B2A9107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18660</xdr:colOff>
      <xdr:row>56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68374B-69A3-4BD8-ADE9-96D8B36E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24765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4E87-A84C-4492-88C4-1F5E80728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32</xdr:row>
      <xdr:rowOff>0</xdr:rowOff>
    </xdr:from>
    <xdr:to>
      <xdr:col>6</xdr:col>
      <xdr:colOff>1074420</xdr:colOff>
      <xdr:row>52</xdr:row>
      <xdr:rowOff>151200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5FD63-3029-4BF0-8833-2A47A853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24765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5CD08-3AE5-424C-A993-03083909B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7</xdr:col>
      <xdr:colOff>24765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96559-9AD8-4095-8E69-6B1DC2E4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1066800</xdr:colOff>
      <xdr:row>52</xdr:row>
      <xdr:rowOff>151200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18CB1-D64F-4CD1-A992-0055AEE7B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1066800</xdr:colOff>
      <xdr:row>52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F1CF0-0891-4C9E-833B-91424F02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6</xdr:col>
      <xdr:colOff>600076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E5713-4784-46ED-A676-8998231E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18</xdr:col>
      <xdr:colOff>262890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2C28B-8AB9-450B-AC71-D3B4B13B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2A51F-20D8-4445-BA0B-DF8C2C9E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5</xdr:col>
      <xdr:colOff>1076326</xdr:colOff>
      <xdr:row>31</xdr:row>
      <xdr:rowOff>160020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C2CED15E-B640-42C4-8B26-BEEFBD0B6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11</xdr:row>
      <xdr:rowOff>5715</xdr:rowOff>
    </xdr:from>
    <xdr:to>
      <xdr:col>13</xdr:col>
      <xdr:colOff>361950</xdr:colOff>
      <xdr:row>31</xdr:row>
      <xdr:rowOff>179070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9A634ABF-E933-495A-A64B-26AD1F089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633470</xdr:colOff>
      <xdr:row>33</xdr:row>
      <xdr:rowOff>165252</xdr:rowOff>
    </xdr:from>
    <xdr:to>
      <xdr:col>5</xdr:col>
      <xdr:colOff>1105956</xdr:colOff>
      <xdr:row>54</xdr:row>
      <xdr:rowOff>156554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E0CD32A8-4BB6-4F91-800E-B60EB0E4E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675C-B625-4647-ABCD-7A950D25B2EB}">
  <sheetPr>
    <tabColor rgb="FFC00000"/>
  </sheetPr>
  <dimension ref="B2:N11"/>
  <sheetViews>
    <sheetView topLeftCell="B11" zoomScale="79" zoomScaleNormal="79" workbookViewId="0">
      <selection activeCell="J8" sqref="J8"/>
    </sheetView>
  </sheetViews>
  <sheetFormatPr baseColWidth="10" defaultColWidth="8.7265625" defaultRowHeight="14.5" x14ac:dyDescent="0.35"/>
  <cols>
    <col min="2" max="2" width="16.81640625" customWidth="1"/>
    <col min="3" max="4" width="16.81640625" style="3" customWidth="1"/>
    <col min="5" max="7" width="16.81640625" customWidth="1"/>
    <col min="9" max="14" width="16.81640625" customWidth="1"/>
  </cols>
  <sheetData>
    <row r="2" spans="2:14" ht="30" customHeight="1" x14ac:dyDescent="0.35">
      <c r="B2" s="50" t="s">
        <v>16</v>
      </c>
      <c r="C2" s="50"/>
      <c r="D2" s="50"/>
      <c r="E2" s="50"/>
      <c r="F2" s="50"/>
      <c r="G2" s="50"/>
      <c r="I2" s="50" t="s">
        <v>17</v>
      </c>
      <c r="J2" s="50"/>
      <c r="K2" s="50"/>
      <c r="L2" s="50"/>
      <c r="M2" s="50"/>
      <c r="N2" s="50"/>
    </row>
    <row r="3" spans="2:14" ht="15" thickBot="1" x14ac:dyDescent="0.4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 x14ac:dyDescent="0.4">
      <c r="B4" s="12" t="s">
        <v>5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6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6" x14ac:dyDescent="0.4">
      <c r="B5" s="4">
        <v>1</v>
      </c>
      <c r="C5" s="5">
        <v>82.250050000000002</v>
      </c>
      <c r="D5" s="5">
        <f>C5</f>
        <v>82.250050000000002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82.250050000000002</v>
      </c>
      <c r="K5" s="5">
        <f>J5</f>
        <v>82.250050000000002</v>
      </c>
      <c r="L5" s="6">
        <f>J5/J5</f>
        <v>1</v>
      </c>
      <c r="M5" s="6">
        <f>I5/I5</f>
        <v>1</v>
      </c>
      <c r="N5" s="7">
        <f>L5/M5</f>
        <v>1</v>
      </c>
    </row>
    <row r="6" spans="2:14" ht="16" x14ac:dyDescent="0.4">
      <c r="B6" s="4">
        <v>2</v>
      </c>
      <c r="C6" s="5">
        <v>51.646850000000001</v>
      </c>
      <c r="D6" s="5">
        <f>D5/2</f>
        <v>41.125025000000001</v>
      </c>
      <c r="E6" s="6">
        <f>C5/C6</f>
        <v>1.592547270549898</v>
      </c>
      <c r="F6" s="6">
        <f>B6/B5</f>
        <v>2</v>
      </c>
      <c r="G6" s="7">
        <f t="shared" ref="G6:G11" si="0">E6/F6</f>
        <v>0.79627363527494899</v>
      </c>
      <c r="I6" s="4">
        <v>2</v>
      </c>
      <c r="J6" s="5">
        <v>53.648299999999999</v>
      </c>
      <c r="K6" s="5">
        <f>K5/2</f>
        <v>41.125025000000001</v>
      </c>
      <c r="L6" s="6">
        <f>J5/J6</f>
        <v>1.5331343211248074</v>
      </c>
      <c r="M6" s="6">
        <f>I6/I5</f>
        <v>2</v>
      </c>
      <c r="N6" s="7">
        <f t="shared" ref="N6:N11" si="1">L6/M6</f>
        <v>0.7665671605624037</v>
      </c>
    </row>
    <row r="7" spans="2:14" ht="16" x14ac:dyDescent="0.4">
      <c r="B7" s="4">
        <v>4</v>
      </c>
      <c r="C7" s="5">
        <v>42.288375000000002</v>
      </c>
      <c r="D7" s="5">
        <f t="shared" ref="D7:D11" si="2">D6/2</f>
        <v>20.5625125</v>
      </c>
      <c r="E7" s="6">
        <f>C5/C7</f>
        <v>1.9449801511644749</v>
      </c>
      <c r="F7" s="6">
        <f>B7/B5</f>
        <v>4</v>
      </c>
      <c r="G7" s="7">
        <f t="shared" si="0"/>
        <v>0.48624503779111872</v>
      </c>
      <c r="I7" s="4">
        <v>4</v>
      </c>
      <c r="J7" s="5">
        <v>42.753</v>
      </c>
      <c r="K7" s="5">
        <f t="shared" ref="K7:K11" si="3">K6/2</f>
        <v>20.5625125</v>
      </c>
      <c r="L7" s="6">
        <f>J5/J7</f>
        <v>1.9238427712675135</v>
      </c>
      <c r="M7" s="6">
        <f>I7/I5</f>
        <v>4</v>
      </c>
      <c r="N7" s="7">
        <f t="shared" si="1"/>
        <v>0.48096069281687837</v>
      </c>
    </row>
    <row r="8" spans="2:14" ht="16" x14ac:dyDescent="0.4">
      <c r="B8" s="4">
        <v>8</v>
      </c>
      <c r="C8" s="5">
        <v>43.158250000000002</v>
      </c>
      <c r="D8" s="5">
        <f t="shared" si="2"/>
        <v>10.28125625</v>
      </c>
      <c r="E8" s="6">
        <f>C5/C8</f>
        <v>1.9057781536554423</v>
      </c>
      <c r="F8" s="6">
        <f>B8/B5</f>
        <v>8</v>
      </c>
      <c r="G8" s="7">
        <f t="shared" si="0"/>
        <v>0.23822226920693029</v>
      </c>
      <c r="I8" s="4">
        <v>8</v>
      </c>
      <c r="J8" s="5">
        <v>15.61012</v>
      </c>
      <c r="K8" s="5">
        <f t="shared" si="3"/>
        <v>10.28125625</v>
      </c>
      <c r="L8" s="6">
        <f>J5/J8</f>
        <v>5.2690209940730757</v>
      </c>
      <c r="M8" s="6">
        <f>I8/I5</f>
        <v>8</v>
      </c>
      <c r="N8" s="7">
        <f t="shared" si="1"/>
        <v>0.65862762425913446</v>
      </c>
    </row>
    <row r="9" spans="2:14" ht="16" x14ac:dyDescent="0.4">
      <c r="B9" s="4">
        <v>16</v>
      </c>
      <c r="C9" s="5">
        <v>38.82985</v>
      </c>
      <c r="D9" s="5">
        <f t="shared" si="2"/>
        <v>5.1406281250000001</v>
      </c>
      <c r="E9" s="6">
        <f>C5/C9</f>
        <v>2.1182170417861514</v>
      </c>
      <c r="F9" s="6">
        <f>B9/B5</f>
        <v>16</v>
      </c>
      <c r="G9" s="7">
        <f t="shared" si="0"/>
        <v>0.13238856511163447</v>
      </c>
      <c r="I9" s="4">
        <v>16</v>
      </c>
      <c r="J9" s="5">
        <v>5.6511199999999997</v>
      </c>
      <c r="K9" s="5">
        <f t="shared" si="3"/>
        <v>5.1406281250000001</v>
      </c>
      <c r="L9" s="6">
        <f>J5/J9</f>
        <v>14.554645804725435</v>
      </c>
      <c r="M9" s="6">
        <f>I9/I5</f>
        <v>16</v>
      </c>
      <c r="N9" s="7">
        <f t="shared" si="1"/>
        <v>0.90966536279533972</v>
      </c>
    </row>
    <row r="10" spans="2:14" ht="16" x14ac:dyDescent="0.4">
      <c r="B10" s="4">
        <v>32</v>
      </c>
      <c r="C10" s="5">
        <v>9.1353150000000003</v>
      </c>
      <c r="D10" s="5">
        <f t="shared" si="2"/>
        <v>2.5703140625000001</v>
      </c>
      <c r="E10" s="6">
        <f>C5/C10</f>
        <v>9.0035264246498343</v>
      </c>
      <c r="F10" s="6">
        <f>B10/B5</f>
        <v>32</v>
      </c>
      <c r="G10" s="7">
        <f t="shared" si="0"/>
        <v>0.28136020077030732</v>
      </c>
      <c r="I10" s="4">
        <v>32</v>
      </c>
      <c r="J10" s="5">
        <v>2.6894680000000002</v>
      </c>
      <c r="K10" s="5">
        <f t="shared" si="3"/>
        <v>2.5703140625000001</v>
      </c>
      <c r="L10" s="6">
        <f>J5/J10</f>
        <v>30.58227500754796</v>
      </c>
      <c r="M10" s="6">
        <f>I10/I5</f>
        <v>32</v>
      </c>
      <c r="N10" s="7">
        <f t="shared" si="1"/>
        <v>0.95569609398587374</v>
      </c>
    </row>
    <row r="11" spans="2:14" ht="16.5" thickBot="1" x14ac:dyDescent="0.45">
      <c r="B11" s="8">
        <v>64</v>
      </c>
      <c r="C11" s="47">
        <v>1.7077325000000001</v>
      </c>
      <c r="D11" s="9">
        <f t="shared" si="2"/>
        <v>1.28515703125</v>
      </c>
      <c r="E11" s="10">
        <f>C5/C11</f>
        <v>48.163310120291086</v>
      </c>
      <c r="F11" s="10">
        <f>B11/B5</f>
        <v>64</v>
      </c>
      <c r="G11" s="11">
        <f t="shared" si="0"/>
        <v>0.75255172062954823</v>
      </c>
      <c r="I11" s="8">
        <v>64</v>
      </c>
      <c r="J11" s="47">
        <v>1.73594</v>
      </c>
      <c r="K11" s="9">
        <f t="shared" si="3"/>
        <v>1.28515703125</v>
      </c>
      <c r="L11" s="10">
        <f>J5/J11</f>
        <v>47.380698641658121</v>
      </c>
      <c r="M11" s="10">
        <f>I11/I5</f>
        <v>64</v>
      </c>
      <c r="N11" s="11">
        <f t="shared" si="1"/>
        <v>0.74032341627590814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9AE6-9B55-41D2-B654-D7C6E758539F}">
  <sheetPr>
    <tabColor rgb="FFFFC000"/>
  </sheetPr>
  <dimension ref="B2:N12"/>
  <sheetViews>
    <sheetView tabSelected="1" topLeftCell="A20" zoomScale="64" zoomScaleNormal="100" workbookViewId="0">
      <selection activeCell="P36" sqref="P36"/>
    </sheetView>
  </sheetViews>
  <sheetFormatPr baseColWidth="10" defaultColWidth="8.7265625" defaultRowHeight="14.5" x14ac:dyDescent="0.35"/>
  <cols>
    <col min="2" max="2" width="16.81640625" customWidth="1"/>
    <col min="3" max="4" width="16.81640625" style="3" customWidth="1"/>
    <col min="5" max="7" width="16.81640625" customWidth="1"/>
    <col min="9" max="14" width="16.81640625" customWidth="1"/>
  </cols>
  <sheetData>
    <row r="2" spans="2:14" ht="30" customHeight="1" x14ac:dyDescent="0.35">
      <c r="B2" s="50" t="s">
        <v>14</v>
      </c>
      <c r="C2" s="50"/>
      <c r="D2" s="50"/>
      <c r="E2" s="50"/>
      <c r="F2" s="50"/>
      <c r="G2" s="50"/>
      <c r="I2" s="50" t="s">
        <v>15</v>
      </c>
      <c r="J2" s="50"/>
      <c r="K2" s="50"/>
      <c r="L2" s="50"/>
      <c r="M2" s="50"/>
      <c r="N2" s="50"/>
    </row>
    <row r="3" spans="2:14" ht="15" thickBot="1" x14ac:dyDescent="0.4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 x14ac:dyDescent="0.4">
      <c r="B4" s="12" t="s">
        <v>7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7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6" x14ac:dyDescent="0.4">
      <c r="B5" s="4">
        <v>1</v>
      </c>
      <c r="C5" s="5">
        <v>82.766475</v>
      </c>
      <c r="D5" s="5">
        <f>C5/B5</f>
        <v>82.766475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82.753500000000003</v>
      </c>
      <c r="K5" s="5">
        <f>J5</f>
        <v>82.753500000000003</v>
      </c>
      <c r="L5" s="6">
        <f>K5/J5</f>
        <v>1</v>
      </c>
      <c r="M5" s="6">
        <f>I5/I5</f>
        <v>1</v>
      </c>
      <c r="N5" s="7">
        <f>L5/M5</f>
        <v>1</v>
      </c>
    </row>
    <row r="6" spans="2:14" ht="16.5" thickBot="1" x14ac:dyDescent="0.45">
      <c r="B6" s="4">
        <v>2</v>
      </c>
      <c r="C6" s="9">
        <v>52.150500000000001</v>
      </c>
      <c r="D6" s="5">
        <f>C5/B6</f>
        <v>41.3832375</v>
      </c>
      <c r="E6" s="6">
        <f>C5/C6</f>
        <v>1.5870696349987057</v>
      </c>
      <c r="F6" s="6">
        <f>B6/B5</f>
        <v>2</v>
      </c>
      <c r="G6" s="7">
        <f t="shared" ref="G6:G11" si="0">E6/F6</f>
        <v>0.79353481749935284</v>
      </c>
      <c r="I6" s="4">
        <v>2</v>
      </c>
      <c r="J6" s="9">
        <v>51.924399999999999</v>
      </c>
      <c r="K6" s="5">
        <f>K5/I6</f>
        <v>41.376750000000001</v>
      </c>
      <c r="L6" s="6">
        <f>J5/J6</f>
        <v>1.5937305004968763</v>
      </c>
      <c r="M6" s="6">
        <v>2</v>
      </c>
      <c r="N6" s="7">
        <f>L6/M6</f>
        <v>0.79686525024843813</v>
      </c>
    </row>
    <row r="7" spans="2:14" ht="16.5" thickBot="1" x14ac:dyDescent="0.45">
      <c r="B7" s="4">
        <v>4</v>
      </c>
      <c r="C7" s="9">
        <v>21.254525000000001</v>
      </c>
      <c r="D7" s="5">
        <f>C5/B7</f>
        <v>20.69161875</v>
      </c>
      <c r="E7" s="6">
        <f>C5/C7</f>
        <v>3.8940637346635598</v>
      </c>
      <c r="F7" s="6">
        <f>B7/B5</f>
        <v>4</v>
      </c>
      <c r="G7" s="7">
        <f t="shared" si="0"/>
        <v>0.97351593366588995</v>
      </c>
      <c r="I7" s="4">
        <v>4</v>
      </c>
      <c r="J7" s="9">
        <v>21.266279999999998</v>
      </c>
      <c r="K7" s="5">
        <f>K5/I7</f>
        <v>20.688375000000001</v>
      </c>
      <c r="L7" s="6">
        <f>J5/J7</f>
        <v>3.8913011584536652</v>
      </c>
      <c r="M7" s="6">
        <f>I7/I5</f>
        <v>4</v>
      </c>
      <c r="N7" s="7">
        <f t="shared" ref="N7:N12" si="1">L7/M7</f>
        <v>0.9728252896134163</v>
      </c>
    </row>
    <row r="8" spans="2:14" ht="16.5" thickBot="1" x14ac:dyDescent="0.45">
      <c r="B8" s="4">
        <v>8</v>
      </c>
      <c r="C8" s="9">
        <v>9.6265000000000001</v>
      </c>
      <c r="D8" s="5">
        <f>C5/B8</f>
        <v>10.345809375</v>
      </c>
      <c r="E8" s="6">
        <f>C5/C8</f>
        <v>8.5977743728250147</v>
      </c>
      <c r="F8" s="6">
        <f>B8/B5</f>
        <v>8</v>
      </c>
      <c r="G8" s="7">
        <f t="shared" si="0"/>
        <v>1.0747217966031268</v>
      </c>
      <c r="I8" s="4">
        <v>8</v>
      </c>
      <c r="J8" s="9">
        <v>9.6118299999999994</v>
      </c>
      <c r="K8" s="5">
        <f>K5/I8</f>
        <v>10.3441875</v>
      </c>
      <c r="L8" s="6">
        <f>J5/J8</f>
        <v>8.609546777252616</v>
      </c>
      <c r="M8" s="6">
        <f>I8/I5</f>
        <v>8</v>
      </c>
      <c r="N8" s="7">
        <f t="shared" si="1"/>
        <v>1.076193347156577</v>
      </c>
    </row>
    <row r="9" spans="2:14" ht="16.5" thickBot="1" x14ac:dyDescent="0.45">
      <c r="B9" s="4">
        <v>16</v>
      </c>
      <c r="C9" s="9">
        <v>4.7676224999999999</v>
      </c>
      <c r="D9" s="5">
        <f>C5/B9</f>
        <v>5.1729046875</v>
      </c>
      <c r="E9" s="6">
        <f>C5/C9</f>
        <v>17.360115025885545</v>
      </c>
      <c r="F9" s="6">
        <f>B9/B5</f>
        <v>16</v>
      </c>
      <c r="G9" s="7">
        <f t="shared" si="0"/>
        <v>1.0850071891178465</v>
      </c>
      <c r="I9" s="4">
        <v>16</v>
      </c>
      <c r="J9" s="9">
        <v>4.7447100000000004</v>
      </c>
      <c r="K9" s="5">
        <f>K5/I9</f>
        <v>5.1720937500000002</v>
      </c>
      <c r="L9" s="6">
        <f>J5/J9</f>
        <v>17.441213477746796</v>
      </c>
      <c r="M9" s="6">
        <f>I9/I5</f>
        <v>16</v>
      </c>
      <c r="N9" s="7">
        <f t="shared" si="1"/>
        <v>1.0900758423591748</v>
      </c>
    </row>
    <row r="10" spans="2:14" ht="16.5" thickBot="1" x14ac:dyDescent="0.45">
      <c r="B10" s="4">
        <v>32</v>
      </c>
      <c r="C10" s="9">
        <v>2.4055300000000002</v>
      </c>
      <c r="D10" s="5">
        <f>C5/B10</f>
        <v>2.58645234375</v>
      </c>
      <c r="E10" s="6">
        <f>C5/C10</f>
        <v>34.406752358108193</v>
      </c>
      <c r="F10" s="6">
        <f>B10/B5</f>
        <v>32</v>
      </c>
      <c r="G10" s="7">
        <f t="shared" si="0"/>
        <v>1.075211011190881</v>
      </c>
      <c r="I10" s="4">
        <v>32</v>
      </c>
      <c r="J10" s="9">
        <v>2.4048430000000001</v>
      </c>
      <c r="K10" s="5">
        <f>K5/I10</f>
        <v>2.5860468750000001</v>
      </c>
      <c r="L10" s="6">
        <f>J5/J10</f>
        <v>34.411186094061023</v>
      </c>
      <c r="M10" s="6">
        <f>I10/I5</f>
        <v>32</v>
      </c>
      <c r="N10" s="7">
        <f t="shared" si="1"/>
        <v>1.075349565439407</v>
      </c>
    </row>
    <row r="11" spans="2:14" ht="16.5" thickBot="1" x14ac:dyDescent="0.45">
      <c r="B11" s="8">
        <v>64</v>
      </c>
      <c r="C11" s="9">
        <v>1.3127530000000001</v>
      </c>
      <c r="D11" s="9">
        <f>C5/B11</f>
        <v>1.293226171875</v>
      </c>
      <c r="E11" s="10">
        <f>C5/C11</f>
        <v>63.048018172497031</v>
      </c>
      <c r="F11" s="10">
        <f>B11/B5</f>
        <v>64</v>
      </c>
      <c r="G11" s="11">
        <f t="shared" si="0"/>
        <v>0.98512528394526611</v>
      </c>
      <c r="I11" s="4">
        <v>64</v>
      </c>
      <c r="J11" s="9">
        <v>1.3067599999999999</v>
      </c>
      <c r="K11" s="5">
        <f>K5/I11</f>
        <v>1.2930234375</v>
      </c>
      <c r="L11" s="6">
        <f>J5/J11</f>
        <v>63.32723683002235</v>
      </c>
      <c r="M11" s="6">
        <f>I11/I5</f>
        <v>64</v>
      </c>
      <c r="N11" s="7">
        <f t="shared" si="1"/>
        <v>0.98948807546909923</v>
      </c>
    </row>
    <row r="12" spans="2:14" ht="16.5" thickBot="1" x14ac:dyDescent="0.45">
      <c r="I12" s="8">
        <v>128</v>
      </c>
      <c r="J12" s="9">
        <v>0.69983574999999998</v>
      </c>
      <c r="K12" s="9">
        <f>K5/I12</f>
        <v>0.64651171875000002</v>
      </c>
      <c r="L12" s="10">
        <f>J5/J12</f>
        <v>118.2470315356139</v>
      </c>
      <c r="M12" s="10">
        <f>I12/I5</f>
        <v>128</v>
      </c>
      <c r="N12" s="11">
        <f t="shared" si="1"/>
        <v>0.92380493387198359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83D1-F6D8-4166-9418-630A0316060A}">
  <sheetPr>
    <tabColor rgb="FFFFFF00"/>
  </sheetPr>
  <dimension ref="A1:Q9"/>
  <sheetViews>
    <sheetView topLeftCell="C14" zoomScale="70" zoomScaleNormal="100" workbookViewId="0">
      <selection activeCell="M55" sqref="M55"/>
    </sheetView>
  </sheetViews>
  <sheetFormatPr baseColWidth="10" defaultColWidth="8.7265625" defaultRowHeight="14.5" x14ac:dyDescent="0.35"/>
  <cols>
    <col min="2" max="2" width="16.81640625" customWidth="1"/>
    <col min="3" max="12" width="15.81640625" customWidth="1"/>
    <col min="13" max="14" width="15.81640625" style="3" customWidth="1"/>
    <col min="15" max="17" width="15.81640625" customWidth="1"/>
  </cols>
  <sheetData>
    <row r="1" spans="1:17" ht="15" thickBot="1" x14ac:dyDescent="0.4">
      <c r="H1" s="1"/>
      <c r="I1" s="1"/>
      <c r="J1" s="1"/>
      <c r="K1" s="1"/>
      <c r="L1" s="1"/>
    </row>
    <row r="2" spans="1:17" ht="30" customHeight="1" thickBot="1" x14ac:dyDescent="0.5">
      <c r="B2" s="20"/>
      <c r="C2" s="51" t="s">
        <v>8</v>
      </c>
      <c r="D2" s="52"/>
      <c r="E2" s="52"/>
      <c r="F2" s="52"/>
      <c r="G2" s="53"/>
      <c r="H2" s="54" t="s">
        <v>9</v>
      </c>
      <c r="I2" s="55"/>
      <c r="J2" s="55"/>
      <c r="K2" s="55"/>
      <c r="L2" s="56"/>
      <c r="M2" s="57" t="s">
        <v>10</v>
      </c>
      <c r="N2" s="58"/>
      <c r="O2" s="58"/>
      <c r="P2" s="58"/>
      <c r="Q2" s="59"/>
    </row>
    <row r="3" spans="1:17" ht="45" customHeight="1" thickBot="1" x14ac:dyDescent="0.4">
      <c r="A3" s="24"/>
      <c r="B3" s="28" t="s">
        <v>7</v>
      </c>
      <c r="C3" s="37" t="s">
        <v>2</v>
      </c>
      <c r="D3" s="37" t="s">
        <v>3</v>
      </c>
      <c r="E3" s="38" t="s">
        <v>0</v>
      </c>
      <c r="F3" s="38" t="s">
        <v>4</v>
      </c>
      <c r="G3" s="39" t="s">
        <v>1</v>
      </c>
      <c r="H3" s="25" t="s">
        <v>2</v>
      </c>
      <c r="I3" s="25" t="s">
        <v>3</v>
      </c>
      <c r="J3" s="26" t="s">
        <v>0</v>
      </c>
      <c r="K3" s="26" t="s">
        <v>4</v>
      </c>
      <c r="L3" s="27" t="s">
        <v>1</v>
      </c>
      <c r="M3" s="16" t="s">
        <v>2</v>
      </c>
      <c r="N3" s="16" t="s">
        <v>3</v>
      </c>
      <c r="O3" s="14" t="s">
        <v>0</v>
      </c>
      <c r="P3" s="14" t="s">
        <v>4</v>
      </c>
      <c r="Q3" s="19" t="s">
        <v>1</v>
      </c>
    </row>
    <row r="4" spans="1:17" ht="16.5" thickBot="1" x14ac:dyDescent="0.45">
      <c r="A4" s="24"/>
      <c r="B4" s="4">
        <v>1</v>
      </c>
      <c r="C4" s="48">
        <v>83.885300000000001</v>
      </c>
      <c r="D4" s="5">
        <f>'Strong MPI'!C5/2</f>
        <v>41.3832375</v>
      </c>
      <c r="E4" s="6">
        <f>'Strong MPI'!C5/C4</f>
        <v>0.98666244264489722</v>
      </c>
      <c r="F4" s="6">
        <f>B4*2</f>
        <v>2</v>
      </c>
      <c r="G4" s="22">
        <f t="shared" ref="G4:G9" si="0">E4/F4</f>
        <v>0.49333122132244861</v>
      </c>
      <c r="H4" s="5">
        <v>84.641999999999996</v>
      </c>
      <c r="I4" s="5">
        <f>'Strong MPI'!C5/4</f>
        <v>20.69161875</v>
      </c>
      <c r="J4" s="6">
        <f>'Strong MPI'!C5/H4</f>
        <v>0.97784167434606939</v>
      </c>
      <c r="K4" s="6">
        <f>B4*4</f>
        <v>4</v>
      </c>
      <c r="L4" s="22">
        <f>J4/K4</f>
        <v>0.24446041858651735</v>
      </c>
      <c r="M4" s="5">
        <v>84.36</v>
      </c>
      <c r="N4" s="5">
        <f>'Strong MPI'!C5/8</f>
        <v>10.345809375</v>
      </c>
      <c r="O4" s="6">
        <f>'Strong MPI'!C5/M4</f>
        <v>0.98111041963015644</v>
      </c>
      <c r="P4" s="6">
        <f>B4*8</f>
        <v>8</v>
      </c>
      <c r="Q4" s="21">
        <f>O4/P4</f>
        <v>0.12263880245376955</v>
      </c>
    </row>
    <row r="5" spans="1:17" ht="16.5" thickBot="1" x14ac:dyDescent="0.45">
      <c r="A5" s="24"/>
      <c r="B5" s="4">
        <v>2</v>
      </c>
      <c r="C5" s="48">
        <v>52.741325000000003</v>
      </c>
      <c r="D5" s="5">
        <f>D4/B5</f>
        <v>20.69161875</v>
      </c>
      <c r="E5" s="6">
        <f>'Strong MPI'!C5/C5</f>
        <v>1.5692907790996906</v>
      </c>
      <c r="F5" s="6">
        <f>B5*2</f>
        <v>4</v>
      </c>
      <c r="G5" s="22">
        <f t="shared" si="0"/>
        <v>0.39232269477492265</v>
      </c>
      <c r="H5" s="48">
        <v>52.741325000000003</v>
      </c>
      <c r="I5" s="5">
        <f>I4/B5</f>
        <v>10.345809375</v>
      </c>
      <c r="J5" s="6">
        <f>'Strong MPI'!C5/H5</f>
        <v>1.5692907790996906</v>
      </c>
      <c r="K5" s="6">
        <f t="shared" ref="K5:K8" si="1">B5*4</f>
        <v>8</v>
      </c>
      <c r="L5" s="22">
        <f>J5/K5</f>
        <v>0.19616134738746133</v>
      </c>
      <c r="M5" s="5">
        <v>52.997</v>
      </c>
      <c r="N5" s="5">
        <f>N4/B5</f>
        <v>5.1729046875</v>
      </c>
      <c r="O5" s="6">
        <f>'Strong MPI'!C5/M5</f>
        <v>1.5617200030190388</v>
      </c>
      <c r="P5" s="6">
        <f t="shared" ref="P5:P7" si="2">B5*8</f>
        <v>16</v>
      </c>
      <c r="Q5" s="22">
        <f>O5/P5</f>
        <v>9.7607500188689925E-2</v>
      </c>
    </row>
    <row r="6" spans="1:17" ht="16.5" thickBot="1" x14ac:dyDescent="0.45">
      <c r="A6" s="24"/>
      <c r="B6" s="4">
        <v>4</v>
      </c>
      <c r="C6" s="48">
        <v>10.39695</v>
      </c>
      <c r="D6" s="5">
        <f>D4/B6</f>
        <v>10.345809375</v>
      </c>
      <c r="E6" s="6">
        <f>'Strong MPI'!C5/C6</f>
        <v>7.960649517406547</v>
      </c>
      <c r="F6" s="6">
        <f t="shared" ref="F6:F8" si="3">B6*2</f>
        <v>8</v>
      </c>
      <c r="G6" s="22">
        <f t="shared" si="0"/>
        <v>0.99508118967581838</v>
      </c>
      <c r="H6" s="5">
        <v>6.44367</v>
      </c>
      <c r="I6" s="5">
        <f>I4/B6</f>
        <v>5.1729046875</v>
      </c>
      <c r="J6" s="6">
        <f>'Strong MPI'!C5/H6</f>
        <v>12.844617275558804</v>
      </c>
      <c r="K6" s="6">
        <f t="shared" si="1"/>
        <v>16</v>
      </c>
      <c r="L6" s="22">
        <f t="shared" ref="L6:L8" si="4">J6/K6</f>
        <v>0.80278857972242523</v>
      </c>
      <c r="M6" s="5">
        <v>6.4591700000000003</v>
      </c>
      <c r="N6" s="5">
        <f>N4/B6</f>
        <v>2.58645234375</v>
      </c>
      <c r="O6" s="6">
        <f>'Strong MPI'!C5/M6</f>
        <v>12.813794187178848</v>
      </c>
      <c r="P6" s="6">
        <f t="shared" si="2"/>
        <v>32</v>
      </c>
      <c r="Q6" s="22">
        <f t="shared" ref="Q6:Q7" si="5">O6/P6</f>
        <v>0.400431068349339</v>
      </c>
    </row>
    <row r="7" spans="1:17" ht="16" x14ac:dyDescent="0.4">
      <c r="A7" s="24"/>
      <c r="B7" s="17">
        <v>8</v>
      </c>
      <c r="C7" s="4">
        <v>5.0351224999999999</v>
      </c>
      <c r="D7" s="5">
        <f>D4/B7</f>
        <v>5.1729046875</v>
      </c>
      <c r="E7" s="6">
        <f>'Strong MPI'!C5/C7</f>
        <v>16.437827480860694</v>
      </c>
      <c r="F7" s="6">
        <f t="shared" si="3"/>
        <v>16</v>
      </c>
      <c r="G7" s="22">
        <f t="shared" si="0"/>
        <v>1.0273642175537934</v>
      </c>
      <c r="H7" s="5">
        <v>2.6307100000000001</v>
      </c>
      <c r="I7" s="5">
        <f>I4/B7</f>
        <v>2.58645234375</v>
      </c>
      <c r="J7" s="6">
        <f>'Strong MPI'!C5/H7</f>
        <v>31.461649136544885</v>
      </c>
      <c r="K7" s="6">
        <f t="shared" si="1"/>
        <v>32</v>
      </c>
      <c r="L7" s="22">
        <f t="shared" si="4"/>
        <v>0.98317653551702766</v>
      </c>
      <c r="M7" s="5">
        <v>1.51515</v>
      </c>
      <c r="N7" s="5">
        <f>N4/B7</f>
        <v>1.293226171875</v>
      </c>
      <c r="O7" s="6">
        <f>'Strong MPI'!C5/M7</f>
        <v>54.625928125928127</v>
      </c>
      <c r="P7" s="6">
        <f t="shared" si="2"/>
        <v>64</v>
      </c>
      <c r="Q7" s="22">
        <f t="shared" si="5"/>
        <v>0.85353012696762698</v>
      </c>
    </row>
    <row r="8" spans="1:17" ht="16" x14ac:dyDescent="0.4">
      <c r="A8" s="24"/>
      <c r="B8" s="4">
        <v>16</v>
      </c>
      <c r="C8" s="49">
        <v>49.744900000000001</v>
      </c>
      <c r="D8" s="5">
        <f>D4/B8</f>
        <v>2.58645234375</v>
      </c>
      <c r="E8" s="6">
        <f>'Strong MPI'!C5/C8</f>
        <v>1.6638183009715568</v>
      </c>
      <c r="F8" s="6">
        <f t="shared" si="3"/>
        <v>32</v>
      </c>
      <c r="G8" s="22">
        <f t="shared" si="0"/>
        <v>5.199432190536115E-2</v>
      </c>
      <c r="H8" s="5">
        <v>47.2241</v>
      </c>
      <c r="I8" s="5">
        <f>I4/B8</f>
        <v>1.293226171875</v>
      </c>
      <c r="J8" s="6">
        <f>'Strong MPI'!C5/H8</f>
        <v>1.7526321306282173</v>
      </c>
      <c r="K8" s="6">
        <f t="shared" si="1"/>
        <v>64</v>
      </c>
      <c r="L8" s="22">
        <f t="shared" si="4"/>
        <v>2.7384877041065896E-2</v>
      </c>
      <c r="M8" s="31"/>
      <c r="N8" s="31"/>
      <c r="O8" s="32"/>
      <c r="P8" s="32"/>
      <c r="Q8" s="33"/>
    </row>
    <row r="9" spans="1:17" ht="16.5" thickBot="1" x14ac:dyDescent="0.45">
      <c r="A9" s="24"/>
      <c r="B9" s="18">
        <v>32</v>
      </c>
      <c r="C9" s="8">
        <v>94.252200000000002</v>
      </c>
      <c r="D9" s="9">
        <f>D4/B9</f>
        <v>1.293226171875</v>
      </c>
      <c r="E9" s="10">
        <f>'Strong MPI'!C5/C9</f>
        <v>0.8781383882816528</v>
      </c>
      <c r="F9" s="10">
        <f>B9*2</f>
        <v>64</v>
      </c>
      <c r="G9" s="23">
        <f t="shared" si="0"/>
        <v>1.3720912316900825E-2</v>
      </c>
      <c r="H9" s="29"/>
      <c r="I9" s="29"/>
      <c r="J9" s="29"/>
      <c r="K9" s="29"/>
      <c r="L9" s="30"/>
      <c r="M9" s="34"/>
      <c r="N9" s="34"/>
      <c r="O9" s="35"/>
      <c r="P9" s="35"/>
      <c r="Q9" s="36"/>
    </row>
  </sheetData>
  <mergeCells count="3">
    <mergeCell ref="C2:G2"/>
    <mergeCell ref="H2:L2"/>
    <mergeCell ref="M2:Q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E532-4D8A-48C3-AD81-3AEA73E53A3E}">
  <sheetPr>
    <tabColor rgb="FF92D050"/>
  </sheetPr>
  <dimension ref="A1:G57"/>
  <sheetViews>
    <sheetView zoomScale="64" zoomScaleNormal="100" workbookViewId="0">
      <selection activeCell="J9" sqref="J9"/>
    </sheetView>
  </sheetViews>
  <sheetFormatPr baseColWidth="10" defaultColWidth="8.7265625" defaultRowHeight="14.5" x14ac:dyDescent="0.35"/>
  <cols>
    <col min="2" max="4" width="16.81640625" customWidth="1"/>
    <col min="5" max="5" width="16.81640625" style="3" customWidth="1"/>
    <col min="6" max="6" width="16.81640625" customWidth="1"/>
  </cols>
  <sheetData>
    <row r="1" spans="1:6" ht="15" thickBot="1" x14ac:dyDescent="0.4">
      <c r="C1" s="1"/>
      <c r="D1" s="1"/>
      <c r="E1" s="2"/>
      <c r="F1" s="1"/>
    </row>
    <row r="2" spans="1:6" ht="30" customHeight="1" thickBot="1" x14ac:dyDescent="0.5">
      <c r="B2" s="20"/>
      <c r="C2" s="51" t="s">
        <v>13</v>
      </c>
      <c r="D2" s="53"/>
      <c r="E2" s="57" t="s">
        <v>12</v>
      </c>
      <c r="F2" s="59"/>
    </row>
    <row r="3" spans="1:6" ht="45" customHeight="1" thickBot="1" x14ac:dyDescent="0.4">
      <c r="A3" s="24"/>
      <c r="B3" s="28" t="s">
        <v>5</v>
      </c>
      <c r="C3" s="37" t="s">
        <v>2</v>
      </c>
      <c r="D3" s="39" t="s">
        <v>11</v>
      </c>
      <c r="E3" s="16" t="s">
        <v>2</v>
      </c>
      <c r="F3" s="19" t="s">
        <v>11</v>
      </c>
    </row>
    <row r="4" spans="1:6" ht="16" x14ac:dyDescent="0.4">
      <c r="A4" s="24"/>
      <c r="B4" s="17">
        <v>1</v>
      </c>
      <c r="C4" s="5">
        <v>13.195</v>
      </c>
      <c r="D4" s="22">
        <f>C4/C4</f>
        <v>1</v>
      </c>
      <c r="E4" s="5">
        <v>13.228260000000001</v>
      </c>
      <c r="F4" s="22">
        <f>E4/E4</f>
        <v>1</v>
      </c>
    </row>
    <row r="5" spans="1:6" ht="16" x14ac:dyDescent="0.4">
      <c r="A5" s="24"/>
      <c r="B5" s="17">
        <v>2</v>
      </c>
      <c r="C5" s="5">
        <v>30.727219999999999</v>
      </c>
      <c r="D5" s="22">
        <f>C4/C5</f>
        <v>0.42942381380417755</v>
      </c>
      <c r="E5" s="5">
        <v>17.96048</v>
      </c>
      <c r="F5" s="22">
        <f>E4/E5</f>
        <v>0.73652040479987169</v>
      </c>
    </row>
    <row r="6" spans="1:6" ht="16" x14ac:dyDescent="0.4">
      <c r="A6" s="24"/>
      <c r="B6" s="17">
        <v>4</v>
      </c>
      <c r="C6" s="5">
        <v>48.138280000000002</v>
      </c>
      <c r="D6" s="22">
        <f>C4/C6</f>
        <v>0.27410617911566426</v>
      </c>
      <c r="E6" s="5">
        <v>26.319099999999999</v>
      </c>
      <c r="F6" s="22">
        <f>E4/E6</f>
        <v>0.50261065158003126</v>
      </c>
    </row>
    <row r="7" spans="1:6" ht="16" x14ac:dyDescent="0.4">
      <c r="A7" s="24"/>
      <c r="B7" s="17">
        <v>8</v>
      </c>
      <c r="C7" s="5">
        <v>92.040300000000002</v>
      </c>
      <c r="D7" s="22">
        <f>C4/C7</f>
        <v>0.14336111464217305</v>
      </c>
      <c r="E7" s="5">
        <v>58.044020000000003</v>
      </c>
      <c r="F7" s="22">
        <f>E4/E7</f>
        <v>0.22790047967042945</v>
      </c>
    </row>
    <row r="8" spans="1:6" ht="16" x14ac:dyDescent="0.4">
      <c r="A8" s="24"/>
      <c r="B8" s="17">
        <v>16</v>
      </c>
      <c r="C8" s="5">
        <v>167.1386</v>
      </c>
      <c r="D8" s="22">
        <f>C4/C8</f>
        <v>7.8946455217406397E-2</v>
      </c>
      <c r="E8" s="5">
        <v>107.8432</v>
      </c>
      <c r="F8" s="22">
        <f>E4/E8</f>
        <v>0.12266197590575949</v>
      </c>
    </row>
    <row r="9" spans="1:6" ht="16" x14ac:dyDescent="0.4">
      <c r="A9" s="24"/>
      <c r="B9" s="17">
        <v>32</v>
      </c>
      <c r="C9" s="5">
        <v>254.89240000000001</v>
      </c>
      <c r="D9" s="22">
        <f>C4/C9</f>
        <v>5.1766941658519437E-2</v>
      </c>
      <c r="E9" s="5">
        <v>226.42859999999999</v>
      </c>
      <c r="F9" s="22">
        <f>E4/E9</f>
        <v>5.8421330167655508E-2</v>
      </c>
    </row>
    <row r="10" spans="1:6" ht="16.5" thickBot="1" x14ac:dyDescent="0.45">
      <c r="A10" s="24"/>
      <c r="B10" s="18">
        <v>64</v>
      </c>
      <c r="C10" s="9">
        <v>496.21600000000001</v>
      </c>
      <c r="D10" s="23">
        <f>C4/C10</f>
        <v>2.659124252341722E-2</v>
      </c>
      <c r="E10" s="9">
        <v>495.38279999999997</v>
      </c>
      <c r="F10" s="23">
        <f>E4/E10</f>
        <v>2.670310717287722E-2</v>
      </c>
    </row>
    <row r="48" spans="4:7" ht="15" thickBot="1" x14ac:dyDescent="0.4">
      <c r="D48" s="1"/>
      <c r="E48" s="1"/>
      <c r="F48" s="2"/>
      <c r="G48" s="1"/>
    </row>
    <row r="49" spans="2:7" ht="19" thickBot="1" x14ac:dyDescent="0.5">
      <c r="C49" s="20"/>
      <c r="D49" s="51" t="s">
        <v>13</v>
      </c>
      <c r="E49" s="53"/>
      <c r="F49" s="57" t="s">
        <v>12</v>
      </c>
      <c r="G49" s="59"/>
    </row>
    <row r="50" spans="2:7" ht="64.5" thickBot="1" x14ac:dyDescent="0.4">
      <c r="B50" s="24"/>
      <c r="C50" s="28" t="s">
        <v>5</v>
      </c>
      <c r="D50" s="37" t="s">
        <v>2</v>
      </c>
      <c r="E50" s="39" t="s">
        <v>11</v>
      </c>
      <c r="F50" s="16" t="s">
        <v>2</v>
      </c>
      <c r="G50" s="19" t="s">
        <v>11</v>
      </c>
    </row>
    <row r="51" spans="2:7" ht="16" x14ac:dyDescent="0.4">
      <c r="B51" s="24"/>
      <c r="C51" s="17">
        <v>1</v>
      </c>
      <c r="D51" s="5">
        <v>53.816000000000003</v>
      </c>
      <c r="E51" s="22">
        <f>D51/D51</f>
        <v>1</v>
      </c>
      <c r="F51" s="5">
        <v>53.811999999999998</v>
      </c>
      <c r="G51" s="22">
        <v>1</v>
      </c>
    </row>
    <row r="52" spans="2:7" ht="16" x14ac:dyDescent="0.4">
      <c r="B52" s="24"/>
      <c r="C52" s="17">
        <v>2</v>
      </c>
      <c r="D52" s="5">
        <v>70.491</v>
      </c>
      <c r="E52" s="22">
        <f>D51/D52</f>
        <v>0.76344497879161888</v>
      </c>
      <c r="F52" s="5">
        <v>67.864999999999995</v>
      </c>
      <c r="G52" s="22">
        <f>F51/F52</f>
        <v>0.79292713475281817</v>
      </c>
    </row>
    <row r="53" spans="2:7" ht="16" x14ac:dyDescent="0.4">
      <c r="B53" s="24"/>
      <c r="C53" s="17">
        <v>4</v>
      </c>
      <c r="D53" s="5">
        <v>110.785</v>
      </c>
      <c r="E53" s="22">
        <f>D51/D53</f>
        <v>0.48576973416978836</v>
      </c>
      <c r="F53" s="5">
        <v>106.768</v>
      </c>
      <c r="G53" s="22">
        <f>F51/F53</f>
        <v>0.50400869174284424</v>
      </c>
    </row>
    <row r="54" spans="2:7" ht="16" x14ac:dyDescent="0.4">
      <c r="B54" s="24"/>
      <c r="C54" s="17">
        <v>8</v>
      </c>
      <c r="D54" s="5">
        <v>216.523</v>
      </c>
      <c r="E54" s="22">
        <f>D51/D54</f>
        <v>0.24854634380643167</v>
      </c>
      <c r="F54" s="5">
        <v>216.291</v>
      </c>
      <c r="G54" s="22">
        <f>F51/F54</f>
        <v>0.24879444822022181</v>
      </c>
    </row>
    <row r="55" spans="2:7" ht="16" x14ac:dyDescent="0.4">
      <c r="B55" s="24"/>
      <c r="C55" s="17">
        <v>16</v>
      </c>
      <c r="D55" s="5">
        <v>494.69499999999999</v>
      </c>
      <c r="E55" s="22">
        <f>D51/D55</f>
        <v>0.10878622181344061</v>
      </c>
      <c r="F55" s="5">
        <v>384.27330000000001</v>
      </c>
      <c r="G55" s="22">
        <f>F51/F55</f>
        <v>0.14003575059729623</v>
      </c>
    </row>
    <row r="56" spans="2:7" ht="16" x14ac:dyDescent="0.4">
      <c r="B56" s="24"/>
      <c r="C56" s="17">
        <v>32</v>
      </c>
      <c r="D56" s="5">
        <v>986.30899999999997</v>
      </c>
      <c r="E56" s="22">
        <f>D51/D56</f>
        <v>5.4563022338841076E-2</v>
      </c>
      <c r="F56" s="5">
        <v>789.94799999999998</v>
      </c>
      <c r="G56" s="22">
        <f>F51/F56</f>
        <v>6.8120939606151287E-2</v>
      </c>
    </row>
    <row r="57" spans="2:7" ht="16.5" thickBot="1" x14ac:dyDescent="0.45">
      <c r="B57" s="24"/>
      <c r="C57" s="18">
        <v>64</v>
      </c>
      <c r="D57" s="9">
        <v>1963.213</v>
      </c>
      <c r="E57" s="23">
        <f>D51/D57</f>
        <v>2.7412206418763529E-2</v>
      </c>
      <c r="F57" s="9">
        <v>1952.7070000000001</v>
      </c>
      <c r="G57" s="23">
        <f>F51/F57</f>
        <v>2.7557641776262385E-2</v>
      </c>
    </row>
  </sheetData>
  <mergeCells count="4">
    <mergeCell ref="C2:D2"/>
    <mergeCell ref="E2:F2"/>
    <mergeCell ref="D49:E49"/>
    <mergeCell ref="F49:G4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9564-1E6C-4AAE-878A-0E7D07362CD2}">
  <sheetPr>
    <tabColor rgb="FF00B0F0"/>
  </sheetPr>
  <dimension ref="A1:F55"/>
  <sheetViews>
    <sheetView zoomScale="56" zoomScaleNormal="100" workbookViewId="0">
      <selection activeCell="D46" sqref="D46:E55"/>
    </sheetView>
  </sheetViews>
  <sheetFormatPr baseColWidth="10" defaultColWidth="8.81640625" defaultRowHeight="14.5" x14ac:dyDescent="0.35"/>
  <cols>
    <col min="2" max="4" width="16.81640625" customWidth="1"/>
    <col min="5" max="5" width="16.81640625" style="3" customWidth="1"/>
    <col min="6" max="6" width="16.81640625" customWidth="1"/>
  </cols>
  <sheetData>
    <row r="1" spans="1:6" ht="15" thickBot="1" x14ac:dyDescent="0.4">
      <c r="C1" s="1"/>
      <c r="D1" s="1"/>
      <c r="E1" s="2"/>
      <c r="F1" s="1"/>
    </row>
    <row r="2" spans="1:6" ht="30" customHeight="1" thickBot="1" x14ac:dyDescent="0.5">
      <c r="B2" s="20"/>
      <c r="C2" s="60" t="s">
        <v>13</v>
      </c>
      <c r="D2" s="61"/>
    </row>
    <row r="3" spans="1:6" ht="45" customHeight="1" thickBot="1" x14ac:dyDescent="0.4">
      <c r="A3" s="24"/>
      <c r="B3" s="45" t="s">
        <v>18</v>
      </c>
      <c r="C3" s="37" t="s">
        <v>2</v>
      </c>
      <c r="D3" s="39" t="s">
        <v>11</v>
      </c>
    </row>
    <row r="4" spans="1:6" ht="16" x14ac:dyDescent="0.4">
      <c r="A4" s="24"/>
      <c r="B4" s="42">
        <v>1</v>
      </c>
      <c r="C4" s="4">
        <v>13.062200000000001</v>
      </c>
      <c r="D4" s="22">
        <f>C4/C4</f>
        <v>1</v>
      </c>
    </row>
    <row r="5" spans="1:6" ht="16" x14ac:dyDescent="0.4">
      <c r="A5" s="24"/>
      <c r="B5" s="43">
        <v>2</v>
      </c>
      <c r="C5" s="4">
        <v>17.616099999999999</v>
      </c>
      <c r="D5" s="22">
        <f>C4/C5</f>
        <v>0.74149215774206556</v>
      </c>
    </row>
    <row r="6" spans="1:6" ht="16" x14ac:dyDescent="0.4">
      <c r="A6" s="24"/>
      <c r="B6" s="43">
        <v>4</v>
      </c>
      <c r="C6" s="4">
        <v>12.9846</v>
      </c>
      <c r="D6" s="22">
        <f>C4/C6</f>
        <v>1.005976310398472</v>
      </c>
    </row>
    <row r="7" spans="1:6" ht="16" x14ac:dyDescent="0.4">
      <c r="A7" s="24"/>
      <c r="B7" s="43">
        <v>8</v>
      </c>
      <c r="C7" s="4">
        <v>13.7319</v>
      </c>
      <c r="D7" s="22">
        <f>C4/C7</f>
        <v>0.95123034685658947</v>
      </c>
    </row>
    <row r="8" spans="1:6" ht="16" x14ac:dyDescent="0.4">
      <c r="A8" s="24"/>
      <c r="B8" s="43">
        <v>16</v>
      </c>
      <c r="C8" s="4">
        <v>15.492599999999999</v>
      </c>
      <c r="D8" s="22">
        <f>C4/C8</f>
        <v>0.84312510488878567</v>
      </c>
    </row>
    <row r="9" spans="1:6" ht="16" x14ac:dyDescent="0.4">
      <c r="A9" s="24"/>
      <c r="B9" s="43">
        <v>32</v>
      </c>
      <c r="C9" s="4">
        <v>26.883199999999999</v>
      </c>
      <c r="D9" s="22">
        <f>C4/C9</f>
        <v>0.48588709677419362</v>
      </c>
    </row>
    <row r="10" spans="1:6" ht="16" x14ac:dyDescent="0.4">
      <c r="A10" s="24"/>
      <c r="B10" s="43">
        <v>64</v>
      </c>
      <c r="C10" s="4">
        <v>54.066200000000002</v>
      </c>
      <c r="D10" s="22">
        <f>C4/C10</f>
        <v>0.24159641328593465</v>
      </c>
    </row>
    <row r="11" spans="1:6" ht="16.5" thickBot="1" x14ac:dyDescent="0.45">
      <c r="A11" s="24"/>
      <c r="B11" s="44">
        <v>128</v>
      </c>
      <c r="C11" s="8">
        <v>20</v>
      </c>
      <c r="D11" s="23">
        <f>C4/C11</f>
        <v>0.65311000000000008</v>
      </c>
    </row>
    <row r="46" spans="5:5" x14ac:dyDescent="0.35">
      <c r="E46"/>
    </row>
    <row r="47" spans="5:5" x14ac:dyDescent="0.35">
      <c r="E47"/>
    </row>
    <row r="48" spans="5:5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</sheetData>
  <mergeCells count="1">
    <mergeCell ref="C2:D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B1DD-E39F-48FD-94EF-5C701A279DF2}">
  <sheetPr>
    <tabColor rgb="FF7030A0"/>
  </sheetPr>
  <dimension ref="A1:H10"/>
  <sheetViews>
    <sheetView topLeftCell="A3" zoomScale="60" zoomScaleNormal="100" workbookViewId="0">
      <selection activeCell="G9" sqref="G9"/>
    </sheetView>
  </sheetViews>
  <sheetFormatPr baseColWidth="10" defaultColWidth="8.81640625" defaultRowHeight="14.5" x14ac:dyDescent="0.35"/>
  <cols>
    <col min="2" max="2" width="16.81640625" customWidth="1"/>
    <col min="3" max="6" width="15.81640625" customWidth="1"/>
    <col min="7" max="7" width="15.81640625" style="3" customWidth="1"/>
    <col min="8" max="8" width="15.81640625" customWidth="1"/>
  </cols>
  <sheetData>
    <row r="1" spans="1:8" ht="15" thickBot="1" x14ac:dyDescent="0.4">
      <c r="E1" s="1"/>
      <c r="F1" s="1"/>
    </row>
    <row r="2" spans="1:8" ht="30" customHeight="1" thickBot="1" x14ac:dyDescent="0.5">
      <c r="B2" s="20"/>
      <c r="C2" s="51" t="s">
        <v>8</v>
      </c>
      <c r="D2" s="53"/>
      <c r="E2" s="54" t="s">
        <v>9</v>
      </c>
      <c r="F2" s="56"/>
      <c r="G2" s="57" t="s">
        <v>10</v>
      </c>
      <c r="H2" s="59"/>
    </row>
    <row r="3" spans="1:8" ht="45" customHeight="1" thickBot="1" x14ac:dyDescent="0.4">
      <c r="A3" s="24"/>
      <c r="B3" s="28" t="s">
        <v>7</v>
      </c>
      <c r="C3" s="37" t="s">
        <v>2</v>
      </c>
      <c r="D3" s="39" t="s">
        <v>11</v>
      </c>
      <c r="E3" s="25" t="s">
        <v>2</v>
      </c>
      <c r="F3" s="27" t="s">
        <v>11</v>
      </c>
      <c r="G3" s="16" t="s">
        <v>2</v>
      </c>
      <c r="H3" s="19" t="s">
        <v>11</v>
      </c>
    </row>
    <row r="4" spans="1:8" ht="16" x14ac:dyDescent="0.4">
      <c r="A4" s="24"/>
      <c r="B4" s="17">
        <v>1</v>
      </c>
      <c r="C4" s="4">
        <v>27.9283</v>
      </c>
      <c r="D4" s="22">
        <f>C4/C4</f>
        <v>1</v>
      </c>
      <c r="E4" s="5">
        <v>54.374299999999998</v>
      </c>
      <c r="F4" s="22">
        <f>E4/E4</f>
        <v>1</v>
      </c>
      <c r="G4" s="5">
        <v>109.9502</v>
      </c>
      <c r="H4" s="21">
        <f>G4/G4</f>
        <v>1</v>
      </c>
    </row>
    <row r="5" spans="1:8" ht="16" x14ac:dyDescent="0.4">
      <c r="A5" s="24"/>
      <c r="B5" s="17">
        <v>2</v>
      </c>
      <c r="C5" s="4">
        <v>34.0608</v>
      </c>
      <c r="D5" s="22">
        <f>C4/C5</f>
        <v>0.81995431698609544</v>
      </c>
      <c r="E5" s="5">
        <v>67.715400000000002</v>
      </c>
      <c r="F5" s="22">
        <f>E4/E5</f>
        <v>0.80298277792053208</v>
      </c>
      <c r="G5" s="5">
        <v>132.13669999999999</v>
      </c>
      <c r="H5" s="22">
        <f>G4/G5</f>
        <v>0.83209433866594218</v>
      </c>
    </row>
    <row r="6" spans="1:8" ht="16" x14ac:dyDescent="0.4">
      <c r="A6" s="24"/>
      <c r="B6" s="17">
        <v>4</v>
      </c>
      <c r="C6" s="4">
        <v>34.138300000000001</v>
      </c>
      <c r="D6" s="22">
        <f>C4/C6</f>
        <v>0.81809287515781393</v>
      </c>
      <c r="E6" s="5">
        <v>109.3655</v>
      </c>
      <c r="F6" s="22">
        <f>E4/E6</f>
        <v>0.49717964074593907</v>
      </c>
      <c r="G6" s="5">
        <v>435.66809999999998</v>
      </c>
      <c r="H6" s="22">
        <f>G4/G6</f>
        <v>0.25237147268758031</v>
      </c>
    </row>
    <row r="7" spans="1:8" ht="16" x14ac:dyDescent="0.4">
      <c r="A7" s="24"/>
      <c r="B7" s="17">
        <v>8</v>
      </c>
      <c r="C7" s="4">
        <v>32.020699999999998</v>
      </c>
      <c r="D7" s="22">
        <f>C4/C7</f>
        <v>0.87219517374698252</v>
      </c>
      <c r="E7" s="5">
        <v>110.8036</v>
      </c>
      <c r="F7" s="22">
        <f>E4/E7</f>
        <v>0.49072683559017932</v>
      </c>
      <c r="G7" s="5">
        <v>440.1814</v>
      </c>
      <c r="H7" s="22">
        <f>G4/G7</f>
        <v>0.24978383911723664</v>
      </c>
    </row>
    <row r="8" spans="1:8" ht="16" x14ac:dyDescent="0.4">
      <c r="A8" s="24"/>
      <c r="B8" s="17">
        <v>16</v>
      </c>
      <c r="C8" s="4">
        <v>54.841900000000003</v>
      </c>
      <c r="D8" s="22">
        <f>C4/C8</f>
        <v>0.50925113827201463</v>
      </c>
      <c r="E8" s="5">
        <v>219.17310000000001</v>
      </c>
      <c r="F8" s="22">
        <f>E4/E8</f>
        <v>0.24808838310905854</v>
      </c>
      <c r="G8" s="5">
        <v>874.27629999999999</v>
      </c>
      <c r="H8" s="22">
        <f>+G4/G8</f>
        <v>0.12576138687506455</v>
      </c>
    </row>
    <row r="9" spans="1:8" ht="16" x14ac:dyDescent="0.4">
      <c r="A9" s="24"/>
      <c r="B9" s="17">
        <v>32</v>
      </c>
      <c r="C9" s="4">
        <v>67.715400000000002</v>
      </c>
      <c r="D9" s="22">
        <f>C4/C9</f>
        <v>0.41243646201602591</v>
      </c>
      <c r="E9" s="5">
        <v>399.65940000000001</v>
      </c>
      <c r="F9" s="22">
        <f>E4/E9</f>
        <v>0.1360515979356422</v>
      </c>
      <c r="G9" s="31"/>
      <c r="H9" s="33"/>
    </row>
    <row r="10" spans="1:8" ht="16.5" thickBot="1" x14ac:dyDescent="0.45">
      <c r="A10" s="24"/>
      <c r="B10" s="18">
        <v>64</v>
      </c>
      <c r="C10" s="8">
        <v>174.32409999999999</v>
      </c>
      <c r="D10" s="23">
        <f>C4/C10</f>
        <v>0.16020905887367268</v>
      </c>
      <c r="E10" s="29"/>
      <c r="F10" s="30"/>
      <c r="G10" s="34"/>
      <c r="H10" s="36"/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Strong OpenMP</vt:lpstr>
      <vt:lpstr>Strong MPI</vt:lpstr>
      <vt:lpstr>Strong Hybrid</vt:lpstr>
      <vt:lpstr>Weak OpenMP</vt:lpstr>
      <vt:lpstr>Weak MPI (2)</vt:lpstr>
      <vt:lpstr>Weak Hybrid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Louant Orian</dc:creator>
  <cp:lastModifiedBy>Olivier Mendolia</cp:lastModifiedBy>
  <dcterms:created xsi:type="dcterms:W3CDTF">2024-10-30T07:55:20Z</dcterms:created>
  <dcterms:modified xsi:type="dcterms:W3CDTF">2024-12-29T14:02:19Z</dcterms:modified>
</cp:coreProperties>
</file>