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dev\code\training\gboh-companion\battles\Lyginus\"/>
    </mc:Choice>
  </mc:AlternateContent>
  <xr:revisionPtr revIDLastSave="0" documentId="13_ncr:1_{234448A5-44DC-4017-B283-30430A96A8B5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Persian" sheetId="1" r:id="rId1"/>
    <sheet name="Macedonian" sheetId="2" r:id="rId2"/>
    <sheet name="Leaders" sheetId="3" r:id="rId3"/>
  </sheets>
  <calcPr calcId="191029"/>
  <pivotCaches>
    <pivotCache cacheId="1" r:id="rId4"/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7" i="1" l="1"/>
  <c r="M27" i="1" s="1"/>
  <c r="C12" i="3"/>
  <c r="M51" i="2"/>
  <c r="G51" i="2"/>
  <c r="F51" i="2"/>
  <c r="L2" i="2"/>
  <c r="L3" i="2"/>
  <c r="L4" i="2"/>
  <c r="M4" i="2" s="1"/>
  <c r="L5" i="2"/>
  <c r="L6" i="2"/>
  <c r="L7" i="2"/>
  <c r="L8" i="2"/>
  <c r="L9" i="2"/>
  <c r="M9" i="2" s="1"/>
  <c r="L10" i="2"/>
  <c r="L11" i="2"/>
  <c r="L12" i="2"/>
  <c r="M12" i="2" s="1"/>
  <c r="L13" i="2"/>
  <c r="L14" i="2"/>
  <c r="L15" i="2"/>
  <c r="L16" i="2"/>
  <c r="L17" i="2"/>
  <c r="M17" i="2" s="1"/>
  <c r="L18" i="2"/>
  <c r="L19" i="2"/>
  <c r="L20" i="2"/>
  <c r="M20" i="2" s="1"/>
  <c r="L21" i="2"/>
  <c r="L22" i="2"/>
  <c r="L23" i="2"/>
  <c r="L24" i="2"/>
  <c r="L25" i="2"/>
  <c r="M25" i="2" s="1"/>
  <c r="L26" i="2"/>
  <c r="L27" i="2"/>
  <c r="L28" i="2"/>
  <c r="M28" i="2" s="1"/>
  <c r="L29" i="2"/>
  <c r="L30" i="2"/>
  <c r="L31" i="2"/>
  <c r="L32" i="2"/>
  <c r="L33" i="2"/>
  <c r="M33" i="2" s="1"/>
  <c r="L34" i="2"/>
  <c r="L35" i="2"/>
  <c r="L36" i="2"/>
  <c r="M36" i="2" s="1"/>
  <c r="L37" i="2"/>
  <c r="L38" i="2"/>
  <c r="L39" i="2"/>
  <c r="L40" i="2"/>
  <c r="L41" i="2"/>
  <c r="M41" i="2" s="1"/>
  <c r="L42" i="2"/>
  <c r="L43" i="2"/>
  <c r="L45" i="2"/>
  <c r="L46" i="2"/>
  <c r="L47" i="2"/>
  <c r="L48" i="2"/>
  <c r="L49" i="2"/>
  <c r="M49" i="2" s="1"/>
  <c r="L44" i="2"/>
  <c r="M44" i="2" s="1"/>
  <c r="M3" i="2"/>
  <c r="M5" i="2"/>
  <c r="M6" i="2"/>
  <c r="M7" i="2"/>
  <c r="M8" i="2"/>
  <c r="M10" i="2"/>
  <c r="M11" i="2"/>
  <c r="M13" i="2"/>
  <c r="M14" i="2"/>
  <c r="M15" i="2"/>
  <c r="M16" i="2"/>
  <c r="M18" i="2"/>
  <c r="M19" i="2"/>
  <c r="M21" i="2"/>
  <c r="M22" i="2"/>
  <c r="M23" i="2"/>
  <c r="M24" i="2"/>
  <c r="M26" i="2"/>
  <c r="M27" i="2"/>
  <c r="M29" i="2"/>
  <c r="M30" i="2"/>
  <c r="M31" i="2"/>
  <c r="M32" i="2"/>
  <c r="M34" i="2"/>
  <c r="M35" i="2"/>
  <c r="M37" i="2"/>
  <c r="M38" i="2"/>
  <c r="M39" i="2"/>
  <c r="M40" i="2"/>
  <c r="M42" i="2"/>
  <c r="M43" i="2"/>
  <c r="M45" i="2"/>
  <c r="M46" i="2"/>
  <c r="M47" i="2"/>
  <c r="M48" i="2"/>
  <c r="M2" i="2"/>
  <c r="L2" i="1"/>
  <c r="M2" i="1" s="1"/>
  <c r="L3" i="1"/>
  <c r="M3" i="1" s="1"/>
  <c r="L4" i="1"/>
  <c r="M4" i="1" s="1"/>
  <c r="L5" i="1"/>
  <c r="L6" i="1"/>
  <c r="L7" i="1"/>
  <c r="M7" i="1" s="1"/>
  <c r="L8" i="1"/>
  <c r="M8" i="1" s="1"/>
  <c r="L9" i="1"/>
  <c r="M9" i="1" s="1"/>
  <c r="L10" i="1"/>
  <c r="M10" i="1" s="1"/>
  <c r="L11" i="1"/>
  <c r="L12" i="1"/>
  <c r="M12" i="1" s="1"/>
  <c r="L13" i="1"/>
  <c r="L14" i="1"/>
  <c r="L15" i="1"/>
  <c r="M15" i="1" s="1"/>
  <c r="L16" i="1"/>
  <c r="M16" i="1" s="1"/>
  <c r="L17" i="1"/>
  <c r="M17" i="1" s="1"/>
  <c r="L18" i="1"/>
  <c r="M18" i="1" s="1"/>
  <c r="L19" i="1"/>
  <c r="L20" i="1"/>
  <c r="L21" i="1"/>
  <c r="M21" i="1" s="1"/>
  <c r="L22" i="1"/>
  <c r="L23" i="1"/>
  <c r="M23" i="1" s="1"/>
  <c r="D16" i="3"/>
  <c r="B16" i="3"/>
  <c r="D13" i="3"/>
  <c r="D14" i="3"/>
  <c r="D12" i="3"/>
  <c r="C13" i="3"/>
  <c r="C14" i="3"/>
  <c r="D10" i="3"/>
  <c r="B10" i="3"/>
  <c r="D3" i="3"/>
  <c r="D4" i="3"/>
  <c r="D5" i="3"/>
  <c r="D6" i="3"/>
  <c r="D7" i="3"/>
  <c r="D8" i="3"/>
  <c r="C3" i="3"/>
  <c r="C4" i="3"/>
  <c r="C5" i="3"/>
  <c r="C6" i="3"/>
  <c r="C7" i="3"/>
  <c r="C8" i="3"/>
  <c r="D2" i="3"/>
  <c r="C2" i="3"/>
  <c r="L70" i="1"/>
  <c r="L71" i="1"/>
  <c r="L72" i="1"/>
  <c r="L73" i="1"/>
  <c r="M73" i="1" s="1"/>
  <c r="L74" i="1"/>
  <c r="L75" i="1"/>
  <c r="L76" i="1"/>
  <c r="M76" i="1" s="1"/>
  <c r="L77" i="1"/>
  <c r="M77" i="1" s="1"/>
  <c r="L78" i="1"/>
  <c r="L79" i="1"/>
  <c r="L80" i="1"/>
  <c r="M80" i="1" s="1"/>
  <c r="L81" i="1"/>
  <c r="M81" i="1" s="1"/>
  <c r="L82" i="1"/>
  <c r="L83" i="1"/>
  <c r="L84" i="1"/>
  <c r="M84" i="1" s="1"/>
  <c r="L85" i="1"/>
  <c r="M85" i="1" s="1"/>
  <c r="L86" i="1"/>
  <c r="M86" i="1" s="1"/>
  <c r="L87" i="1"/>
  <c r="L88" i="1"/>
  <c r="L89" i="1"/>
  <c r="M89" i="1" s="1"/>
  <c r="L90" i="1"/>
  <c r="L91" i="1"/>
  <c r="L92" i="1"/>
  <c r="L93" i="1"/>
  <c r="L94" i="1"/>
  <c r="M94" i="1" s="1"/>
  <c r="L95" i="1"/>
  <c r="L96" i="1"/>
  <c r="L97" i="1"/>
  <c r="M97" i="1" s="1"/>
  <c r="L98" i="1"/>
  <c r="L99" i="1"/>
  <c r="L100" i="1"/>
  <c r="L101" i="1"/>
  <c r="M101" i="1" s="1"/>
  <c r="L102" i="1"/>
  <c r="M102" i="1" s="1"/>
  <c r="L103" i="1"/>
  <c r="L104" i="1"/>
  <c r="L105" i="1"/>
  <c r="M105" i="1" s="1"/>
  <c r="L106" i="1"/>
  <c r="L107" i="1"/>
  <c r="L108" i="1"/>
  <c r="L109" i="1"/>
  <c r="M109" i="1" s="1"/>
  <c r="L110" i="1"/>
  <c r="M110" i="1" s="1"/>
  <c r="L111" i="1"/>
  <c r="L112" i="1"/>
  <c r="L113" i="1"/>
  <c r="L114" i="1"/>
  <c r="L115" i="1"/>
  <c r="L116" i="1"/>
  <c r="L117" i="1"/>
  <c r="M117" i="1" s="1"/>
  <c r="L118" i="1"/>
  <c r="M118" i="1" s="1"/>
  <c r="L119" i="1"/>
  <c r="L120" i="1"/>
  <c r="L121" i="1"/>
  <c r="M121" i="1" s="1"/>
  <c r="L122" i="1"/>
  <c r="L123" i="1"/>
  <c r="L25" i="1"/>
  <c r="M25" i="1" s="1"/>
  <c r="L26" i="1"/>
  <c r="M26" i="1" s="1"/>
  <c r="L28" i="1"/>
  <c r="M28" i="1" s="1"/>
  <c r="L29" i="1"/>
  <c r="M29" i="1" s="1"/>
  <c r="L30" i="1"/>
  <c r="L31" i="1"/>
  <c r="M31" i="1" s="1"/>
  <c r="L32" i="1"/>
  <c r="M32" i="1" s="1"/>
  <c r="L33" i="1"/>
  <c r="M33" i="1" s="1"/>
  <c r="L34" i="1"/>
  <c r="L35" i="1"/>
  <c r="M35" i="1" s="1"/>
  <c r="L36" i="1"/>
  <c r="M36" i="1" s="1"/>
  <c r="L37" i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L45" i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L54" i="1"/>
  <c r="L55" i="1"/>
  <c r="L56" i="1"/>
  <c r="L57" i="1"/>
  <c r="L58" i="1"/>
  <c r="M58" i="1" s="1"/>
  <c r="L59" i="1"/>
  <c r="L60" i="1"/>
  <c r="L61" i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24" i="1"/>
  <c r="M24" i="1" s="1"/>
  <c r="F126" i="1"/>
  <c r="G126" i="1"/>
  <c r="M20" i="1"/>
  <c r="M34" i="1"/>
  <c r="M37" i="1"/>
  <c r="M45" i="1"/>
  <c r="M53" i="1"/>
  <c r="M59" i="1"/>
  <c r="M61" i="1"/>
  <c r="M74" i="1"/>
  <c r="M75" i="1"/>
  <c r="M82" i="1"/>
  <c r="M83" i="1"/>
  <c r="M90" i="1"/>
  <c r="M91" i="1"/>
  <c r="M93" i="1"/>
  <c r="M98" i="1"/>
  <c r="M99" i="1"/>
  <c r="M106" i="1"/>
  <c r="M107" i="1"/>
  <c r="M114" i="1"/>
  <c r="M115" i="1"/>
  <c r="M122" i="1"/>
  <c r="M123" i="1"/>
  <c r="M5" i="1"/>
  <c r="M6" i="1"/>
  <c r="M11" i="1"/>
  <c r="M13" i="1"/>
  <c r="M14" i="1"/>
  <c r="M19" i="1"/>
  <c r="M22" i="1"/>
  <c r="M30" i="1"/>
  <c r="M44" i="1"/>
  <c r="M54" i="1"/>
  <c r="M55" i="1"/>
  <c r="M56" i="1"/>
  <c r="M57" i="1"/>
  <c r="M60" i="1"/>
  <c r="M70" i="1"/>
  <c r="M71" i="1"/>
  <c r="M72" i="1"/>
  <c r="M78" i="1"/>
  <c r="M79" i="1"/>
  <c r="M87" i="1"/>
  <c r="M88" i="1"/>
  <c r="M92" i="1"/>
  <c r="M95" i="1"/>
  <c r="M96" i="1"/>
  <c r="M100" i="1"/>
  <c r="M103" i="1"/>
  <c r="M104" i="1"/>
  <c r="M108" i="1"/>
  <c r="M111" i="1"/>
  <c r="M112" i="1"/>
  <c r="M113" i="1"/>
  <c r="M116" i="1"/>
  <c r="M119" i="1"/>
  <c r="M120" i="1"/>
  <c r="M126" i="1" l="1"/>
  <c r="E20" i="2"/>
  <c r="E9" i="2"/>
  <c r="E10" i="2"/>
  <c r="E8" i="2"/>
  <c r="E49" i="2"/>
  <c r="E48" i="2"/>
  <c r="E47" i="2"/>
  <c r="E46" i="2"/>
  <c r="E45" i="2"/>
  <c r="E38" i="2" l="1"/>
  <c r="E39" i="2"/>
  <c r="E40" i="2"/>
  <c r="E37" i="2"/>
  <c r="E21" i="2" l="1"/>
  <c r="E32" i="2"/>
  <c r="E33" i="2"/>
  <c r="E34" i="2"/>
  <c r="E35" i="2"/>
  <c r="E36" i="2"/>
  <c r="E26" i="2"/>
  <c r="E27" i="2"/>
  <c r="E28" i="2"/>
  <c r="E29" i="2"/>
  <c r="E30" i="2"/>
  <c r="E15" i="2"/>
  <c r="E16" i="2"/>
  <c r="E17" i="2"/>
  <c r="E18" i="2"/>
  <c r="E19" i="2"/>
  <c r="E14" i="2"/>
  <c r="E12" i="2"/>
  <c r="E13" i="2"/>
  <c r="E11" i="2"/>
  <c r="E3" i="2"/>
  <c r="E4" i="2"/>
  <c r="E5" i="2"/>
  <c r="E6" i="2"/>
  <c r="E7" i="2"/>
  <c r="E2" i="2"/>
</calcChain>
</file>

<file path=xl/sharedStrings.xml><?xml version="1.0" encoding="utf-8"?>
<sst xmlns="http://schemas.openxmlformats.org/spreadsheetml/2006/main" count="314" uniqueCount="109">
  <si>
    <t>Kind</t>
  </si>
  <si>
    <t>Subclass</t>
  </si>
  <si>
    <t>Origin</t>
  </si>
  <si>
    <t>Number</t>
  </si>
  <si>
    <t>Unit code</t>
  </si>
  <si>
    <t>TQ</t>
  </si>
  <si>
    <t>Size</t>
  </si>
  <si>
    <t>Missile</t>
  </si>
  <si>
    <t>LC</t>
  </si>
  <si>
    <t>J</t>
  </si>
  <si>
    <t>LI</t>
  </si>
  <si>
    <t>HC</t>
  </si>
  <si>
    <t>HI</t>
  </si>
  <si>
    <t>PH</t>
  </si>
  <si>
    <t>Hits</t>
  </si>
  <si>
    <t>State</t>
  </si>
  <si>
    <t>SK</t>
  </si>
  <si>
    <t>HO</t>
  </si>
  <si>
    <t>LP</t>
  </si>
  <si>
    <t>Craterus</t>
  </si>
  <si>
    <t>Meleager</t>
  </si>
  <si>
    <t>Coenus</t>
  </si>
  <si>
    <t>Perdiccas</t>
  </si>
  <si>
    <t>Hypaspists</t>
  </si>
  <si>
    <t>Agema</t>
  </si>
  <si>
    <t>Thracian</t>
  </si>
  <si>
    <t>Macedonian</t>
  </si>
  <si>
    <t>Cretan</t>
  </si>
  <si>
    <t>Agrianian</t>
  </si>
  <si>
    <t>A</t>
  </si>
  <si>
    <t>Companion</t>
  </si>
  <si>
    <t>Thessalian</t>
  </si>
  <si>
    <t>LN</t>
  </si>
  <si>
    <t>Paenian</t>
  </si>
  <si>
    <t>Greek Allied</t>
  </si>
  <si>
    <t>Prodromoi</t>
  </si>
  <si>
    <t>MissileStatus</t>
  </si>
  <si>
    <t>Greek allies</t>
  </si>
  <si>
    <t>Mercenary</t>
  </si>
  <si>
    <t>MI</t>
  </si>
  <si>
    <t>Simmias</t>
  </si>
  <si>
    <t>Polyperchon</t>
  </si>
  <si>
    <t>SKp</t>
  </si>
  <si>
    <t>SK3</t>
  </si>
  <si>
    <t>SK4</t>
  </si>
  <si>
    <t>Ag1</t>
  </si>
  <si>
    <t>Ag2</t>
  </si>
  <si>
    <t>Illyrian</t>
  </si>
  <si>
    <t>THCE</t>
  </si>
  <si>
    <t>Elite</t>
  </si>
  <si>
    <t>Asian merc</t>
  </si>
  <si>
    <t>LC5</t>
  </si>
  <si>
    <t>LN1</t>
  </si>
  <si>
    <t>LN2</t>
  </si>
  <si>
    <t>LN3</t>
  </si>
  <si>
    <t>Unit global type</t>
  </si>
  <si>
    <t>Nb mens</t>
  </si>
  <si>
    <t>Totals</t>
  </si>
  <si>
    <t>Row Labels</t>
  </si>
  <si>
    <t>Cavalry</t>
  </si>
  <si>
    <t>Infantry</t>
  </si>
  <si>
    <t>Grand Total</t>
  </si>
  <si>
    <t>Sum of Nb mens</t>
  </si>
  <si>
    <t>Count of Unit code</t>
  </si>
  <si>
    <t>Darius III</t>
  </si>
  <si>
    <t>Nb phases</t>
  </si>
  <si>
    <t>Nb orders</t>
  </si>
  <si>
    <t>Bessus</t>
  </si>
  <si>
    <t>Mazeus</t>
  </si>
  <si>
    <t>Bupares</t>
  </si>
  <si>
    <t>Atropates</t>
  </si>
  <si>
    <t>Phrataphernes</t>
  </si>
  <si>
    <t>Barsaentes</t>
  </si>
  <si>
    <t>Total</t>
  </si>
  <si>
    <t>Alexander</t>
  </si>
  <si>
    <t>Parmenion</t>
  </si>
  <si>
    <t>Tribal</t>
  </si>
  <si>
    <t>LI1</t>
  </si>
  <si>
    <t>LI2</t>
  </si>
  <si>
    <t>LI3</t>
  </si>
  <si>
    <t>LI4</t>
  </si>
  <si>
    <t>LI5</t>
  </si>
  <si>
    <t>LI6</t>
  </si>
  <si>
    <t>LI7</t>
  </si>
  <si>
    <t>LI8</t>
  </si>
  <si>
    <t>LI9</t>
  </si>
  <si>
    <t>LI10</t>
  </si>
  <si>
    <t>LI11</t>
  </si>
  <si>
    <t>LI12</t>
  </si>
  <si>
    <t>LI13</t>
  </si>
  <si>
    <t>LI14</t>
  </si>
  <si>
    <t>LI15</t>
  </si>
  <si>
    <t>LI16</t>
  </si>
  <si>
    <t>LI17</t>
  </si>
  <si>
    <t>LI18</t>
  </si>
  <si>
    <t>LI19</t>
  </si>
  <si>
    <t>LI20</t>
  </si>
  <si>
    <t>LI21</t>
  </si>
  <si>
    <t>LI22</t>
  </si>
  <si>
    <t>LI23</t>
  </si>
  <si>
    <t>LI24</t>
  </si>
  <si>
    <t>LI25</t>
  </si>
  <si>
    <t>LI26</t>
  </si>
  <si>
    <t>MI1</t>
  </si>
  <si>
    <t>MI2</t>
  </si>
  <si>
    <t>MI3</t>
  </si>
  <si>
    <t>MI4</t>
  </si>
  <si>
    <t>MI5</t>
  </si>
  <si>
    <t>MI6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</si>
</sst>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loetzer Laurent" refreshedDate="44513.718473379631" createdVersion="6" refreshedVersion="6" minRefreshableVersion="3" recordCount="48" xr:uid="{B6A22028-14FE-4685-8C44-A35F1E940364}">
  <cacheSource type="worksheet">
    <worksheetSource ref="A1:H49" sheet="Macedonian"/>
  </cacheSource>
  <cacheFields count="8">
    <cacheField name="Kind" numFmtId="0">
      <sharedItems count="8">
        <s v="PH"/>
        <s v="HI"/>
        <s v="LP"/>
        <s v="SK"/>
        <s v="SKp"/>
        <s v="HC"/>
        <s v="LC"/>
        <s v="LN"/>
      </sharedItems>
    </cacheField>
    <cacheField name="Subclass" numFmtId="0">
      <sharedItems containsBlank="1"/>
    </cacheField>
    <cacheField name="Origin" numFmtId="0">
      <sharedItems/>
    </cacheField>
    <cacheField name="Number" numFmtId="0">
      <sharedItems containsMixedTypes="1" containsNumber="1" containsInteger="1" minValue="1" maxValue="6"/>
    </cacheField>
    <cacheField name="Unit code" numFmtId="0">
      <sharedItems/>
    </cacheField>
    <cacheField name="TQ" numFmtId="0">
      <sharedItems containsSemiMixedTypes="0" containsString="0" containsNumber="1" containsInteger="1" minValue="3" maxValue="9" count="6">
        <n v="7"/>
        <n v="5"/>
        <n v="9"/>
        <n v="8"/>
        <n v="3"/>
        <n v="6"/>
      </sharedItems>
    </cacheField>
    <cacheField name="Size" numFmtId="0">
      <sharedItems containsSemiMixedTypes="0" containsString="0" containsNumber="1" containsInteger="1" minValue="1" maxValue="10"/>
    </cacheField>
    <cacheField name="Missi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loetzer Laurent" refreshedDate="44513.723674884262" createdVersion="6" refreshedVersion="6" minRefreshableVersion="3" recordCount="48" xr:uid="{4EF386B3-D446-48C8-8AF0-3F9BEA3A8D4C}">
  <cacheSource type="worksheet">
    <worksheetSource ref="A1:M49" sheet="Macedonian"/>
  </cacheSource>
  <cacheFields count="13">
    <cacheField name="Kind" numFmtId="0">
      <sharedItems/>
    </cacheField>
    <cacheField name="Subclass" numFmtId="0">
      <sharedItems containsBlank="1"/>
    </cacheField>
    <cacheField name="Origin" numFmtId="0">
      <sharedItems/>
    </cacheField>
    <cacheField name="Number" numFmtId="0">
      <sharedItems containsMixedTypes="1" containsNumber="1" containsInteger="1" minValue="1" maxValue="6"/>
    </cacheField>
    <cacheField name="Unit code" numFmtId="0">
      <sharedItems/>
    </cacheField>
    <cacheField name="TQ" numFmtId="0">
      <sharedItems containsSemiMixedTypes="0" containsString="0" containsNumber="1" containsInteger="1" minValue="3" maxValue="9"/>
    </cacheField>
    <cacheField name="Size" numFmtId="0">
      <sharedItems containsSemiMixedTypes="0" containsString="0" containsNumber="1" containsInteger="1" minValue="1" maxValue="10"/>
    </cacheField>
    <cacheField name="Missile" numFmtId="0">
      <sharedItems containsBlank="1"/>
    </cacheField>
    <cacheField name="Hits" numFmtId="0">
      <sharedItems containsNonDate="0" containsString="0" containsBlank="1"/>
    </cacheField>
    <cacheField name="State" numFmtId="0">
      <sharedItems containsNonDate="0" containsString="0" containsBlank="1"/>
    </cacheField>
    <cacheField name="MissileStatus" numFmtId="0">
      <sharedItems containsNonDate="0" containsString="0" containsBlank="1"/>
    </cacheField>
    <cacheField name="Unit global type" numFmtId="0">
      <sharedItems count="4">
        <s v="Infantry"/>
        <s v="SK"/>
        <s v="SKp"/>
        <s v="Cavalry"/>
      </sharedItems>
    </cacheField>
    <cacheField name="Nb mens" numFmtId="0">
      <sharedItems containsSemiMixedTypes="0" containsString="0" containsNumber="1" containsInteger="1" minValue="0" maxValue="1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m/>
    <s v="Craterus"/>
    <n v="1"/>
    <s v="PH1"/>
    <x v="0"/>
    <n v="10"/>
    <m/>
  </r>
  <r>
    <x v="0"/>
    <m/>
    <s v="Simmias"/>
    <n v="4"/>
    <s v="PH4"/>
    <x v="0"/>
    <n v="10"/>
    <m/>
  </r>
  <r>
    <x v="0"/>
    <m/>
    <s v="Polyperchon"/>
    <n v="3"/>
    <s v="PH3"/>
    <x v="0"/>
    <n v="10"/>
    <m/>
  </r>
  <r>
    <x v="0"/>
    <m/>
    <s v="Coenus"/>
    <n v="5"/>
    <s v="PH5"/>
    <x v="0"/>
    <n v="10"/>
    <m/>
  </r>
  <r>
    <x v="0"/>
    <m/>
    <s v="Perdiccas"/>
    <n v="6"/>
    <s v="PH6"/>
    <x v="0"/>
    <n v="10"/>
    <m/>
  </r>
  <r>
    <x v="0"/>
    <m/>
    <s v="Meleager"/>
    <n v="2"/>
    <s v="PH2"/>
    <x v="0"/>
    <n v="10"/>
    <m/>
  </r>
  <r>
    <x v="1"/>
    <s v="HO"/>
    <s v="Greek allies"/>
    <n v="1"/>
    <s v="GHI1"/>
    <x v="1"/>
    <n v="10"/>
    <m/>
  </r>
  <r>
    <x v="1"/>
    <s v="HO"/>
    <s v="Greek allies"/>
    <n v="2"/>
    <s v="GHI2"/>
    <x v="1"/>
    <n v="10"/>
    <m/>
  </r>
  <r>
    <x v="1"/>
    <s v="HO"/>
    <s v="Greek allies"/>
    <n v="3"/>
    <s v="GHI3"/>
    <x v="1"/>
    <n v="10"/>
    <m/>
  </r>
  <r>
    <x v="1"/>
    <m/>
    <s v="Hypaspists"/>
    <s v="Agema"/>
    <s v="HHIA"/>
    <x v="2"/>
    <n v="7"/>
    <m/>
  </r>
  <r>
    <x v="1"/>
    <m/>
    <s v="Hypaspists"/>
    <n v="1"/>
    <s v="HHI1"/>
    <x v="3"/>
    <n v="6"/>
    <m/>
  </r>
  <r>
    <x v="1"/>
    <m/>
    <s v="Hypaspists"/>
    <n v="2"/>
    <s v="HHI2"/>
    <x v="3"/>
    <n v="6"/>
    <m/>
  </r>
  <r>
    <x v="2"/>
    <m/>
    <s v="Thracian"/>
    <n v="1"/>
    <s v="TLP1"/>
    <x v="1"/>
    <n v="5"/>
    <s v="J"/>
  </r>
  <r>
    <x v="2"/>
    <m/>
    <s v="Thracian"/>
    <n v="2"/>
    <s v="TLP2"/>
    <x v="1"/>
    <n v="5"/>
    <s v="J"/>
  </r>
  <r>
    <x v="2"/>
    <m/>
    <s v="Thracian"/>
    <n v="3"/>
    <s v="TLP3"/>
    <x v="1"/>
    <n v="5"/>
    <s v="J"/>
  </r>
  <r>
    <x v="2"/>
    <m/>
    <s v="Thracian"/>
    <n v="4"/>
    <s v="TLP4"/>
    <x v="1"/>
    <n v="5"/>
    <s v="J"/>
  </r>
  <r>
    <x v="2"/>
    <m/>
    <s v="Thracian"/>
    <n v="5"/>
    <s v="TLP5"/>
    <x v="1"/>
    <n v="5"/>
    <s v="J"/>
  </r>
  <r>
    <x v="2"/>
    <m/>
    <s v="Thracian"/>
    <n v="6"/>
    <s v="TLP6"/>
    <x v="1"/>
    <n v="5"/>
    <s v="J"/>
  </r>
  <r>
    <x v="3"/>
    <m/>
    <s v="Macedonian"/>
    <n v="1"/>
    <s v="SK1"/>
    <x v="4"/>
    <n v="1"/>
    <s v="A"/>
  </r>
  <r>
    <x v="3"/>
    <m/>
    <s v="Macedonian"/>
    <n v="2"/>
    <s v="SK2"/>
    <x v="4"/>
    <n v="1"/>
    <s v="A"/>
  </r>
  <r>
    <x v="3"/>
    <m/>
    <s v="Cretan"/>
    <n v="2"/>
    <s v="SK3"/>
    <x v="4"/>
    <n v="1"/>
    <s v="A"/>
  </r>
  <r>
    <x v="4"/>
    <m/>
    <s v="Agrianian"/>
    <n v="3"/>
    <s v="Ag1"/>
    <x v="5"/>
    <n v="1"/>
    <s v="J"/>
  </r>
  <r>
    <x v="4"/>
    <m/>
    <s v="Agrianian"/>
    <n v="4"/>
    <s v="Ag2"/>
    <x v="5"/>
    <n v="1"/>
    <s v="J"/>
  </r>
  <r>
    <x v="4"/>
    <m/>
    <s v="Illyrian"/>
    <n v="1"/>
    <s v="SK4"/>
    <x v="5"/>
    <n v="1"/>
    <s v="J"/>
  </r>
  <r>
    <x v="5"/>
    <m/>
    <s v="Companion"/>
    <s v="Agema"/>
    <s v="CHCA"/>
    <x v="2"/>
    <n v="4"/>
    <m/>
  </r>
  <r>
    <x v="5"/>
    <m/>
    <s v="Companion"/>
    <n v="1"/>
    <s v="CHC1"/>
    <x v="3"/>
    <n v="4"/>
    <m/>
  </r>
  <r>
    <x v="5"/>
    <m/>
    <s v="Companion"/>
    <n v="2"/>
    <s v="CHC2"/>
    <x v="3"/>
    <n v="4"/>
    <m/>
  </r>
  <r>
    <x v="5"/>
    <m/>
    <s v="Companion"/>
    <n v="3"/>
    <s v="CHC3"/>
    <x v="3"/>
    <n v="4"/>
    <m/>
  </r>
  <r>
    <x v="5"/>
    <m/>
    <s v="Companion"/>
    <n v="4"/>
    <s v="CHC4"/>
    <x v="3"/>
    <n v="4"/>
    <m/>
  </r>
  <r>
    <x v="5"/>
    <m/>
    <s v="Thessalian"/>
    <s v="Elite"/>
    <s v="THCE"/>
    <x v="3"/>
    <n v="4"/>
    <m/>
  </r>
  <r>
    <x v="5"/>
    <m/>
    <s v="Thessalian"/>
    <n v="5"/>
    <s v="THC5"/>
    <x v="0"/>
    <n v="4"/>
    <m/>
  </r>
  <r>
    <x v="5"/>
    <m/>
    <s v="Thessalian"/>
    <n v="1"/>
    <s v="THC1"/>
    <x v="0"/>
    <n v="4"/>
    <m/>
  </r>
  <r>
    <x v="5"/>
    <m/>
    <s v="Thessalian"/>
    <n v="2"/>
    <s v="THC2"/>
    <x v="0"/>
    <n v="4"/>
    <m/>
  </r>
  <r>
    <x v="5"/>
    <m/>
    <s v="Thessalian"/>
    <n v="3"/>
    <s v="THC3"/>
    <x v="0"/>
    <n v="4"/>
    <m/>
  </r>
  <r>
    <x v="5"/>
    <m/>
    <s v="Thessalian"/>
    <n v="4"/>
    <s v="THC4"/>
    <x v="0"/>
    <n v="4"/>
    <m/>
  </r>
  <r>
    <x v="6"/>
    <m/>
    <s v="Paenian"/>
    <n v="1"/>
    <s v="LC1"/>
    <x v="5"/>
    <n v="2"/>
    <s v="J"/>
  </r>
  <r>
    <x v="6"/>
    <m/>
    <s v="Thracian"/>
    <n v="2"/>
    <s v="LC2"/>
    <x v="5"/>
    <n v="2"/>
    <s v="J"/>
  </r>
  <r>
    <x v="6"/>
    <m/>
    <s v="Greek Allied"/>
    <n v="3"/>
    <s v="LC3"/>
    <x v="1"/>
    <n v="3"/>
    <s v="J"/>
  </r>
  <r>
    <x v="6"/>
    <m/>
    <s v="Greek Allied"/>
    <n v="4"/>
    <s v="LC4"/>
    <x v="1"/>
    <n v="3"/>
    <s v="J"/>
  </r>
  <r>
    <x v="6"/>
    <m/>
    <s v="Asian merc"/>
    <n v="1"/>
    <s v="LC5"/>
    <x v="1"/>
    <n v="5"/>
    <s v="A"/>
  </r>
  <r>
    <x v="7"/>
    <m/>
    <s v="Prodromoi"/>
    <n v="1"/>
    <s v="LN1"/>
    <x v="0"/>
    <n v="4"/>
    <m/>
  </r>
  <r>
    <x v="7"/>
    <m/>
    <s v="Prodromoi"/>
    <n v="2"/>
    <s v="LN2"/>
    <x v="0"/>
    <n v="4"/>
    <m/>
  </r>
  <r>
    <x v="2"/>
    <m/>
    <s v="Mercenary"/>
    <n v="1"/>
    <s v="LN3"/>
    <x v="5"/>
    <n v="5"/>
    <m/>
  </r>
  <r>
    <x v="2"/>
    <m/>
    <s v="Mercenary"/>
    <n v="1"/>
    <s v="MLP1"/>
    <x v="1"/>
    <n v="5"/>
    <s v="J"/>
  </r>
  <r>
    <x v="2"/>
    <m/>
    <s v="Mercenary"/>
    <n v="2"/>
    <s v="MLP2"/>
    <x v="1"/>
    <n v="5"/>
    <s v="J"/>
  </r>
  <r>
    <x v="2"/>
    <m/>
    <s v="Mercenary"/>
    <n v="3"/>
    <s v="MLP3"/>
    <x v="1"/>
    <n v="5"/>
    <s v="J"/>
  </r>
  <r>
    <x v="2"/>
    <m/>
    <s v="Mercenary"/>
    <n v="4"/>
    <s v="MLP4"/>
    <x v="1"/>
    <n v="5"/>
    <s v="J"/>
  </r>
  <r>
    <x v="2"/>
    <m/>
    <s v="Mercenary"/>
    <n v="5"/>
    <s v="MLP5"/>
    <x v="1"/>
    <n v="5"/>
    <s v="J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s v="PH"/>
    <m/>
    <s v="Craterus"/>
    <n v="1"/>
    <s v="PH1"/>
    <n v="7"/>
    <n v="10"/>
    <m/>
    <m/>
    <m/>
    <m/>
    <x v="0"/>
    <n v="1500"/>
  </r>
  <r>
    <s v="PH"/>
    <m/>
    <s v="Simmias"/>
    <n v="4"/>
    <s v="PH4"/>
    <n v="7"/>
    <n v="10"/>
    <m/>
    <m/>
    <m/>
    <m/>
    <x v="0"/>
    <n v="1500"/>
  </r>
  <r>
    <s v="PH"/>
    <m/>
    <s v="Polyperchon"/>
    <n v="3"/>
    <s v="PH3"/>
    <n v="7"/>
    <n v="10"/>
    <m/>
    <m/>
    <m/>
    <m/>
    <x v="0"/>
    <n v="1500"/>
  </r>
  <r>
    <s v="PH"/>
    <m/>
    <s v="Coenus"/>
    <n v="5"/>
    <s v="PH5"/>
    <n v="7"/>
    <n v="10"/>
    <m/>
    <m/>
    <m/>
    <m/>
    <x v="0"/>
    <n v="1500"/>
  </r>
  <r>
    <s v="PH"/>
    <m/>
    <s v="Perdiccas"/>
    <n v="6"/>
    <s v="PH6"/>
    <n v="7"/>
    <n v="10"/>
    <m/>
    <m/>
    <m/>
    <m/>
    <x v="0"/>
    <n v="1500"/>
  </r>
  <r>
    <s v="PH"/>
    <m/>
    <s v="Meleager"/>
    <n v="2"/>
    <s v="PH2"/>
    <n v="7"/>
    <n v="10"/>
    <m/>
    <m/>
    <m/>
    <m/>
    <x v="0"/>
    <n v="1500"/>
  </r>
  <r>
    <s v="HI"/>
    <s v="HO"/>
    <s v="Greek allies"/>
    <n v="1"/>
    <s v="GHI1"/>
    <n v="5"/>
    <n v="10"/>
    <m/>
    <m/>
    <m/>
    <m/>
    <x v="0"/>
    <n v="1500"/>
  </r>
  <r>
    <s v="HI"/>
    <s v="HO"/>
    <s v="Greek allies"/>
    <n v="2"/>
    <s v="GHI2"/>
    <n v="5"/>
    <n v="10"/>
    <m/>
    <m/>
    <m/>
    <m/>
    <x v="0"/>
    <n v="1500"/>
  </r>
  <r>
    <s v="HI"/>
    <s v="HO"/>
    <s v="Greek allies"/>
    <n v="3"/>
    <s v="GHI3"/>
    <n v="5"/>
    <n v="10"/>
    <m/>
    <m/>
    <m/>
    <m/>
    <x v="0"/>
    <n v="1500"/>
  </r>
  <r>
    <s v="HI"/>
    <m/>
    <s v="Hypaspists"/>
    <s v="Agema"/>
    <s v="HHIA"/>
    <n v="9"/>
    <n v="7"/>
    <m/>
    <m/>
    <m/>
    <m/>
    <x v="0"/>
    <n v="1050"/>
  </r>
  <r>
    <s v="HI"/>
    <m/>
    <s v="Hypaspists"/>
    <n v="1"/>
    <s v="HHI1"/>
    <n v="8"/>
    <n v="6"/>
    <m/>
    <m/>
    <m/>
    <m/>
    <x v="0"/>
    <n v="900"/>
  </r>
  <r>
    <s v="HI"/>
    <m/>
    <s v="Hypaspists"/>
    <n v="2"/>
    <s v="HHI2"/>
    <n v="8"/>
    <n v="6"/>
    <m/>
    <m/>
    <m/>
    <m/>
    <x v="0"/>
    <n v="900"/>
  </r>
  <r>
    <s v="LP"/>
    <m/>
    <s v="Thracian"/>
    <n v="1"/>
    <s v="TLP1"/>
    <n v="5"/>
    <n v="5"/>
    <s v="J"/>
    <m/>
    <m/>
    <m/>
    <x v="0"/>
    <n v="750"/>
  </r>
  <r>
    <s v="LP"/>
    <m/>
    <s v="Thracian"/>
    <n v="2"/>
    <s v="TLP2"/>
    <n v="5"/>
    <n v="5"/>
    <s v="J"/>
    <m/>
    <m/>
    <m/>
    <x v="0"/>
    <n v="750"/>
  </r>
  <r>
    <s v="LP"/>
    <m/>
    <s v="Thracian"/>
    <n v="3"/>
    <s v="TLP3"/>
    <n v="5"/>
    <n v="5"/>
    <s v="J"/>
    <m/>
    <m/>
    <m/>
    <x v="0"/>
    <n v="750"/>
  </r>
  <r>
    <s v="LP"/>
    <m/>
    <s v="Thracian"/>
    <n v="4"/>
    <s v="TLP4"/>
    <n v="5"/>
    <n v="5"/>
    <s v="J"/>
    <m/>
    <m/>
    <m/>
    <x v="0"/>
    <n v="750"/>
  </r>
  <r>
    <s v="LP"/>
    <m/>
    <s v="Thracian"/>
    <n v="5"/>
    <s v="TLP5"/>
    <n v="5"/>
    <n v="5"/>
    <s v="J"/>
    <m/>
    <m/>
    <m/>
    <x v="0"/>
    <n v="750"/>
  </r>
  <r>
    <s v="LP"/>
    <m/>
    <s v="Thracian"/>
    <n v="6"/>
    <s v="TLP6"/>
    <n v="5"/>
    <n v="5"/>
    <s v="J"/>
    <m/>
    <m/>
    <m/>
    <x v="0"/>
    <n v="750"/>
  </r>
  <r>
    <s v="SK"/>
    <m/>
    <s v="Macedonian"/>
    <n v="1"/>
    <s v="SK1"/>
    <n v="3"/>
    <n v="1"/>
    <s v="A"/>
    <m/>
    <m/>
    <m/>
    <x v="1"/>
    <n v="0"/>
  </r>
  <r>
    <s v="SK"/>
    <m/>
    <s v="Macedonian"/>
    <n v="2"/>
    <s v="SK2"/>
    <n v="3"/>
    <n v="1"/>
    <s v="A"/>
    <m/>
    <m/>
    <m/>
    <x v="1"/>
    <n v="0"/>
  </r>
  <r>
    <s v="SK"/>
    <m/>
    <s v="Cretan"/>
    <n v="2"/>
    <s v="SK3"/>
    <n v="3"/>
    <n v="1"/>
    <s v="A"/>
    <m/>
    <m/>
    <m/>
    <x v="1"/>
    <n v="0"/>
  </r>
  <r>
    <s v="SKp"/>
    <m/>
    <s v="Agrianian"/>
    <n v="3"/>
    <s v="Ag1"/>
    <n v="6"/>
    <n v="1"/>
    <s v="J"/>
    <m/>
    <m/>
    <m/>
    <x v="2"/>
    <n v="0"/>
  </r>
  <r>
    <s v="SKp"/>
    <m/>
    <s v="Agrianian"/>
    <n v="4"/>
    <s v="Ag2"/>
    <n v="6"/>
    <n v="1"/>
    <s v="J"/>
    <m/>
    <m/>
    <m/>
    <x v="2"/>
    <n v="0"/>
  </r>
  <r>
    <s v="SKp"/>
    <m/>
    <s v="Illyrian"/>
    <n v="1"/>
    <s v="SK4"/>
    <n v="6"/>
    <n v="1"/>
    <s v="J"/>
    <m/>
    <m/>
    <m/>
    <x v="2"/>
    <n v="0"/>
  </r>
  <r>
    <s v="HC"/>
    <m/>
    <s v="Companion"/>
    <s v="Agema"/>
    <s v="CHCA"/>
    <n v="9"/>
    <n v="4"/>
    <m/>
    <m/>
    <m/>
    <m/>
    <x v="3"/>
    <n v="400"/>
  </r>
  <r>
    <s v="HC"/>
    <m/>
    <s v="Companion"/>
    <n v="1"/>
    <s v="CHC1"/>
    <n v="8"/>
    <n v="4"/>
    <m/>
    <m/>
    <m/>
    <m/>
    <x v="3"/>
    <n v="400"/>
  </r>
  <r>
    <s v="HC"/>
    <m/>
    <s v="Companion"/>
    <n v="2"/>
    <s v="CHC2"/>
    <n v="8"/>
    <n v="4"/>
    <m/>
    <m/>
    <m/>
    <m/>
    <x v="3"/>
    <n v="400"/>
  </r>
  <r>
    <s v="HC"/>
    <m/>
    <s v="Companion"/>
    <n v="3"/>
    <s v="CHC3"/>
    <n v="8"/>
    <n v="4"/>
    <m/>
    <m/>
    <m/>
    <m/>
    <x v="3"/>
    <n v="400"/>
  </r>
  <r>
    <s v="HC"/>
    <m/>
    <s v="Companion"/>
    <n v="4"/>
    <s v="CHC4"/>
    <n v="8"/>
    <n v="4"/>
    <m/>
    <m/>
    <m/>
    <m/>
    <x v="3"/>
    <n v="400"/>
  </r>
  <r>
    <s v="HC"/>
    <m/>
    <s v="Thessalian"/>
    <s v="Elite"/>
    <s v="THCE"/>
    <n v="8"/>
    <n v="4"/>
    <m/>
    <m/>
    <m/>
    <m/>
    <x v="3"/>
    <n v="400"/>
  </r>
  <r>
    <s v="HC"/>
    <m/>
    <s v="Thessalian"/>
    <n v="5"/>
    <s v="THC5"/>
    <n v="7"/>
    <n v="4"/>
    <m/>
    <m/>
    <m/>
    <m/>
    <x v="3"/>
    <n v="400"/>
  </r>
  <r>
    <s v="HC"/>
    <m/>
    <s v="Thessalian"/>
    <n v="1"/>
    <s v="THC1"/>
    <n v="7"/>
    <n v="4"/>
    <m/>
    <m/>
    <m/>
    <m/>
    <x v="3"/>
    <n v="400"/>
  </r>
  <r>
    <s v="HC"/>
    <m/>
    <s v="Thessalian"/>
    <n v="2"/>
    <s v="THC2"/>
    <n v="7"/>
    <n v="4"/>
    <m/>
    <m/>
    <m/>
    <m/>
    <x v="3"/>
    <n v="400"/>
  </r>
  <r>
    <s v="HC"/>
    <m/>
    <s v="Thessalian"/>
    <n v="3"/>
    <s v="THC3"/>
    <n v="7"/>
    <n v="4"/>
    <m/>
    <m/>
    <m/>
    <m/>
    <x v="3"/>
    <n v="400"/>
  </r>
  <r>
    <s v="HC"/>
    <m/>
    <s v="Thessalian"/>
    <n v="4"/>
    <s v="THC4"/>
    <n v="7"/>
    <n v="4"/>
    <m/>
    <m/>
    <m/>
    <m/>
    <x v="3"/>
    <n v="400"/>
  </r>
  <r>
    <s v="LC"/>
    <m/>
    <s v="Paenian"/>
    <n v="1"/>
    <s v="LC1"/>
    <n v="6"/>
    <n v="2"/>
    <s v="J"/>
    <m/>
    <m/>
    <m/>
    <x v="3"/>
    <n v="200"/>
  </r>
  <r>
    <s v="LC"/>
    <m/>
    <s v="Thracian"/>
    <n v="2"/>
    <s v="LC2"/>
    <n v="6"/>
    <n v="2"/>
    <s v="J"/>
    <m/>
    <m/>
    <m/>
    <x v="3"/>
    <n v="200"/>
  </r>
  <r>
    <s v="LC"/>
    <m/>
    <s v="Greek Allied"/>
    <n v="3"/>
    <s v="LC3"/>
    <n v="5"/>
    <n v="3"/>
    <s v="J"/>
    <m/>
    <m/>
    <m/>
    <x v="3"/>
    <n v="300"/>
  </r>
  <r>
    <s v="LC"/>
    <m/>
    <s v="Greek Allied"/>
    <n v="4"/>
    <s v="LC4"/>
    <n v="5"/>
    <n v="3"/>
    <s v="J"/>
    <m/>
    <m/>
    <m/>
    <x v="3"/>
    <n v="300"/>
  </r>
  <r>
    <s v="LC"/>
    <m/>
    <s v="Asian merc"/>
    <n v="1"/>
    <s v="LC5"/>
    <n v="5"/>
    <n v="5"/>
    <s v="A"/>
    <m/>
    <m/>
    <m/>
    <x v="3"/>
    <n v="500"/>
  </r>
  <r>
    <s v="LN"/>
    <m/>
    <s v="Prodromoi"/>
    <n v="1"/>
    <s v="LN1"/>
    <n v="7"/>
    <n v="4"/>
    <m/>
    <m/>
    <m/>
    <m/>
    <x v="3"/>
    <n v="400"/>
  </r>
  <r>
    <s v="LN"/>
    <m/>
    <s v="Prodromoi"/>
    <n v="2"/>
    <s v="LN2"/>
    <n v="7"/>
    <n v="4"/>
    <m/>
    <m/>
    <m/>
    <m/>
    <x v="3"/>
    <n v="400"/>
  </r>
  <r>
    <s v="LP"/>
    <m/>
    <s v="Mercenary"/>
    <n v="1"/>
    <s v="LN3"/>
    <n v="6"/>
    <n v="5"/>
    <m/>
    <m/>
    <m/>
    <m/>
    <x v="0"/>
    <n v="750"/>
  </r>
  <r>
    <s v="LP"/>
    <m/>
    <s v="Mercenary"/>
    <n v="1"/>
    <s v="MLP1"/>
    <n v="5"/>
    <n v="5"/>
    <s v="J"/>
    <m/>
    <m/>
    <m/>
    <x v="0"/>
    <n v="750"/>
  </r>
  <r>
    <s v="LP"/>
    <m/>
    <s v="Mercenary"/>
    <n v="2"/>
    <s v="MLP2"/>
    <n v="5"/>
    <n v="5"/>
    <s v="J"/>
    <m/>
    <m/>
    <m/>
    <x v="0"/>
    <n v="750"/>
  </r>
  <r>
    <s v="LP"/>
    <m/>
    <s v="Mercenary"/>
    <n v="3"/>
    <s v="MLP3"/>
    <n v="5"/>
    <n v="5"/>
    <s v="J"/>
    <m/>
    <m/>
    <m/>
    <x v="0"/>
    <n v="750"/>
  </r>
  <r>
    <s v="LP"/>
    <m/>
    <s v="Mercenary"/>
    <n v="4"/>
    <s v="MLP4"/>
    <n v="5"/>
    <n v="5"/>
    <s v="J"/>
    <m/>
    <m/>
    <m/>
    <x v="0"/>
    <n v="750"/>
  </r>
  <r>
    <s v="LP"/>
    <m/>
    <s v="Mercenary"/>
    <n v="5"/>
    <s v="MLP5"/>
    <n v="5"/>
    <n v="5"/>
    <s v="J"/>
    <m/>
    <m/>
    <m/>
    <x v="0"/>
    <n v="7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7D165A-15F5-4328-ACD3-D3D33A98CD06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4:B77" firstHeaderRow="1" firstDataRow="1" firstDataCol="1"/>
  <pivotFields count="8">
    <pivotField axis="axisRow" showAll="0">
      <items count="9">
        <item x="5"/>
        <item x="1"/>
        <item x="6"/>
        <item x="7"/>
        <item x="2"/>
        <item x="0"/>
        <item x="3"/>
        <item x="4"/>
        <item t="default"/>
      </items>
    </pivotField>
    <pivotField showAll="0"/>
    <pivotField showAll="0"/>
    <pivotField showAll="0"/>
    <pivotField dataField="1" showAll="0"/>
    <pivotField axis="axisRow" showAll="0">
      <items count="7">
        <item x="4"/>
        <item x="1"/>
        <item x="5"/>
        <item x="0"/>
        <item x="3"/>
        <item x="2"/>
        <item t="default"/>
      </items>
    </pivotField>
    <pivotField showAll="0"/>
    <pivotField showAll="0"/>
  </pivotFields>
  <rowFields count="2">
    <field x="0"/>
    <field x="5"/>
  </rowFields>
  <rowItems count="23">
    <i>
      <x/>
    </i>
    <i r="1">
      <x v="3"/>
    </i>
    <i r="1">
      <x v="4"/>
    </i>
    <i r="1">
      <x v="5"/>
    </i>
    <i>
      <x v="1"/>
    </i>
    <i r="1">
      <x v="1"/>
    </i>
    <i r="1">
      <x v="4"/>
    </i>
    <i r="1">
      <x v="5"/>
    </i>
    <i>
      <x v="2"/>
    </i>
    <i r="1">
      <x v="1"/>
    </i>
    <i r="1">
      <x v="2"/>
    </i>
    <i>
      <x v="3"/>
    </i>
    <i r="1">
      <x v="3"/>
    </i>
    <i>
      <x v="4"/>
    </i>
    <i r="1">
      <x v="1"/>
    </i>
    <i r="1">
      <x v="2"/>
    </i>
    <i>
      <x v="5"/>
    </i>
    <i r="1">
      <x v="3"/>
    </i>
    <i>
      <x v="6"/>
    </i>
    <i r="1">
      <x/>
    </i>
    <i>
      <x v="7"/>
    </i>
    <i r="1">
      <x v="2"/>
    </i>
    <i t="grand">
      <x/>
    </i>
  </rowItems>
  <colItems count="1">
    <i/>
  </colItems>
  <dataFields count="1">
    <dataField name="Count of Unit code" fld="4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CD77FD-45F6-487F-9339-BEB42CFD4DEB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54:N59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0"/>
        <item x="1"/>
        <item x="2"/>
        <item t="default"/>
      </items>
    </pivotField>
    <pivotField dataField="1" showAll="0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Nb mens" fld="12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6"/>
  <sheetViews>
    <sheetView tabSelected="1" workbookViewId="0">
      <selection activeCell="E28" sqref="E28:E33"/>
    </sheetView>
  </sheetViews>
  <sheetFormatPr defaultColWidth="11" defaultRowHeight="15.75" x14ac:dyDescent="0.25"/>
  <cols>
    <col min="1" max="1" width="12.125" bestFit="1" customWidth="1"/>
    <col min="2" max="2" width="16.125" bestFit="1" customWidth="1"/>
    <col min="13" max="13" width="12.125" bestFit="1" customWidth="1"/>
    <col min="14" max="14" width="14.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15</v>
      </c>
      <c r="K1" t="s">
        <v>36</v>
      </c>
      <c r="L1" t="s">
        <v>55</v>
      </c>
      <c r="M1" t="s">
        <v>56</v>
      </c>
    </row>
    <row r="2" spans="1:13" x14ac:dyDescent="0.25">
      <c r="A2" t="s">
        <v>10</v>
      </c>
      <c r="C2" t="s">
        <v>76</v>
      </c>
      <c r="D2">
        <v>1</v>
      </c>
      <c r="E2" t="s">
        <v>77</v>
      </c>
      <c r="F2">
        <v>5</v>
      </c>
      <c r="G2">
        <v>5</v>
      </c>
      <c r="H2" t="s">
        <v>9</v>
      </c>
      <c r="L2" t="str">
        <f t="shared" ref="L2:L23" si="0">IF(OR(RIGHT(A2)="C",A2="LN"),"Cavalry",IF(RIGHT(A2)="I","Infantry",A2))</f>
        <v>Infantry</v>
      </c>
      <c r="M2">
        <f>IF(L2="Cavalry",G2*100,IF(L2="Infantry",G2*150,0))</f>
        <v>750</v>
      </c>
    </row>
    <row r="3" spans="1:13" x14ac:dyDescent="0.25">
      <c r="A3" t="s">
        <v>10</v>
      </c>
      <c r="C3" t="s">
        <v>76</v>
      </c>
      <c r="D3">
        <v>2</v>
      </c>
      <c r="E3" t="s">
        <v>78</v>
      </c>
      <c r="F3">
        <v>5</v>
      </c>
      <c r="G3">
        <v>5</v>
      </c>
      <c r="H3" t="s">
        <v>9</v>
      </c>
      <c r="L3" t="str">
        <f t="shared" si="0"/>
        <v>Infantry</v>
      </c>
      <c r="M3">
        <f t="shared" ref="M3:M67" si="1">IF(L3="Cavalry",G3*100,IF(L3="Infantry",G3*150,0))</f>
        <v>750</v>
      </c>
    </row>
    <row r="4" spans="1:13" x14ac:dyDescent="0.25">
      <c r="A4" t="s">
        <v>10</v>
      </c>
      <c r="C4" t="s">
        <v>76</v>
      </c>
      <c r="D4">
        <v>3</v>
      </c>
      <c r="E4" t="s">
        <v>79</v>
      </c>
      <c r="F4">
        <v>5</v>
      </c>
      <c r="G4">
        <v>5</v>
      </c>
      <c r="H4" t="s">
        <v>9</v>
      </c>
      <c r="L4" t="str">
        <f t="shared" si="0"/>
        <v>Infantry</v>
      </c>
      <c r="M4">
        <f t="shared" si="1"/>
        <v>750</v>
      </c>
    </row>
    <row r="5" spans="1:13" x14ac:dyDescent="0.25">
      <c r="A5" t="s">
        <v>10</v>
      </c>
      <c r="C5" t="s">
        <v>76</v>
      </c>
      <c r="D5">
        <v>4</v>
      </c>
      <c r="E5" t="s">
        <v>80</v>
      </c>
      <c r="F5">
        <v>5</v>
      </c>
      <c r="G5">
        <v>5</v>
      </c>
      <c r="H5" t="s">
        <v>9</v>
      </c>
      <c r="L5" t="str">
        <f t="shared" si="0"/>
        <v>Infantry</v>
      </c>
      <c r="M5">
        <f t="shared" si="1"/>
        <v>750</v>
      </c>
    </row>
    <row r="6" spans="1:13" x14ac:dyDescent="0.25">
      <c r="A6" t="s">
        <v>10</v>
      </c>
      <c r="C6" t="s">
        <v>76</v>
      </c>
      <c r="D6">
        <v>5</v>
      </c>
      <c r="E6" t="s">
        <v>81</v>
      </c>
      <c r="F6">
        <v>5</v>
      </c>
      <c r="G6">
        <v>5</v>
      </c>
      <c r="H6" t="s">
        <v>9</v>
      </c>
      <c r="L6" t="str">
        <f t="shared" si="0"/>
        <v>Infantry</v>
      </c>
      <c r="M6">
        <f t="shared" si="1"/>
        <v>750</v>
      </c>
    </row>
    <row r="7" spans="1:13" x14ac:dyDescent="0.25">
      <c r="A7" t="s">
        <v>10</v>
      </c>
      <c r="C7" t="s">
        <v>76</v>
      </c>
      <c r="D7">
        <v>6</v>
      </c>
      <c r="E7" t="s">
        <v>82</v>
      </c>
      <c r="F7">
        <v>5</v>
      </c>
      <c r="G7">
        <v>5</v>
      </c>
      <c r="H7" t="s">
        <v>9</v>
      </c>
      <c r="L7" t="str">
        <f t="shared" si="0"/>
        <v>Infantry</v>
      </c>
      <c r="M7">
        <f t="shared" si="1"/>
        <v>750</v>
      </c>
    </row>
    <row r="8" spans="1:13" x14ac:dyDescent="0.25">
      <c r="A8" t="s">
        <v>10</v>
      </c>
      <c r="C8" t="s">
        <v>76</v>
      </c>
      <c r="D8">
        <v>7</v>
      </c>
      <c r="E8" t="s">
        <v>83</v>
      </c>
      <c r="F8">
        <v>5</v>
      </c>
      <c r="G8">
        <v>5</v>
      </c>
      <c r="H8" t="s">
        <v>9</v>
      </c>
      <c r="L8" t="str">
        <f t="shared" si="0"/>
        <v>Infantry</v>
      </c>
      <c r="M8">
        <f t="shared" si="1"/>
        <v>750</v>
      </c>
    </row>
    <row r="9" spans="1:13" x14ac:dyDescent="0.25">
      <c r="A9" t="s">
        <v>10</v>
      </c>
      <c r="C9" t="s">
        <v>76</v>
      </c>
      <c r="D9">
        <v>8</v>
      </c>
      <c r="E9" t="s">
        <v>84</v>
      </c>
      <c r="F9">
        <v>5</v>
      </c>
      <c r="G9">
        <v>5</v>
      </c>
      <c r="H9" t="s">
        <v>9</v>
      </c>
      <c r="L9" t="str">
        <f t="shared" si="0"/>
        <v>Infantry</v>
      </c>
      <c r="M9">
        <f t="shared" si="1"/>
        <v>750</v>
      </c>
    </row>
    <row r="10" spans="1:13" x14ac:dyDescent="0.25">
      <c r="A10" t="s">
        <v>10</v>
      </c>
      <c r="C10" t="s">
        <v>76</v>
      </c>
      <c r="D10">
        <v>9</v>
      </c>
      <c r="E10" t="s">
        <v>85</v>
      </c>
      <c r="F10">
        <v>5</v>
      </c>
      <c r="G10">
        <v>5</v>
      </c>
      <c r="H10" t="s">
        <v>9</v>
      </c>
      <c r="L10" t="str">
        <f t="shared" si="0"/>
        <v>Infantry</v>
      </c>
      <c r="M10">
        <f t="shared" si="1"/>
        <v>750</v>
      </c>
    </row>
    <row r="11" spans="1:13" x14ac:dyDescent="0.25">
      <c r="A11" t="s">
        <v>10</v>
      </c>
      <c r="C11" t="s">
        <v>76</v>
      </c>
      <c r="D11">
        <v>10</v>
      </c>
      <c r="E11" t="s">
        <v>86</v>
      </c>
      <c r="F11">
        <v>5</v>
      </c>
      <c r="G11">
        <v>5</v>
      </c>
      <c r="H11" t="s">
        <v>9</v>
      </c>
      <c r="L11" t="str">
        <f t="shared" si="0"/>
        <v>Infantry</v>
      </c>
      <c r="M11">
        <f t="shared" si="1"/>
        <v>750</v>
      </c>
    </row>
    <row r="12" spans="1:13" x14ac:dyDescent="0.25">
      <c r="A12" t="s">
        <v>10</v>
      </c>
      <c r="C12" t="s">
        <v>76</v>
      </c>
      <c r="D12">
        <v>11</v>
      </c>
      <c r="E12" t="s">
        <v>87</v>
      </c>
      <c r="F12">
        <v>5</v>
      </c>
      <c r="G12">
        <v>5</v>
      </c>
      <c r="H12" t="s">
        <v>9</v>
      </c>
      <c r="L12" t="str">
        <f t="shared" si="0"/>
        <v>Infantry</v>
      </c>
      <c r="M12">
        <f t="shared" si="1"/>
        <v>750</v>
      </c>
    </row>
    <row r="13" spans="1:13" x14ac:dyDescent="0.25">
      <c r="A13" t="s">
        <v>10</v>
      </c>
      <c r="C13" t="s">
        <v>76</v>
      </c>
      <c r="D13">
        <v>12</v>
      </c>
      <c r="E13" t="s">
        <v>88</v>
      </c>
      <c r="F13">
        <v>5</v>
      </c>
      <c r="G13">
        <v>5</v>
      </c>
      <c r="H13" t="s">
        <v>9</v>
      </c>
      <c r="L13" t="str">
        <f t="shared" si="0"/>
        <v>Infantry</v>
      </c>
      <c r="M13">
        <f t="shared" si="1"/>
        <v>750</v>
      </c>
    </row>
    <row r="14" spans="1:13" x14ac:dyDescent="0.25">
      <c r="A14" t="s">
        <v>10</v>
      </c>
      <c r="C14" t="s">
        <v>76</v>
      </c>
      <c r="D14">
        <v>13</v>
      </c>
      <c r="E14" t="s">
        <v>89</v>
      </c>
      <c r="F14">
        <v>5</v>
      </c>
      <c r="G14">
        <v>5</v>
      </c>
      <c r="H14" t="s">
        <v>9</v>
      </c>
      <c r="L14" t="str">
        <f t="shared" si="0"/>
        <v>Infantry</v>
      </c>
      <c r="M14">
        <f t="shared" si="1"/>
        <v>750</v>
      </c>
    </row>
    <row r="15" spans="1:13" x14ac:dyDescent="0.25">
      <c r="A15" t="s">
        <v>10</v>
      </c>
      <c r="C15" t="s">
        <v>76</v>
      </c>
      <c r="D15">
        <v>14</v>
      </c>
      <c r="E15" t="s">
        <v>90</v>
      </c>
      <c r="F15">
        <v>5</v>
      </c>
      <c r="G15">
        <v>5</v>
      </c>
      <c r="H15" t="s">
        <v>9</v>
      </c>
      <c r="L15" t="str">
        <f t="shared" si="0"/>
        <v>Infantry</v>
      </c>
      <c r="M15">
        <f t="shared" si="1"/>
        <v>750</v>
      </c>
    </row>
    <row r="16" spans="1:13" x14ac:dyDescent="0.25">
      <c r="A16" t="s">
        <v>10</v>
      </c>
      <c r="C16" t="s">
        <v>76</v>
      </c>
      <c r="D16">
        <v>15</v>
      </c>
      <c r="E16" t="s">
        <v>91</v>
      </c>
      <c r="F16">
        <v>5</v>
      </c>
      <c r="G16">
        <v>5</v>
      </c>
      <c r="H16" t="s">
        <v>9</v>
      </c>
      <c r="L16" t="str">
        <f t="shared" si="0"/>
        <v>Infantry</v>
      </c>
      <c r="M16">
        <f t="shared" si="1"/>
        <v>750</v>
      </c>
    </row>
    <row r="17" spans="1:13" x14ac:dyDescent="0.25">
      <c r="A17" t="s">
        <v>10</v>
      </c>
      <c r="C17" t="s">
        <v>76</v>
      </c>
      <c r="D17">
        <v>16</v>
      </c>
      <c r="E17" t="s">
        <v>92</v>
      </c>
      <c r="F17">
        <v>5</v>
      </c>
      <c r="G17">
        <v>5</v>
      </c>
      <c r="H17" t="s">
        <v>9</v>
      </c>
      <c r="L17" t="str">
        <f t="shared" si="0"/>
        <v>Infantry</v>
      </c>
      <c r="M17">
        <f t="shared" si="1"/>
        <v>750</v>
      </c>
    </row>
    <row r="18" spans="1:13" x14ac:dyDescent="0.25">
      <c r="A18" t="s">
        <v>10</v>
      </c>
      <c r="C18" t="s">
        <v>76</v>
      </c>
      <c r="D18">
        <v>17</v>
      </c>
      <c r="E18" t="s">
        <v>93</v>
      </c>
      <c r="F18">
        <v>5</v>
      </c>
      <c r="G18">
        <v>5</v>
      </c>
      <c r="H18" t="s">
        <v>9</v>
      </c>
      <c r="L18" t="str">
        <f t="shared" si="0"/>
        <v>Infantry</v>
      </c>
      <c r="M18">
        <f t="shared" si="1"/>
        <v>750</v>
      </c>
    </row>
    <row r="19" spans="1:13" x14ac:dyDescent="0.25">
      <c r="A19" t="s">
        <v>10</v>
      </c>
      <c r="C19" t="s">
        <v>76</v>
      </c>
      <c r="D19">
        <v>18</v>
      </c>
      <c r="E19" t="s">
        <v>94</v>
      </c>
      <c r="F19">
        <v>5</v>
      </c>
      <c r="G19">
        <v>5</v>
      </c>
      <c r="H19" t="s">
        <v>9</v>
      </c>
      <c r="L19" t="str">
        <f t="shared" si="0"/>
        <v>Infantry</v>
      </c>
      <c r="M19">
        <f t="shared" si="1"/>
        <v>750</v>
      </c>
    </row>
    <row r="20" spans="1:13" x14ac:dyDescent="0.25">
      <c r="A20" t="s">
        <v>10</v>
      </c>
      <c r="C20" t="s">
        <v>76</v>
      </c>
      <c r="D20">
        <v>19</v>
      </c>
      <c r="E20" t="s">
        <v>95</v>
      </c>
      <c r="F20">
        <v>5</v>
      </c>
      <c r="G20">
        <v>5</v>
      </c>
      <c r="H20" t="s">
        <v>9</v>
      </c>
      <c r="L20" t="str">
        <f t="shared" si="0"/>
        <v>Infantry</v>
      </c>
      <c r="M20">
        <f t="shared" si="1"/>
        <v>750</v>
      </c>
    </row>
    <row r="21" spans="1:13" x14ac:dyDescent="0.25">
      <c r="A21" t="s">
        <v>10</v>
      </c>
      <c r="C21" t="s">
        <v>76</v>
      </c>
      <c r="D21">
        <v>20</v>
      </c>
      <c r="E21" t="s">
        <v>96</v>
      </c>
      <c r="F21">
        <v>5</v>
      </c>
      <c r="G21">
        <v>5</v>
      </c>
      <c r="H21" t="s">
        <v>9</v>
      </c>
      <c r="L21" t="str">
        <f t="shared" si="0"/>
        <v>Infantry</v>
      </c>
      <c r="M21">
        <f t="shared" si="1"/>
        <v>750</v>
      </c>
    </row>
    <row r="22" spans="1:13" x14ac:dyDescent="0.25">
      <c r="A22" t="s">
        <v>10</v>
      </c>
      <c r="C22" t="s">
        <v>76</v>
      </c>
      <c r="D22">
        <v>21</v>
      </c>
      <c r="E22" t="s">
        <v>97</v>
      </c>
      <c r="F22">
        <v>5</v>
      </c>
      <c r="G22">
        <v>5</v>
      </c>
      <c r="H22" t="s">
        <v>9</v>
      </c>
      <c r="L22" t="str">
        <f t="shared" si="0"/>
        <v>Infantry</v>
      </c>
      <c r="M22">
        <f t="shared" si="1"/>
        <v>750</v>
      </c>
    </row>
    <row r="23" spans="1:13" x14ac:dyDescent="0.25">
      <c r="A23" t="s">
        <v>10</v>
      </c>
      <c r="C23" t="s">
        <v>76</v>
      </c>
      <c r="D23">
        <v>22</v>
      </c>
      <c r="E23" t="s">
        <v>98</v>
      </c>
      <c r="F23">
        <v>5</v>
      </c>
      <c r="G23">
        <v>5</v>
      </c>
      <c r="H23" t="s">
        <v>9</v>
      </c>
      <c r="L23" t="str">
        <f t="shared" si="0"/>
        <v>Infantry</v>
      </c>
      <c r="M23">
        <f t="shared" si="1"/>
        <v>750</v>
      </c>
    </row>
    <row r="24" spans="1:13" x14ac:dyDescent="0.25">
      <c r="A24" t="s">
        <v>10</v>
      </c>
      <c r="C24" t="s">
        <v>76</v>
      </c>
      <c r="D24">
        <v>23</v>
      </c>
      <c r="E24" t="s">
        <v>99</v>
      </c>
      <c r="F24">
        <v>5</v>
      </c>
      <c r="G24">
        <v>5</v>
      </c>
      <c r="H24" t="s">
        <v>9</v>
      </c>
      <c r="L24" t="str">
        <f>IF(OR(RIGHT(A24)="C",A24="LN"),"Cavalry",IF(RIGHT(A24)="I","Infantry",A24))</f>
        <v>Infantry</v>
      </c>
      <c r="M24">
        <f t="shared" si="1"/>
        <v>750</v>
      </c>
    </row>
    <row r="25" spans="1:13" x14ac:dyDescent="0.25">
      <c r="A25" t="s">
        <v>10</v>
      </c>
      <c r="C25" t="s">
        <v>76</v>
      </c>
      <c r="D25">
        <v>24</v>
      </c>
      <c r="E25" t="s">
        <v>100</v>
      </c>
      <c r="F25">
        <v>5</v>
      </c>
      <c r="G25">
        <v>5</v>
      </c>
      <c r="H25" t="s">
        <v>9</v>
      </c>
      <c r="L25" t="str">
        <f t="shared" ref="L25:L89" si="2">IF(OR(RIGHT(A25)="C",A25="LN"),"Cavalry",IF(RIGHT(A25)="I","Infantry",A25))</f>
        <v>Infantry</v>
      </c>
      <c r="M25">
        <f t="shared" si="1"/>
        <v>750</v>
      </c>
    </row>
    <row r="26" spans="1:13" x14ac:dyDescent="0.25">
      <c r="A26" t="s">
        <v>10</v>
      </c>
      <c r="C26" t="s">
        <v>76</v>
      </c>
      <c r="D26">
        <v>25</v>
      </c>
      <c r="E26" t="s">
        <v>101</v>
      </c>
      <c r="F26">
        <v>5</v>
      </c>
      <c r="G26">
        <v>5</v>
      </c>
      <c r="H26" t="s">
        <v>9</v>
      </c>
      <c r="L26" t="str">
        <f t="shared" si="2"/>
        <v>Infantry</v>
      </c>
      <c r="M26">
        <f t="shared" si="1"/>
        <v>750</v>
      </c>
    </row>
    <row r="27" spans="1:13" x14ac:dyDescent="0.25">
      <c r="A27" t="s">
        <v>10</v>
      </c>
      <c r="C27" t="s">
        <v>76</v>
      </c>
      <c r="D27">
        <v>26</v>
      </c>
      <c r="E27" t="s">
        <v>102</v>
      </c>
      <c r="F27">
        <v>5</v>
      </c>
      <c r="G27">
        <v>5</v>
      </c>
      <c r="H27" t="s">
        <v>9</v>
      </c>
      <c r="L27" t="str">
        <f t="shared" ref="L27" si="3">IF(OR(RIGHT(A27)="C",A27="LN"),"Cavalry",IF(RIGHT(A27)="I","Infantry",A27))</f>
        <v>Infantry</v>
      </c>
      <c r="M27">
        <f t="shared" ref="M27" si="4">IF(L27="Cavalry",G27*100,IF(L27="Infantry",G27*150,0))</f>
        <v>750</v>
      </c>
    </row>
    <row r="28" spans="1:13" x14ac:dyDescent="0.25">
      <c r="A28" t="s">
        <v>39</v>
      </c>
      <c r="C28" t="s">
        <v>76</v>
      </c>
      <c r="D28">
        <v>1</v>
      </c>
      <c r="E28" t="s">
        <v>103</v>
      </c>
      <c r="F28">
        <v>5</v>
      </c>
      <c r="G28">
        <v>5</v>
      </c>
      <c r="L28" t="str">
        <f t="shared" si="2"/>
        <v>Infantry</v>
      </c>
      <c r="M28">
        <f t="shared" si="1"/>
        <v>750</v>
      </c>
    </row>
    <row r="29" spans="1:13" x14ac:dyDescent="0.25">
      <c r="A29" t="s">
        <v>39</v>
      </c>
      <c r="C29" t="s">
        <v>76</v>
      </c>
      <c r="D29">
        <v>2</v>
      </c>
      <c r="E29" t="s">
        <v>104</v>
      </c>
      <c r="F29">
        <v>5</v>
      </c>
      <c r="G29">
        <v>5</v>
      </c>
      <c r="L29" t="str">
        <f t="shared" si="2"/>
        <v>Infantry</v>
      </c>
      <c r="M29">
        <f t="shared" si="1"/>
        <v>750</v>
      </c>
    </row>
    <row r="30" spans="1:13" x14ac:dyDescent="0.25">
      <c r="A30" t="s">
        <v>39</v>
      </c>
      <c r="C30" t="s">
        <v>76</v>
      </c>
      <c r="D30">
        <v>3</v>
      </c>
      <c r="E30" t="s">
        <v>105</v>
      </c>
      <c r="F30">
        <v>5</v>
      </c>
      <c r="G30">
        <v>5</v>
      </c>
      <c r="L30" t="str">
        <f t="shared" si="2"/>
        <v>Infantry</v>
      </c>
      <c r="M30">
        <f t="shared" si="1"/>
        <v>750</v>
      </c>
    </row>
    <row r="31" spans="1:13" x14ac:dyDescent="0.25">
      <c r="A31" t="s">
        <v>39</v>
      </c>
      <c r="C31" t="s">
        <v>76</v>
      </c>
      <c r="D31">
        <v>4</v>
      </c>
      <c r="E31" t="s">
        <v>106</v>
      </c>
      <c r="F31">
        <v>5</v>
      </c>
      <c r="G31">
        <v>5</v>
      </c>
      <c r="L31" t="str">
        <f t="shared" si="2"/>
        <v>Infantry</v>
      </c>
      <c r="M31">
        <f t="shared" si="1"/>
        <v>750</v>
      </c>
    </row>
    <row r="32" spans="1:13" x14ac:dyDescent="0.25">
      <c r="A32" t="s">
        <v>39</v>
      </c>
      <c r="C32" t="s">
        <v>76</v>
      </c>
      <c r="D32">
        <v>5</v>
      </c>
      <c r="E32" t="s">
        <v>107</v>
      </c>
      <c r="F32">
        <v>5</v>
      </c>
      <c r="G32">
        <v>5</v>
      </c>
      <c r="L32" t="str">
        <f t="shared" si="2"/>
        <v>Infantry</v>
      </c>
      <c r="M32">
        <f t="shared" si="1"/>
        <v>750</v>
      </c>
    </row>
    <row r="33" spans="1:13" x14ac:dyDescent="0.25">
      <c r="A33" t="s">
        <v>39</v>
      </c>
      <c r="C33" t="s">
        <v>76</v>
      </c>
      <c r="D33">
        <v>6</v>
      </c>
      <c r="E33" t="s">
        <v>108</v>
      </c>
      <c r="F33">
        <v>5</v>
      </c>
      <c r="G33">
        <v>5</v>
      </c>
      <c r="L33" t="str">
        <f t="shared" si="2"/>
        <v>Infantry</v>
      </c>
      <c r="M33">
        <f t="shared" si="1"/>
        <v>750</v>
      </c>
    </row>
    <row r="34" spans="1:13" x14ac:dyDescent="0.25">
      <c r="L34">
        <f t="shared" si="2"/>
        <v>0</v>
      </c>
      <c r="M34">
        <f t="shared" si="1"/>
        <v>0</v>
      </c>
    </row>
    <row r="35" spans="1:13" x14ac:dyDescent="0.25">
      <c r="L35">
        <f t="shared" si="2"/>
        <v>0</v>
      </c>
      <c r="M35">
        <f t="shared" si="1"/>
        <v>0</v>
      </c>
    </row>
    <row r="36" spans="1:13" x14ac:dyDescent="0.25">
      <c r="L36">
        <f t="shared" si="2"/>
        <v>0</v>
      </c>
      <c r="M36">
        <f t="shared" si="1"/>
        <v>0</v>
      </c>
    </row>
    <row r="37" spans="1:13" x14ac:dyDescent="0.25">
      <c r="L37">
        <f t="shared" si="2"/>
        <v>0</v>
      </c>
      <c r="M37">
        <f t="shared" si="1"/>
        <v>0</v>
      </c>
    </row>
    <row r="38" spans="1:13" x14ac:dyDescent="0.25">
      <c r="L38">
        <f t="shared" si="2"/>
        <v>0</v>
      </c>
      <c r="M38">
        <f t="shared" si="1"/>
        <v>0</v>
      </c>
    </row>
    <row r="39" spans="1:13" x14ac:dyDescent="0.25">
      <c r="L39">
        <f t="shared" si="2"/>
        <v>0</v>
      </c>
      <c r="M39">
        <f t="shared" si="1"/>
        <v>0</v>
      </c>
    </row>
    <row r="40" spans="1:13" x14ac:dyDescent="0.25">
      <c r="L40">
        <f t="shared" si="2"/>
        <v>0</v>
      </c>
      <c r="M40">
        <f t="shared" si="1"/>
        <v>0</v>
      </c>
    </row>
    <row r="41" spans="1:13" x14ac:dyDescent="0.25">
      <c r="L41">
        <f t="shared" si="2"/>
        <v>0</v>
      </c>
      <c r="M41">
        <f t="shared" si="1"/>
        <v>0</v>
      </c>
    </row>
    <row r="42" spans="1:13" x14ac:dyDescent="0.25">
      <c r="L42">
        <f t="shared" si="2"/>
        <v>0</v>
      </c>
      <c r="M42">
        <f t="shared" si="1"/>
        <v>0</v>
      </c>
    </row>
    <row r="43" spans="1:13" x14ac:dyDescent="0.25">
      <c r="L43">
        <f t="shared" si="2"/>
        <v>0</v>
      </c>
      <c r="M43">
        <f t="shared" si="1"/>
        <v>0</v>
      </c>
    </row>
    <row r="44" spans="1:13" x14ac:dyDescent="0.25">
      <c r="L44">
        <f t="shared" si="2"/>
        <v>0</v>
      </c>
      <c r="M44">
        <f t="shared" si="1"/>
        <v>0</v>
      </c>
    </row>
    <row r="45" spans="1:13" x14ac:dyDescent="0.25">
      <c r="L45">
        <f t="shared" si="2"/>
        <v>0</v>
      </c>
      <c r="M45">
        <f t="shared" si="1"/>
        <v>0</v>
      </c>
    </row>
    <row r="46" spans="1:13" x14ac:dyDescent="0.25">
      <c r="L46">
        <f t="shared" si="2"/>
        <v>0</v>
      </c>
      <c r="M46">
        <f t="shared" si="1"/>
        <v>0</v>
      </c>
    </row>
    <row r="47" spans="1:13" x14ac:dyDescent="0.25">
      <c r="L47">
        <f t="shared" si="2"/>
        <v>0</v>
      </c>
      <c r="M47">
        <f t="shared" si="1"/>
        <v>0</v>
      </c>
    </row>
    <row r="48" spans="1:13" x14ac:dyDescent="0.25">
      <c r="L48">
        <f t="shared" si="2"/>
        <v>0</v>
      </c>
      <c r="M48">
        <f t="shared" si="1"/>
        <v>0</v>
      </c>
    </row>
    <row r="49" spans="12:13" x14ac:dyDescent="0.25">
      <c r="L49">
        <f t="shared" si="2"/>
        <v>0</v>
      </c>
      <c r="M49">
        <f t="shared" si="1"/>
        <v>0</v>
      </c>
    </row>
    <row r="50" spans="12:13" x14ac:dyDescent="0.25">
      <c r="L50">
        <f t="shared" si="2"/>
        <v>0</v>
      </c>
      <c r="M50">
        <f t="shared" si="1"/>
        <v>0</v>
      </c>
    </row>
    <row r="51" spans="12:13" x14ac:dyDescent="0.25">
      <c r="L51">
        <f t="shared" si="2"/>
        <v>0</v>
      </c>
      <c r="M51">
        <f t="shared" si="1"/>
        <v>0</v>
      </c>
    </row>
    <row r="52" spans="12:13" x14ac:dyDescent="0.25">
      <c r="L52">
        <f t="shared" si="2"/>
        <v>0</v>
      </c>
      <c r="M52">
        <f t="shared" si="1"/>
        <v>0</v>
      </c>
    </row>
    <row r="53" spans="12:13" x14ac:dyDescent="0.25">
      <c r="L53">
        <f t="shared" si="2"/>
        <v>0</v>
      </c>
      <c r="M53">
        <f t="shared" si="1"/>
        <v>0</v>
      </c>
    </row>
    <row r="54" spans="12:13" x14ac:dyDescent="0.25">
      <c r="L54">
        <f t="shared" si="2"/>
        <v>0</v>
      </c>
      <c r="M54">
        <f t="shared" si="1"/>
        <v>0</v>
      </c>
    </row>
    <row r="55" spans="12:13" x14ac:dyDescent="0.25">
      <c r="L55">
        <f t="shared" si="2"/>
        <v>0</v>
      </c>
      <c r="M55">
        <f t="shared" si="1"/>
        <v>0</v>
      </c>
    </row>
    <row r="56" spans="12:13" x14ac:dyDescent="0.25">
      <c r="L56">
        <f t="shared" si="2"/>
        <v>0</v>
      </c>
      <c r="M56">
        <f t="shared" si="1"/>
        <v>0</v>
      </c>
    </row>
    <row r="57" spans="12:13" x14ac:dyDescent="0.25">
      <c r="L57">
        <f t="shared" si="2"/>
        <v>0</v>
      </c>
      <c r="M57">
        <f t="shared" si="1"/>
        <v>0</v>
      </c>
    </row>
    <row r="58" spans="12:13" x14ac:dyDescent="0.25">
      <c r="L58">
        <f t="shared" si="2"/>
        <v>0</v>
      </c>
      <c r="M58">
        <f t="shared" si="1"/>
        <v>0</v>
      </c>
    </row>
    <row r="59" spans="12:13" x14ac:dyDescent="0.25">
      <c r="L59">
        <f t="shared" si="2"/>
        <v>0</v>
      </c>
      <c r="M59">
        <f t="shared" si="1"/>
        <v>0</v>
      </c>
    </row>
    <row r="60" spans="12:13" x14ac:dyDescent="0.25">
      <c r="L60">
        <f t="shared" si="2"/>
        <v>0</v>
      </c>
      <c r="M60">
        <f t="shared" si="1"/>
        <v>0</v>
      </c>
    </row>
    <row r="61" spans="12:13" x14ac:dyDescent="0.25">
      <c r="L61">
        <f t="shared" si="2"/>
        <v>0</v>
      </c>
      <c r="M61">
        <f t="shared" si="1"/>
        <v>0</v>
      </c>
    </row>
    <row r="62" spans="12:13" x14ac:dyDescent="0.25">
      <c r="L62">
        <f t="shared" si="2"/>
        <v>0</v>
      </c>
      <c r="M62">
        <f t="shared" si="1"/>
        <v>0</v>
      </c>
    </row>
    <row r="63" spans="12:13" x14ac:dyDescent="0.25">
      <c r="L63">
        <f t="shared" si="2"/>
        <v>0</v>
      </c>
      <c r="M63">
        <f t="shared" si="1"/>
        <v>0</v>
      </c>
    </row>
    <row r="64" spans="12:13" x14ac:dyDescent="0.25">
      <c r="L64">
        <f t="shared" si="2"/>
        <v>0</v>
      </c>
      <c r="M64">
        <f t="shared" si="1"/>
        <v>0</v>
      </c>
    </row>
    <row r="65" spans="12:13" x14ac:dyDescent="0.25">
      <c r="L65">
        <f t="shared" si="2"/>
        <v>0</v>
      </c>
      <c r="M65">
        <f t="shared" si="1"/>
        <v>0</v>
      </c>
    </row>
    <row r="66" spans="12:13" x14ac:dyDescent="0.25">
      <c r="L66">
        <f t="shared" si="2"/>
        <v>0</v>
      </c>
      <c r="M66">
        <f t="shared" si="1"/>
        <v>0</v>
      </c>
    </row>
    <row r="67" spans="12:13" x14ac:dyDescent="0.25">
      <c r="L67">
        <f t="shared" si="2"/>
        <v>0</v>
      </c>
      <c r="M67">
        <f t="shared" si="1"/>
        <v>0</v>
      </c>
    </row>
    <row r="68" spans="12:13" x14ac:dyDescent="0.25">
      <c r="L68">
        <f t="shared" si="2"/>
        <v>0</v>
      </c>
      <c r="M68">
        <f t="shared" ref="M68:M123" si="5">IF(L68="Cavalry",G68*100,IF(L68="Infantry",G68*150,0))</f>
        <v>0</v>
      </c>
    </row>
    <row r="69" spans="12:13" x14ac:dyDescent="0.25">
      <c r="L69">
        <f t="shared" si="2"/>
        <v>0</v>
      </c>
      <c r="M69">
        <f t="shared" si="5"/>
        <v>0</v>
      </c>
    </row>
    <row r="70" spans="12:13" x14ac:dyDescent="0.25">
      <c r="L70">
        <f t="shared" si="2"/>
        <v>0</v>
      </c>
      <c r="M70">
        <f t="shared" si="5"/>
        <v>0</v>
      </c>
    </row>
    <row r="71" spans="12:13" x14ac:dyDescent="0.25">
      <c r="L71">
        <f t="shared" si="2"/>
        <v>0</v>
      </c>
      <c r="M71">
        <f t="shared" si="5"/>
        <v>0</v>
      </c>
    </row>
    <row r="72" spans="12:13" x14ac:dyDescent="0.25">
      <c r="L72">
        <f t="shared" si="2"/>
        <v>0</v>
      </c>
      <c r="M72">
        <f t="shared" si="5"/>
        <v>0</v>
      </c>
    </row>
    <row r="73" spans="12:13" x14ac:dyDescent="0.25">
      <c r="L73">
        <f t="shared" si="2"/>
        <v>0</v>
      </c>
      <c r="M73">
        <f t="shared" si="5"/>
        <v>0</v>
      </c>
    </row>
    <row r="74" spans="12:13" x14ac:dyDescent="0.25">
      <c r="L74">
        <f t="shared" si="2"/>
        <v>0</v>
      </c>
      <c r="M74">
        <f t="shared" si="5"/>
        <v>0</v>
      </c>
    </row>
    <row r="75" spans="12:13" x14ac:dyDescent="0.25">
      <c r="L75">
        <f t="shared" si="2"/>
        <v>0</v>
      </c>
      <c r="M75">
        <f t="shared" si="5"/>
        <v>0</v>
      </c>
    </row>
    <row r="76" spans="12:13" x14ac:dyDescent="0.25">
      <c r="L76">
        <f t="shared" si="2"/>
        <v>0</v>
      </c>
      <c r="M76">
        <f t="shared" si="5"/>
        <v>0</v>
      </c>
    </row>
    <row r="77" spans="12:13" x14ac:dyDescent="0.25">
      <c r="L77">
        <f t="shared" si="2"/>
        <v>0</v>
      </c>
      <c r="M77">
        <f t="shared" si="5"/>
        <v>0</v>
      </c>
    </row>
    <row r="78" spans="12:13" x14ac:dyDescent="0.25">
      <c r="L78">
        <f t="shared" si="2"/>
        <v>0</v>
      </c>
      <c r="M78">
        <f t="shared" si="5"/>
        <v>0</v>
      </c>
    </row>
    <row r="79" spans="12:13" x14ac:dyDescent="0.25">
      <c r="L79">
        <f t="shared" si="2"/>
        <v>0</v>
      </c>
      <c r="M79">
        <f t="shared" si="5"/>
        <v>0</v>
      </c>
    </row>
    <row r="80" spans="12:13" x14ac:dyDescent="0.25">
      <c r="L80">
        <f t="shared" si="2"/>
        <v>0</v>
      </c>
      <c r="M80">
        <f t="shared" si="5"/>
        <v>0</v>
      </c>
    </row>
    <row r="81" spans="12:13" x14ac:dyDescent="0.25">
      <c r="L81">
        <f t="shared" si="2"/>
        <v>0</v>
      </c>
      <c r="M81">
        <f t="shared" si="5"/>
        <v>0</v>
      </c>
    </row>
    <row r="82" spans="12:13" x14ac:dyDescent="0.25">
      <c r="L82">
        <f t="shared" si="2"/>
        <v>0</v>
      </c>
      <c r="M82">
        <f t="shared" si="5"/>
        <v>0</v>
      </c>
    </row>
    <row r="83" spans="12:13" x14ac:dyDescent="0.25">
      <c r="L83">
        <f t="shared" si="2"/>
        <v>0</v>
      </c>
      <c r="M83">
        <f t="shared" si="5"/>
        <v>0</v>
      </c>
    </row>
    <row r="84" spans="12:13" x14ac:dyDescent="0.25">
      <c r="L84">
        <f t="shared" si="2"/>
        <v>0</v>
      </c>
      <c r="M84">
        <f t="shared" si="5"/>
        <v>0</v>
      </c>
    </row>
    <row r="85" spans="12:13" x14ac:dyDescent="0.25">
      <c r="L85">
        <f t="shared" si="2"/>
        <v>0</v>
      </c>
      <c r="M85">
        <f t="shared" si="5"/>
        <v>0</v>
      </c>
    </row>
    <row r="86" spans="12:13" x14ac:dyDescent="0.25">
      <c r="L86">
        <f t="shared" si="2"/>
        <v>0</v>
      </c>
      <c r="M86">
        <f t="shared" si="5"/>
        <v>0</v>
      </c>
    </row>
    <row r="87" spans="12:13" x14ac:dyDescent="0.25">
      <c r="L87">
        <f t="shared" si="2"/>
        <v>0</v>
      </c>
      <c r="M87">
        <f t="shared" si="5"/>
        <v>0</v>
      </c>
    </row>
    <row r="88" spans="12:13" x14ac:dyDescent="0.25">
      <c r="L88">
        <f t="shared" si="2"/>
        <v>0</v>
      </c>
      <c r="M88">
        <f t="shared" si="5"/>
        <v>0</v>
      </c>
    </row>
    <row r="89" spans="12:13" x14ac:dyDescent="0.25">
      <c r="L89">
        <f t="shared" si="2"/>
        <v>0</v>
      </c>
      <c r="M89">
        <f t="shared" si="5"/>
        <v>0</v>
      </c>
    </row>
    <row r="90" spans="12:13" x14ac:dyDescent="0.25">
      <c r="L90">
        <f t="shared" ref="L90:L123" si="6">IF(OR(RIGHT(A90)="C",A90="LN"),"Cavalry",IF(RIGHT(A90)="I","Infantry",A90))</f>
        <v>0</v>
      </c>
      <c r="M90">
        <f t="shared" si="5"/>
        <v>0</v>
      </c>
    </row>
    <row r="91" spans="12:13" x14ac:dyDescent="0.25">
      <c r="L91">
        <f t="shared" si="6"/>
        <v>0</v>
      </c>
      <c r="M91">
        <f t="shared" si="5"/>
        <v>0</v>
      </c>
    </row>
    <row r="92" spans="12:13" x14ac:dyDescent="0.25">
      <c r="L92">
        <f t="shared" si="6"/>
        <v>0</v>
      </c>
      <c r="M92">
        <f t="shared" si="5"/>
        <v>0</v>
      </c>
    </row>
    <row r="93" spans="12:13" x14ac:dyDescent="0.25">
      <c r="L93">
        <f t="shared" si="6"/>
        <v>0</v>
      </c>
      <c r="M93">
        <f t="shared" si="5"/>
        <v>0</v>
      </c>
    </row>
    <row r="94" spans="12:13" x14ac:dyDescent="0.25">
      <c r="L94">
        <f t="shared" si="6"/>
        <v>0</v>
      </c>
      <c r="M94">
        <f t="shared" si="5"/>
        <v>0</v>
      </c>
    </row>
    <row r="95" spans="12:13" x14ac:dyDescent="0.25">
      <c r="L95">
        <f t="shared" si="6"/>
        <v>0</v>
      </c>
      <c r="M95">
        <f t="shared" si="5"/>
        <v>0</v>
      </c>
    </row>
    <row r="96" spans="12:13" x14ac:dyDescent="0.25">
      <c r="L96">
        <f t="shared" si="6"/>
        <v>0</v>
      </c>
      <c r="M96">
        <f t="shared" si="5"/>
        <v>0</v>
      </c>
    </row>
    <row r="97" spans="12:13" x14ac:dyDescent="0.25">
      <c r="L97">
        <f t="shared" si="6"/>
        <v>0</v>
      </c>
      <c r="M97">
        <f t="shared" si="5"/>
        <v>0</v>
      </c>
    </row>
    <row r="98" spans="12:13" x14ac:dyDescent="0.25">
      <c r="L98">
        <f t="shared" si="6"/>
        <v>0</v>
      </c>
      <c r="M98">
        <f t="shared" si="5"/>
        <v>0</v>
      </c>
    </row>
    <row r="99" spans="12:13" x14ac:dyDescent="0.25">
      <c r="L99">
        <f t="shared" si="6"/>
        <v>0</v>
      </c>
      <c r="M99">
        <f t="shared" si="5"/>
        <v>0</v>
      </c>
    </row>
    <row r="100" spans="12:13" x14ac:dyDescent="0.25">
      <c r="L100">
        <f t="shared" si="6"/>
        <v>0</v>
      </c>
      <c r="M100">
        <f t="shared" si="5"/>
        <v>0</v>
      </c>
    </row>
    <row r="101" spans="12:13" x14ac:dyDescent="0.25">
      <c r="L101">
        <f t="shared" si="6"/>
        <v>0</v>
      </c>
      <c r="M101">
        <f t="shared" si="5"/>
        <v>0</v>
      </c>
    </row>
    <row r="102" spans="12:13" x14ac:dyDescent="0.25">
      <c r="L102">
        <f t="shared" si="6"/>
        <v>0</v>
      </c>
      <c r="M102">
        <f t="shared" si="5"/>
        <v>0</v>
      </c>
    </row>
    <row r="103" spans="12:13" x14ac:dyDescent="0.25">
      <c r="L103">
        <f t="shared" si="6"/>
        <v>0</v>
      </c>
      <c r="M103">
        <f t="shared" si="5"/>
        <v>0</v>
      </c>
    </row>
    <row r="104" spans="12:13" x14ac:dyDescent="0.25">
      <c r="L104">
        <f t="shared" si="6"/>
        <v>0</v>
      </c>
      <c r="M104">
        <f t="shared" si="5"/>
        <v>0</v>
      </c>
    </row>
    <row r="105" spans="12:13" x14ac:dyDescent="0.25">
      <c r="L105">
        <f t="shared" si="6"/>
        <v>0</v>
      </c>
      <c r="M105">
        <f t="shared" si="5"/>
        <v>0</v>
      </c>
    </row>
    <row r="106" spans="12:13" x14ac:dyDescent="0.25">
      <c r="L106">
        <f t="shared" si="6"/>
        <v>0</v>
      </c>
      <c r="M106">
        <f t="shared" si="5"/>
        <v>0</v>
      </c>
    </row>
    <row r="107" spans="12:13" x14ac:dyDescent="0.25">
      <c r="L107">
        <f t="shared" si="6"/>
        <v>0</v>
      </c>
      <c r="M107">
        <f t="shared" si="5"/>
        <v>0</v>
      </c>
    </row>
    <row r="108" spans="12:13" x14ac:dyDescent="0.25">
      <c r="L108">
        <f t="shared" si="6"/>
        <v>0</v>
      </c>
      <c r="M108">
        <f t="shared" si="5"/>
        <v>0</v>
      </c>
    </row>
    <row r="109" spans="12:13" x14ac:dyDescent="0.25">
      <c r="L109">
        <f t="shared" si="6"/>
        <v>0</v>
      </c>
      <c r="M109">
        <f t="shared" si="5"/>
        <v>0</v>
      </c>
    </row>
    <row r="110" spans="12:13" x14ac:dyDescent="0.25">
      <c r="L110">
        <f t="shared" si="6"/>
        <v>0</v>
      </c>
      <c r="M110">
        <f t="shared" si="5"/>
        <v>0</v>
      </c>
    </row>
    <row r="111" spans="12:13" x14ac:dyDescent="0.25">
      <c r="L111">
        <f t="shared" si="6"/>
        <v>0</v>
      </c>
      <c r="M111">
        <f t="shared" si="5"/>
        <v>0</v>
      </c>
    </row>
    <row r="112" spans="12:13" x14ac:dyDescent="0.25">
      <c r="L112">
        <f t="shared" si="6"/>
        <v>0</v>
      </c>
      <c r="M112">
        <f t="shared" si="5"/>
        <v>0</v>
      </c>
    </row>
    <row r="113" spans="1:13" x14ac:dyDescent="0.25">
      <c r="L113">
        <f t="shared" si="6"/>
        <v>0</v>
      </c>
      <c r="M113">
        <f t="shared" si="5"/>
        <v>0</v>
      </c>
    </row>
    <row r="114" spans="1:13" x14ac:dyDescent="0.25">
      <c r="L114">
        <f t="shared" si="6"/>
        <v>0</v>
      </c>
      <c r="M114">
        <f t="shared" si="5"/>
        <v>0</v>
      </c>
    </row>
    <row r="115" spans="1:13" x14ac:dyDescent="0.25">
      <c r="L115">
        <f t="shared" si="6"/>
        <v>0</v>
      </c>
      <c r="M115">
        <f t="shared" si="5"/>
        <v>0</v>
      </c>
    </row>
    <row r="116" spans="1:13" x14ac:dyDescent="0.25">
      <c r="L116">
        <f t="shared" si="6"/>
        <v>0</v>
      </c>
      <c r="M116">
        <f t="shared" si="5"/>
        <v>0</v>
      </c>
    </row>
    <row r="117" spans="1:13" x14ac:dyDescent="0.25">
      <c r="L117">
        <f t="shared" si="6"/>
        <v>0</v>
      </c>
      <c r="M117">
        <f t="shared" si="5"/>
        <v>0</v>
      </c>
    </row>
    <row r="118" spans="1:13" x14ac:dyDescent="0.25">
      <c r="L118">
        <f t="shared" si="6"/>
        <v>0</v>
      </c>
      <c r="M118">
        <f t="shared" si="5"/>
        <v>0</v>
      </c>
    </row>
    <row r="119" spans="1:13" x14ac:dyDescent="0.25">
      <c r="L119">
        <f t="shared" si="6"/>
        <v>0</v>
      </c>
      <c r="M119">
        <f t="shared" si="5"/>
        <v>0</v>
      </c>
    </row>
    <row r="120" spans="1:13" x14ac:dyDescent="0.25">
      <c r="L120">
        <f t="shared" si="6"/>
        <v>0</v>
      </c>
      <c r="M120">
        <f t="shared" si="5"/>
        <v>0</v>
      </c>
    </row>
    <row r="121" spans="1:13" x14ac:dyDescent="0.25">
      <c r="L121">
        <f t="shared" si="6"/>
        <v>0</v>
      </c>
      <c r="M121">
        <f t="shared" si="5"/>
        <v>0</v>
      </c>
    </row>
    <row r="122" spans="1:13" x14ac:dyDescent="0.25">
      <c r="L122">
        <f t="shared" si="6"/>
        <v>0</v>
      </c>
      <c r="M122">
        <f t="shared" si="5"/>
        <v>0</v>
      </c>
    </row>
    <row r="123" spans="1:13" x14ac:dyDescent="0.25">
      <c r="L123">
        <f t="shared" si="6"/>
        <v>0</v>
      </c>
      <c r="M123">
        <f t="shared" si="5"/>
        <v>0</v>
      </c>
    </row>
    <row r="126" spans="1:13" x14ac:dyDescent="0.25">
      <c r="A126" t="s">
        <v>57</v>
      </c>
      <c r="F126">
        <f t="shared" ref="F126:M126" si="7">SUM(F2:F123)</f>
        <v>160</v>
      </c>
      <c r="G126">
        <f t="shared" si="7"/>
        <v>160</v>
      </c>
      <c r="M126">
        <f t="shared" si="7"/>
        <v>24000</v>
      </c>
    </row>
  </sheetData>
  <phoneticPr fontId="4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"/>
  <sheetViews>
    <sheetView workbookViewId="0">
      <selection activeCell="M54" sqref="M54"/>
    </sheetView>
  </sheetViews>
  <sheetFormatPr defaultColWidth="11" defaultRowHeight="15.75" x14ac:dyDescent="0.25"/>
  <cols>
    <col min="1" max="1" width="12.125" bestFit="1" customWidth="1"/>
    <col min="2" max="2" width="16.125" bestFit="1" customWidth="1"/>
    <col min="13" max="13" width="12.125" bestFit="1" customWidth="1"/>
    <col min="14" max="14" width="14.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15</v>
      </c>
      <c r="K1" t="s">
        <v>36</v>
      </c>
      <c r="L1" t="s">
        <v>55</v>
      </c>
      <c r="M1" t="s">
        <v>56</v>
      </c>
    </row>
    <row r="2" spans="1:13" x14ac:dyDescent="0.25">
      <c r="A2" t="s">
        <v>13</v>
      </c>
      <c r="B2" s="1"/>
      <c r="C2" s="1" t="s">
        <v>19</v>
      </c>
      <c r="D2" s="1">
        <v>1</v>
      </c>
      <c r="E2" s="1" t="str">
        <f>A2&amp;D2</f>
        <v>PH1</v>
      </c>
      <c r="F2" s="1">
        <v>7</v>
      </c>
      <c r="G2" s="1">
        <v>10</v>
      </c>
      <c r="H2" s="1"/>
      <c r="L2" t="str">
        <f t="shared" ref="L2:L43" si="0">IF(OR(RIGHT(A2)="C",A2="LN"),"Cavalry",IF(OR(RIGHT(A2)="I",A2="PH",A2="LP"),"Infantry",A2))</f>
        <v>Infantry</v>
      </c>
      <c r="M2">
        <f>IF(L2="Cavalry",G2*100,IF(L2="Infantry",G2*150,0))</f>
        <v>1500</v>
      </c>
    </row>
    <row r="3" spans="1:13" x14ac:dyDescent="0.25">
      <c r="A3" t="s">
        <v>13</v>
      </c>
      <c r="B3" s="1"/>
      <c r="C3" s="1" t="s">
        <v>40</v>
      </c>
      <c r="D3" s="1">
        <v>4</v>
      </c>
      <c r="E3" s="1" t="str">
        <f t="shared" ref="E3:E7" si="1">A3&amp;D3</f>
        <v>PH4</v>
      </c>
      <c r="F3" s="1">
        <v>7</v>
      </c>
      <c r="G3" s="1">
        <v>10</v>
      </c>
      <c r="H3" s="1"/>
      <c r="L3" t="str">
        <f t="shared" si="0"/>
        <v>Infantry</v>
      </c>
      <c r="M3">
        <f t="shared" ref="M3:M49" si="2">IF(L3="Cavalry",G3*100,IF(L3="Infantry",G3*150,0))</f>
        <v>1500</v>
      </c>
    </row>
    <row r="4" spans="1:13" x14ac:dyDescent="0.25">
      <c r="A4" t="s">
        <v>13</v>
      </c>
      <c r="B4" s="1"/>
      <c r="C4" s="1" t="s">
        <v>41</v>
      </c>
      <c r="D4" s="1">
        <v>3</v>
      </c>
      <c r="E4" s="1" t="str">
        <f t="shared" si="1"/>
        <v>PH3</v>
      </c>
      <c r="F4" s="1">
        <v>7</v>
      </c>
      <c r="G4" s="1">
        <v>10</v>
      </c>
      <c r="H4" s="1"/>
      <c r="L4" t="str">
        <f t="shared" si="0"/>
        <v>Infantry</v>
      </c>
      <c r="M4">
        <f t="shared" si="2"/>
        <v>1500</v>
      </c>
    </row>
    <row r="5" spans="1:13" x14ac:dyDescent="0.25">
      <c r="A5" t="s">
        <v>13</v>
      </c>
      <c r="B5" s="1"/>
      <c r="C5" s="1" t="s">
        <v>21</v>
      </c>
      <c r="D5" s="1">
        <v>5</v>
      </c>
      <c r="E5" s="1" t="str">
        <f t="shared" si="1"/>
        <v>PH5</v>
      </c>
      <c r="F5" s="1">
        <v>7</v>
      </c>
      <c r="G5" s="1">
        <v>10</v>
      </c>
      <c r="H5" s="1"/>
      <c r="L5" t="str">
        <f t="shared" si="0"/>
        <v>Infantry</v>
      </c>
      <c r="M5">
        <f t="shared" si="2"/>
        <v>1500</v>
      </c>
    </row>
    <row r="6" spans="1:13" x14ac:dyDescent="0.25">
      <c r="A6" t="s">
        <v>13</v>
      </c>
      <c r="B6" s="1"/>
      <c r="C6" s="1" t="s">
        <v>22</v>
      </c>
      <c r="D6" s="1">
        <v>6</v>
      </c>
      <c r="E6" s="1" t="str">
        <f t="shared" si="1"/>
        <v>PH6</v>
      </c>
      <c r="F6" s="1">
        <v>7</v>
      </c>
      <c r="G6" s="1">
        <v>10</v>
      </c>
      <c r="H6" s="1"/>
      <c r="L6" t="str">
        <f t="shared" si="0"/>
        <v>Infantry</v>
      </c>
      <c r="M6">
        <f t="shared" si="2"/>
        <v>1500</v>
      </c>
    </row>
    <row r="7" spans="1:13" x14ac:dyDescent="0.25">
      <c r="A7" t="s">
        <v>13</v>
      </c>
      <c r="B7" s="1"/>
      <c r="C7" s="1" t="s">
        <v>20</v>
      </c>
      <c r="D7" s="1">
        <v>2</v>
      </c>
      <c r="E7" s="1" t="str">
        <f t="shared" si="1"/>
        <v>PH2</v>
      </c>
      <c r="F7" s="1">
        <v>7</v>
      </c>
      <c r="G7" s="1">
        <v>10</v>
      </c>
      <c r="H7" s="1"/>
      <c r="L7" t="str">
        <f t="shared" si="0"/>
        <v>Infantry</v>
      </c>
      <c r="M7">
        <f t="shared" si="2"/>
        <v>1500</v>
      </c>
    </row>
    <row r="8" spans="1:13" x14ac:dyDescent="0.25">
      <c r="A8" t="s">
        <v>12</v>
      </c>
      <c r="B8" s="1" t="s">
        <v>17</v>
      </c>
      <c r="C8" s="1" t="s">
        <v>37</v>
      </c>
      <c r="D8" s="1">
        <v>1</v>
      </c>
      <c r="E8" s="1" t="str">
        <f>LEFT(C8)&amp;A8&amp;D8</f>
        <v>GHI1</v>
      </c>
      <c r="F8" s="1">
        <v>5</v>
      </c>
      <c r="G8" s="1">
        <v>10</v>
      </c>
      <c r="H8" s="1"/>
      <c r="L8" t="str">
        <f t="shared" si="0"/>
        <v>Infantry</v>
      </c>
      <c r="M8">
        <f t="shared" si="2"/>
        <v>1500</v>
      </c>
    </row>
    <row r="9" spans="1:13" x14ac:dyDescent="0.25">
      <c r="A9" t="s">
        <v>12</v>
      </c>
      <c r="B9" s="1" t="s">
        <v>17</v>
      </c>
      <c r="C9" s="1" t="s">
        <v>37</v>
      </c>
      <c r="D9" s="1">
        <v>2</v>
      </c>
      <c r="E9" s="1" t="str">
        <f t="shared" ref="E9:E10" si="3">LEFT(C9)&amp;A9&amp;D9</f>
        <v>GHI2</v>
      </c>
      <c r="F9" s="1">
        <v>5</v>
      </c>
      <c r="G9" s="1">
        <v>10</v>
      </c>
      <c r="H9" s="1"/>
      <c r="L9" t="str">
        <f t="shared" si="0"/>
        <v>Infantry</v>
      </c>
      <c r="M9">
        <f t="shared" si="2"/>
        <v>1500</v>
      </c>
    </row>
    <row r="10" spans="1:13" x14ac:dyDescent="0.25">
      <c r="A10" t="s">
        <v>12</v>
      </c>
      <c r="B10" s="1" t="s">
        <v>17</v>
      </c>
      <c r="C10" s="1" t="s">
        <v>37</v>
      </c>
      <c r="D10" s="1">
        <v>3</v>
      </c>
      <c r="E10" s="1" t="str">
        <f t="shared" si="3"/>
        <v>GHI3</v>
      </c>
      <c r="F10" s="1">
        <v>5</v>
      </c>
      <c r="G10" s="1">
        <v>10</v>
      </c>
      <c r="H10" s="1"/>
      <c r="L10" t="str">
        <f t="shared" si="0"/>
        <v>Infantry</v>
      </c>
      <c r="M10">
        <f t="shared" si="2"/>
        <v>1500</v>
      </c>
    </row>
    <row r="11" spans="1:13" x14ac:dyDescent="0.25">
      <c r="A11" t="s">
        <v>12</v>
      </c>
      <c r="B11" s="1"/>
      <c r="C11" s="1" t="s">
        <v>23</v>
      </c>
      <c r="D11" s="1" t="s">
        <v>24</v>
      </c>
      <c r="E11" s="1" t="str">
        <f>LEFT(C11,1)&amp;A11&amp;LEFT(D11)</f>
        <v>HHIA</v>
      </c>
      <c r="F11" s="1">
        <v>9</v>
      </c>
      <c r="G11" s="1">
        <v>7</v>
      </c>
      <c r="H11" s="1"/>
      <c r="L11" t="str">
        <f t="shared" si="0"/>
        <v>Infantry</v>
      </c>
      <c r="M11">
        <f t="shared" si="2"/>
        <v>1050</v>
      </c>
    </row>
    <row r="12" spans="1:13" x14ac:dyDescent="0.25">
      <c r="A12" t="s">
        <v>12</v>
      </c>
      <c r="B12" s="1"/>
      <c r="C12" s="1" t="s">
        <v>23</v>
      </c>
      <c r="D12" s="1">
        <v>1</v>
      </c>
      <c r="E12" s="1" t="str">
        <f t="shared" ref="E12:E14" si="4">LEFT(C12,1)&amp;A12&amp;LEFT(D12)</f>
        <v>HHI1</v>
      </c>
      <c r="F12" s="1">
        <v>8</v>
      </c>
      <c r="G12" s="1">
        <v>6</v>
      </c>
      <c r="H12" s="1"/>
      <c r="L12" t="str">
        <f t="shared" si="0"/>
        <v>Infantry</v>
      </c>
      <c r="M12">
        <f t="shared" si="2"/>
        <v>900</v>
      </c>
    </row>
    <row r="13" spans="1:13" x14ac:dyDescent="0.25">
      <c r="A13" t="s">
        <v>12</v>
      </c>
      <c r="B13" s="1"/>
      <c r="C13" s="1" t="s">
        <v>23</v>
      </c>
      <c r="D13" s="1">
        <v>2</v>
      </c>
      <c r="E13" s="1" t="str">
        <f t="shared" si="4"/>
        <v>HHI2</v>
      </c>
      <c r="F13" s="1">
        <v>8</v>
      </c>
      <c r="G13" s="1">
        <v>6</v>
      </c>
      <c r="H13" s="1"/>
      <c r="L13" t="str">
        <f t="shared" si="0"/>
        <v>Infantry</v>
      </c>
      <c r="M13">
        <f t="shared" si="2"/>
        <v>900</v>
      </c>
    </row>
    <row r="14" spans="1:13" x14ac:dyDescent="0.25">
      <c r="A14" t="s">
        <v>18</v>
      </c>
      <c r="B14" s="1"/>
      <c r="C14" s="1" t="s">
        <v>25</v>
      </c>
      <c r="D14" s="1">
        <v>1</v>
      </c>
      <c r="E14" s="1" t="str">
        <f t="shared" si="4"/>
        <v>TLP1</v>
      </c>
      <c r="F14" s="1">
        <v>5</v>
      </c>
      <c r="G14" s="1">
        <v>5</v>
      </c>
      <c r="H14" s="1" t="s">
        <v>9</v>
      </c>
      <c r="L14" t="str">
        <f t="shared" si="0"/>
        <v>Infantry</v>
      </c>
      <c r="M14">
        <f t="shared" si="2"/>
        <v>750</v>
      </c>
    </row>
    <row r="15" spans="1:13" x14ac:dyDescent="0.25">
      <c r="A15" t="s">
        <v>18</v>
      </c>
      <c r="B15" s="1"/>
      <c r="C15" s="1" t="s">
        <v>25</v>
      </c>
      <c r="D15" s="1">
        <v>2</v>
      </c>
      <c r="E15" s="1" t="str">
        <f t="shared" ref="E15:E45" si="5">LEFT(C15,1)&amp;A15&amp;LEFT(D15)</f>
        <v>TLP2</v>
      </c>
      <c r="F15" s="1">
        <v>5</v>
      </c>
      <c r="G15" s="1">
        <v>5</v>
      </c>
      <c r="H15" s="1" t="s">
        <v>9</v>
      </c>
      <c r="L15" t="str">
        <f t="shared" si="0"/>
        <v>Infantry</v>
      </c>
      <c r="M15">
        <f t="shared" si="2"/>
        <v>750</v>
      </c>
    </row>
    <row r="16" spans="1:13" x14ac:dyDescent="0.25">
      <c r="A16" t="s">
        <v>18</v>
      </c>
      <c r="B16" s="1"/>
      <c r="C16" s="1" t="s">
        <v>25</v>
      </c>
      <c r="D16" s="1">
        <v>3</v>
      </c>
      <c r="E16" s="1" t="str">
        <f t="shared" si="5"/>
        <v>TLP3</v>
      </c>
      <c r="F16" s="1">
        <v>5</v>
      </c>
      <c r="G16" s="1">
        <v>5</v>
      </c>
      <c r="H16" s="1" t="s">
        <v>9</v>
      </c>
      <c r="L16" t="str">
        <f t="shared" si="0"/>
        <v>Infantry</v>
      </c>
      <c r="M16">
        <f t="shared" si="2"/>
        <v>750</v>
      </c>
    </row>
    <row r="17" spans="1:13" x14ac:dyDescent="0.25">
      <c r="A17" t="s">
        <v>18</v>
      </c>
      <c r="B17" s="1"/>
      <c r="C17" s="1" t="s">
        <v>25</v>
      </c>
      <c r="D17" s="1">
        <v>4</v>
      </c>
      <c r="E17" s="1" t="str">
        <f t="shared" si="5"/>
        <v>TLP4</v>
      </c>
      <c r="F17" s="1">
        <v>5</v>
      </c>
      <c r="G17" s="1">
        <v>5</v>
      </c>
      <c r="H17" s="1" t="s">
        <v>9</v>
      </c>
      <c r="L17" t="str">
        <f t="shared" si="0"/>
        <v>Infantry</v>
      </c>
      <c r="M17">
        <f t="shared" si="2"/>
        <v>750</v>
      </c>
    </row>
    <row r="18" spans="1:13" x14ac:dyDescent="0.25">
      <c r="A18" t="s">
        <v>18</v>
      </c>
      <c r="B18" s="1"/>
      <c r="C18" s="1" t="s">
        <v>25</v>
      </c>
      <c r="D18" s="1">
        <v>5</v>
      </c>
      <c r="E18" s="1" t="str">
        <f t="shared" si="5"/>
        <v>TLP5</v>
      </c>
      <c r="F18" s="1">
        <v>5</v>
      </c>
      <c r="G18" s="1">
        <v>5</v>
      </c>
      <c r="H18" s="1" t="s">
        <v>9</v>
      </c>
      <c r="L18" t="str">
        <f t="shared" si="0"/>
        <v>Infantry</v>
      </c>
      <c r="M18">
        <f t="shared" si="2"/>
        <v>750</v>
      </c>
    </row>
    <row r="19" spans="1:13" x14ac:dyDescent="0.25">
      <c r="A19" t="s">
        <v>18</v>
      </c>
      <c r="B19" s="1"/>
      <c r="C19" s="1" t="s">
        <v>25</v>
      </c>
      <c r="D19" s="1">
        <v>6</v>
      </c>
      <c r="E19" s="1" t="str">
        <f t="shared" si="5"/>
        <v>TLP6</v>
      </c>
      <c r="F19" s="1">
        <v>5</v>
      </c>
      <c r="G19" s="1">
        <v>5</v>
      </c>
      <c r="H19" s="1" t="s">
        <v>9</v>
      </c>
      <c r="L19" t="str">
        <f t="shared" si="0"/>
        <v>Infantry</v>
      </c>
      <c r="M19">
        <f t="shared" si="2"/>
        <v>750</v>
      </c>
    </row>
    <row r="20" spans="1:13" x14ac:dyDescent="0.25">
      <c r="A20" t="s">
        <v>16</v>
      </c>
      <c r="C20" s="1" t="s">
        <v>26</v>
      </c>
      <c r="D20" s="1">
        <v>1</v>
      </c>
      <c r="E20" s="1" t="str">
        <f>A20&amp;LEFT(D20)</f>
        <v>SK1</v>
      </c>
      <c r="F20" s="1">
        <v>3</v>
      </c>
      <c r="G20" s="1">
        <v>1</v>
      </c>
      <c r="H20" s="1" t="s">
        <v>29</v>
      </c>
      <c r="L20" t="str">
        <f t="shared" si="0"/>
        <v>SK</v>
      </c>
      <c r="M20">
        <f t="shared" si="2"/>
        <v>0</v>
      </c>
    </row>
    <row r="21" spans="1:13" x14ac:dyDescent="0.25">
      <c r="A21" t="s">
        <v>16</v>
      </c>
      <c r="C21" s="1" t="s">
        <v>26</v>
      </c>
      <c r="D21" s="1">
        <v>2</v>
      </c>
      <c r="E21" s="1" t="str">
        <f>A21&amp;LEFT(D21)</f>
        <v>SK2</v>
      </c>
      <c r="F21" s="1">
        <v>3</v>
      </c>
      <c r="G21" s="1">
        <v>1</v>
      </c>
      <c r="H21" s="1" t="s">
        <v>29</v>
      </c>
      <c r="L21" t="str">
        <f t="shared" si="0"/>
        <v>SK</v>
      </c>
      <c r="M21">
        <f t="shared" si="2"/>
        <v>0</v>
      </c>
    </row>
    <row r="22" spans="1:13" x14ac:dyDescent="0.25">
      <c r="A22" t="s">
        <v>16</v>
      </c>
      <c r="C22" s="1" t="s">
        <v>27</v>
      </c>
      <c r="D22" s="1">
        <v>2</v>
      </c>
      <c r="E22" s="1" t="s">
        <v>43</v>
      </c>
      <c r="F22" s="1">
        <v>3</v>
      </c>
      <c r="G22" s="1">
        <v>1</v>
      </c>
      <c r="H22" s="1" t="s">
        <v>29</v>
      </c>
      <c r="L22" t="str">
        <f t="shared" si="0"/>
        <v>SK</v>
      </c>
      <c r="M22">
        <f t="shared" si="2"/>
        <v>0</v>
      </c>
    </row>
    <row r="23" spans="1:13" x14ac:dyDescent="0.25">
      <c r="A23" t="s">
        <v>42</v>
      </c>
      <c r="C23" s="1" t="s">
        <v>28</v>
      </c>
      <c r="D23" s="1">
        <v>3</v>
      </c>
      <c r="E23" s="1" t="s">
        <v>45</v>
      </c>
      <c r="F23" s="1">
        <v>6</v>
      </c>
      <c r="G23" s="1">
        <v>1</v>
      </c>
      <c r="H23" s="1" t="s">
        <v>9</v>
      </c>
      <c r="L23" t="str">
        <f t="shared" si="0"/>
        <v>SKp</v>
      </c>
      <c r="M23">
        <f t="shared" si="2"/>
        <v>0</v>
      </c>
    </row>
    <row r="24" spans="1:13" x14ac:dyDescent="0.25">
      <c r="A24" t="s">
        <v>42</v>
      </c>
      <c r="C24" s="1" t="s">
        <v>28</v>
      </c>
      <c r="D24" s="1">
        <v>4</v>
      </c>
      <c r="E24" s="1" t="s">
        <v>46</v>
      </c>
      <c r="F24" s="1">
        <v>6</v>
      </c>
      <c r="G24" s="1">
        <v>1</v>
      </c>
      <c r="H24" s="1" t="s">
        <v>9</v>
      </c>
      <c r="L24" t="str">
        <f t="shared" si="0"/>
        <v>SKp</v>
      </c>
      <c r="M24">
        <f t="shared" si="2"/>
        <v>0</v>
      </c>
    </row>
    <row r="25" spans="1:13" x14ac:dyDescent="0.25">
      <c r="A25" t="s">
        <v>42</v>
      </c>
      <c r="C25" s="1" t="s">
        <v>47</v>
      </c>
      <c r="D25" s="1">
        <v>1</v>
      </c>
      <c r="E25" s="1" t="s">
        <v>44</v>
      </c>
      <c r="F25" s="1">
        <v>6</v>
      </c>
      <c r="G25" s="1">
        <v>1</v>
      </c>
      <c r="H25" s="1" t="s">
        <v>9</v>
      </c>
      <c r="L25" t="str">
        <f t="shared" si="0"/>
        <v>SKp</v>
      </c>
      <c r="M25">
        <f t="shared" si="2"/>
        <v>0</v>
      </c>
    </row>
    <row r="26" spans="1:13" x14ac:dyDescent="0.25">
      <c r="A26" t="s">
        <v>11</v>
      </c>
      <c r="C26" s="1" t="s">
        <v>30</v>
      </c>
      <c r="D26" t="s">
        <v>24</v>
      </c>
      <c r="E26" s="1" t="str">
        <f t="shared" si="5"/>
        <v>CHCA</v>
      </c>
      <c r="F26" s="1">
        <v>9</v>
      </c>
      <c r="G26" s="1">
        <v>4</v>
      </c>
      <c r="H26" s="1"/>
      <c r="L26" t="str">
        <f t="shared" si="0"/>
        <v>Cavalry</v>
      </c>
      <c r="M26">
        <f t="shared" si="2"/>
        <v>400</v>
      </c>
    </row>
    <row r="27" spans="1:13" x14ac:dyDescent="0.25">
      <c r="A27" t="s">
        <v>11</v>
      </c>
      <c r="C27" s="1" t="s">
        <v>30</v>
      </c>
      <c r="D27" s="1">
        <v>1</v>
      </c>
      <c r="E27" s="1" t="str">
        <f t="shared" si="5"/>
        <v>CHC1</v>
      </c>
      <c r="F27" s="1">
        <v>8</v>
      </c>
      <c r="G27" s="1">
        <v>4</v>
      </c>
      <c r="H27" s="1"/>
      <c r="L27" t="str">
        <f t="shared" si="0"/>
        <v>Cavalry</v>
      </c>
      <c r="M27">
        <f t="shared" si="2"/>
        <v>400</v>
      </c>
    </row>
    <row r="28" spans="1:13" x14ac:dyDescent="0.25">
      <c r="A28" t="s">
        <v>11</v>
      </c>
      <c r="C28" s="1" t="s">
        <v>30</v>
      </c>
      <c r="D28" s="1">
        <v>2</v>
      </c>
      <c r="E28" s="1" t="str">
        <f t="shared" si="5"/>
        <v>CHC2</v>
      </c>
      <c r="F28" s="1">
        <v>8</v>
      </c>
      <c r="G28" s="1">
        <v>4</v>
      </c>
      <c r="H28" s="1"/>
      <c r="L28" t="str">
        <f t="shared" si="0"/>
        <v>Cavalry</v>
      </c>
      <c r="M28">
        <f t="shared" si="2"/>
        <v>400</v>
      </c>
    </row>
    <row r="29" spans="1:13" x14ac:dyDescent="0.25">
      <c r="A29" t="s">
        <v>11</v>
      </c>
      <c r="C29" s="1" t="s">
        <v>30</v>
      </c>
      <c r="D29" s="1">
        <v>3</v>
      </c>
      <c r="E29" s="1" t="str">
        <f t="shared" si="5"/>
        <v>CHC3</v>
      </c>
      <c r="F29" s="1">
        <v>8</v>
      </c>
      <c r="G29" s="1">
        <v>4</v>
      </c>
      <c r="H29" s="1"/>
      <c r="L29" t="str">
        <f t="shared" si="0"/>
        <v>Cavalry</v>
      </c>
      <c r="M29">
        <f t="shared" si="2"/>
        <v>400</v>
      </c>
    </row>
    <row r="30" spans="1:13" x14ac:dyDescent="0.25">
      <c r="A30" t="s">
        <v>11</v>
      </c>
      <c r="C30" s="1" t="s">
        <v>30</v>
      </c>
      <c r="D30" s="1">
        <v>4</v>
      </c>
      <c r="E30" s="1" t="str">
        <f t="shared" si="5"/>
        <v>CHC4</v>
      </c>
      <c r="F30" s="1">
        <v>8</v>
      </c>
      <c r="G30" s="1">
        <v>4</v>
      </c>
      <c r="H30" s="1"/>
      <c r="L30" t="str">
        <f t="shared" si="0"/>
        <v>Cavalry</v>
      </c>
      <c r="M30">
        <f t="shared" si="2"/>
        <v>400</v>
      </c>
    </row>
    <row r="31" spans="1:13" x14ac:dyDescent="0.25">
      <c r="A31" t="s">
        <v>11</v>
      </c>
      <c r="C31" s="1" t="s">
        <v>31</v>
      </c>
      <c r="D31" t="s">
        <v>49</v>
      </c>
      <c r="E31" s="1" t="s">
        <v>48</v>
      </c>
      <c r="F31" s="1">
        <v>8</v>
      </c>
      <c r="G31" s="1">
        <v>4</v>
      </c>
      <c r="H31" s="1"/>
      <c r="L31" t="str">
        <f t="shared" si="0"/>
        <v>Cavalry</v>
      </c>
      <c r="M31">
        <f t="shared" si="2"/>
        <v>400</v>
      </c>
    </row>
    <row r="32" spans="1:13" x14ac:dyDescent="0.25">
      <c r="A32" t="s">
        <v>11</v>
      </c>
      <c r="C32" s="1" t="s">
        <v>31</v>
      </c>
      <c r="D32">
        <v>5</v>
      </c>
      <c r="E32" s="1" t="str">
        <f t="shared" si="5"/>
        <v>THC5</v>
      </c>
      <c r="F32" s="1">
        <v>7</v>
      </c>
      <c r="G32" s="1">
        <v>4</v>
      </c>
      <c r="H32" s="1"/>
      <c r="L32" t="str">
        <f t="shared" si="0"/>
        <v>Cavalry</v>
      </c>
      <c r="M32">
        <f t="shared" si="2"/>
        <v>400</v>
      </c>
    </row>
    <row r="33" spans="1:13" x14ac:dyDescent="0.25">
      <c r="A33" t="s">
        <v>11</v>
      </c>
      <c r="C33" s="1" t="s">
        <v>31</v>
      </c>
      <c r="D33" s="1">
        <v>1</v>
      </c>
      <c r="E33" s="1" t="str">
        <f t="shared" si="5"/>
        <v>THC1</v>
      </c>
      <c r="F33" s="1">
        <v>7</v>
      </c>
      <c r="G33" s="1">
        <v>4</v>
      </c>
      <c r="H33" s="1"/>
      <c r="L33" t="str">
        <f t="shared" si="0"/>
        <v>Cavalry</v>
      </c>
      <c r="M33">
        <f t="shared" si="2"/>
        <v>400</v>
      </c>
    </row>
    <row r="34" spans="1:13" x14ac:dyDescent="0.25">
      <c r="A34" t="s">
        <v>11</v>
      </c>
      <c r="C34" s="1" t="s">
        <v>31</v>
      </c>
      <c r="D34" s="1">
        <v>2</v>
      </c>
      <c r="E34" s="1" t="str">
        <f t="shared" si="5"/>
        <v>THC2</v>
      </c>
      <c r="F34" s="1">
        <v>7</v>
      </c>
      <c r="G34" s="1">
        <v>4</v>
      </c>
      <c r="H34" s="1"/>
      <c r="L34" t="str">
        <f t="shared" si="0"/>
        <v>Cavalry</v>
      </c>
      <c r="M34">
        <f t="shared" si="2"/>
        <v>400</v>
      </c>
    </row>
    <row r="35" spans="1:13" x14ac:dyDescent="0.25">
      <c r="A35" t="s">
        <v>11</v>
      </c>
      <c r="C35" s="1" t="s">
        <v>31</v>
      </c>
      <c r="D35" s="1">
        <v>3</v>
      </c>
      <c r="E35" s="1" t="str">
        <f t="shared" si="5"/>
        <v>THC3</v>
      </c>
      <c r="F35" s="1">
        <v>7</v>
      </c>
      <c r="G35" s="1">
        <v>4</v>
      </c>
      <c r="H35" s="1"/>
      <c r="L35" t="str">
        <f t="shared" si="0"/>
        <v>Cavalry</v>
      </c>
      <c r="M35">
        <f t="shared" si="2"/>
        <v>400</v>
      </c>
    </row>
    <row r="36" spans="1:13" x14ac:dyDescent="0.25">
      <c r="A36" t="s">
        <v>11</v>
      </c>
      <c r="C36" s="1" t="s">
        <v>31</v>
      </c>
      <c r="D36" s="1">
        <v>4</v>
      </c>
      <c r="E36" s="1" t="str">
        <f t="shared" si="5"/>
        <v>THC4</v>
      </c>
      <c r="F36" s="1">
        <v>7</v>
      </c>
      <c r="G36" s="1">
        <v>4</v>
      </c>
      <c r="L36" t="str">
        <f t="shared" si="0"/>
        <v>Cavalry</v>
      </c>
      <c r="M36">
        <f t="shared" si="2"/>
        <v>400</v>
      </c>
    </row>
    <row r="37" spans="1:13" x14ac:dyDescent="0.25">
      <c r="A37" t="s">
        <v>8</v>
      </c>
      <c r="C37" s="1" t="s">
        <v>33</v>
      </c>
      <c r="D37" s="1">
        <v>1</v>
      </c>
      <c r="E37" s="1" t="str">
        <f>A37&amp;LEFT(D37)</f>
        <v>LC1</v>
      </c>
      <c r="F37" s="1">
        <v>6</v>
      </c>
      <c r="G37" s="1">
        <v>2</v>
      </c>
      <c r="H37" t="s">
        <v>9</v>
      </c>
      <c r="L37" t="str">
        <f t="shared" si="0"/>
        <v>Cavalry</v>
      </c>
      <c r="M37">
        <f t="shared" si="2"/>
        <v>200</v>
      </c>
    </row>
    <row r="38" spans="1:13" x14ac:dyDescent="0.25">
      <c r="A38" t="s">
        <v>8</v>
      </c>
      <c r="C38" s="1" t="s">
        <v>25</v>
      </c>
      <c r="D38" s="1">
        <v>2</v>
      </c>
      <c r="E38" s="1" t="str">
        <f t="shared" ref="E38:E40" si="6">A38&amp;LEFT(D38)</f>
        <v>LC2</v>
      </c>
      <c r="F38" s="1">
        <v>6</v>
      </c>
      <c r="G38" s="1">
        <v>2</v>
      </c>
      <c r="H38" t="s">
        <v>9</v>
      </c>
      <c r="L38" t="str">
        <f t="shared" si="0"/>
        <v>Cavalry</v>
      </c>
      <c r="M38">
        <f t="shared" si="2"/>
        <v>200</v>
      </c>
    </row>
    <row r="39" spans="1:13" x14ac:dyDescent="0.25">
      <c r="A39" t="s">
        <v>8</v>
      </c>
      <c r="C39" s="1" t="s">
        <v>34</v>
      </c>
      <c r="D39" s="1">
        <v>3</v>
      </c>
      <c r="E39" s="1" t="str">
        <f t="shared" si="6"/>
        <v>LC3</v>
      </c>
      <c r="F39" s="1">
        <v>5</v>
      </c>
      <c r="G39" s="1">
        <v>3</v>
      </c>
      <c r="H39" t="s">
        <v>9</v>
      </c>
      <c r="L39" t="str">
        <f t="shared" si="0"/>
        <v>Cavalry</v>
      </c>
      <c r="M39">
        <f t="shared" si="2"/>
        <v>300</v>
      </c>
    </row>
    <row r="40" spans="1:13" x14ac:dyDescent="0.25">
      <c r="A40" t="s">
        <v>8</v>
      </c>
      <c r="C40" s="1" t="s">
        <v>34</v>
      </c>
      <c r="D40" s="1">
        <v>4</v>
      </c>
      <c r="E40" s="1" t="str">
        <f t="shared" si="6"/>
        <v>LC4</v>
      </c>
      <c r="F40" s="1">
        <v>5</v>
      </c>
      <c r="G40" s="1">
        <v>3</v>
      </c>
      <c r="H40" t="s">
        <v>9</v>
      </c>
      <c r="L40" t="str">
        <f t="shared" si="0"/>
        <v>Cavalry</v>
      </c>
      <c r="M40">
        <f t="shared" si="2"/>
        <v>300</v>
      </c>
    </row>
    <row r="41" spans="1:13" x14ac:dyDescent="0.25">
      <c r="A41" t="s">
        <v>8</v>
      </c>
      <c r="C41" s="1" t="s">
        <v>50</v>
      </c>
      <c r="D41" s="1">
        <v>1</v>
      </c>
      <c r="E41" s="1" t="s">
        <v>51</v>
      </c>
      <c r="F41" s="1">
        <v>5</v>
      </c>
      <c r="G41" s="1">
        <v>5</v>
      </c>
      <c r="H41" t="s">
        <v>29</v>
      </c>
      <c r="L41" t="str">
        <f t="shared" si="0"/>
        <v>Cavalry</v>
      </c>
      <c r="M41">
        <f t="shared" si="2"/>
        <v>500</v>
      </c>
    </row>
    <row r="42" spans="1:13" x14ac:dyDescent="0.25">
      <c r="A42" t="s">
        <v>32</v>
      </c>
      <c r="C42" s="1" t="s">
        <v>35</v>
      </c>
      <c r="D42" s="1">
        <v>1</v>
      </c>
      <c r="E42" s="1" t="s">
        <v>52</v>
      </c>
      <c r="F42" s="1">
        <v>7</v>
      </c>
      <c r="G42" s="1">
        <v>4</v>
      </c>
      <c r="L42" t="str">
        <f t="shared" si="0"/>
        <v>Cavalry</v>
      </c>
      <c r="M42">
        <f t="shared" si="2"/>
        <v>400</v>
      </c>
    </row>
    <row r="43" spans="1:13" x14ac:dyDescent="0.25">
      <c r="A43" t="s">
        <v>32</v>
      </c>
      <c r="C43" s="1" t="s">
        <v>35</v>
      </c>
      <c r="D43" s="1">
        <v>2</v>
      </c>
      <c r="E43" s="1" t="s">
        <v>53</v>
      </c>
      <c r="F43" s="1">
        <v>7</v>
      </c>
      <c r="G43" s="1">
        <v>4</v>
      </c>
      <c r="L43" t="str">
        <f t="shared" si="0"/>
        <v>Cavalry</v>
      </c>
      <c r="M43">
        <f t="shared" si="2"/>
        <v>400</v>
      </c>
    </row>
    <row r="44" spans="1:13" x14ac:dyDescent="0.25">
      <c r="A44" t="s">
        <v>18</v>
      </c>
      <c r="B44" s="1"/>
      <c r="C44" s="1" t="s">
        <v>38</v>
      </c>
      <c r="D44" s="1">
        <v>1</v>
      </c>
      <c r="E44" s="1" t="s">
        <v>54</v>
      </c>
      <c r="F44" s="1">
        <v>6</v>
      </c>
      <c r="G44" s="1">
        <v>5</v>
      </c>
      <c r="H44" s="1"/>
      <c r="L44" t="str">
        <f>IF(OR(RIGHT(A44)="C",A44="LN"),"Cavalry",IF(OR(RIGHT(A44)="I",A44="PH",A44="LP"),"Infantry",A44))</f>
        <v>Infantry</v>
      </c>
      <c r="M44">
        <f t="shared" si="2"/>
        <v>750</v>
      </c>
    </row>
    <row r="45" spans="1:13" x14ac:dyDescent="0.25">
      <c r="A45" t="s">
        <v>18</v>
      </c>
      <c r="B45" s="1"/>
      <c r="C45" s="1" t="s">
        <v>38</v>
      </c>
      <c r="D45" s="1">
        <v>1</v>
      </c>
      <c r="E45" s="1" t="str">
        <f t="shared" si="5"/>
        <v>MLP1</v>
      </c>
      <c r="F45" s="1">
        <v>5</v>
      </c>
      <c r="G45" s="1">
        <v>5</v>
      </c>
      <c r="H45" s="1" t="s">
        <v>9</v>
      </c>
      <c r="L45" t="str">
        <f t="shared" ref="L45:L49" si="7">IF(OR(RIGHT(A45)="C",A45="LN"),"Cavalry",IF(OR(RIGHT(A45)="I",A45="PH",A45="LP"),"Infantry",A45))</f>
        <v>Infantry</v>
      </c>
      <c r="M45">
        <f t="shared" si="2"/>
        <v>750</v>
      </c>
    </row>
    <row r="46" spans="1:13" x14ac:dyDescent="0.25">
      <c r="A46" t="s">
        <v>18</v>
      </c>
      <c r="B46" s="1"/>
      <c r="C46" s="1" t="s">
        <v>38</v>
      </c>
      <c r="D46" s="1">
        <v>2</v>
      </c>
      <c r="E46" s="1" t="str">
        <f t="shared" ref="E46:E49" si="8">LEFT(C46,1)&amp;A46&amp;LEFT(D46)</f>
        <v>MLP2</v>
      </c>
      <c r="F46" s="1">
        <v>5</v>
      </c>
      <c r="G46" s="1">
        <v>5</v>
      </c>
      <c r="H46" s="1" t="s">
        <v>9</v>
      </c>
      <c r="L46" t="str">
        <f t="shared" si="7"/>
        <v>Infantry</v>
      </c>
      <c r="M46">
        <f t="shared" si="2"/>
        <v>750</v>
      </c>
    </row>
    <row r="47" spans="1:13" x14ac:dyDescent="0.25">
      <c r="A47" t="s">
        <v>18</v>
      </c>
      <c r="B47" s="1"/>
      <c r="C47" s="1" t="s">
        <v>38</v>
      </c>
      <c r="D47" s="1">
        <v>3</v>
      </c>
      <c r="E47" s="1" t="str">
        <f t="shared" si="8"/>
        <v>MLP3</v>
      </c>
      <c r="F47" s="1">
        <v>5</v>
      </c>
      <c r="G47" s="1">
        <v>5</v>
      </c>
      <c r="H47" s="1" t="s">
        <v>9</v>
      </c>
      <c r="L47" t="str">
        <f t="shared" si="7"/>
        <v>Infantry</v>
      </c>
      <c r="M47">
        <f t="shared" si="2"/>
        <v>750</v>
      </c>
    </row>
    <row r="48" spans="1:13" x14ac:dyDescent="0.25">
      <c r="A48" t="s">
        <v>18</v>
      </c>
      <c r="B48" s="1"/>
      <c r="C48" s="1" t="s">
        <v>38</v>
      </c>
      <c r="D48" s="1">
        <v>4</v>
      </c>
      <c r="E48" s="1" t="str">
        <f t="shared" si="8"/>
        <v>MLP4</v>
      </c>
      <c r="F48" s="1">
        <v>5</v>
      </c>
      <c r="G48" s="1">
        <v>5</v>
      </c>
      <c r="H48" s="1" t="s">
        <v>9</v>
      </c>
      <c r="L48" t="str">
        <f t="shared" si="7"/>
        <v>Infantry</v>
      </c>
      <c r="M48">
        <f t="shared" si="2"/>
        <v>750</v>
      </c>
    </row>
    <row r="49" spans="1:14" x14ac:dyDescent="0.25">
      <c r="A49" t="s">
        <v>18</v>
      </c>
      <c r="B49" s="1"/>
      <c r="C49" s="1" t="s">
        <v>38</v>
      </c>
      <c r="D49" s="1">
        <v>5</v>
      </c>
      <c r="E49" s="1" t="str">
        <f t="shared" si="8"/>
        <v>MLP5</v>
      </c>
      <c r="F49" s="1">
        <v>5</v>
      </c>
      <c r="G49" s="1">
        <v>5</v>
      </c>
      <c r="H49" s="1" t="s">
        <v>9</v>
      </c>
      <c r="L49" t="str">
        <f t="shared" si="7"/>
        <v>Infantry</v>
      </c>
      <c r="M49">
        <f t="shared" si="2"/>
        <v>750</v>
      </c>
    </row>
    <row r="51" spans="1:14" x14ac:dyDescent="0.25">
      <c r="A51" t="s">
        <v>73</v>
      </c>
      <c r="F51">
        <f>SUM(F2:F49)</f>
        <v>295</v>
      </c>
      <c r="G51">
        <f>SUM(G2:G49)</f>
        <v>242</v>
      </c>
      <c r="M51">
        <f t="shared" ref="M51" si="9">SUM(M2:M49)</f>
        <v>32050</v>
      </c>
    </row>
    <row r="54" spans="1:14" x14ac:dyDescent="0.25">
      <c r="A54" s="2" t="s">
        <v>58</v>
      </c>
      <c r="B54" t="s">
        <v>63</v>
      </c>
      <c r="M54" s="2" t="s">
        <v>58</v>
      </c>
      <c r="N54" t="s">
        <v>62</v>
      </c>
    </row>
    <row r="55" spans="1:14" x14ac:dyDescent="0.25">
      <c r="A55" s="3" t="s">
        <v>11</v>
      </c>
      <c r="B55" s="4">
        <v>11</v>
      </c>
      <c r="M55" s="3" t="s">
        <v>59</v>
      </c>
      <c r="N55" s="4">
        <v>6700</v>
      </c>
    </row>
    <row r="56" spans="1:14" x14ac:dyDescent="0.25">
      <c r="A56" s="5">
        <v>7</v>
      </c>
      <c r="B56" s="4">
        <v>5</v>
      </c>
      <c r="M56" s="3" t="s">
        <v>60</v>
      </c>
      <c r="N56" s="4">
        <v>25350</v>
      </c>
    </row>
    <row r="57" spans="1:14" x14ac:dyDescent="0.25">
      <c r="A57" s="5">
        <v>8</v>
      </c>
      <c r="B57" s="4">
        <v>5</v>
      </c>
      <c r="M57" s="3" t="s">
        <v>16</v>
      </c>
      <c r="N57" s="4">
        <v>0</v>
      </c>
    </row>
    <row r="58" spans="1:14" x14ac:dyDescent="0.25">
      <c r="A58" s="5">
        <v>9</v>
      </c>
      <c r="B58" s="4">
        <v>1</v>
      </c>
      <c r="M58" s="3" t="s">
        <v>42</v>
      </c>
      <c r="N58" s="4">
        <v>0</v>
      </c>
    </row>
    <row r="59" spans="1:14" x14ac:dyDescent="0.25">
      <c r="A59" s="3" t="s">
        <v>12</v>
      </c>
      <c r="B59" s="4">
        <v>6</v>
      </c>
      <c r="M59" s="3" t="s">
        <v>61</v>
      </c>
      <c r="N59" s="4">
        <v>32050</v>
      </c>
    </row>
    <row r="60" spans="1:14" x14ac:dyDescent="0.25">
      <c r="A60" s="5">
        <v>5</v>
      </c>
      <c r="B60" s="4">
        <v>3</v>
      </c>
    </row>
    <row r="61" spans="1:14" x14ac:dyDescent="0.25">
      <c r="A61" s="5">
        <v>8</v>
      </c>
      <c r="B61" s="4">
        <v>2</v>
      </c>
    </row>
    <row r="62" spans="1:14" x14ac:dyDescent="0.25">
      <c r="A62" s="5">
        <v>9</v>
      </c>
      <c r="B62" s="4">
        <v>1</v>
      </c>
    </row>
    <row r="63" spans="1:14" x14ac:dyDescent="0.25">
      <c r="A63" s="3" t="s">
        <v>8</v>
      </c>
      <c r="B63" s="4">
        <v>5</v>
      </c>
    </row>
    <row r="64" spans="1:14" x14ac:dyDescent="0.25">
      <c r="A64" s="5">
        <v>5</v>
      </c>
      <c r="B64" s="4">
        <v>3</v>
      </c>
    </row>
    <row r="65" spans="1:2" x14ac:dyDescent="0.25">
      <c r="A65" s="5">
        <v>6</v>
      </c>
      <c r="B65" s="4">
        <v>2</v>
      </c>
    </row>
    <row r="66" spans="1:2" x14ac:dyDescent="0.25">
      <c r="A66" s="3" t="s">
        <v>32</v>
      </c>
      <c r="B66" s="4">
        <v>2</v>
      </c>
    </row>
    <row r="67" spans="1:2" x14ac:dyDescent="0.25">
      <c r="A67" s="5">
        <v>7</v>
      </c>
      <c r="B67" s="4">
        <v>2</v>
      </c>
    </row>
    <row r="68" spans="1:2" x14ac:dyDescent="0.25">
      <c r="A68" s="3" t="s">
        <v>18</v>
      </c>
      <c r="B68" s="4">
        <v>12</v>
      </c>
    </row>
    <row r="69" spans="1:2" x14ac:dyDescent="0.25">
      <c r="A69" s="5">
        <v>5</v>
      </c>
      <c r="B69" s="4">
        <v>11</v>
      </c>
    </row>
    <row r="70" spans="1:2" x14ac:dyDescent="0.25">
      <c r="A70" s="5">
        <v>6</v>
      </c>
      <c r="B70" s="4">
        <v>1</v>
      </c>
    </row>
    <row r="71" spans="1:2" x14ac:dyDescent="0.25">
      <c r="A71" s="3" t="s">
        <v>13</v>
      </c>
      <c r="B71" s="4">
        <v>6</v>
      </c>
    </row>
    <row r="72" spans="1:2" x14ac:dyDescent="0.25">
      <c r="A72" s="5">
        <v>7</v>
      </c>
      <c r="B72" s="4">
        <v>6</v>
      </c>
    </row>
    <row r="73" spans="1:2" x14ac:dyDescent="0.25">
      <c r="A73" s="3" t="s">
        <v>16</v>
      </c>
      <c r="B73" s="4">
        <v>3</v>
      </c>
    </row>
    <row r="74" spans="1:2" x14ac:dyDescent="0.25">
      <c r="A74" s="5">
        <v>3</v>
      </c>
      <c r="B74" s="4">
        <v>3</v>
      </c>
    </row>
    <row r="75" spans="1:2" x14ac:dyDescent="0.25">
      <c r="A75" s="3" t="s">
        <v>42</v>
      </c>
      <c r="B75" s="4">
        <v>3</v>
      </c>
    </row>
    <row r="76" spans="1:2" x14ac:dyDescent="0.25">
      <c r="A76" s="5">
        <v>6</v>
      </c>
      <c r="B76" s="4">
        <v>3</v>
      </c>
    </row>
    <row r="77" spans="1:2" x14ac:dyDescent="0.25">
      <c r="A77" s="3" t="s">
        <v>61</v>
      </c>
      <c r="B77" s="4">
        <v>48</v>
      </c>
    </row>
  </sheetData>
  <pageMargins left="0.75" right="0.75" top="1" bottom="1" header="0.5" footer="0.5"/>
  <pageSetup paperSize="9" orientation="portrait" horizontalDpi="4294967292" verticalDpi="4294967292"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AB5D8-C64B-4F18-8E87-06188B34EE86}">
  <dimension ref="A1:D16"/>
  <sheetViews>
    <sheetView workbookViewId="0">
      <selection activeCell="C12" sqref="C12"/>
    </sheetView>
  </sheetViews>
  <sheetFormatPr defaultRowHeight="15.75" x14ac:dyDescent="0.25"/>
  <sheetData>
    <row r="1" spans="1:4" x14ac:dyDescent="0.25">
      <c r="C1" t="s">
        <v>65</v>
      </c>
      <c r="D1" t="s">
        <v>66</v>
      </c>
    </row>
    <row r="2" spans="1:4" x14ac:dyDescent="0.25">
      <c r="A2" t="s">
        <v>64</v>
      </c>
      <c r="B2">
        <v>3</v>
      </c>
      <c r="C2">
        <f>1+B2/10+B2*B2/100</f>
        <v>1.3900000000000001</v>
      </c>
      <c r="D2">
        <f>C2*B2</f>
        <v>4.17</v>
      </c>
    </row>
    <row r="3" spans="1:4" x14ac:dyDescent="0.25">
      <c r="A3" t="s">
        <v>67</v>
      </c>
      <c r="B3">
        <v>4</v>
      </c>
      <c r="C3">
        <f t="shared" ref="C3:C14" si="0">1+B3/10+B3*B3/100</f>
        <v>1.5599999999999998</v>
      </c>
      <c r="D3">
        <f t="shared" ref="D3:D8" si="1">C3*B3</f>
        <v>6.2399999999999993</v>
      </c>
    </row>
    <row r="4" spans="1:4" x14ac:dyDescent="0.25">
      <c r="A4" t="s">
        <v>68</v>
      </c>
      <c r="B4">
        <v>4</v>
      </c>
      <c r="C4">
        <f t="shared" si="0"/>
        <v>1.5599999999999998</v>
      </c>
      <c r="D4">
        <f t="shared" si="1"/>
        <v>6.2399999999999993</v>
      </c>
    </row>
    <row r="5" spans="1:4" x14ac:dyDescent="0.25">
      <c r="A5" t="s">
        <v>69</v>
      </c>
      <c r="B5">
        <v>2</v>
      </c>
      <c r="C5">
        <f t="shared" si="0"/>
        <v>1.24</v>
      </c>
      <c r="D5">
        <f t="shared" si="1"/>
        <v>2.48</v>
      </c>
    </row>
    <row r="6" spans="1:4" x14ac:dyDescent="0.25">
      <c r="A6" t="s">
        <v>70</v>
      </c>
      <c r="B6">
        <v>2</v>
      </c>
      <c r="C6">
        <f t="shared" si="0"/>
        <v>1.24</v>
      </c>
      <c r="D6">
        <f t="shared" si="1"/>
        <v>2.48</v>
      </c>
    </row>
    <row r="7" spans="1:4" x14ac:dyDescent="0.25">
      <c r="A7" t="s">
        <v>71</v>
      </c>
      <c r="B7">
        <v>3</v>
      </c>
      <c r="C7">
        <f t="shared" si="0"/>
        <v>1.3900000000000001</v>
      </c>
      <c r="D7">
        <f t="shared" si="1"/>
        <v>4.17</v>
      </c>
    </row>
    <row r="8" spans="1:4" x14ac:dyDescent="0.25">
      <c r="A8" t="s">
        <v>72</v>
      </c>
      <c r="B8">
        <v>3</v>
      </c>
      <c r="C8">
        <f t="shared" si="0"/>
        <v>1.3900000000000001</v>
      </c>
      <c r="D8">
        <f t="shared" si="1"/>
        <v>4.17</v>
      </c>
    </row>
    <row r="10" spans="1:4" x14ac:dyDescent="0.25">
      <c r="A10" t="s">
        <v>73</v>
      </c>
      <c r="B10">
        <f>SUM(B2:B8)</f>
        <v>21</v>
      </c>
      <c r="D10">
        <f t="shared" ref="D10" si="2">SUM(D2:D8)</f>
        <v>29.950000000000003</v>
      </c>
    </row>
    <row r="12" spans="1:4" x14ac:dyDescent="0.25">
      <c r="A12" t="s">
        <v>74</v>
      </c>
      <c r="B12">
        <v>7</v>
      </c>
      <c r="C12">
        <f>2+B12/10</f>
        <v>2.7</v>
      </c>
      <c r="D12">
        <f>C12*B12</f>
        <v>18.900000000000002</v>
      </c>
    </row>
    <row r="13" spans="1:4" x14ac:dyDescent="0.25">
      <c r="A13" t="s">
        <v>19</v>
      </c>
      <c r="B13">
        <v>5</v>
      </c>
      <c r="C13">
        <f t="shared" si="0"/>
        <v>1.75</v>
      </c>
      <c r="D13">
        <f t="shared" ref="D13:D14" si="3">C13*B13</f>
        <v>8.75</v>
      </c>
    </row>
    <row r="14" spans="1:4" x14ac:dyDescent="0.25">
      <c r="A14" t="s">
        <v>75</v>
      </c>
      <c r="B14">
        <v>5</v>
      </c>
      <c r="C14">
        <f t="shared" si="0"/>
        <v>1.75</v>
      </c>
      <c r="D14">
        <f t="shared" si="3"/>
        <v>8.75</v>
      </c>
    </row>
    <row r="16" spans="1:4" x14ac:dyDescent="0.25">
      <c r="B16">
        <f>SUM(B12:B14)</f>
        <v>17</v>
      </c>
      <c r="D16">
        <f t="shared" ref="D16" si="4">SUM(D12:D14)</f>
        <v>36.400000000000006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Persian</vt:lpstr>
      <vt:lpstr>Macedonian</vt:lpstr>
      <vt:lpstr>Leaders</vt:lpstr>
    </vt:vector>
  </TitlesOfParts>
  <Company>Université de Neuchâtel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Kloetzer</dc:creator>
  <cp:lastModifiedBy>Kloetzer Laurent</cp:lastModifiedBy>
  <dcterms:created xsi:type="dcterms:W3CDTF">2021-09-26T13:21:16Z</dcterms:created>
  <dcterms:modified xsi:type="dcterms:W3CDTF">2021-11-24T16:21:21Z</dcterms:modified>
</cp:coreProperties>
</file>