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6060" tabRatio="500" activeTab="1"/>
  </bookViews>
  <sheets>
    <sheet name="Macedonian" sheetId="1" r:id="rId1"/>
    <sheet name="Phocian" sheetId="2" r:id="rId2"/>
    <sheet name="Leaders" sheetId="3" r:id="rId3"/>
  </sheets>
  <calcPr calcId="140001" concurrentCalc="0"/>
  <pivotCaches>
    <pivotCache cacheId="17" r:id="rId4"/>
    <pivotCache cacheId="20" r:id="rId5"/>
    <pivotCache cacheId="25" r:id="rId6"/>
  </pivotCache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G20" i="1"/>
  <c r="F20" i="1"/>
  <c r="M19" i="2"/>
  <c r="N19" i="2"/>
  <c r="M12" i="2"/>
  <c r="N12" i="2"/>
  <c r="M4" i="2"/>
  <c r="N4" i="2"/>
  <c r="M5" i="2"/>
  <c r="N5" i="2"/>
  <c r="L17" i="1"/>
  <c r="M17" i="1"/>
  <c r="G22" i="2"/>
  <c r="F22" i="2"/>
  <c r="M9" i="2"/>
  <c r="N9" i="2"/>
  <c r="M6" i="2"/>
  <c r="N6" i="2"/>
  <c r="M7" i="2"/>
  <c r="N7" i="2"/>
  <c r="M8" i="2"/>
  <c r="N8" i="2"/>
  <c r="M10" i="2"/>
  <c r="N10" i="2"/>
  <c r="M11" i="2"/>
  <c r="N11" i="2"/>
  <c r="L13" i="1"/>
  <c r="M13" i="1"/>
  <c r="L14" i="1"/>
  <c r="M14" i="1"/>
  <c r="L15" i="1"/>
  <c r="M15" i="1"/>
  <c r="L16" i="1"/>
  <c r="M16" i="1"/>
  <c r="L12" i="1"/>
  <c r="M12" i="1"/>
  <c r="L11" i="1"/>
  <c r="M11" i="1"/>
  <c r="M10" i="1"/>
  <c r="M9" i="1"/>
  <c r="M8" i="1"/>
  <c r="M7" i="1"/>
  <c r="M4" i="1"/>
  <c r="M5" i="1"/>
  <c r="M6" i="1"/>
  <c r="M2" i="2"/>
  <c r="N2" i="2"/>
  <c r="M3" i="2"/>
  <c r="N3" i="2"/>
  <c r="M13" i="2"/>
  <c r="N13" i="2"/>
  <c r="M14" i="2"/>
  <c r="N14" i="2"/>
  <c r="M15" i="2"/>
  <c r="N15" i="2"/>
  <c r="M16" i="2"/>
  <c r="N16" i="2"/>
  <c r="M17" i="2"/>
  <c r="N17" i="2"/>
  <c r="M18" i="2"/>
  <c r="N18" i="2"/>
  <c r="M20" i="2"/>
  <c r="N20" i="2"/>
  <c r="M2" i="1"/>
  <c r="M3" i="1"/>
  <c r="M20" i="1"/>
  <c r="N22" i="2"/>
</calcChain>
</file>

<file path=xl/sharedStrings.xml><?xml version="1.0" encoding="utf-8"?>
<sst xmlns="http://schemas.openxmlformats.org/spreadsheetml/2006/main" count="201" uniqueCount="90">
  <si>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</si>
  <si>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</si>
  <si>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</si>
  <si>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</si>
  <si>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</si>
  <si>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</si>
  <si>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</si>
  <si>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</si>
  <si>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</si>
  <si>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</si>
  <si>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HC</t>
  </si>
  <si>
    <t>HI</t>
  </si>
  <si>
    <t>PH</t>
  </si>
  <si>
    <t>Hits</t>
  </si>
  <si>
    <t>State</t>
  </si>
  <si>
    <t>LP</t>
  </si>
  <si>
    <t>MissileStatus</t>
  </si>
  <si>
    <t>Unit global type</t>
  </si>
  <si>
    <t>Nb mens</t>
  </si>
  <si>
    <t>Totals</t>
  </si>
  <si>
    <t>Cavalry</t>
  </si>
  <si>
    <t>Infantry</t>
  </si>
  <si>
    <t>Sum of Nb mens</t>
  </si>
  <si>
    <t>Count of Unit code</t>
  </si>
  <si>
    <t>Total</t>
  </si>
  <si>
    <t>StackedOn</t>
  </si>
  <si>
    <t>HO</t>
  </si>
  <si>
    <t>GHI1</t>
  </si>
  <si>
    <t>GHI2</t>
  </si>
  <si>
    <t>GHI3</t>
  </si>
  <si>
    <t>MJ</t>
  </si>
  <si>
    <t>GLP1</t>
  </si>
  <si>
    <t>GLP2</t>
  </si>
  <si>
    <t>CLE</t>
  </si>
  <si>
    <t>Étiquettes de lignes</t>
  </si>
  <si>
    <t>Somme</t>
  </si>
  <si>
    <t>BAR</t>
  </si>
  <si>
    <t>Bardilys</t>
  </si>
  <si>
    <t>GRA</t>
  </si>
  <si>
    <t>Grabos</t>
  </si>
  <si>
    <t>Cleitus</t>
  </si>
  <si>
    <t>Greek ally</t>
  </si>
  <si>
    <t>MI</t>
  </si>
  <si>
    <t>Gaul</t>
  </si>
  <si>
    <t>GMI1</t>
  </si>
  <si>
    <t>GMI2</t>
  </si>
  <si>
    <t>Tribal</t>
  </si>
  <si>
    <t>TMI1</t>
  </si>
  <si>
    <t>TMI2</t>
  </si>
  <si>
    <t>TMI3</t>
  </si>
  <si>
    <t>TMI4</t>
  </si>
  <si>
    <t>LI</t>
  </si>
  <si>
    <t>Illyria</t>
  </si>
  <si>
    <t>ILI1</t>
  </si>
  <si>
    <t>ILI2</t>
  </si>
  <si>
    <t>ILI3</t>
  </si>
  <si>
    <t>SK</t>
  </si>
  <si>
    <t>ISK</t>
  </si>
  <si>
    <t>IMI1</t>
  </si>
  <si>
    <t>IMI2</t>
  </si>
  <si>
    <t>IMI3</t>
  </si>
  <si>
    <t>IMI4</t>
  </si>
  <si>
    <t>Arachosia</t>
  </si>
  <si>
    <t>ALC</t>
  </si>
  <si>
    <t>Paenia</t>
  </si>
  <si>
    <t>PLC</t>
  </si>
  <si>
    <t>s</t>
  </si>
  <si>
    <t>(vide)</t>
  </si>
  <si>
    <t>PAR</t>
  </si>
  <si>
    <t>Parmenion</t>
  </si>
  <si>
    <t>Philip</t>
  </si>
  <si>
    <t>PHI</t>
  </si>
  <si>
    <t>Mixed</t>
  </si>
  <si>
    <t>PH1</t>
  </si>
  <si>
    <t>PH2</t>
  </si>
  <si>
    <t>PH3</t>
  </si>
  <si>
    <t>PH4</t>
  </si>
  <si>
    <t>PH5</t>
  </si>
  <si>
    <t>GreekMerc</t>
  </si>
  <si>
    <t>Merc</t>
  </si>
  <si>
    <t>MLI1</t>
  </si>
  <si>
    <t>MLI2</t>
  </si>
  <si>
    <t>MLI3</t>
  </si>
  <si>
    <t>MLI4</t>
  </si>
  <si>
    <t>Uxia</t>
  </si>
  <si>
    <t>USK1</t>
  </si>
  <si>
    <t>S</t>
  </si>
  <si>
    <t>USK2</t>
  </si>
  <si>
    <t>Companion</t>
  </si>
  <si>
    <t>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</si>
</sst>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8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nt Kloetzer" refreshedDate="44570.632029166663" createdVersion="6" refreshedVersion="4" minRefreshableVersion="3" recordCount="21">
  <cacheSource type="worksheet">
    <worksheetSource ref="A1:H20" sheet="Phocian"/>
  </cacheSource>
  <cacheFields count="8">
    <cacheField name="Kind" numFmtId="0">
      <sharedItems containsBlank="1" count="11">
        <s v="HI"/>
        <s v="MI"/>
        <s v="LI"/>
        <s v="SK"/>
        <s v="LC"/>
        <m/>
        <s v="PH" u="1"/>
        <s v="LN" u="1"/>
        <s v="LP" u="1"/>
        <s v="HC" u="1"/>
        <s v="SKp" u="1"/>
      </sharedItems>
    </cacheField>
    <cacheField name="Subclass" numFmtId="0">
      <sharedItems containsBlank="1"/>
    </cacheField>
    <cacheField name="Origin" numFmtId="0">
      <sharedItems containsBlank="1"/>
    </cacheField>
    <cacheField name="Number" numFmtId="0">
      <sharedItems containsString="0" containsBlank="1" containsNumber="1" containsInteger="1" minValue="1" maxValue="4"/>
    </cacheField>
    <cacheField name="Unit code" numFmtId="0">
      <sharedItems containsBlank="1"/>
    </cacheField>
    <cacheField name="TQ" numFmtId="0">
      <sharedItems containsString="0" containsBlank="1" containsNumber="1" containsInteger="1" minValue="3" maxValue="9" count="7">
        <n v="5"/>
        <n v="6"/>
        <n v="7"/>
        <m/>
        <n v="3" u="1"/>
        <n v="8" u="1"/>
        <n v="9" u="1"/>
      </sharedItems>
    </cacheField>
    <cacheField name="Size" numFmtId="0">
      <sharedItems containsString="0" containsBlank="1" containsNumber="1" containsInteger="1" minValue="1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ent Kloetzer" refreshedDate="44570.632083796299" createdVersion="6" refreshedVersion="4" minRefreshableVersion="3" recordCount="21">
  <cacheSource type="worksheet">
    <worksheetSource ref="A1:N20" sheet="Phocian"/>
  </cacheSource>
  <cacheFields count="14">
    <cacheField name="Kind" numFmtId="0">
      <sharedItems containsBlank="1"/>
    </cacheField>
    <cacheField name="Subclass" numFmtId="0">
      <sharedItems containsBlank="1"/>
    </cacheField>
    <cacheField name="Origin" numFmtId="0">
      <sharedItems containsBlank="1"/>
    </cacheField>
    <cacheField name="Number" numFmtId="0">
      <sharedItems containsString="0" containsBlank="1" containsNumber="1" containsInteger="1" minValue="1" maxValue="4"/>
    </cacheField>
    <cacheField name="Unit code" numFmtId="0">
      <sharedItems containsBlank="1"/>
    </cacheField>
    <cacheField name="TQ" numFmtId="0">
      <sharedItems containsString="0" containsBlank="1" containsNumber="1" containsInteger="1" minValue="5" maxValue="7"/>
    </cacheField>
    <cacheField name="Size" numFmtId="0">
      <sharedItems containsString="0" containsBlank="1" containsNumber="1" containsInteger="1" minValue="1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MixedTypes="1" containsNumber="1" containsInteger="1" minValue="0" maxValue="0" count="4">
        <s v="Infantry"/>
        <s v="SK"/>
        <s v="Cavalry"/>
        <n v="0"/>
      </sharedItems>
    </cacheField>
    <cacheField name="Nb mens" numFmtId="0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urent Kloetzer" refreshedDate="44570.638975578702" createdVersion="6" refreshedVersion="4" minRefreshableVersion="3" recordCount="2">
  <cacheSource type="worksheet">
    <worksheetSource ref="A1:M3" sheet="Macedonian"/>
  </cacheSource>
  <cacheFields count="13">
    <cacheField name="Kind" numFmtId="0">
      <sharedItems count="10">
        <s v="PH"/>
        <s v="CH" u="1"/>
        <s v="LN" u="1"/>
        <s v="SK" u="1"/>
        <s v="LC" u="1"/>
        <s v="HC" u="1"/>
        <s v="EL" u="1"/>
        <s v="LI" u="1"/>
        <s v="HI" u="1"/>
        <s v="MI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SemiMixedTypes="0" containsString="0" containsNumber="1" containsInteger="1" minValue="1" maxValue="2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6"/>
        <n v="3" u="1"/>
        <n v="7" u="1"/>
        <n v="8" u="1"/>
        <n v="4" u="1"/>
        <n v="5" u="1"/>
      </sharedItems>
    </cacheField>
    <cacheField name="Size" numFmtId="0">
      <sharedItems containsSemiMixedTypes="0" containsString="0" containsNumber="1" containsInteger="1" minValue="10" maxValue="10"/>
    </cacheField>
    <cacheField name="Missile" numFmtId="0">
      <sharedItems containsNonDate="0" containsString="0"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Infantry"/>
        <s v="CH" u="1"/>
        <s v="LN" u="1"/>
        <s v="SK" u="1"/>
        <s v="EL" u="1"/>
        <s v="Cavalry" u="1"/>
      </sharedItems>
    </cacheField>
    <cacheField name="Nb mens" numFmtId="0">
      <sharedItems containsSemiMixedTypes="0" containsString="0" containsNumber="1" containsInteger="1" minValue="15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HO"/>
    <s v="Greek ally"/>
    <n v="1"/>
    <s v="GHI1"/>
    <x v="0"/>
    <n v="10"/>
    <m/>
  </r>
  <r>
    <x v="0"/>
    <s v="HO"/>
    <s v="Greek ally"/>
    <n v="2"/>
    <s v="GHI2"/>
    <x v="0"/>
    <n v="10"/>
    <m/>
  </r>
  <r>
    <x v="0"/>
    <s v="HO"/>
    <s v="Greek ally"/>
    <n v="3"/>
    <s v="GHI3"/>
    <x v="0"/>
    <n v="10"/>
    <m/>
  </r>
  <r>
    <x v="1"/>
    <m/>
    <s v="Gaul"/>
    <n v="1"/>
    <s v="GMI1"/>
    <x v="1"/>
    <n v="5"/>
    <s v="J"/>
  </r>
  <r>
    <x v="1"/>
    <m/>
    <s v="Gaul"/>
    <n v="2"/>
    <s v="GMI2"/>
    <x v="1"/>
    <n v="5"/>
    <s v="J"/>
  </r>
  <r>
    <x v="1"/>
    <m/>
    <s v="Tribal"/>
    <n v="1"/>
    <s v="TMI1"/>
    <x v="0"/>
    <n v="5"/>
    <s v="s"/>
  </r>
  <r>
    <x v="1"/>
    <m/>
    <s v="Tribal"/>
    <n v="2"/>
    <s v="TMI2"/>
    <x v="0"/>
    <n v="5"/>
    <s v="J"/>
  </r>
  <r>
    <x v="1"/>
    <m/>
    <s v="Tribal"/>
    <n v="3"/>
    <s v="TMI3"/>
    <x v="0"/>
    <n v="5"/>
    <s v="J"/>
  </r>
  <r>
    <x v="1"/>
    <m/>
    <s v="Tribal"/>
    <n v="4"/>
    <s v="TMI4"/>
    <x v="0"/>
    <n v="5"/>
    <s v="J"/>
  </r>
  <r>
    <x v="2"/>
    <m/>
    <s v="Illyria"/>
    <n v="1"/>
    <s v="ILI1"/>
    <x v="0"/>
    <n v="5"/>
    <s v="J"/>
  </r>
  <r>
    <x v="2"/>
    <m/>
    <s v="Illyria"/>
    <n v="2"/>
    <s v="ILI2"/>
    <x v="0"/>
    <n v="5"/>
    <s v="J"/>
  </r>
  <r>
    <x v="2"/>
    <m/>
    <s v="Illyria"/>
    <n v="3"/>
    <s v="ILI3"/>
    <x v="0"/>
    <n v="5"/>
    <s v="J"/>
  </r>
  <r>
    <x v="3"/>
    <m/>
    <s v="Illyria"/>
    <m/>
    <s v="ISK"/>
    <x v="0"/>
    <n v="1"/>
    <s v="J"/>
  </r>
  <r>
    <x v="1"/>
    <m/>
    <s v="Illyria"/>
    <n v="1"/>
    <s v="IMI1"/>
    <x v="0"/>
    <n v="5"/>
    <s v="J"/>
  </r>
  <r>
    <x v="1"/>
    <m/>
    <s v="Illyria"/>
    <n v="2"/>
    <s v="IMI2"/>
    <x v="0"/>
    <n v="5"/>
    <s v="J"/>
  </r>
  <r>
    <x v="1"/>
    <m/>
    <s v="Illyria"/>
    <n v="3"/>
    <s v="IMI3"/>
    <x v="0"/>
    <n v="5"/>
    <s v="J"/>
  </r>
  <r>
    <x v="1"/>
    <m/>
    <s v="Illyria"/>
    <n v="4"/>
    <s v="IMI4"/>
    <x v="0"/>
    <n v="5"/>
    <s v="J"/>
  </r>
  <r>
    <x v="4"/>
    <m/>
    <s v="Arachosia"/>
    <m/>
    <s v="ALC"/>
    <x v="2"/>
    <n v="3"/>
    <s v="MJ"/>
  </r>
  <r>
    <x v="4"/>
    <m/>
    <s v="Paenia"/>
    <m/>
    <s v="PLC"/>
    <x v="1"/>
    <n v="2"/>
    <s v="MJ"/>
  </r>
  <r>
    <x v="5"/>
    <m/>
    <m/>
    <m/>
    <m/>
    <x v="3"/>
    <m/>
    <m/>
  </r>
  <r>
    <x v="5"/>
    <m/>
    <m/>
    <m/>
    <m/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s v="HI"/>
    <s v="HO"/>
    <s v="Greek ally"/>
    <n v="1"/>
    <s v="GHI1"/>
    <n v="5"/>
    <n v="10"/>
    <m/>
    <m/>
    <m/>
    <m/>
    <m/>
    <x v="0"/>
    <n v="1500"/>
  </r>
  <r>
    <s v="HI"/>
    <s v="HO"/>
    <s v="Greek ally"/>
    <n v="2"/>
    <s v="GHI2"/>
    <n v="5"/>
    <n v="10"/>
    <m/>
    <m/>
    <m/>
    <m/>
    <m/>
    <x v="0"/>
    <n v="1500"/>
  </r>
  <r>
    <s v="HI"/>
    <s v="HO"/>
    <s v="Greek ally"/>
    <n v="3"/>
    <s v="GHI3"/>
    <n v="5"/>
    <n v="10"/>
    <m/>
    <m/>
    <m/>
    <m/>
    <m/>
    <x v="0"/>
    <n v="1500"/>
  </r>
  <r>
    <s v="MI"/>
    <m/>
    <s v="Gaul"/>
    <n v="1"/>
    <s v="GMI1"/>
    <n v="6"/>
    <n v="5"/>
    <s v="J"/>
    <m/>
    <m/>
    <m/>
    <m/>
    <x v="0"/>
    <n v="750"/>
  </r>
  <r>
    <s v="MI"/>
    <m/>
    <s v="Gaul"/>
    <n v="2"/>
    <s v="GMI2"/>
    <n v="6"/>
    <n v="5"/>
    <s v="J"/>
    <m/>
    <m/>
    <m/>
    <m/>
    <x v="0"/>
    <n v="750"/>
  </r>
  <r>
    <s v="MI"/>
    <m/>
    <s v="Tribal"/>
    <n v="1"/>
    <s v="TMI1"/>
    <n v="5"/>
    <n v="5"/>
    <s v="s"/>
    <m/>
    <m/>
    <m/>
    <m/>
    <x v="0"/>
    <n v="750"/>
  </r>
  <r>
    <s v="MI"/>
    <m/>
    <s v="Tribal"/>
    <n v="2"/>
    <s v="TMI2"/>
    <n v="5"/>
    <n v="5"/>
    <s v="J"/>
    <m/>
    <m/>
    <m/>
    <m/>
    <x v="0"/>
    <n v="750"/>
  </r>
  <r>
    <s v="MI"/>
    <m/>
    <s v="Tribal"/>
    <n v="3"/>
    <s v="TMI3"/>
    <n v="5"/>
    <n v="5"/>
    <s v="J"/>
    <m/>
    <m/>
    <m/>
    <m/>
    <x v="0"/>
    <n v="750"/>
  </r>
  <r>
    <s v="MI"/>
    <m/>
    <s v="Tribal"/>
    <n v="4"/>
    <s v="TMI4"/>
    <n v="5"/>
    <n v="5"/>
    <s v="J"/>
    <m/>
    <m/>
    <m/>
    <m/>
    <x v="0"/>
    <n v="750"/>
  </r>
  <r>
    <s v="LI"/>
    <m/>
    <s v="Illyria"/>
    <n v="1"/>
    <s v="ILI1"/>
    <n v="5"/>
    <n v="5"/>
    <s v="J"/>
    <m/>
    <m/>
    <m/>
    <m/>
    <x v="0"/>
    <n v="750"/>
  </r>
  <r>
    <s v="LI"/>
    <m/>
    <s v="Illyria"/>
    <n v="2"/>
    <s v="ILI2"/>
    <n v="5"/>
    <n v="5"/>
    <s v="J"/>
    <m/>
    <m/>
    <m/>
    <m/>
    <x v="0"/>
    <n v="750"/>
  </r>
  <r>
    <s v="LI"/>
    <m/>
    <s v="Illyria"/>
    <n v="3"/>
    <s v="ILI3"/>
    <n v="5"/>
    <n v="5"/>
    <s v="J"/>
    <m/>
    <m/>
    <m/>
    <m/>
    <x v="0"/>
    <n v="750"/>
  </r>
  <r>
    <s v="SK"/>
    <m/>
    <s v="Illyria"/>
    <m/>
    <s v="ISK"/>
    <n v="5"/>
    <n v="1"/>
    <s v="J"/>
    <m/>
    <m/>
    <m/>
    <m/>
    <x v="1"/>
    <n v="0"/>
  </r>
  <r>
    <s v="MI"/>
    <m/>
    <s v="Illyria"/>
    <n v="1"/>
    <s v="IMI1"/>
    <n v="5"/>
    <n v="5"/>
    <s v="J"/>
    <m/>
    <m/>
    <m/>
    <m/>
    <x v="0"/>
    <n v="750"/>
  </r>
  <r>
    <s v="MI"/>
    <m/>
    <s v="Illyria"/>
    <n v="2"/>
    <s v="IMI2"/>
    <n v="5"/>
    <n v="5"/>
    <s v="J"/>
    <m/>
    <m/>
    <m/>
    <m/>
    <x v="0"/>
    <n v="750"/>
  </r>
  <r>
    <s v="MI"/>
    <m/>
    <s v="Illyria"/>
    <n v="3"/>
    <s v="IMI3"/>
    <n v="5"/>
    <n v="5"/>
    <s v="J"/>
    <m/>
    <m/>
    <m/>
    <m/>
    <x v="0"/>
    <n v="750"/>
  </r>
  <r>
    <s v="MI"/>
    <m/>
    <s v="Illyria"/>
    <n v="4"/>
    <s v="IMI4"/>
    <n v="5"/>
    <n v="5"/>
    <s v="J"/>
    <m/>
    <m/>
    <m/>
    <m/>
    <x v="0"/>
    <n v="750"/>
  </r>
  <r>
    <s v="LC"/>
    <m/>
    <s v="Arachosia"/>
    <m/>
    <s v="ALC"/>
    <n v="7"/>
    <n v="3"/>
    <s v="MJ"/>
    <m/>
    <m/>
    <m/>
    <m/>
    <x v="2"/>
    <n v="300"/>
  </r>
  <r>
    <s v="LC"/>
    <m/>
    <s v="Paenia"/>
    <m/>
    <s v="PLC"/>
    <n v="6"/>
    <n v="2"/>
    <s v="MJ"/>
    <m/>
    <m/>
    <m/>
    <m/>
    <x v="2"/>
    <n v="200"/>
  </r>
  <r>
    <m/>
    <m/>
    <m/>
    <m/>
    <m/>
    <m/>
    <m/>
    <m/>
    <m/>
    <m/>
    <m/>
    <m/>
    <x v="3"/>
    <n v="0"/>
  </r>
  <r>
    <m/>
    <m/>
    <m/>
    <m/>
    <m/>
    <m/>
    <m/>
    <m/>
    <m/>
    <m/>
    <m/>
    <m/>
    <x v="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m/>
    <s v="Mixed"/>
    <n v="1"/>
    <s v="PH1"/>
    <x v="0"/>
    <n v="10"/>
    <m/>
    <m/>
    <m/>
    <m/>
    <x v="0"/>
    <n v="1500"/>
  </r>
  <r>
    <x v="0"/>
    <m/>
    <s v="Mixed"/>
    <n v="2"/>
    <s v="PH2"/>
    <x v="0"/>
    <n v="10"/>
    <m/>
    <m/>
    <m/>
    <m/>
    <x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25:B29" firstHeaderRow="2" firstDataRow="2" firstDataCol="1"/>
  <pivotFields count="13">
    <pivotField axis="axisRow" showAll="0">
      <items count="11">
        <item m="1" x="1"/>
        <item m="1" x="6"/>
        <item m="1" x="5"/>
        <item m="1" x="8"/>
        <item m="1" x="4"/>
        <item m="1" x="7"/>
        <item m="1" x="2"/>
        <item m="1" x="9"/>
        <item m="1" x="3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1"/>
        <item m="1" x="4"/>
        <item m="1" x="5"/>
        <item x="0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">
    <i>
      <x v="9"/>
    </i>
    <i r="1">
      <x v="3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M25:N28" firstHeaderRow="2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1"/>
        <item m="1" x="4"/>
        <item x="0"/>
        <item m="1" x="2"/>
        <item m="1" x="3"/>
        <item t="default"/>
      </items>
    </pivotField>
    <pivotField dataField="1" showAll="0"/>
  </pivotFields>
  <rowFields count="1">
    <field x="11"/>
  </rowFields>
  <rowItems count="2">
    <i>
      <x v="3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N25:O31" firstHeaderRow="2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25:B41" firstHeaderRow="2" firstDataRow="2" firstDataCol="1"/>
  <pivotFields count="8">
    <pivotField axis="axisRow" showAll="0">
      <items count="12">
        <item m="1" x="9"/>
        <item x="0"/>
        <item x="4"/>
        <item m="1" x="7"/>
        <item m="1" x="8"/>
        <item m="1" x="6"/>
        <item x="3"/>
        <item m="1" x="10"/>
        <item x="1"/>
        <item x="2"/>
        <item x="5"/>
        <item t="default"/>
      </items>
    </pivotField>
    <pivotField showAll="0"/>
    <pivotField showAll="0"/>
    <pivotField showAll="0"/>
    <pivotField dataField="1" showAll="0"/>
    <pivotField axis="axisRow" showAll="0">
      <items count="8">
        <item m="1" x="4"/>
        <item x="0"/>
        <item x="1"/>
        <item x="2"/>
        <item m="1" x="5"/>
        <item m="1" x="6"/>
        <item x="3"/>
        <item t="default"/>
      </items>
    </pivotField>
    <pivotField showAll="0"/>
    <pivotField showAll="0"/>
  </pivotFields>
  <rowFields count="2">
    <field x="0"/>
    <field x="5"/>
  </rowFields>
  <rowItems count="15">
    <i>
      <x v="1"/>
    </i>
    <i r="1">
      <x v="1"/>
    </i>
    <i>
      <x v="2"/>
    </i>
    <i r="1">
      <x v="2"/>
    </i>
    <i r="1">
      <x v="3"/>
    </i>
    <i>
      <x v="6"/>
    </i>
    <i r="1">
      <x v="1"/>
    </i>
    <i>
      <x v="8"/>
    </i>
    <i r="1">
      <x v="1"/>
    </i>
    <i r="1">
      <x v="2"/>
    </i>
    <i>
      <x v="9"/>
    </i>
    <i r="1">
      <x v="1"/>
    </i>
    <i>
      <x v="10"/>
    </i>
    <i r="1">
      <x v="6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J17"/>
    </sheetView>
  </sheetViews>
  <sheetFormatPr baseColWidth="10" defaultColWidth="11" defaultRowHeight="15" x14ac:dyDescent="0"/>
  <cols>
    <col min="1" max="1" width="19.83203125" bestFit="1" customWidth="1"/>
    <col min="2" max="2" width="7.33203125" customWidth="1"/>
    <col min="13" max="13" width="19.83203125" bestFit="1" customWidth="1"/>
    <col min="14" max="14" width="7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17</v>
      </c>
      <c r="M1" t="s">
        <v>18</v>
      </c>
    </row>
    <row r="2" spans="1:13">
      <c r="A2" t="s">
        <v>12</v>
      </c>
      <c r="C2" t="s">
        <v>72</v>
      </c>
      <c r="D2">
        <v>1</v>
      </c>
      <c r="E2" t="s">
        <v>73</v>
      </c>
      <c r="F2">
        <v>6</v>
      </c>
      <c r="G2">
        <v>10</v>
      </c>
      <c r="L2" t="str">
        <f>IF(OR(RIGHT(A2)="C",A2="LN"),"Cavalry",IF(OR(RIGHT(A2)="I",A2="PH",A2="LP"),"Infantry",A2))</f>
        <v>Infantry</v>
      </c>
      <c r="M2">
        <f t="shared" ref="M2:M3" si="0">IF(L2="Cavalry",G2*100,IF(L2="Infantry",G2*150,0))</f>
        <v>1500</v>
      </c>
    </row>
    <row r="3" spans="1:13">
      <c r="A3" t="s">
        <v>12</v>
      </c>
      <c r="C3" t="s">
        <v>72</v>
      </c>
      <c r="D3">
        <v>2</v>
      </c>
      <c r="E3" t="s">
        <v>74</v>
      </c>
      <c r="F3">
        <v>6</v>
      </c>
      <c r="G3">
        <v>10</v>
      </c>
      <c r="L3" t="str">
        <f t="shared" ref="L3:L10" si="1">IF(OR(RIGHT(A3)="C",A3="LN"),"Cavalry",IF(OR(RIGHT(A3)="I",A3="PH",A3="LP"),"Infantry",A3))</f>
        <v>Infantry</v>
      </c>
      <c r="M3">
        <f t="shared" si="0"/>
        <v>1500</v>
      </c>
    </row>
    <row r="4" spans="1:13">
      <c r="A4" t="s">
        <v>12</v>
      </c>
      <c r="C4" t="s">
        <v>72</v>
      </c>
      <c r="D4">
        <v>3</v>
      </c>
      <c r="E4" t="s">
        <v>75</v>
      </c>
      <c r="F4">
        <v>6</v>
      </c>
      <c r="G4">
        <v>10</v>
      </c>
      <c r="L4" t="str">
        <f t="shared" si="1"/>
        <v>Infantry</v>
      </c>
      <c r="M4">
        <f t="shared" ref="M4:M8" si="2">IF(L4="Cavalry",G4*100,IF(L4="Infantry",G4*150,0))</f>
        <v>1500</v>
      </c>
    </row>
    <row r="5" spans="1:13">
      <c r="A5" t="s">
        <v>12</v>
      </c>
      <c r="C5" t="s">
        <v>72</v>
      </c>
      <c r="D5">
        <v>4</v>
      </c>
      <c r="E5" t="s">
        <v>76</v>
      </c>
      <c r="F5">
        <v>6</v>
      </c>
      <c r="G5">
        <v>10</v>
      </c>
      <c r="L5" t="str">
        <f t="shared" si="1"/>
        <v>Infantry</v>
      </c>
      <c r="M5">
        <f t="shared" si="2"/>
        <v>1500</v>
      </c>
    </row>
    <row r="6" spans="1:13">
      <c r="A6" t="s">
        <v>12</v>
      </c>
      <c r="C6" t="s">
        <v>72</v>
      </c>
      <c r="D6">
        <v>5</v>
      </c>
      <c r="E6" t="s">
        <v>77</v>
      </c>
      <c r="F6">
        <v>6</v>
      </c>
      <c r="G6">
        <v>10</v>
      </c>
      <c r="L6" t="str">
        <f t="shared" si="1"/>
        <v>Infantry</v>
      </c>
      <c r="M6">
        <f t="shared" si="2"/>
        <v>1500</v>
      </c>
    </row>
    <row r="7" spans="1:13">
      <c r="A7" t="s">
        <v>11</v>
      </c>
      <c r="B7" t="s">
        <v>26</v>
      </c>
      <c r="C7" t="s">
        <v>78</v>
      </c>
      <c r="D7">
        <v>1</v>
      </c>
      <c r="E7" t="s">
        <v>27</v>
      </c>
      <c r="F7">
        <v>6</v>
      </c>
      <c r="G7">
        <v>5</v>
      </c>
      <c r="L7" t="str">
        <f t="shared" si="1"/>
        <v>Infantry</v>
      </c>
      <c r="M7">
        <f t="shared" si="2"/>
        <v>750</v>
      </c>
    </row>
    <row r="8" spans="1:13">
      <c r="A8" t="s">
        <v>11</v>
      </c>
      <c r="B8" t="s">
        <v>26</v>
      </c>
      <c r="C8" t="s">
        <v>78</v>
      </c>
      <c r="D8">
        <v>2</v>
      </c>
      <c r="E8" t="s">
        <v>28</v>
      </c>
      <c r="F8">
        <v>6</v>
      </c>
      <c r="G8">
        <v>5</v>
      </c>
      <c r="L8" t="str">
        <f t="shared" si="1"/>
        <v>Infantry</v>
      </c>
      <c r="M8">
        <f t="shared" si="2"/>
        <v>750</v>
      </c>
    </row>
    <row r="9" spans="1:13">
      <c r="A9" t="s">
        <v>15</v>
      </c>
      <c r="C9" t="s">
        <v>78</v>
      </c>
      <c r="D9">
        <v>1</v>
      </c>
      <c r="E9" t="s">
        <v>31</v>
      </c>
      <c r="F9">
        <v>6</v>
      </c>
      <c r="G9">
        <v>5</v>
      </c>
      <c r="H9" t="s">
        <v>9</v>
      </c>
      <c r="L9" t="str">
        <f t="shared" si="1"/>
        <v>Infantry</v>
      </c>
      <c r="M9">
        <f t="shared" ref="M9:M11" si="3">IF(L9="Cavalry",G9*100,IF(L9="Infantry",G9*150,0))</f>
        <v>750</v>
      </c>
    </row>
    <row r="10" spans="1:13">
      <c r="A10" t="s">
        <v>15</v>
      </c>
      <c r="C10" t="s">
        <v>78</v>
      </c>
      <c r="D10">
        <v>2</v>
      </c>
      <c r="E10" t="s">
        <v>32</v>
      </c>
      <c r="F10">
        <v>6</v>
      </c>
      <c r="G10">
        <v>5</v>
      </c>
      <c r="H10" t="s">
        <v>9</v>
      </c>
      <c r="L10" t="str">
        <f t="shared" si="1"/>
        <v>Infantry</v>
      </c>
      <c r="M10">
        <f t="shared" si="3"/>
        <v>750</v>
      </c>
    </row>
    <row r="11" spans="1:13">
      <c r="A11" t="s">
        <v>51</v>
      </c>
      <c r="C11" t="s">
        <v>79</v>
      </c>
      <c r="D11">
        <v>1</v>
      </c>
      <c r="E11" t="s">
        <v>80</v>
      </c>
      <c r="F11">
        <v>5</v>
      </c>
      <c r="G11">
        <v>5</v>
      </c>
      <c r="H11" t="s">
        <v>9</v>
      </c>
      <c r="L11" t="str">
        <f t="shared" ref="L11" si="4">IF(OR(RIGHT(A11)="C",A11="LN"),"Cavalry",IF(RIGHT(A11)="I","Infantry",A11))</f>
        <v>Infantry</v>
      </c>
      <c r="M11">
        <f t="shared" si="3"/>
        <v>750</v>
      </c>
    </row>
    <row r="12" spans="1:13">
      <c r="A12" t="s">
        <v>51</v>
      </c>
      <c r="C12" t="s">
        <v>79</v>
      </c>
      <c r="D12">
        <v>2</v>
      </c>
      <c r="E12" t="s">
        <v>81</v>
      </c>
      <c r="F12">
        <v>5</v>
      </c>
      <c r="G12">
        <v>5</v>
      </c>
      <c r="H12" t="s">
        <v>9</v>
      </c>
      <c r="L12" t="str">
        <f t="shared" ref="L12" si="5">IF(OR(RIGHT(A12)="C",A12="LN"),"Cavalry",IF(RIGHT(A12)="I","Infantry",A12))</f>
        <v>Infantry</v>
      </c>
      <c r="M12">
        <f t="shared" ref="M12" si="6">IF(L12="Cavalry",G12*100,IF(L12="Infantry",G12*150,0))</f>
        <v>750</v>
      </c>
    </row>
    <row r="13" spans="1:13">
      <c r="A13" t="s">
        <v>51</v>
      </c>
      <c r="C13" t="s">
        <v>79</v>
      </c>
      <c r="D13">
        <v>3</v>
      </c>
      <c r="E13" t="s">
        <v>82</v>
      </c>
      <c r="F13">
        <v>5</v>
      </c>
      <c r="G13">
        <v>5</v>
      </c>
      <c r="H13" t="s">
        <v>9</v>
      </c>
      <c r="L13" t="str">
        <f t="shared" ref="L13:L16" si="7">IF(OR(RIGHT(A13)="C",A13="LN"),"Cavalry",IF(RIGHT(A13)="I","Infantry",A13))</f>
        <v>Infantry</v>
      </c>
      <c r="M13">
        <f t="shared" ref="M13:M16" si="8">IF(L13="Cavalry",G13*100,IF(L13="Infantry",G13*150,0))</f>
        <v>750</v>
      </c>
    </row>
    <row r="14" spans="1:13">
      <c r="A14" t="s">
        <v>51</v>
      </c>
      <c r="C14" t="s">
        <v>79</v>
      </c>
      <c r="D14">
        <v>4</v>
      </c>
      <c r="E14" t="s">
        <v>83</v>
      </c>
      <c r="F14">
        <v>5</v>
      </c>
      <c r="G14">
        <v>5</v>
      </c>
      <c r="H14" t="s">
        <v>9</v>
      </c>
      <c r="L14" t="str">
        <f t="shared" si="7"/>
        <v>Infantry</v>
      </c>
      <c r="M14">
        <f t="shared" si="8"/>
        <v>750</v>
      </c>
    </row>
    <row r="15" spans="1:13">
      <c r="A15" t="s">
        <v>56</v>
      </c>
      <c r="C15" t="s">
        <v>84</v>
      </c>
      <c r="D15">
        <v>1</v>
      </c>
      <c r="E15" t="s">
        <v>85</v>
      </c>
      <c r="F15">
        <v>3</v>
      </c>
      <c r="G15">
        <v>1</v>
      </c>
      <c r="H15" t="s">
        <v>86</v>
      </c>
      <c r="L15" t="str">
        <f t="shared" si="7"/>
        <v>SK</v>
      </c>
      <c r="M15">
        <f t="shared" si="8"/>
        <v>0</v>
      </c>
    </row>
    <row r="16" spans="1:13">
      <c r="A16" t="s">
        <v>56</v>
      </c>
      <c r="C16" t="s">
        <v>84</v>
      </c>
      <c r="D16">
        <v>2</v>
      </c>
      <c r="E16" t="s">
        <v>87</v>
      </c>
      <c r="F16">
        <v>3</v>
      </c>
      <c r="G16">
        <v>1</v>
      </c>
      <c r="H16" t="s">
        <v>86</v>
      </c>
      <c r="L16" t="str">
        <f t="shared" si="7"/>
        <v>SK</v>
      </c>
      <c r="M16">
        <f t="shared" si="8"/>
        <v>0</v>
      </c>
    </row>
    <row r="17" spans="1:14">
      <c r="A17" t="s">
        <v>10</v>
      </c>
      <c r="C17" t="s">
        <v>88</v>
      </c>
      <c r="D17">
        <v>7</v>
      </c>
      <c r="E17" t="s">
        <v>89</v>
      </c>
      <c r="F17">
        <v>7</v>
      </c>
      <c r="G17">
        <v>5</v>
      </c>
      <c r="L17" t="str">
        <f t="shared" ref="L17" si="9">IF(OR(RIGHT(A17)="C",A17="LN"),"Cavalry",IF(RIGHT(A17)="I","Infantry",A17))</f>
        <v>Cavalry</v>
      </c>
      <c r="M17">
        <f t="shared" ref="M17" si="10">IF(L17="Cavalry",G17*100,IF(L17="Infantry",G17*150,0))</f>
        <v>500</v>
      </c>
    </row>
    <row r="20" spans="1:14">
      <c r="A20" t="s">
        <v>19</v>
      </c>
      <c r="F20">
        <f>SUM(F2:F17)</f>
        <v>87</v>
      </c>
      <c r="G20">
        <f>SUM(G2:G17)</f>
        <v>97</v>
      </c>
      <c r="M20">
        <f>SUM(M2:M17)</f>
        <v>14000</v>
      </c>
    </row>
    <row r="25" spans="1:14">
      <c r="A25" s="2" t="s">
        <v>23</v>
      </c>
      <c r="M25" s="2" t="s">
        <v>22</v>
      </c>
    </row>
    <row r="26" spans="1:14">
      <c r="A26" s="2" t="s">
        <v>34</v>
      </c>
      <c r="B26" t="s">
        <v>35</v>
      </c>
      <c r="M26" s="2" t="s">
        <v>34</v>
      </c>
      <c r="N26" t="s">
        <v>35</v>
      </c>
    </row>
    <row r="27" spans="1:14">
      <c r="A27" s="3" t="s">
        <v>12</v>
      </c>
      <c r="B27" s="4">
        <v>2</v>
      </c>
      <c r="M27" s="3" t="s">
        <v>21</v>
      </c>
      <c r="N27" s="4">
        <v>3000</v>
      </c>
    </row>
    <row r="28" spans="1:14">
      <c r="A28" s="5">
        <v>6</v>
      </c>
      <c r="B28" s="4">
        <v>2</v>
      </c>
      <c r="M28" s="3" t="s">
        <v>24</v>
      </c>
      <c r="N28" s="4">
        <v>3000</v>
      </c>
    </row>
    <row r="29" spans="1:14">
      <c r="A29" s="3" t="s">
        <v>24</v>
      </c>
      <c r="B29" s="4">
        <v>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G6" sqref="G6"/>
    </sheetView>
  </sheetViews>
  <sheetFormatPr baseColWidth="10" defaultColWidth="11" defaultRowHeight="15" x14ac:dyDescent="0"/>
  <cols>
    <col min="1" max="1" width="19.83203125" bestFit="1" customWidth="1"/>
    <col min="2" max="2" width="7.33203125" customWidth="1"/>
    <col min="14" max="14" width="19.83203125" bestFit="1" customWidth="1"/>
    <col min="15" max="15" width="7.332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25</v>
      </c>
      <c r="M1" t="s">
        <v>17</v>
      </c>
      <c r="N1" t="s">
        <v>18</v>
      </c>
    </row>
    <row r="2" spans="1:14">
      <c r="A2" t="s">
        <v>11</v>
      </c>
      <c r="B2" s="1" t="s">
        <v>26</v>
      </c>
      <c r="C2" s="1" t="s">
        <v>41</v>
      </c>
      <c r="D2" s="1">
        <v>1</v>
      </c>
      <c r="E2" s="1" t="s">
        <v>27</v>
      </c>
      <c r="F2" s="1">
        <v>5</v>
      </c>
      <c r="G2" s="1">
        <v>10</v>
      </c>
      <c r="H2" s="1"/>
      <c r="M2" t="str">
        <f t="shared" ref="M2:M3" si="0">IF(OR(RIGHT(A2)="C",A2="LN"),"Cavalry",IF(OR(RIGHT(A2)="I",A2="PH",A2="LP"),"Infantry",A2))</f>
        <v>Infantry</v>
      </c>
      <c r="N2">
        <f t="shared" ref="N2:N3" si="1">IF(M2="Cavalry",G2*100,IF(M2="Infantry",G2*150,0))</f>
        <v>1500</v>
      </c>
    </row>
    <row r="3" spans="1:14">
      <c r="A3" t="s">
        <v>11</v>
      </c>
      <c r="B3" s="1" t="s">
        <v>26</v>
      </c>
      <c r="C3" s="1" t="s">
        <v>41</v>
      </c>
      <c r="D3" s="1">
        <v>2</v>
      </c>
      <c r="E3" s="1" t="s">
        <v>28</v>
      </c>
      <c r="F3" s="1">
        <v>5</v>
      </c>
      <c r="G3" s="1">
        <v>10</v>
      </c>
      <c r="H3" s="1"/>
      <c r="M3" t="str">
        <f t="shared" si="0"/>
        <v>Infantry</v>
      </c>
      <c r="N3">
        <f t="shared" si="1"/>
        <v>1500</v>
      </c>
    </row>
    <row r="4" spans="1:14">
      <c r="A4" t="s">
        <v>11</v>
      </c>
      <c r="B4" s="1" t="s">
        <v>26</v>
      </c>
      <c r="C4" s="1" t="s">
        <v>41</v>
      </c>
      <c r="D4" s="1">
        <v>3</v>
      </c>
      <c r="E4" s="1" t="s">
        <v>29</v>
      </c>
      <c r="F4" s="1">
        <v>5</v>
      </c>
      <c r="G4" s="1">
        <v>10</v>
      </c>
      <c r="H4" s="1"/>
      <c r="M4" t="str">
        <f t="shared" ref="M4:M5" si="2">IF(OR(RIGHT(A4)="C",A4="LN"),"Cavalry",IF(OR(RIGHT(A4)="I",A4="PH",A4="LP"),"Infantry",A4))</f>
        <v>Infantry</v>
      </c>
      <c r="N4">
        <f t="shared" ref="N4:N5" si="3">IF(M4="Cavalry",G4*100,IF(M4="Infantry",G4*150,0))</f>
        <v>1500</v>
      </c>
    </row>
    <row r="5" spans="1:14">
      <c r="A5" t="s">
        <v>42</v>
      </c>
      <c r="B5" s="1"/>
      <c r="C5" s="1" t="s">
        <v>43</v>
      </c>
      <c r="D5" s="1">
        <v>1</v>
      </c>
      <c r="E5" s="1" t="s">
        <v>44</v>
      </c>
      <c r="F5" s="1">
        <v>6</v>
      </c>
      <c r="G5" s="1">
        <v>5</v>
      </c>
      <c r="H5" s="1" t="s">
        <v>9</v>
      </c>
      <c r="M5" t="str">
        <f t="shared" si="2"/>
        <v>Infantry</v>
      </c>
      <c r="N5">
        <f t="shared" si="3"/>
        <v>750</v>
      </c>
    </row>
    <row r="6" spans="1:14">
      <c r="A6" t="s">
        <v>42</v>
      </c>
      <c r="B6" s="1"/>
      <c r="C6" s="1" t="s">
        <v>43</v>
      </c>
      <c r="D6" s="1">
        <v>2</v>
      </c>
      <c r="E6" s="1" t="s">
        <v>45</v>
      </c>
      <c r="F6" s="1">
        <v>6</v>
      </c>
      <c r="G6" s="1">
        <v>5</v>
      </c>
      <c r="H6" s="1" t="s">
        <v>9</v>
      </c>
      <c r="M6" t="str">
        <f t="shared" ref="M6:M12" si="4">IF(OR(RIGHT(A6)="C",A6="LN"),"Cavalry",IF(OR(RIGHT(A6)="I",A6="PH",A6="LP"),"Infantry",A6))</f>
        <v>Infantry</v>
      </c>
      <c r="N6">
        <f t="shared" ref="N6:N12" si="5">IF(M6="Cavalry",G6*100,IF(M6="Infantry",G6*150,0))</f>
        <v>750</v>
      </c>
    </row>
    <row r="7" spans="1:14">
      <c r="A7" t="s">
        <v>42</v>
      </c>
      <c r="B7" s="1"/>
      <c r="C7" s="1" t="s">
        <v>46</v>
      </c>
      <c r="D7" s="1">
        <v>1</v>
      </c>
      <c r="E7" s="1" t="s">
        <v>47</v>
      </c>
      <c r="F7" s="1">
        <v>5</v>
      </c>
      <c r="G7" s="1">
        <v>5</v>
      </c>
      <c r="H7" s="1" t="s">
        <v>66</v>
      </c>
      <c r="M7" t="str">
        <f t="shared" si="4"/>
        <v>Infantry</v>
      </c>
      <c r="N7">
        <f t="shared" si="5"/>
        <v>750</v>
      </c>
    </row>
    <row r="8" spans="1:14">
      <c r="A8" t="s">
        <v>42</v>
      </c>
      <c r="B8" s="1"/>
      <c r="C8" s="1" t="s">
        <v>46</v>
      </c>
      <c r="D8" s="1">
        <v>2</v>
      </c>
      <c r="E8" s="1" t="s">
        <v>48</v>
      </c>
      <c r="F8" s="1">
        <v>5</v>
      </c>
      <c r="G8" s="1">
        <v>5</v>
      </c>
      <c r="H8" s="1" t="s">
        <v>9</v>
      </c>
      <c r="M8" t="str">
        <f t="shared" si="4"/>
        <v>Infantry</v>
      </c>
      <c r="N8">
        <f t="shared" si="5"/>
        <v>750</v>
      </c>
    </row>
    <row r="9" spans="1:14">
      <c r="A9" t="s">
        <v>42</v>
      </c>
      <c r="B9" s="1"/>
      <c r="C9" s="1" t="s">
        <v>46</v>
      </c>
      <c r="D9" s="1">
        <v>3</v>
      </c>
      <c r="E9" s="1" t="s">
        <v>49</v>
      </c>
      <c r="F9" s="1">
        <v>5</v>
      </c>
      <c r="G9" s="1">
        <v>5</v>
      </c>
      <c r="H9" s="1" t="s">
        <v>9</v>
      </c>
      <c r="M9" t="str">
        <f t="shared" si="4"/>
        <v>Infantry</v>
      </c>
      <c r="N9">
        <f t="shared" si="5"/>
        <v>750</v>
      </c>
    </row>
    <row r="10" spans="1:14">
      <c r="A10" t="s">
        <v>42</v>
      </c>
      <c r="B10" s="1"/>
      <c r="C10" s="1" t="s">
        <v>46</v>
      </c>
      <c r="D10" s="1">
        <v>4</v>
      </c>
      <c r="E10" s="1" t="s">
        <v>50</v>
      </c>
      <c r="F10" s="1">
        <v>5</v>
      </c>
      <c r="G10" s="1">
        <v>5</v>
      </c>
      <c r="H10" s="1" t="s">
        <v>9</v>
      </c>
      <c r="M10" t="str">
        <f t="shared" si="4"/>
        <v>Infantry</v>
      </c>
      <c r="N10">
        <f t="shared" si="5"/>
        <v>750</v>
      </c>
    </row>
    <row r="11" spans="1:14">
      <c r="A11" t="s">
        <v>51</v>
      </c>
      <c r="C11" s="1" t="s">
        <v>52</v>
      </c>
      <c r="D11" s="1">
        <v>1</v>
      </c>
      <c r="E11" s="1" t="s">
        <v>53</v>
      </c>
      <c r="F11" s="1">
        <v>5</v>
      </c>
      <c r="G11" s="1">
        <v>5</v>
      </c>
      <c r="H11" s="1" t="s">
        <v>9</v>
      </c>
      <c r="M11" t="str">
        <f t="shared" si="4"/>
        <v>Infantry</v>
      </c>
      <c r="N11">
        <f t="shared" si="5"/>
        <v>750</v>
      </c>
    </row>
    <row r="12" spans="1:14">
      <c r="A12" t="s">
        <v>51</v>
      </c>
      <c r="C12" s="1" t="s">
        <v>52</v>
      </c>
      <c r="D12" s="1">
        <v>2</v>
      </c>
      <c r="E12" s="1" t="s">
        <v>54</v>
      </c>
      <c r="F12" s="1">
        <v>5</v>
      </c>
      <c r="G12" s="1">
        <v>5</v>
      </c>
      <c r="H12" s="1" t="s">
        <v>9</v>
      </c>
      <c r="M12" t="str">
        <f t="shared" si="4"/>
        <v>Infantry</v>
      </c>
      <c r="N12">
        <f t="shared" si="5"/>
        <v>750</v>
      </c>
    </row>
    <row r="13" spans="1:14">
      <c r="A13" t="s">
        <v>51</v>
      </c>
      <c r="C13" s="1" t="s">
        <v>52</v>
      </c>
      <c r="D13" s="1">
        <v>3</v>
      </c>
      <c r="E13" s="1" t="s">
        <v>55</v>
      </c>
      <c r="F13" s="1">
        <v>5</v>
      </c>
      <c r="G13" s="1">
        <v>5</v>
      </c>
      <c r="H13" s="1" t="s">
        <v>9</v>
      </c>
      <c r="M13" t="str">
        <f t="shared" ref="M13:M20" si="6">IF(OR(RIGHT(A13)="C",A13="LN"),"Cavalry",IF(OR(RIGHT(A13)="I",A13="PH",A13="LP"),"Infantry",A13))</f>
        <v>Infantry</v>
      </c>
      <c r="N13">
        <f t="shared" ref="N13:N20" si="7">IF(M13="Cavalry",G13*100,IF(M13="Infantry",G13*150,0))</f>
        <v>750</v>
      </c>
    </row>
    <row r="14" spans="1:14">
      <c r="A14" t="s">
        <v>56</v>
      </c>
      <c r="B14" s="1"/>
      <c r="C14" s="1" t="s">
        <v>52</v>
      </c>
      <c r="D14" s="1"/>
      <c r="E14" s="1" t="s">
        <v>57</v>
      </c>
      <c r="F14" s="1">
        <v>5</v>
      </c>
      <c r="G14" s="1">
        <v>1</v>
      </c>
      <c r="H14" s="1" t="s">
        <v>9</v>
      </c>
      <c r="M14" t="str">
        <f t="shared" si="6"/>
        <v>SK</v>
      </c>
      <c r="N14">
        <f t="shared" si="7"/>
        <v>0</v>
      </c>
    </row>
    <row r="15" spans="1:14">
      <c r="A15" t="s">
        <v>42</v>
      </c>
      <c r="B15" s="1"/>
      <c r="C15" s="1" t="s">
        <v>52</v>
      </c>
      <c r="D15" s="1">
        <v>1</v>
      </c>
      <c r="E15" s="1" t="s">
        <v>58</v>
      </c>
      <c r="F15" s="1">
        <v>5</v>
      </c>
      <c r="G15" s="1">
        <v>5</v>
      </c>
      <c r="H15" s="1" t="s">
        <v>9</v>
      </c>
      <c r="M15" t="str">
        <f t="shared" si="6"/>
        <v>Infantry</v>
      </c>
      <c r="N15">
        <f t="shared" si="7"/>
        <v>750</v>
      </c>
    </row>
    <row r="16" spans="1:14">
      <c r="A16" t="s">
        <v>42</v>
      </c>
      <c r="B16" s="1"/>
      <c r="C16" s="1" t="s">
        <v>52</v>
      </c>
      <c r="D16" s="1">
        <v>2</v>
      </c>
      <c r="E16" s="1" t="s">
        <v>59</v>
      </c>
      <c r="F16" s="1">
        <v>5</v>
      </c>
      <c r="G16" s="1">
        <v>5</v>
      </c>
      <c r="H16" s="1" t="s">
        <v>9</v>
      </c>
      <c r="M16" t="str">
        <f t="shared" si="6"/>
        <v>Infantry</v>
      </c>
      <c r="N16">
        <f t="shared" si="7"/>
        <v>750</v>
      </c>
    </row>
    <row r="17" spans="1:15">
      <c r="A17" t="s">
        <v>42</v>
      </c>
      <c r="B17" s="1"/>
      <c r="C17" s="1" t="s">
        <v>52</v>
      </c>
      <c r="D17" s="1">
        <v>3</v>
      </c>
      <c r="E17" s="1" t="s">
        <v>60</v>
      </c>
      <c r="F17" s="1">
        <v>5</v>
      </c>
      <c r="G17" s="1">
        <v>5</v>
      </c>
      <c r="H17" s="1" t="s">
        <v>9</v>
      </c>
      <c r="M17" t="str">
        <f t="shared" si="6"/>
        <v>Infantry</v>
      </c>
      <c r="N17">
        <f t="shared" si="7"/>
        <v>750</v>
      </c>
    </row>
    <row r="18" spans="1:15">
      <c r="A18" t="s">
        <v>42</v>
      </c>
      <c r="B18" s="1"/>
      <c r="C18" s="1" t="s">
        <v>52</v>
      </c>
      <c r="D18" s="1">
        <v>4</v>
      </c>
      <c r="E18" s="1" t="s">
        <v>61</v>
      </c>
      <c r="F18" s="1">
        <v>5</v>
      </c>
      <c r="G18" s="1">
        <v>5</v>
      </c>
      <c r="H18" s="1" t="s">
        <v>9</v>
      </c>
      <c r="M18" t="str">
        <f t="shared" si="6"/>
        <v>Infantry</v>
      </c>
      <c r="N18">
        <f t="shared" si="7"/>
        <v>750</v>
      </c>
    </row>
    <row r="19" spans="1:15">
      <c r="A19" t="s">
        <v>8</v>
      </c>
      <c r="C19" s="1" t="s">
        <v>62</v>
      </c>
      <c r="D19" s="1"/>
      <c r="E19" s="1" t="s">
        <v>63</v>
      </c>
      <c r="F19" s="1">
        <v>7</v>
      </c>
      <c r="G19" s="1">
        <v>3</v>
      </c>
      <c r="H19" s="1" t="s">
        <v>30</v>
      </c>
      <c r="M19" t="str">
        <f t="shared" ref="M19" si="8">IF(OR(RIGHT(A19)="C",A19="LN"),"Cavalry",IF(OR(RIGHT(A19)="I",A19="PH",A19="LP"),"Infantry",A19))</f>
        <v>Cavalry</v>
      </c>
      <c r="N19">
        <f t="shared" ref="N19" si="9">IF(M19="Cavalry",G19*100,IF(M19="Infantry",G19*150,0))</f>
        <v>300</v>
      </c>
    </row>
    <row r="20" spans="1:15">
      <c r="A20" t="s">
        <v>8</v>
      </c>
      <c r="C20" s="1" t="s">
        <v>64</v>
      </c>
      <c r="E20" s="1" t="s">
        <v>65</v>
      </c>
      <c r="F20" s="1">
        <v>6</v>
      </c>
      <c r="G20" s="1">
        <v>2</v>
      </c>
      <c r="H20" s="1" t="s">
        <v>30</v>
      </c>
      <c r="M20" t="str">
        <f t="shared" si="6"/>
        <v>Cavalry</v>
      </c>
      <c r="N20">
        <f t="shared" si="7"/>
        <v>200</v>
      </c>
    </row>
    <row r="22" spans="1:15">
      <c r="A22" t="s">
        <v>24</v>
      </c>
      <c r="F22">
        <f>SUM(F2:F20)</f>
        <v>100</v>
      </c>
      <c r="G22">
        <f>SUM(G2:G20)</f>
        <v>101</v>
      </c>
      <c r="N22">
        <f>SUM(N2:N20)</f>
        <v>14750</v>
      </c>
    </row>
    <row r="25" spans="1:15">
      <c r="A25" s="2" t="s">
        <v>23</v>
      </c>
      <c r="N25" s="2" t="s">
        <v>22</v>
      </c>
    </row>
    <row r="26" spans="1:15">
      <c r="A26" s="2" t="s">
        <v>34</v>
      </c>
      <c r="B26" t="s">
        <v>35</v>
      </c>
      <c r="N26" s="2" t="s">
        <v>34</v>
      </c>
      <c r="O26" t="s">
        <v>35</v>
      </c>
    </row>
    <row r="27" spans="1:15">
      <c r="A27" s="3" t="s">
        <v>11</v>
      </c>
      <c r="B27" s="4">
        <v>3</v>
      </c>
      <c r="N27" s="3" t="s">
        <v>20</v>
      </c>
      <c r="O27" s="4">
        <v>500</v>
      </c>
    </row>
    <row r="28" spans="1:15">
      <c r="A28" s="5">
        <v>5</v>
      </c>
      <c r="B28" s="4">
        <v>3</v>
      </c>
      <c r="N28" s="3" t="s">
        <v>21</v>
      </c>
      <c r="O28" s="4">
        <v>14250</v>
      </c>
    </row>
    <row r="29" spans="1:15">
      <c r="A29" s="3" t="s">
        <v>8</v>
      </c>
      <c r="B29" s="4">
        <v>2</v>
      </c>
      <c r="N29" s="3" t="s">
        <v>56</v>
      </c>
      <c r="O29" s="4">
        <v>0</v>
      </c>
    </row>
    <row r="30" spans="1:15">
      <c r="A30" s="5">
        <v>6</v>
      </c>
      <c r="B30" s="4">
        <v>1</v>
      </c>
      <c r="N30" s="3">
        <v>0</v>
      </c>
      <c r="O30" s="4">
        <v>0</v>
      </c>
    </row>
    <row r="31" spans="1:15">
      <c r="A31" s="5">
        <v>7</v>
      </c>
      <c r="B31" s="4">
        <v>1</v>
      </c>
      <c r="N31" s="3" t="s">
        <v>24</v>
      </c>
      <c r="O31" s="4">
        <v>14750</v>
      </c>
    </row>
    <row r="32" spans="1:15">
      <c r="A32" s="3" t="s">
        <v>56</v>
      </c>
      <c r="B32" s="4">
        <v>1</v>
      </c>
    </row>
    <row r="33" spans="1:2">
      <c r="A33" s="5">
        <v>5</v>
      </c>
      <c r="B33" s="4">
        <v>1</v>
      </c>
    </row>
    <row r="34" spans="1:2">
      <c r="A34" s="3" t="s">
        <v>42</v>
      </c>
      <c r="B34" s="4">
        <v>10</v>
      </c>
    </row>
    <row r="35" spans="1:2">
      <c r="A35" s="5">
        <v>5</v>
      </c>
      <c r="B35" s="4">
        <v>8</v>
      </c>
    </row>
    <row r="36" spans="1:2">
      <c r="A36" s="5">
        <v>6</v>
      </c>
      <c r="B36" s="4">
        <v>2</v>
      </c>
    </row>
    <row r="37" spans="1:2">
      <c r="A37" s="3" t="s">
        <v>51</v>
      </c>
      <c r="B37" s="4">
        <v>3</v>
      </c>
    </row>
    <row r="38" spans="1:2">
      <c r="A38" s="5">
        <v>5</v>
      </c>
      <c r="B38" s="4">
        <v>3</v>
      </c>
    </row>
    <row r="39" spans="1:2">
      <c r="A39" s="3" t="s">
        <v>67</v>
      </c>
      <c r="B39" s="4"/>
    </row>
    <row r="40" spans="1:2">
      <c r="A40" s="5" t="s">
        <v>67</v>
      </c>
      <c r="B40" s="4"/>
    </row>
    <row r="41" spans="1:2">
      <c r="A41" s="3" t="s">
        <v>24</v>
      </c>
      <c r="B41" s="4">
        <v>19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5" sqref="A5:F6"/>
    </sheetView>
  </sheetViews>
  <sheetFormatPr baseColWidth="10" defaultColWidth="8.83203125" defaultRowHeight="15" x14ac:dyDescent="0"/>
  <sheetData>
    <row r="2" spans="1:6">
      <c r="A2" t="s">
        <v>36</v>
      </c>
      <c r="B2" t="s">
        <v>37</v>
      </c>
      <c r="C2">
        <v>6</v>
      </c>
      <c r="D2">
        <v>7</v>
      </c>
      <c r="E2">
        <v>3</v>
      </c>
      <c r="F2">
        <v>2</v>
      </c>
    </row>
    <row r="3" spans="1:6">
      <c r="A3" t="s">
        <v>38</v>
      </c>
      <c r="B3" t="s">
        <v>39</v>
      </c>
      <c r="C3">
        <v>4</v>
      </c>
      <c r="D3">
        <v>5</v>
      </c>
      <c r="E3">
        <v>4</v>
      </c>
      <c r="F3">
        <v>2</v>
      </c>
    </row>
    <row r="4" spans="1:6">
      <c r="A4" t="s">
        <v>33</v>
      </c>
      <c r="B4" t="s">
        <v>40</v>
      </c>
      <c r="C4">
        <v>4</v>
      </c>
      <c r="D4">
        <v>5</v>
      </c>
      <c r="E4">
        <v>3</v>
      </c>
      <c r="F4">
        <v>2</v>
      </c>
    </row>
    <row r="5" spans="1:6">
      <c r="A5" t="s">
        <v>68</v>
      </c>
      <c r="B5" t="s">
        <v>69</v>
      </c>
      <c r="C5">
        <v>5</v>
      </c>
      <c r="D5">
        <v>8</v>
      </c>
      <c r="E5">
        <v>4</v>
      </c>
      <c r="F5">
        <v>2</v>
      </c>
    </row>
    <row r="6" spans="1:6">
      <c r="A6" t="s">
        <v>71</v>
      </c>
      <c r="B6" t="s">
        <v>70</v>
      </c>
      <c r="C6">
        <v>6</v>
      </c>
      <c r="D6">
        <v>12</v>
      </c>
      <c r="E6">
        <v>5</v>
      </c>
      <c r="F6">
        <v>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Macedonian</vt:lpstr>
      <vt:lpstr>Phocian</vt:lpstr>
      <vt:lpstr>Leaders</vt:lpstr>
    </vt:vector>
  </TitlesOfParts>
  <Company>Université de Neuchâtel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Laurent Kloetzer</cp:lastModifiedBy>
  <dcterms:created xsi:type="dcterms:W3CDTF">2021-09-26T13:21:16Z</dcterms:created>
  <dcterms:modified xsi:type="dcterms:W3CDTF">2022-01-09T14:24:48Z</dcterms:modified>
</cp:coreProperties>
</file>