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hidePivotFieldList="1" autoCompressPictures="0"/>
  <bookViews>
    <workbookView xWindow="240" yWindow="240" windowWidth="25360" windowHeight="15820" tabRatio="500"/>
  </bookViews>
  <sheets>
    <sheet name="Antigonous" sheetId="1" r:id="rId1"/>
    <sheet name="Eumenes" sheetId="2" r:id="rId2"/>
    <sheet name="Leaders Antigonid" sheetId="3" r:id="rId3"/>
    <sheet name="Leaders Eumenid" sheetId="4" r:id="rId4"/>
  </sheets>
  <calcPr calcId="140001" concurrentCalc="0"/>
  <pivotCaches>
    <pivotCache cacheId="5" r:id="rId5"/>
  </pivotCaches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0" i="1"/>
  <c r="E8" i="1"/>
  <c r="E9" i="1"/>
  <c r="E7" i="1"/>
  <c r="E6" i="1"/>
  <c r="E5" i="1"/>
  <c r="E4" i="1"/>
  <c r="E3" i="1"/>
  <c r="E2" i="1"/>
  <c r="G64" i="1"/>
  <c r="F64" i="1"/>
  <c r="M19" i="2"/>
  <c r="N19" i="2"/>
  <c r="M23" i="2"/>
  <c r="N23" i="2"/>
  <c r="M24" i="2"/>
  <c r="N24" i="2"/>
  <c r="M12" i="2"/>
  <c r="N12" i="2"/>
  <c r="M4" i="2"/>
  <c r="N4" i="2"/>
  <c r="M5" i="2"/>
  <c r="N5" i="2"/>
  <c r="L12" i="1"/>
  <c r="M12" i="1"/>
  <c r="L13" i="1"/>
  <c r="M13" i="1"/>
  <c r="M9" i="2"/>
  <c r="N9" i="2"/>
  <c r="M6" i="2"/>
  <c r="N6" i="2"/>
  <c r="M7" i="2"/>
  <c r="N7" i="2"/>
  <c r="M8" i="2"/>
  <c r="N8" i="2"/>
  <c r="M10" i="2"/>
  <c r="N10" i="2"/>
  <c r="M11" i="2"/>
  <c r="N11" i="2"/>
  <c r="L11" i="1"/>
  <c r="M11" i="1"/>
  <c r="L10" i="1"/>
  <c r="M10" i="1"/>
  <c r="L9" i="1"/>
  <c r="M9" i="1"/>
  <c r="L8" i="1"/>
  <c r="M8" i="1"/>
  <c r="L7" i="1"/>
  <c r="M7" i="1"/>
  <c r="L4" i="1"/>
  <c r="M4" i="1"/>
  <c r="L5" i="1"/>
  <c r="M5" i="1"/>
  <c r="L6" i="1"/>
  <c r="M6" i="1"/>
  <c r="M2" i="2"/>
  <c r="N2" i="2"/>
  <c r="M3" i="2"/>
  <c r="N3" i="2"/>
  <c r="M13" i="2"/>
  <c r="N13" i="2"/>
  <c r="M14" i="2"/>
  <c r="N14" i="2"/>
  <c r="M15" i="2"/>
  <c r="N15" i="2"/>
  <c r="M16" i="2"/>
  <c r="N16" i="2"/>
  <c r="M17" i="2"/>
  <c r="N17" i="2"/>
  <c r="M18" i="2"/>
  <c r="N18" i="2"/>
  <c r="M20" i="2"/>
  <c r="N20" i="2"/>
  <c r="M21" i="2"/>
  <c r="N21" i="2"/>
  <c r="M22" i="2"/>
  <c r="N22" i="2"/>
  <c r="L2" i="1"/>
  <c r="M2" i="1"/>
  <c r="L3" i="1"/>
  <c r="M3" i="1"/>
  <c r="M64" i="1"/>
  <c r="N26" i="2"/>
</calcChain>
</file>

<file path=xl/sharedStrings.xml><?xml version="1.0" encoding="utf-8"?>
<sst xmlns="http://schemas.openxmlformats.org/spreadsheetml/2006/main" count="522" uniqueCount="206">
  <si>
    <t>Kind</t>
  </si>
  <si>
    <t>Subclass</t>
  </si>
  <si>
    <t>Origin</t>
  </si>
  <si>
    <t>Number</t>
  </si>
  <si>
    <t>Unit code</t>
  </si>
  <si>
    <t>TQ</t>
  </si>
  <si>
    <t>Size</t>
  </si>
  <si>
    <t>Missile</t>
  </si>
  <si>
    <t>LC</t>
  </si>
  <si>
    <t>HC</t>
  </si>
  <si>
    <t>HI</t>
  </si>
  <si>
    <t>PH</t>
  </si>
  <si>
    <t>Hits</t>
  </si>
  <si>
    <t>State</t>
  </si>
  <si>
    <t>MissileStatus</t>
  </si>
  <si>
    <t>Unit global type</t>
  </si>
  <si>
    <t>Nb mens</t>
  </si>
  <si>
    <t>Totals</t>
  </si>
  <si>
    <t>Infantry</t>
  </si>
  <si>
    <t>Sum of Nb mens</t>
  </si>
  <si>
    <t>Count of Unit code</t>
  </si>
  <si>
    <t>Total</t>
  </si>
  <si>
    <t>StackedOn</t>
  </si>
  <si>
    <t>HO</t>
  </si>
  <si>
    <t>MJ</t>
  </si>
  <si>
    <t>Étiquettes de lignes</t>
  </si>
  <si>
    <t>Somme</t>
  </si>
  <si>
    <t>ANT</t>
  </si>
  <si>
    <t>Antigonous</t>
  </si>
  <si>
    <t>DEM</t>
  </si>
  <si>
    <t>Demetrius</t>
  </si>
  <si>
    <t>NEA</t>
  </si>
  <si>
    <t>Nearchus</t>
  </si>
  <si>
    <t>PEI</t>
  </si>
  <si>
    <t>Peithon</t>
  </si>
  <si>
    <t>HIP</t>
  </si>
  <si>
    <t>Hippostratus</t>
  </si>
  <si>
    <t>NIC</t>
  </si>
  <si>
    <t>Nicanor</t>
  </si>
  <si>
    <t>SK</t>
  </si>
  <si>
    <t>Sitacenian</t>
  </si>
  <si>
    <t>A</t>
  </si>
  <si>
    <t>Uxian</t>
  </si>
  <si>
    <t>S</t>
  </si>
  <si>
    <t>EL</t>
  </si>
  <si>
    <t>Indian</t>
  </si>
  <si>
    <t>EL1</t>
  </si>
  <si>
    <t>EL2</t>
  </si>
  <si>
    <t>EL3</t>
  </si>
  <si>
    <t>EL4</t>
  </si>
  <si>
    <t>EL5</t>
  </si>
  <si>
    <t>EL6</t>
  </si>
  <si>
    <t>EL7</t>
  </si>
  <si>
    <t>EL8</t>
  </si>
  <si>
    <t>EL9</t>
  </si>
  <si>
    <t>EL10</t>
  </si>
  <si>
    <t>EL11</t>
  </si>
  <si>
    <t>EL12</t>
  </si>
  <si>
    <t>EL13</t>
  </si>
  <si>
    <t>MJ,A</t>
  </si>
  <si>
    <t>Code</t>
  </si>
  <si>
    <t>Name</t>
  </si>
  <si>
    <t>Initiative</t>
  </si>
  <si>
    <t>Range</t>
  </si>
  <si>
    <t>Greek Mercenaries</t>
  </si>
  <si>
    <t>GHI1</t>
  </si>
  <si>
    <t>GHI2</t>
  </si>
  <si>
    <t>Phalanx</t>
  </si>
  <si>
    <t>APH1</t>
  </si>
  <si>
    <t>APH2</t>
  </si>
  <si>
    <t>APH3</t>
  </si>
  <si>
    <t>APH4</t>
  </si>
  <si>
    <t>APH5</t>
  </si>
  <si>
    <t>MA</t>
  </si>
  <si>
    <t>MPH1</t>
  </si>
  <si>
    <t>MPH2</t>
  </si>
  <si>
    <t>MPH3</t>
  </si>
  <si>
    <t>MPH4</t>
  </si>
  <si>
    <t>MPH5</t>
  </si>
  <si>
    <t>LN</t>
  </si>
  <si>
    <t>Median Archers</t>
  </si>
  <si>
    <t>MALC</t>
  </si>
  <si>
    <t>Parthian Archers</t>
  </si>
  <si>
    <t>PALC</t>
  </si>
  <si>
    <t>Median</t>
  </si>
  <si>
    <t>Phrygia</t>
  </si>
  <si>
    <t>Lydia</t>
  </si>
  <si>
    <t>Allied Greek</t>
  </si>
  <si>
    <t>Thrace</t>
  </si>
  <si>
    <t>MELC1</t>
  </si>
  <si>
    <t>MELC2</t>
  </si>
  <si>
    <t>MELC3</t>
  </si>
  <si>
    <t>PHLC</t>
  </si>
  <si>
    <t>LYLC</t>
  </si>
  <si>
    <t>AGLC</t>
  </si>
  <si>
    <t>THLN1</t>
  </si>
  <si>
    <t>THLN2</t>
  </si>
  <si>
    <t>Ashtippoi</t>
  </si>
  <si>
    <t>Companion</t>
  </si>
  <si>
    <t>Tarantine</t>
  </si>
  <si>
    <t>Antoginous Agema</t>
  </si>
  <si>
    <t>AAHC</t>
  </si>
  <si>
    <t>MELN1</t>
  </si>
  <si>
    <t>MELN2</t>
  </si>
  <si>
    <t>MELN3</t>
  </si>
  <si>
    <t>MELN4</t>
  </si>
  <si>
    <t>MELN5</t>
  </si>
  <si>
    <t>TALC1</t>
  </si>
  <si>
    <t>TALC2</t>
  </si>
  <si>
    <t>TALC3</t>
  </si>
  <si>
    <t>TALC4</t>
  </si>
  <si>
    <t>ASHC</t>
  </si>
  <si>
    <t>COHC1</t>
  </si>
  <si>
    <t>CHC2</t>
  </si>
  <si>
    <t>CHC1</t>
  </si>
  <si>
    <t>EUM</t>
  </si>
  <si>
    <t>Eumenes</t>
  </si>
  <si>
    <t>AGN</t>
  </si>
  <si>
    <t>Antigenes</t>
  </si>
  <si>
    <t>TEU</t>
  </si>
  <si>
    <t>Teutamus</t>
  </si>
  <si>
    <t>EUD</t>
  </si>
  <si>
    <t>Eudamus</t>
  </si>
  <si>
    <t>PHI</t>
  </si>
  <si>
    <t>Philip</t>
  </si>
  <si>
    <t>Auxiliary Archers</t>
  </si>
  <si>
    <t>AASK1</t>
  </si>
  <si>
    <t>AASK2</t>
  </si>
  <si>
    <t>AASK3</t>
  </si>
  <si>
    <t>AASK4</t>
  </si>
  <si>
    <t>AASK5</t>
  </si>
  <si>
    <t>AASK6</t>
  </si>
  <si>
    <t>AASK7</t>
  </si>
  <si>
    <t>AASK8</t>
  </si>
  <si>
    <t>Auxiliary Slingers</t>
  </si>
  <si>
    <t>ASSK1</t>
  </si>
  <si>
    <t>ASSK2</t>
  </si>
  <si>
    <t>India</t>
  </si>
  <si>
    <t>IEL1</t>
  </si>
  <si>
    <t>IEL2</t>
  </si>
  <si>
    <t>IEL3</t>
  </si>
  <si>
    <t>IEL4</t>
  </si>
  <si>
    <t>IEL5</t>
  </si>
  <si>
    <t>IEL6</t>
  </si>
  <si>
    <t>IEL7</t>
  </si>
  <si>
    <t>IEL8</t>
  </si>
  <si>
    <t>IEL9</t>
  </si>
  <si>
    <t>IEL10</t>
  </si>
  <si>
    <t>IEL11</t>
  </si>
  <si>
    <t>IEL12</t>
  </si>
  <si>
    <t>EL14</t>
  </si>
  <si>
    <t>EL15</t>
  </si>
  <si>
    <t>EL16</t>
  </si>
  <si>
    <t>EL17</t>
  </si>
  <si>
    <t>EL18</t>
  </si>
  <si>
    <t>EL19</t>
  </si>
  <si>
    <t>EL20</t>
  </si>
  <si>
    <t>EL21</t>
  </si>
  <si>
    <t>EL22</t>
  </si>
  <si>
    <t>EL23</t>
  </si>
  <si>
    <t>Greek</t>
  </si>
  <si>
    <t>GMHI1</t>
  </si>
  <si>
    <t>GMHI2</t>
  </si>
  <si>
    <t>GHI3</t>
  </si>
  <si>
    <t>GHI4</t>
  </si>
  <si>
    <t>EPH1</t>
  </si>
  <si>
    <t>EPH2</t>
  </si>
  <si>
    <t>EPH3</t>
  </si>
  <si>
    <t>EPH4</t>
  </si>
  <si>
    <t>Hypaspists</t>
  </si>
  <si>
    <t>HPH1</t>
  </si>
  <si>
    <t>HPH2</t>
  </si>
  <si>
    <t>HPH3</t>
  </si>
  <si>
    <t>HPH4</t>
  </si>
  <si>
    <t>Argyraspids</t>
  </si>
  <si>
    <t>Slave</t>
  </si>
  <si>
    <t>Eumenes Agema</t>
  </si>
  <si>
    <t>Peuc/Ant Agema</t>
  </si>
  <si>
    <t>Elite</t>
  </si>
  <si>
    <t>Carmania</t>
  </si>
  <si>
    <t>SLN</t>
  </si>
  <si>
    <t>EAHC</t>
  </si>
  <si>
    <t>COHC2</t>
  </si>
  <si>
    <t>PAHC</t>
  </si>
  <si>
    <t>ELHC1</t>
  </si>
  <si>
    <t>ELHC2</t>
  </si>
  <si>
    <t>CAHC1</t>
  </si>
  <si>
    <t>CAHC2</t>
  </si>
  <si>
    <t>THLC</t>
  </si>
  <si>
    <t>Paramasidia</t>
  </si>
  <si>
    <t>Arachosia</t>
  </si>
  <si>
    <t>ARLC1</t>
  </si>
  <si>
    <t>ARLC2</t>
  </si>
  <si>
    <t>Mesopotamia</t>
  </si>
  <si>
    <t>MELC</t>
  </si>
  <si>
    <t>Arbelitis</t>
  </si>
  <si>
    <t>ABLC</t>
  </si>
  <si>
    <t>Drangiana</t>
  </si>
  <si>
    <t>DRLC</t>
  </si>
  <si>
    <t>Areia</t>
  </si>
  <si>
    <t>AELC</t>
  </si>
  <si>
    <t>Eudamus Agema</t>
  </si>
  <si>
    <t>UAHC</t>
  </si>
  <si>
    <t>ILN</t>
  </si>
  <si>
    <t>Elite Archer</t>
  </si>
  <si>
    <t>ELLC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</si>
</sst>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0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ent Kloetzer" refreshedDate="44563.540978240744" createdVersion="6" refreshedVersion="4" minRefreshableVersion="3" recordCount="2">
  <cacheSource type="worksheet">
    <worksheetSource ref="A1:M3" sheet="Antigonous"/>
  </cacheSource>
  <cacheFields count="13">
    <cacheField name="Kind" numFmtId="0">
      <sharedItems count="9">
        <s v="HI"/>
        <s v="CH" u="1"/>
        <s v="LN" u="1"/>
        <s v="SK" u="1"/>
        <s v="LC" u="1"/>
        <s v="HC" u="1"/>
        <s v="EL" u="1"/>
        <s v="LI" u="1"/>
        <s v="MI" u="1"/>
      </sharedItems>
    </cacheField>
    <cacheField name="Subclass" numFmtId="0">
      <sharedItems/>
    </cacheField>
    <cacheField name="Origin" numFmtId="0">
      <sharedItems/>
    </cacheField>
    <cacheField name="Number" numFmtId="0">
      <sharedItems containsSemiMixedTypes="0" containsString="0" containsNumber="1" containsInteger="1" minValue="1" maxValue="2"/>
    </cacheField>
    <cacheField name="Unit code" numFmtId="0">
      <sharedItems/>
    </cacheField>
    <cacheField name="TQ" numFmtId="0">
      <sharedItems containsSemiMixedTypes="0" containsString="0" containsNumber="1" containsInteger="1" minValue="3" maxValue="8" count="6">
        <n v="8"/>
        <n v="6" u="1"/>
        <n v="3" u="1"/>
        <n v="7" u="1"/>
        <n v="4" u="1"/>
        <n v="5" u="1"/>
      </sharedItems>
    </cacheField>
    <cacheField name="Size" numFmtId="0">
      <sharedItems containsSemiMixedTypes="0" containsString="0" containsNumber="1" containsInteger="1" minValue="10" maxValue="10"/>
    </cacheField>
    <cacheField name="Missile" numFmtId="0">
      <sharedItems containsNonDate="0" containsString="0"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Unit global type" numFmtId="0">
      <sharedItems count="6">
        <s v="Infantry"/>
        <s v="CH" u="1"/>
        <s v="LN" u="1"/>
        <s v="SK" u="1"/>
        <s v="EL" u="1"/>
        <s v="Cavalry" u="1"/>
      </sharedItems>
    </cacheField>
    <cacheField name="Nb mens" numFmtId="0">
      <sharedItems containsSemiMixedTypes="0" containsString="0" containsNumber="1" containsInteger="1" minValue="150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s v="HO"/>
    <s v="Greek"/>
    <n v="1"/>
    <s v="GHI1"/>
    <x v="0"/>
    <n v="10"/>
    <m/>
    <m/>
    <m/>
    <m/>
    <x v="0"/>
    <n v="1500"/>
  </r>
  <r>
    <x v="0"/>
    <s v="HO"/>
    <s v="Greek"/>
    <n v="2"/>
    <s v="GHI2"/>
    <x v="0"/>
    <n v="10"/>
    <m/>
    <m/>
    <m/>
    <m/>
    <x v="0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M69:N72" firstHeaderRow="2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1"/>
        <item m="1" x="4"/>
        <item x="0"/>
        <item m="1" x="2"/>
        <item m="1" x="3"/>
        <item t="default"/>
      </items>
    </pivotField>
    <pivotField dataField="1" showAll="0"/>
  </pivotFields>
  <rowFields count="1">
    <field x="11"/>
  </rowFields>
  <rowItems count="2">
    <i>
      <x v="3"/>
    </i>
    <i t="grand">
      <x/>
    </i>
  </rowItems>
  <colItems count="1">
    <i/>
  </colItems>
  <dataFields count="1">
    <dataField name="Sum of Nb mens" fld="1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69:B73" firstHeaderRow="2" firstDataRow="2" firstDataCol="1"/>
  <pivotFields count="13">
    <pivotField axis="axisRow" showAll="0">
      <items count="10">
        <item m="1" x="1"/>
        <item m="1" x="6"/>
        <item m="1" x="5"/>
        <item x="0"/>
        <item m="1" x="4"/>
        <item m="1" x="7"/>
        <item m="1" x="2"/>
        <item m="1" x="8"/>
        <item m="1" x="3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m="1" x="2"/>
        <item m="1" x="4"/>
        <item m="1" x="5"/>
        <item m="1" x="1"/>
        <item m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5"/>
  </rowFields>
  <rowItems count="3">
    <i>
      <x v="3"/>
    </i>
    <i r="1">
      <x v="5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A27" workbookViewId="0">
      <selection activeCell="D46" sqref="A1:M58"/>
    </sheetView>
  </sheetViews>
  <sheetFormatPr baseColWidth="10" defaultColWidth="11" defaultRowHeight="15" x14ac:dyDescent="0"/>
  <cols>
    <col min="1" max="1" width="19.83203125" bestFit="1" customWidth="1"/>
    <col min="2" max="2" width="7.33203125" customWidth="1"/>
    <col min="13" max="13" width="19.83203125" bestFit="1" customWidth="1"/>
    <col min="14" max="14" width="7.332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t="s">
        <v>39</v>
      </c>
      <c r="C2" t="s">
        <v>40</v>
      </c>
      <c r="D2">
        <v>1</v>
      </c>
      <c r="E2" t="str">
        <f t="shared" ref="E2:E7" si="0">LEFT(C2,2)&amp;A2&amp;D2</f>
        <v>SiSK1</v>
      </c>
      <c r="F2">
        <v>3</v>
      </c>
      <c r="G2">
        <v>1</v>
      </c>
      <c r="H2" t="s">
        <v>41</v>
      </c>
      <c r="L2" t="str">
        <f t="shared" ref="L2:L3" si="1">IF(OR(RIGHT(A2)="C",A2="LN"),"Cavalry",IF(RIGHT(A2)="I","Infantry",A2))</f>
        <v>SK</v>
      </c>
      <c r="M2">
        <f t="shared" ref="M2:M3" si="2">IF(L2="Cavalry",G2*100,IF(L2="Infantry",G2*150,0))</f>
        <v>0</v>
      </c>
    </row>
    <row r="3" spans="1:13">
      <c r="A3" t="s">
        <v>39</v>
      </c>
      <c r="C3" t="s">
        <v>40</v>
      </c>
      <c r="D3">
        <v>2</v>
      </c>
      <c r="E3" t="str">
        <f t="shared" si="0"/>
        <v>SiSK2</v>
      </c>
      <c r="F3">
        <v>3</v>
      </c>
      <c r="G3">
        <v>1</v>
      </c>
      <c r="H3" t="s">
        <v>41</v>
      </c>
      <c r="L3" t="str">
        <f t="shared" si="1"/>
        <v>SK</v>
      </c>
      <c r="M3">
        <f t="shared" si="2"/>
        <v>0</v>
      </c>
    </row>
    <row r="4" spans="1:13">
      <c r="A4" t="s">
        <v>39</v>
      </c>
      <c r="C4" t="s">
        <v>40</v>
      </c>
      <c r="D4">
        <v>3</v>
      </c>
      <c r="E4" t="str">
        <f t="shared" si="0"/>
        <v>SiSK3</v>
      </c>
      <c r="F4">
        <v>3</v>
      </c>
      <c r="G4">
        <v>1</v>
      </c>
      <c r="H4" t="s">
        <v>41</v>
      </c>
      <c r="L4" t="str">
        <f t="shared" ref="L4:L8" si="3">IF(OR(RIGHT(A4)="C",A4="LN"),"Cavalry",IF(RIGHT(A4)="I","Infantry",A4))</f>
        <v>SK</v>
      </c>
      <c r="M4">
        <f t="shared" ref="M4:M8" si="4">IF(L4="Cavalry",G4*100,IF(L4="Infantry",G4*150,0))</f>
        <v>0</v>
      </c>
    </row>
    <row r="5" spans="1:13">
      <c r="A5" t="s">
        <v>39</v>
      </c>
      <c r="C5" t="s">
        <v>40</v>
      </c>
      <c r="D5">
        <v>4</v>
      </c>
      <c r="E5" t="str">
        <f t="shared" si="0"/>
        <v>SiSK4</v>
      </c>
      <c r="F5">
        <v>3</v>
      </c>
      <c r="G5">
        <v>1</v>
      </c>
      <c r="H5" t="s">
        <v>41</v>
      </c>
      <c r="L5" t="str">
        <f t="shared" si="3"/>
        <v>SK</v>
      </c>
      <c r="M5">
        <f t="shared" si="4"/>
        <v>0</v>
      </c>
    </row>
    <row r="6" spans="1:13">
      <c r="A6" t="s">
        <v>39</v>
      </c>
      <c r="C6" t="s">
        <v>40</v>
      </c>
      <c r="D6">
        <v>5</v>
      </c>
      <c r="E6" t="str">
        <f t="shared" si="0"/>
        <v>SiSK5</v>
      </c>
      <c r="F6">
        <v>3</v>
      </c>
      <c r="G6">
        <v>1</v>
      </c>
      <c r="H6" t="s">
        <v>41</v>
      </c>
      <c r="L6" t="str">
        <f t="shared" si="3"/>
        <v>SK</v>
      </c>
      <c r="M6">
        <f t="shared" si="4"/>
        <v>0</v>
      </c>
    </row>
    <row r="7" spans="1:13">
      <c r="A7" t="s">
        <v>39</v>
      </c>
      <c r="C7" t="s">
        <v>40</v>
      </c>
      <c r="D7">
        <v>6</v>
      </c>
      <c r="E7" t="str">
        <f t="shared" si="0"/>
        <v>SiSK6</v>
      </c>
      <c r="F7">
        <v>3</v>
      </c>
      <c r="G7">
        <v>1</v>
      </c>
      <c r="H7" t="s">
        <v>41</v>
      </c>
      <c r="L7" t="str">
        <f t="shared" si="3"/>
        <v>SK</v>
      </c>
      <c r="M7">
        <f t="shared" si="4"/>
        <v>0</v>
      </c>
    </row>
    <row r="8" spans="1:13">
      <c r="A8" t="s">
        <v>39</v>
      </c>
      <c r="C8" t="s">
        <v>40</v>
      </c>
      <c r="D8">
        <v>7</v>
      </c>
      <c r="E8" t="str">
        <f t="shared" ref="E8:E9" si="5">LEFT(C8,2)&amp;A8&amp;D8</f>
        <v>SiSK7</v>
      </c>
      <c r="F8">
        <v>3</v>
      </c>
      <c r="G8">
        <v>1</v>
      </c>
      <c r="H8" t="s">
        <v>41</v>
      </c>
      <c r="L8" t="str">
        <f t="shared" si="3"/>
        <v>SK</v>
      </c>
      <c r="M8">
        <f t="shared" si="4"/>
        <v>0</v>
      </c>
    </row>
    <row r="9" spans="1:13">
      <c r="A9" t="s">
        <v>39</v>
      </c>
      <c r="C9" t="s">
        <v>40</v>
      </c>
      <c r="D9">
        <v>8</v>
      </c>
      <c r="E9" t="str">
        <f t="shared" si="5"/>
        <v>SiSK8</v>
      </c>
      <c r="F9">
        <v>3</v>
      </c>
      <c r="G9">
        <v>1</v>
      </c>
      <c r="H9" t="s">
        <v>41</v>
      </c>
      <c r="L9" t="str">
        <f t="shared" ref="L9:L11" si="6">IF(OR(RIGHT(A9)="C",A9="LN"),"Cavalry",IF(RIGHT(A9)="I","Infantry",A9))</f>
        <v>SK</v>
      </c>
      <c r="M9">
        <f t="shared" ref="M9:M11" si="7">IF(L9="Cavalry",G9*100,IF(L9="Infantry",G9*150,0))</f>
        <v>0</v>
      </c>
    </row>
    <row r="10" spans="1:13">
      <c r="A10" t="s">
        <v>39</v>
      </c>
      <c r="C10" t="s">
        <v>42</v>
      </c>
      <c r="D10">
        <v>1</v>
      </c>
      <c r="E10" t="str">
        <f t="shared" ref="E10:E11" si="8">LEFT(C10)&amp;A10&amp;D10</f>
        <v>USK1</v>
      </c>
      <c r="F10">
        <v>3</v>
      </c>
      <c r="G10">
        <v>1</v>
      </c>
      <c r="H10" t="s">
        <v>43</v>
      </c>
      <c r="L10" t="str">
        <f t="shared" si="6"/>
        <v>SK</v>
      </c>
      <c r="M10">
        <f t="shared" si="7"/>
        <v>0</v>
      </c>
    </row>
    <row r="11" spans="1:13">
      <c r="A11" t="s">
        <v>39</v>
      </c>
      <c r="C11" t="s">
        <v>42</v>
      </c>
      <c r="D11">
        <v>2</v>
      </c>
      <c r="E11" t="str">
        <f t="shared" si="8"/>
        <v>USK2</v>
      </c>
      <c r="F11">
        <v>3</v>
      </c>
      <c r="G11">
        <v>1</v>
      </c>
      <c r="H11" t="s">
        <v>43</v>
      </c>
      <c r="L11" t="str">
        <f t="shared" si="6"/>
        <v>SK</v>
      </c>
      <c r="M11">
        <f t="shared" si="7"/>
        <v>0</v>
      </c>
    </row>
    <row r="12" spans="1:13">
      <c r="A12" t="s">
        <v>44</v>
      </c>
      <c r="C12" t="s">
        <v>45</v>
      </c>
      <c r="D12">
        <v>1</v>
      </c>
      <c r="E12" t="s">
        <v>138</v>
      </c>
      <c r="F12">
        <v>6</v>
      </c>
      <c r="G12">
        <v>5</v>
      </c>
      <c r="H12" t="s">
        <v>59</v>
      </c>
      <c r="L12" t="str">
        <f t="shared" ref="L12:L13" si="9">IF(OR(RIGHT(A12)="C",A12="LN"),"Cavalry",IF(RIGHT(A12)="I","Infantry",A12))</f>
        <v>EL</v>
      </c>
      <c r="M12">
        <f t="shared" ref="M12:M13" si="10">IF(L12="Cavalry",G12*100,IF(L12="Infantry",G12*150,0))</f>
        <v>0</v>
      </c>
    </row>
    <row r="13" spans="1:13">
      <c r="A13" t="s">
        <v>44</v>
      </c>
      <c r="C13" t="s">
        <v>45</v>
      </c>
      <c r="D13">
        <v>2</v>
      </c>
      <c r="E13" t="s">
        <v>139</v>
      </c>
      <c r="F13">
        <v>6</v>
      </c>
      <c r="G13">
        <v>5</v>
      </c>
      <c r="H13" t="s">
        <v>59</v>
      </c>
      <c r="L13" t="str">
        <f t="shared" si="9"/>
        <v>EL</v>
      </c>
      <c r="M13">
        <f t="shared" si="10"/>
        <v>0</v>
      </c>
    </row>
    <row r="14" spans="1:13">
      <c r="A14" t="s">
        <v>44</v>
      </c>
      <c r="C14" t="s">
        <v>45</v>
      </c>
      <c r="D14">
        <v>3</v>
      </c>
      <c r="E14" t="s">
        <v>140</v>
      </c>
      <c r="F14">
        <v>6</v>
      </c>
      <c r="G14">
        <v>5</v>
      </c>
      <c r="H14" t="s">
        <v>59</v>
      </c>
    </row>
    <row r="15" spans="1:13">
      <c r="A15" t="s">
        <v>44</v>
      </c>
      <c r="C15" t="s">
        <v>45</v>
      </c>
      <c r="D15">
        <v>4</v>
      </c>
      <c r="E15" t="s">
        <v>141</v>
      </c>
      <c r="F15">
        <v>6</v>
      </c>
      <c r="G15">
        <v>5</v>
      </c>
      <c r="H15" t="s">
        <v>59</v>
      </c>
    </row>
    <row r="16" spans="1:13">
      <c r="A16" t="s">
        <v>44</v>
      </c>
      <c r="C16" t="s">
        <v>45</v>
      </c>
      <c r="D16">
        <v>5</v>
      </c>
      <c r="E16" t="s">
        <v>142</v>
      </c>
      <c r="F16">
        <v>6</v>
      </c>
      <c r="G16">
        <v>5</v>
      </c>
      <c r="H16" t="s">
        <v>59</v>
      </c>
    </row>
    <row r="17" spans="1:8">
      <c r="A17" t="s">
        <v>44</v>
      </c>
      <c r="C17" t="s">
        <v>45</v>
      </c>
      <c r="D17">
        <v>6</v>
      </c>
      <c r="E17" t="s">
        <v>143</v>
      </c>
      <c r="F17">
        <v>6</v>
      </c>
      <c r="G17">
        <v>5</v>
      </c>
      <c r="H17" t="s">
        <v>59</v>
      </c>
    </row>
    <row r="18" spans="1:8">
      <c r="A18" t="s">
        <v>44</v>
      </c>
      <c r="C18" t="s">
        <v>45</v>
      </c>
      <c r="D18">
        <v>7</v>
      </c>
      <c r="E18" t="s">
        <v>144</v>
      </c>
      <c r="F18">
        <v>6</v>
      </c>
      <c r="G18">
        <v>5</v>
      </c>
      <c r="H18" t="s">
        <v>59</v>
      </c>
    </row>
    <row r="19" spans="1:8">
      <c r="A19" t="s">
        <v>44</v>
      </c>
      <c r="C19" t="s">
        <v>45</v>
      </c>
      <c r="D19">
        <v>8</v>
      </c>
      <c r="E19" t="s">
        <v>145</v>
      </c>
      <c r="F19">
        <v>6</v>
      </c>
      <c r="G19">
        <v>5</v>
      </c>
      <c r="H19" t="s">
        <v>59</v>
      </c>
    </row>
    <row r="20" spans="1:8">
      <c r="A20" t="s">
        <v>44</v>
      </c>
      <c r="C20" t="s">
        <v>45</v>
      </c>
      <c r="D20">
        <v>9</v>
      </c>
      <c r="E20" t="s">
        <v>146</v>
      </c>
      <c r="F20">
        <v>6</v>
      </c>
      <c r="G20">
        <v>5</v>
      </c>
      <c r="H20" t="s">
        <v>59</v>
      </c>
    </row>
    <row r="21" spans="1:8">
      <c r="A21" t="s">
        <v>44</v>
      </c>
      <c r="C21" t="s">
        <v>45</v>
      </c>
      <c r="D21">
        <v>10</v>
      </c>
      <c r="E21" t="s">
        <v>147</v>
      </c>
      <c r="F21">
        <v>6</v>
      </c>
      <c r="G21">
        <v>5</v>
      </c>
      <c r="H21" t="s">
        <v>59</v>
      </c>
    </row>
    <row r="22" spans="1:8">
      <c r="A22" t="s">
        <v>44</v>
      </c>
      <c r="C22" t="s">
        <v>45</v>
      </c>
      <c r="D22">
        <v>11</v>
      </c>
      <c r="E22" t="s">
        <v>148</v>
      </c>
      <c r="F22">
        <v>6</v>
      </c>
      <c r="G22">
        <v>5</v>
      </c>
      <c r="H22" t="s">
        <v>59</v>
      </c>
    </row>
    <row r="23" spans="1:8">
      <c r="A23" t="s">
        <v>44</v>
      </c>
      <c r="C23" t="s">
        <v>45</v>
      </c>
      <c r="D23">
        <v>12</v>
      </c>
      <c r="E23" t="s">
        <v>149</v>
      </c>
      <c r="F23">
        <v>6</v>
      </c>
      <c r="G23">
        <v>5</v>
      </c>
      <c r="H23" t="s">
        <v>59</v>
      </c>
    </row>
    <row r="24" spans="1:8">
      <c r="A24" t="s">
        <v>10</v>
      </c>
      <c r="B24" t="s">
        <v>23</v>
      </c>
      <c r="C24" t="s">
        <v>64</v>
      </c>
      <c r="D24">
        <v>1</v>
      </c>
      <c r="E24" t="s">
        <v>161</v>
      </c>
      <c r="F24">
        <v>6</v>
      </c>
      <c r="G24">
        <v>10</v>
      </c>
    </row>
    <row r="25" spans="1:8">
      <c r="A25" t="s">
        <v>10</v>
      </c>
      <c r="B25" t="s">
        <v>23</v>
      </c>
      <c r="C25" t="s">
        <v>64</v>
      </c>
      <c r="D25">
        <v>2</v>
      </c>
      <c r="E25" t="s">
        <v>162</v>
      </c>
      <c r="F25">
        <v>6</v>
      </c>
      <c r="G25">
        <v>10</v>
      </c>
    </row>
    <row r="26" spans="1:8">
      <c r="A26" t="s">
        <v>11</v>
      </c>
      <c r="C26" t="s">
        <v>67</v>
      </c>
      <c r="D26">
        <v>1</v>
      </c>
      <c r="E26" t="s">
        <v>68</v>
      </c>
      <c r="F26">
        <v>6</v>
      </c>
      <c r="G26">
        <v>10</v>
      </c>
    </row>
    <row r="27" spans="1:8">
      <c r="A27" t="s">
        <v>11</v>
      </c>
      <c r="C27" t="s">
        <v>67</v>
      </c>
      <c r="D27">
        <v>2</v>
      </c>
      <c r="E27" t="s">
        <v>69</v>
      </c>
      <c r="F27">
        <v>6</v>
      </c>
      <c r="G27">
        <v>10</v>
      </c>
    </row>
    <row r="28" spans="1:8">
      <c r="A28" t="s">
        <v>11</v>
      </c>
      <c r="C28" t="s">
        <v>67</v>
      </c>
      <c r="D28">
        <v>3</v>
      </c>
      <c r="E28" t="s">
        <v>70</v>
      </c>
      <c r="F28">
        <v>6</v>
      </c>
      <c r="G28">
        <v>10</v>
      </c>
    </row>
    <row r="29" spans="1:8">
      <c r="A29" t="s">
        <v>11</v>
      </c>
      <c r="C29" t="s">
        <v>67</v>
      </c>
      <c r="D29">
        <v>4</v>
      </c>
      <c r="E29" t="s">
        <v>71</v>
      </c>
      <c r="F29">
        <v>6</v>
      </c>
      <c r="G29">
        <v>10</v>
      </c>
    </row>
    <row r="30" spans="1:8">
      <c r="A30" t="s">
        <v>11</v>
      </c>
      <c r="C30" t="s">
        <v>67</v>
      </c>
      <c r="D30">
        <v>5</v>
      </c>
      <c r="E30" t="s">
        <v>72</v>
      </c>
      <c r="F30">
        <v>6</v>
      </c>
      <c r="G30">
        <v>10</v>
      </c>
    </row>
    <row r="31" spans="1:8">
      <c r="A31" t="s">
        <v>11</v>
      </c>
      <c r="B31" t="s">
        <v>73</v>
      </c>
      <c r="C31" t="s">
        <v>67</v>
      </c>
      <c r="D31">
        <v>1</v>
      </c>
      <c r="E31" t="s">
        <v>74</v>
      </c>
      <c r="F31">
        <v>7</v>
      </c>
      <c r="G31">
        <v>10</v>
      </c>
    </row>
    <row r="32" spans="1:8">
      <c r="A32" t="s">
        <v>11</v>
      </c>
      <c r="B32" t="s">
        <v>73</v>
      </c>
      <c r="C32" t="s">
        <v>67</v>
      </c>
      <c r="D32">
        <v>2</v>
      </c>
      <c r="E32" t="s">
        <v>75</v>
      </c>
      <c r="F32">
        <v>7</v>
      </c>
      <c r="G32">
        <v>10</v>
      </c>
    </row>
    <row r="33" spans="1:8">
      <c r="A33" t="s">
        <v>11</v>
      </c>
      <c r="B33" t="s">
        <v>73</v>
      </c>
      <c r="C33" t="s">
        <v>67</v>
      </c>
      <c r="D33">
        <v>3</v>
      </c>
      <c r="E33" t="s">
        <v>76</v>
      </c>
      <c r="F33">
        <v>7</v>
      </c>
      <c r="G33">
        <v>10</v>
      </c>
    </row>
    <row r="34" spans="1:8">
      <c r="A34" t="s">
        <v>11</v>
      </c>
      <c r="B34" t="s">
        <v>73</v>
      </c>
      <c r="C34" t="s">
        <v>67</v>
      </c>
      <c r="D34">
        <v>4</v>
      </c>
      <c r="E34" t="s">
        <v>77</v>
      </c>
      <c r="F34">
        <v>7</v>
      </c>
      <c r="G34">
        <v>10</v>
      </c>
    </row>
    <row r="35" spans="1:8">
      <c r="A35" t="s">
        <v>11</v>
      </c>
      <c r="B35" t="s">
        <v>73</v>
      </c>
      <c r="C35" t="s">
        <v>67</v>
      </c>
      <c r="D35">
        <v>5</v>
      </c>
      <c r="E35" t="s">
        <v>78</v>
      </c>
      <c r="F35">
        <v>7</v>
      </c>
      <c r="G35">
        <v>10</v>
      </c>
    </row>
    <row r="36" spans="1:8">
      <c r="A36" t="s">
        <v>8</v>
      </c>
      <c r="C36" t="s">
        <v>80</v>
      </c>
      <c r="D36">
        <v>1</v>
      </c>
      <c r="E36" t="s">
        <v>81</v>
      </c>
      <c r="F36">
        <v>6</v>
      </c>
      <c r="G36">
        <v>4</v>
      </c>
      <c r="H36" t="s">
        <v>73</v>
      </c>
    </row>
    <row r="37" spans="1:8">
      <c r="A37" t="s">
        <v>8</v>
      </c>
      <c r="C37" t="s">
        <v>82</v>
      </c>
      <c r="D37">
        <v>1</v>
      </c>
      <c r="E37" t="s">
        <v>83</v>
      </c>
      <c r="F37">
        <v>6</v>
      </c>
      <c r="G37">
        <v>4</v>
      </c>
      <c r="H37" t="s">
        <v>73</v>
      </c>
    </row>
    <row r="38" spans="1:8">
      <c r="A38" t="s">
        <v>8</v>
      </c>
      <c r="C38" t="s">
        <v>84</v>
      </c>
      <c r="D38">
        <v>1</v>
      </c>
      <c r="E38" t="s">
        <v>89</v>
      </c>
      <c r="F38">
        <v>6</v>
      </c>
      <c r="G38">
        <v>5</v>
      </c>
      <c r="H38" t="s">
        <v>24</v>
      </c>
    </row>
    <row r="39" spans="1:8">
      <c r="A39" t="s">
        <v>8</v>
      </c>
      <c r="C39" t="s">
        <v>84</v>
      </c>
      <c r="D39">
        <v>2</v>
      </c>
      <c r="E39" t="s">
        <v>90</v>
      </c>
      <c r="F39">
        <v>6</v>
      </c>
      <c r="G39">
        <v>5</v>
      </c>
      <c r="H39" t="s">
        <v>24</v>
      </c>
    </row>
    <row r="40" spans="1:8">
      <c r="A40" t="s">
        <v>8</v>
      </c>
      <c r="C40" t="s">
        <v>84</v>
      </c>
      <c r="D40">
        <v>3</v>
      </c>
      <c r="E40" t="s">
        <v>91</v>
      </c>
      <c r="F40">
        <v>6</v>
      </c>
      <c r="G40">
        <v>5</v>
      </c>
      <c r="H40" t="s">
        <v>24</v>
      </c>
    </row>
    <row r="41" spans="1:8">
      <c r="A41" t="s">
        <v>8</v>
      </c>
      <c r="C41" t="s">
        <v>85</v>
      </c>
      <c r="E41" t="s">
        <v>92</v>
      </c>
      <c r="F41">
        <v>7</v>
      </c>
      <c r="G41">
        <v>5</v>
      </c>
      <c r="H41" t="s">
        <v>24</v>
      </c>
    </row>
    <row r="42" spans="1:8">
      <c r="A42" t="s">
        <v>8</v>
      </c>
      <c r="C42" t="s">
        <v>86</v>
      </c>
      <c r="E42" t="s">
        <v>93</v>
      </c>
      <c r="F42">
        <v>7</v>
      </c>
      <c r="G42">
        <v>5</v>
      </c>
      <c r="H42" t="s">
        <v>24</v>
      </c>
    </row>
    <row r="43" spans="1:8">
      <c r="A43" t="s">
        <v>79</v>
      </c>
      <c r="C43" t="s">
        <v>87</v>
      </c>
      <c r="E43" t="s">
        <v>94</v>
      </c>
      <c r="F43">
        <v>7</v>
      </c>
      <c r="G43">
        <v>5</v>
      </c>
    </row>
    <row r="44" spans="1:8">
      <c r="A44" t="s">
        <v>79</v>
      </c>
      <c r="C44" t="s">
        <v>88</v>
      </c>
      <c r="D44">
        <v>1</v>
      </c>
      <c r="E44" t="s">
        <v>95</v>
      </c>
      <c r="F44">
        <v>7</v>
      </c>
      <c r="G44">
        <v>5</v>
      </c>
    </row>
    <row r="45" spans="1:8">
      <c r="A45" t="s">
        <v>79</v>
      </c>
      <c r="C45" t="s">
        <v>88</v>
      </c>
      <c r="D45">
        <v>2</v>
      </c>
      <c r="E45" t="s">
        <v>96</v>
      </c>
      <c r="F45">
        <v>7</v>
      </c>
      <c r="G45">
        <v>5</v>
      </c>
    </row>
    <row r="46" spans="1:8">
      <c r="A46" t="s">
        <v>9</v>
      </c>
      <c r="C46" t="s">
        <v>97</v>
      </c>
      <c r="E46" t="s">
        <v>111</v>
      </c>
      <c r="F46">
        <v>7</v>
      </c>
      <c r="G46">
        <v>5</v>
      </c>
    </row>
    <row r="47" spans="1:8">
      <c r="A47" t="s">
        <v>9</v>
      </c>
      <c r="C47" t="s">
        <v>98</v>
      </c>
      <c r="D47">
        <v>1</v>
      </c>
      <c r="E47" t="s">
        <v>114</v>
      </c>
      <c r="F47">
        <v>7</v>
      </c>
      <c r="G47">
        <v>5</v>
      </c>
    </row>
    <row r="48" spans="1:8">
      <c r="A48" t="s">
        <v>9</v>
      </c>
      <c r="C48" t="s">
        <v>98</v>
      </c>
      <c r="D48">
        <v>2</v>
      </c>
      <c r="E48" t="s">
        <v>113</v>
      </c>
      <c r="F48">
        <v>7</v>
      </c>
      <c r="G48">
        <v>5</v>
      </c>
    </row>
    <row r="49" spans="1:13">
      <c r="A49" t="s">
        <v>79</v>
      </c>
      <c r="C49" t="s">
        <v>84</v>
      </c>
      <c r="D49">
        <v>3</v>
      </c>
      <c r="E49" t="s">
        <v>104</v>
      </c>
      <c r="F49">
        <v>7</v>
      </c>
      <c r="G49">
        <v>4</v>
      </c>
    </row>
    <row r="50" spans="1:13">
      <c r="A50" t="s">
        <v>79</v>
      </c>
      <c r="C50" t="s">
        <v>84</v>
      </c>
      <c r="D50">
        <v>4</v>
      </c>
      <c r="E50" t="s">
        <v>105</v>
      </c>
      <c r="F50">
        <v>7</v>
      </c>
      <c r="G50">
        <v>4</v>
      </c>
    </row>
    <row r="51" spans="1:13">
      <c r="A51" t="s">
        <v>79</v>
      </c>
      <c r="C51" t="s">
        <v>84</v>
      </c>
      <c r="D51">
        <v>5</v>
      </c>
      <c r="E51" t="s">
        <v>106</v>
      </c>
      <c r="F51">
        <v>7</v>
      </c>
      <c r="G51">
        <v>4</v>
      </c>
    </row>
    <row r="52" spans="1:13">
      <c r="A52" t="s">
        <v>8</v>
      </c>
      <c r="C52" t="s">
        <v>99</v>
      </c>
      <c r="E52" t="s">
        <v>107</v>
      </c>
      <c r="F52">
        <v>7</v>
      </c>
      <c r="G52">
        <v>5</v>
      </c>
      <c r="H52" t="s">
        <v>24</v>
      </c>
    </row>
    <row r="53" spans="1:13">
      <c r="A53" t="s">
        <v>8</v>
      </c>
      <c r="C53" t="s">
        <v>99</v>
      </c>
      <c r="E53" t="s">
        <v>108</v>
      </c>
      <c r="F53">
        <v>7</v>
      </c>
      <c r="G53">
        <v>5</v>
      </c>
      <c r="H53" t="s">
        <v>24</v>
      </c>
    </row>
    <row r="54" spans="1:13">
      <c r="A54" t="s">
        <v>8</v>
      </c>
      <c r="C54" t="s">
        <v>99</v>
      </c>
      <c r="E54" t="s">
        <v>109</v>
      </c>
      <c r="F54">
        <v>7</v>
      </c>
      <c r="G54">
        <v>5</v>
      </c>
      <c r="H54" t="s">
        <v>24</v>
      </c>
    </row>
    <row r="55" spans="1:13">
      <c r="A55" t="s">
        <v>8</v>
      </c>
      <c r="C55" t="s">
        <v>99</v>
      </c>
      <c r="E55" t="s">
        <v>110</v>
      </c>
      <c r="F55">
        <v>7</v>
      </c>
      <c r="G55">
        <v>5</v>
      </c>
      <c r="H55" t="s">
        <v>24</v>
      </c>
    </row>
    <row r="56" spans="1:13">
      <c r="A56" t="s">
        <v>9</v>
      </c>
      <c r="C56" t="s">
        <v>100</v>
      </c>
      <c r="E56" t="s">
        <v>101</v>
      </c>
      <c r="F56">
        <v>8</v>
      </c>
      <c r="G56">
        <v>3</v>
      </c>
    </row>
    <row r="57" spans="1:13">
      <c r="A57" t="s">
        <v>79</v>
      </c>
      <c r="C57" t="s">
        <v>84</v>
      </c>
      <c r="D57">
        <v>1</v>
      </c>
      <c r="E57" t="s">
        <v>102</v>
      </c>
      <c r="F57">
        <v>7</v>
      </c>
      <c r="G57">
        <v>4</v>
      </c>
    </row>
    <row r="58" spans="1:13">
      <c r="A58" t="s">
        <v>79</v>
      </c>
      <c r="C58" t="s">
        <v>84</v>
      </c>
      <c r="D58">
        <v>2</v>
      </c>
      <c r="E58" t="s">
        <v>103</v>
      </c>
      <c r="F58">
        <v>7</v>
      </c>
      <c r="G58">
        <v>4</v>
      </c>
    </row>
    <row r="64" spans="1:13">
      <c r="A64" t="s">
        <v>17</v>
      </c>
      <c r="F64">
        <f>SUM(F2:F22)</f>
        <v>96</v>
      </c>
      <c r="G64">
        <f>SUM(G2:G22)</f>
        <v>65</v>
      </c>
      <c r="M64">
        <f>SUM(M2:M17)</f>
        <v>0</v>
      </c>
    </row>
    <row r="69" spans="1:14">
      <c r="A69" s="2" t="s">
        <v>20</v>
      </c>
      <c r="M69" s="2" t="s">
        <v>19</v>
      </c>
    </row>
    <row r="70" spans="1:14">
      <c r="A70" s="2" t="s">
        <v>25</v>
      </c>
      <c r="B70" t="s">
        <v>26</v>
      </c>
      <c r="M70" s="2" t="s">
        <v>25</v>
      </c>
      <c r="N70" t="s">
        <v>26</v>
      </c>
    </row>
    <row r="71" spans="1:14">
      <c r="A71" s="3" t="s">
        <v>10</v>
      </c>
      <c r="B71" s="4">
        <v>2</v>
      </c>
      <c r="M71" s="3" t="s">
        <v>18</v>
      </c>
      <c r="N71" s="4">
        <v>3000</v>
      </c>
    </row>
    <row r="72" spans="1:14">
      <c r="A72" s="5">
        <v>8</v>
      </c>
      <c r="B72" s="4">
        <v>2</v>
      </c>
      <c r="M72" s="3" t="s">
        <v>21</v>
      </c>
      <c r="N72" s="4">
        <v>3000</v>
      </c>
    </row>
    <row r="73" spans="1:14">
      <c r="A73" s="3" t="s">
        <v>21</v>
      </c>
      <c r="B73" s="4">
        <v>2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zoomScale="150" zoomScaleNormal="150" zoomScalePageLayoutView="150" workbookViewId="0">
      <selection activeCell="H6" sqref="A1:N70"/>
    </sheetView>
  </sheetViews>
  <sheetFormatPr baseColWidth="10" defaultColWidth="11" defaultRowHeight="15" x14ac:dyDescent="0"/>
  <cols>
    <col min="1" max="1" width="12.1640625" style="3" bestFit="1" customWidth="1"/>
    <col min="2" max="2" width="16.1640625" bestFit="1" customWidth="1"/>
    <col min="14" max="14" width="19.83203125" bestFit="1" customWidth="1"/>
    <col min="15" max="15" width="7.33203125" customWidth="1"/>
  </cols>
  <sheetData>
    <row r="1" spans="1:14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13</v>
      </c>
      <c r="K1" t="s">
        <v>14</v>
      </c>
      <c r="L1" t="s">
        <v>22</v>
      </c>
      <c r="M1" t="s">
        <v>15</v>
      </c>
      <c r="N1" t="s">
        <v>16</v>
      </c>
    </row>
    <row r="2" spans="1:14">
      <c r="A2" s="3" t="s">
        <v>39</v>
      </c>
      <c r="B2" s="1"/>
      <c r="C2" s="1" t="s">
        <v>125</v>
      </c>
      <c r="D2" s="1">
        <v>1</v>
      </c>
      <c r="E2" s="1" t="s">
        <v>126</v>
      </c>
      <c r="F2" s="1">
        <v>3</v>
      </c>
      <c r="G2" s="1">
        <v>1</v>
      </c>
      <c r="H2" s="1" t="s">
        <v>41</v>
      </c>
      <c r="M2" t="str">
        <f t="shared" ref="M2:M3" si="0">IF(OR(RIGHT(A2)="C",A2="LN"),"Cavalry",IF(OR(RIGHT(A2)="I",A2="PH",A2="LP"),"Infantry",A2))</f>
        <v>SK</v>
      </c>
      <c r="N2">
        <f t="shared" ref="N2:N3" si="1">IF(M2="Cavalry",G2*100,IF(M2="Infantry",G2*150,0))</f>
        <v>0</v>
      </c>
    </row>
    <row r="3" spans="1:14">
      <c r="A3" s="3" t="s">
        <v>39</v>
      </c>
      <c r="B3" s="1"/>
      <c r="C3" s="1" t="s">
        <v>125</v>
      </c>
      <c r="D3" s="1">
        <v>2</v>
      </c>
      <c r="E3" s="1" t="s">
        <v>127</v>
      </c>
      <c r="F3" s="1">
        <v>3</v>
      </c>
      <c r="G3" s="1">
        <v>1</v>
      </c>
      <c r="H3" s="1" t="s">
        <v>41</v>
      </c>
      <c r="M3" t="str">
        <f t="shared" si="0"/>
        <v>SK</v>
      </c>
      <c r="N3">
        <f t="shared" si="1"/>
        <v>0</v>
      </c>
    </row>
    <row r="4" spans="1:14">
      <c r="A4" s="3" t="s">
        <v>39</v>
      </c>
      <c r="B4" s="1"/>
      <c r="C4" s="1" t="s">
        <v>125</v>
      </c>
      <c r="D4" s="1">
        <v>3</v>
      </c>
      <c r="E4" s="1" t="s">
        <v>128</v>
      </c>
      <c r="F4" s="1">
        <v>3</v>
      </c>
      <c r="G4" s="1">
        <v>1</v>
      </c>
      <c r="H4" s="1" t="s">
        <v>41</v>
      </c>
      <c r="M4" t="str">
        <f t="shared" ref="M4:M5" si="2">IF(OR(RIGHT(A4)="C",A4="LN"),"Cavalry",IF(OR(RIGHT(A4)="I",A4="PH",A4="LP"),"Infantry",A4))</f>
        <v>SK</v>
      </c>
      <c r="N4">
        <f t="shared" ref="N4:N5" si="3">IF(M4="Cavalry",G4*100,IF(M4="Infantry",G4*150,0))</f>
        <v>0</v>
      </c>
    </row>
    <row r="5" spans="1:14">
      <c r="A5" s="3" t="s">
        <v>39</v>
      </c>
      <c r="B5" s="1"/>
      <c r="C5" s="1" t="s">
        <v>125</v>
      </c>
      <c r="D5" s="1">
        <v>4</v>
      </c>
      <c r="E5" s="1" t="s">
        <v>129</v>
      </c>
      <c r="F5" s="1">
        <v>3</v>
      </c>
      <c r="G5" s="1">
        <v>1</v>
      </c>
      <c r="H5" s="1" t="s">
        <v>41</v>
      </c>
      <c r="M5" t="str">
        <f t="shared" si="2"/>
        <v>SK</v>
      </c>
      <c r="N5">
        <f t="shared" si="3"/>
        <v>0</v>
      </c>
    </row>
    <row r="6" spans="1:14">
      <c r="A6" s="3" t="s">
        <v>39</v>
      </c>
      <c r="B6" s="1"/>
      <c r="C6" s="1" t="s">
        <v>125</v>
      </c>
      <c r="D6" s="1">
        <v>5</v>
      </c>
      <c r="E6" s="1" t="s">
        <v>130</v>
      </c>
      <c r="F6" s="1">
        <v>3</v>
      </c>
      <c r="G6" s="1">
        <v>1</v>
      </c>
      <c r="H6" s="1" t="s">
        <v>41</v>
      </c>
      <c r="M6" t="str">
        <f t="shared" ref="M6:M12" si="4">IF(OR(RIGHT(A6)="C",A6="LN"),"Cavalry",IF(OR(RIGHT(A6)="I",A6="PH",A6="LP"),"Infantry",A6))</f>
        <v>SK</v>
      </c>
      <c r="N6">
        <f t="shared" ref="N6:N12" si="5">IF(M6="Cavalry",G6*100,IF(M6="Infantry",G6*150,0))</f>
        <v>0</v>
      </c>
    </row>
    <row r="7" spans="1:14">
      <c r="A7" s="3" t="s">
        <v>39</v>
      </c>
      <c r="B7" s="1"/>
      <c r="C7" s="1" t="s">
        <v>125</v>
      </c>
      <c r="D7" s="1">
        <v>6</v>
      </c>
      <c r="E7" s="1" t="s">
        <v>131</v>
      </c>
      <c r="F7" s="1">
        <v>3</v>
      </c>
      <c r="G7" s="1">
        <v>1</v>
      </c>
      <c r="H7" s="1" t="s">
        <v>41</v>
      </c>
      <c r="M7" t="str">
        <f t="shared" si="4"/>
        <v>SK</v>
      </c>
      <c r="N7">
        <f t="shared" si="5"/>
        <v>0</v>
      </c>
    </row>
    <row r="8" spans="1:14">
      <c r="A8" s="3" t="s">
        <v>39</v>
      </c>
      <c r="B8" s="1"/>
      <c r="C8" s="1" t="s">
        <v>125</v>
      </c>
      <c r="D8" s="1">
        <v>7</v>
      </c>
      <c r="E8" s="1" t="s">
        <v>132</v>
      </c>
      <c r="F8" s="1">
        <v>3</v>
      </c>
      <c r="G8" s="1">
        <v>1</v>
      </c>
      <c r="H8" s="1" t="s">
        <v>41</v>
      </c>
      <c r="M8" t="str">
        <f t="shared" si="4"/>
        <v>SK</v>
      </c>
      <c r="N8">
        <f t="shared" si="5"/>
        <v>0</v>
      </c>
    </row>
    <row r="9" spans="1:14">
      <c r="A9" s="3" t="s">
        <v>39</v>
      </c>
      <c r="B9" s="1"/>
      <c r="C9" s="1" t="s">
        <v>125</v>
      </c>
      <c r="D9" s="1">
        <v>8</v>
      </c>
      <c r="E9" s="1" t="s">
        <v>133</v>
      </c>
      <c r="F9" s="1">
        <v>3</v>
      </c>
      <c r="G9" s="1">
        <v>1</v>
      </c>
      <c r="H9" s="1" t="s">
        <v>41</v>
      </c>
      <c r="M9" t="str">
        <f t="shared" si="4"/>
        <v>SK</v>
      </c>
      <c r="N9">
        <f t="shared" si="5"/>
        <v>0</v>
      </c>
    </row>
    <row r="10" spans="1:14">
      <c r="A10" s="3" t="s">
        <v>39</v>
      </c>
      <c r="C10" s="1" t="s">
        <v>134</v>
      </c>
      <c r="D10" s="1">
        <v>1</v>
      </c>
      <c r="E10" s="1" t="s">
        <v>135</v>
      </c>
      <c r="F10" s="1">
        <v>3</v>
      </c>
      <c r="G10" s="1">
        <v>1</v>
      </c>
      <c r="H10" s="1" t="s">
        <v>43</v>
      </c>
      <c r="M10" t="str">
        <f t="shared" si="4"/>
        <v>SK</v>
      </c>
      <c r="N10">
        <f t="shared" si="5"/>
        <v>0</v>
      </c>
    </row>
    <row r="11" spans="1:14">
      <c r="A11" s="3" t="s">
        <v>39</v>
      </c>
      <c r="C11" s="1" t="s">
        <v>134</v>
      </c>
      <c r="D11" s="1">
        <v>2</v>
      </c>
      <c r="E11" s="1" t="s">
        <v>136</v>
      </c>
      <c r="F11" s="1">
        <v>3</v>
      </c>
      <c r="G11" s="1">
        <v>1</v>
      </c>
      <c r="H11" s="1" t="s">
        <v>43</v>
      </c>
      <c r="M11" t="str">
        <f t="shared" si="4"/>
        <v>SK</v>
      </c>
      <c r="N11">
        <f t="shared" si="5"/>
        <v>0</v>
      </c>
    </row>
    <row r="12" spans="1:14">
      <c r="A12" s="3" t="s">
        <v>44</v>
      </c>
      <c r="C12" s="1" t="s">
        <v>137</v>
      </c>
      <c r="D12" s="1">
        <v>1</v>
      </c>
      <c r="E12" s="1" t="s">
        <v>46</v>
      </c>
      <c r="F12" s="1">
        <v>6</v>
      </c>
      <c r="G12" s="1">
        <v>5</v>
      </c>
      <c r="H12" s="1" t="s">
        <v>59</v>
      </c>
      <c r="M12" t="str">
        <f t="shared" si="4"/>
        <v>EL</v>
      </c>
      <c r="N12">
        <f t="shared" si="5"/>
        <v>0</v>
      </c>
    </row>
    <row r="13" spans="1:14">
      <c r="A13" s="3" t="s">
        <v>44</v>
      </c>
      <c r="C13" s="1" t="s">
        <v>137</v>
      </c>
      <c r="D13" s="1">
        <v>2</v>
      </c>
      <c r="E13" s="1" t="s">
        <v>47</v>
      </c>
      <c r="F13" s="1">
        <v>6</v>
      </c>
      <c r="G13" s="1">
        <v>5</v>
      </c>
      <c r="H13" s="1" t="s">
        <v>59</v>
      </c>
      <c r="M13" t="str">
        <f t="shared" ref="M13:M22" si="6">IF(OR(RIGHT(A13)="C",A13="LN"),"Cavalry",IF(OR(RIGHT(A13)="I",A13="PH",A13="LP"),"Infantry",A13))</f>
        <v>EL</v>
      </c>
      <c r="N13">
        <f t="shared" ref="N13:N22" si="7">IF(M13="Cavalry",G13*100,IF(M13="Infantry",G13*150,0))</f>
        <v>0</v>
      </c>
    </row>
    <row r="14" spans="1:14">
      <c r="A14" s="3" t="s">
        <v>44</v>
      </c>
      <c r="C14" s="1" t="s">
        <v>137</v>
      </c>
      <c r="D14" s="1">
        <v>3</v>
      </c>
      <c r="E14" s="1" t="s">
        <v>48</v>
      </c>
      <c r="F14" s="1">
        <v>6</v>
      </c>
      <c r="G14" s="1">
        <v>5</v>
      </c>
      <c r="H14" s="1" t="s">
        <v>59</v>
      </c>
      <c r="M14" t="str">
        <f t="shared" si="6"/>
        <v>EL</v>
      </c>
      <c r="N14">
        <f t="shared" si="7"/>
        <v>0</v>
      </c>
    </row>
    <row r="15" spans="1:14">
      <c r="A15" s="3" t="s">
        <v>44</v>
      </c>
      <c r="C15" s="1" t="s">
        <v>137</v>
      </c>
      <c r="D15" s="1">
        <v>4</v>
      </c>
      <c r="E15" s="1" t="s">
        <v>49</v>
      </c>
      <c r="F15" s="1">
        <v>6</v>
      </c>
      <c r="G15" s="1">
        <v>5</v>
      </c>
      <c r="H15" s="1" t="s">
        <v>59</v>
      </c>
      <c r="M15" t="str">
        <f t="shared" si="6"/>
        <v>EL</v>
      </c>
      <c r="N15">
        <f t="shared" si="7"/>
        <v>0</v>
      </c>
    </row>
    <row r="16" spans="1:14">
      <c r="A16" s="3" t="s">
        <v>44</v>
      </c>
      <c r="C16" s="1" t="s">
        <v>137</v>
      </c>
      <c r="D16" s="1">
        <v>5</v>
      </c>
      <c r="E16" s="1" t="s">
        <v>50</v>
      </c>
      <c r="F16" s="1">
        <v>6</v>
      </c>
      <c r="G16" s="1">
        <v>5</v>
      </c>
      <c r="H16" s="1" t="s">
        <v>59</v>
      </c>
      <c r="M16" t="str">
        <f t="shared" si="6"/>
        <v>EL</v>
      </c>
      <c r="N16">
        <f t="shared" si="7"/>
        <v>0</v>
      </c>
    </row>
    <row r="17" spans="1:15">
      <c r="A17" s="3" t="s">
        <v>44</v>
      </c>
      <c r="C17" s="1" t="s">
        <v>137</v>
      </c>
      <c r="D17" s="1">
        <v>6</v>
      </c>
      <c r="E17" s="1" t="s">
        <v>51</v>
      </c>
      <c r="F17" s="1">
        <v>6</v>
      </c>
      <c r="G17" s="1">
        <v>5</v>
      </c>
      <c r="H17" s="1" t="s">
        <v>59</v>
      </c>
      <c r="M17" t="str">
        <f t="shared" si="6"/>
        <v>EL</v>
      </c>
      <c r="N17">
        <f t="shared" si="7"/>
        <v>0</v>
      </c>
    </row>
    <row r="18" spans="1:15">
      <c r="A18" s="3" t="s">
        <v>44</v>
      </c>
      <c r="C18" s="1" t="s">
        <v>137</v>
      </c>
      <c r="D18" s="1">
        <v>7</v>
      </c>
      <c r="E18" s="1" t="s">
        <v>52</v>
      </c>
      <c r="F18" s="1">
        <v>6</v>
      </c>
      <c r="G18" s="1">
        <v>5</v>
      </c>
      <c r="H18" s="1" t="s">
        <v>59</v>
      </c>
      <c r="M18" t="str">
        <f t="shared" si="6"/>
        <v>EL</v>
      </c>
      <c r="N18">
        <f t="shared" si="7"/>
        <v>0</v>
      </c>
    </row>
    <row r="19" spans="1:15">
      <c r="A19" s="3" t="s">
        <v>44</v>
      </c>
      <c r="C19" s="1" t="s">
        <v>137</v>
      </c>
      <c r="D19" s="1">
        <v>8</v>
      </c>
      <c r="E19" s="1" t="s">
        <v>53</v>
      </c>
      <c r="F19" s="1">
        <v>6</v>
      </c>
      <c r="G19" s="1">
        <v>5</v>
      </c>
      <c r="H19" s="1" t="s">
        <v>59</v>
      </c>
      <c r="M19" t="str">
        <f t="shared" ref="M19" si="8">IF(OR(RIGHT(A19)="C",A19="LN"),"Cavalry",IF(OR(RIGHT(A19)="I",A19="PH",A19="LP"),"Infantry",A19))</f>
        <v>EL</v>
      </c>
      <c r="N19">
        <f t="shared" ref="N19" si="9">IF(M19="Cavalry",G19*100,IF(M19="Infantry",G19*150,0))</f>
        <v>0</v>
      </c>
    </row>
    <row r="20" spans="1:15">
      <c r="A20" s="3" t="s">
        <v>44</v>
      </c>
      <c r="C20" s="1" t="s">
        <v>137</v>
      </c>
      <c r="D20" s="1">
        <v>9</v>
      </c>
      <c r="E20" s="1" t="s">
        <v>54</v>
      </c>
      <c r="F20" s="1">
        <v>6</v>
      </c>
      <c r="G20" s="1">
        <v>5</v>
      </c>
      <c r="H20" s="1" t="s">
        <v>59</v>
      </c>
      <c r="M20" t="str">
        <f t="shared" si="6"/>
        <v>EL</v>
      </c>
      <c r="N20">
        <f t="shared" si="7"/>
        <v>0</v>
      </c>
    </row>
    <row r="21" spans="1:15">
      <c r="A21" s="3" t="s">
        <v>44</v>
      </c>
      <c r="C21" s="1" t="s">
        <v>137</v>
      </c>
      <c r="D21" s="1">
        <v>10</v>
      </c>
      <c r="E21" s="1" t="s">
        <v>55</v>
      </c>
      <c r="F21" s="1">
        <v>6</v>
      </c>
      <c r="G21" s="1">
        <v>5</v>
      </c>
      <c r="H21" s="1" t="s">
        <v>59</v>
      </c>
      <c r="M21" t="str">
        <f t="shared" si="6"/>
        <v>EL</v>
      </c>
      <c r="N21">
        <f t="shared" si="7"/>
        <v>0</v>
      </c>
    </row>
    <row r="22" spans="1:15">
      <c r="A22" s="3" t="s">
        <v>44</v>
      </c>
      <c r="C22" s="1" t="s">
        <v>137</v>
      </c>
      <c r="D22" s="1">
        <v>11</v>
      </c>
      <c r="E22" s="1" t="s">
        <v>56</v>
      </c>
      <c r="F22" s="1">
        <v>6</v>
      </c>
      <c r="G22" s="1">
        <v>5</v>
      </c>
      <c r="H22" s="1" t="s">
        <v>59</v>
      </c>
      <c r="M22" t="str">
        <f t="shared" si="6"/>
        <v>EL</v>
      </c>
      <c r="N22">
        <f t="shared" si="7"/>
        <v>0</v>
      </c>
    </row>
    <row r="23" spans="1:15">
      <c r="A23" s="3" t="s">
        <v>44</v>
      </c>
      <c r="C23" s="1" t="s">
        <v>137</v>
      </c>
      <c r="D23" s="1">
        <v>12</v>
      </c>
      <c r="E23" s="1" t="s">
        <v>57</v>
      </c>
      <c r="F23" s="1">
        <v>6</v>
      </c>
      <c r="G23" s="1">
        <v>5</v>
      </c>
      <c r="H23" s="1" t="s">
        <v>59</v>
      </c>
      <c r="M23" t="str">
        <f t="shared" ref="M23:M24" si="10">IF(OR(RIGHT(A23)="C",A23="LN"),"Cavalry",IF(OR(RIGHT(A23)="I",A23="PH",A23="LP"),"Infantry",A23))</f>
        <v>EL</v>
      </c>
      <c r="N23">
        <f t="shared" ref="N23:N24" si="11">IF(M23="Cavalry",G23*100,IF(M23="Infantry",G23*150,0))</f>
        <v>0</v>
      </c>
    </row>
    <row r="24" spans="1:15">
      <c r="A24" s="3" t="s">
        <v>44</v>
      </c>
      <c r="C24" s="1" t="s">
        <v>137</v>
      </c>
      <c r="D24" s="1">
        <v>13</v>
      </c>
      <c r="E24" s="1" t="s">
        <v>58</v>
      </c>
      <c r="F24" s="1">
        <v>6</v>
      </c>
      <c r="G24" s="1">
        <v>5</v>
      </c>
      <c r="H24" s="1" t="s">
        <v>59</v>
      </c>
      <c r="M24" t="str">
        <f t="shared" si="10"/>
        <v>EL</v>
      </c>
      <c r="N24">
        <f t="shared" si="11"/>
        <v>0</v>
      </c>
    </row>
    <row r="25" spans="1:15">
      <c r="A25" s="3" t="s">
        <v>44</v>
      </c>
      <c r="C25" s="1" t="s">
        <v>137</v>
      </c>
      <c r="D25" s="1">
        <v>14</v>
      </c>
      <c r="E25" s="1" t="s">
        <v>150</v>
      </c>
      <c r="F25" s="1">
        <v>6</v>
      </c>
      <c r="G25" s="1">
        <v>5</v>
      </c>
      <c r="H25" s="1" t="s">
        <v>59</v>
      </c>
    </row>
    <row r="26" spans="1:15">
      <c r="A26" s="3" t="s">
        <v>44</v>
      </c>
      <c r="C26" s="1" t="s">
        <v>137</v>
      </c>
      <c r="D26" s="1">
        <v>15</v>
      </c>
      <c r="E26" s="1" t="s">
        <v>151</v>
      </c>
      <c r="F26" s="1">
        <v>6</v>
      </c>
      <c r="G26" s="1">
        <v>5</v>
      </c>
      <c r="H26" s="1" t="s">
        <v>59</v>
      </c>
      <c r="N26">
        <f>SUM(N2:N22)</f>
        <v>0</v>
      </c>
    </row>
    <row r="27" spans="1:15">
      <c r="A27" s="3" t="s">
        <v>44</v>
      </c>
      <c r="C27" s="1" t="s">
        <v>137</v>
      </c>
      <c r="D27" s="1">
        <v>16</v>
      </c>
      <c r="E27" s="1" t="s">
        <v>152</v>
      </c>
      <c r="F27" s="1">
        <v>6</v>
      </c>
      <c r="G27" s="1">
        <v>5</v>
      </c>
      <c r="H27" s="1" t="s">
        <v>59</v>
      </c>
    </row>
    <row r="28" spans="1:15">
      <c r="A28" s="3" t="s">
        <v>44</v>
      </c>
      <c r="C28" s="1" t="s">
        <v>137</v>
      </c>
      <c r="D28" s="1">
        <v>17</v>
      </c>
      <c r="E28" s="1" t="s">
        <v>153</v>
      </c>
      <c r="F28" s="1">
        <v>6</v>
      </c>
      <c r="G28" s="1">
        <v>5</v>
      </c>
      <c r="H28" s="1" t="s">
        <v>59</v>
      </c>
    </row>
    <row r="29" spans="1:15">
      <c r="A29" s="3" t="s">
        <v>44</v>
      </c>
      <c r="C29" s="1" t="s">
        <v>137</v>
      </c>
      <c r="D29" s="1">
        <v>18</v>
      </c>
      <c r="E29" s="1" t="s">
        <v>154</v>
      </c>
      <c r="F29" s="1">
        <v>6</v>
      </c>
      <c r="G29" s="1">
        <v>5</v>
      </c>
      <c r="H29" s="1" t="s">
        <v>59</v>
      </c>
    </row>
    <row r="30" spans="1:15">
      <c r="A30" s="3" t="s">
        <v>44</v>
      </c>
      <c r="C30" s="1" t="s">
        <v>137</v>
      </c>
      <c r="D30" s="1">
        <v>19</v>
      </c>
      <c r="E30" s="1" t="s">
        <v>155</v>
      </c>
      <c r="F30" s="1">
        <v>6</v>
      </c>
      <c r="G30" s="1">
        <v>5</v>
      </c>
      <c r="H30" s="1" t="s">
        <v>59</v>
      </c>
    </row>
    <row r="31" spans="1:15">
      <c r="A31" s="3" t="s">
        <v>44</v>
      </c>
      <c r="C31" s="1" t="s">
        <v>137</v>
      </c>
      <c r="D31" s="1">
        <v>20</v>
      </c>
      <c r="E31" s="1" t="s">
        <v>156</v>
      </c>
      <c r="F31" s="1">
        <v>6</v>
      </c>
      <c r="G31" s="1">
        <v>5</v>
      </c>
      <c r="H31" s="1" t="s">
        <v>59</v>
      </c>
      <c r="N31" s="3"/>
      <c r="O31" s="4"/>
    </row>
    <row r="32" spans="1:15">
      <c r="A32" s="3" t="s">
        <v>44</v>
      </c>
      <c r="C32" s="1" t="s">
        <v>137</v>
      </c>
      <c r="D32" s="1">
        <v>21</v>
      </c>
      <c r="E32" s="1" t="s">
        <v>157</v>
      </c>
      <c r="F32" s="1">
        <v>6</v>
      </c>
      <c r="G32" s="1">
        <v>5</v>
      </c>
      <c r="H32" s="1" t="s">
        <v>59</v>
      </c>
      <c r="N32" s="3"/>
      <c r="O32" s="4"/>
    </row>
    <row r="33" spans="1:15">
      <c r="A33" s="3" t="s">
        <v>44</v>
      </c>
      <c r="C33" s="1" t="s">
        <v>137</v>
      </c>
      <c r="D33" s="1">
        <v>22</v>
      </c>
      <c r="E33" s="1" t="s">
        <v>158</v>
      </c>
      <c r="F33" s="1">
        <v>6</v>
      </c>
      <c r="G33" s="1">
        <v>5</v>
      </c>
      <c r="H33" s="1" t="s">
        <v>59</v>
      </c>
      <c r="N33" s="3"/>
      <c r="O33" s="4"/>
    </row>
    <row r="34" spans="1:15">
      <c r="A34" s="3" t="s">
        <v>44</v>
      </c>
      <c r="C34" s="1" t="s">
        <v>137</v>
      </c>
      <c r="D34" s="1">
        <v>23</v>
      </c>
      <c r="E34" s="1" t="s">
        <v>159</v>
      </c>
      <c r="F34" s="1">
        <v>6</v>
      </c>
      <c r="G34" s="1">
        <v>5</v>
      </c>
      <c r="H34" s="1" t="s">
        <v>59</v>
      </c>
      <c r="N34" s="3"/>
      <c r="O34" s="4"/>
    </row>
    <row r="35" spans="1:15">
      <c r="A35" s="3" t="s">
        <v>10</v>
      </c>
      <c r="B35" s="4" t="s">
        <v>23</v>
      </c>
      <c r="C35" s="1" t="s">
        <v>160</v>
      </c>
      <c r="D35" s="1">
        <v>1</v>
      </c>
      <c r="E35" s="1" t="s">
        <v>65</v>
      </c>
      <c r="F35" s="1">
        <v>6</v>
      </c>
      <c r="G35" s="1">
        <v>10</v>
      </c>
    </row>
    <row r="36" spans="1:15">
      <c r="A36" s="3" t="s">
        <v>10</v>
      </c>
      <c r="B36" s="4" t="s">
        <v>23</v>
      </c>
      <c r="C36" s="1" t="s">
        <v>160</v>
      </c>
      <c r="D36" s="1">
        <v>2</v>
      </c>
      <c r="E36" s="1" t="s">
        <v>66</v>
      </c>
      <c r="F36" s="1">
        <v>6</v>
      </c>
      <c r="G36" s="1">
        <v>10</v>
      </c>
    </row>
    <row r="37" spans="1:15">
      <c r="A37" s="3" t="s">
        <v>10</v>
      </c>
      <c r="B37" s="4" t="s">
        <v>23</v>
      </c>
      <c r="C37" s="1" t="s">
        <v>160</v>
      </c>
      <c r="D37" s="1">
        <v>3</v>
      </c>
      <c r="E37" s="1" t="s">
        <v>163</v>
      </c>
      <c r="F37" s="1">
        <v>6</v>
      </c>
      <c r="G37" s="1">
        <v>10</v>
      </c>
    </row>
    <row r="38" spans="1:15">
      <c r="A38" s="3" t="s">
        <v>10</v>
      </c>
      <c r="B38" s="4" t="s">
        <v>23</v>
      </c>
      <c r="C38" s="1" t="s">
        <v>160</v>
      </c>
      <c r="D38" s="1">
        <v>4</v>
      </c>
      <c r="E38" s="1" t="s">
        <v>164</v>
      </c>
      <c r="F38" s="1">
        <v>6</v>
      </c>
      <c r="G38" s="1">
        <v>10</v>
      </c>
    </row>
    <row r="39" spans="1:15">
      <c r="A39" s="3" t="s">
        <v>11</v>
      </c>
      <c r="B39" s="4"/>
      <c r="C39" s="1" t="s">
        <v>67</v>
      </c>
      <c r="D39" s="1">
        <v>1</v>
      </c>
      <c r="E39" s="1" t="s">
        <v>165</v>
      </c>
      <c r="F39" s="1">
        <v>7</v>
      </c>
      <c r="G39" s="1">
        <v>10</v>
      </c>
    </row>
    <row r="40" spans="1:15">
      <c r="A40" s="3" t="s">
        <v>11</v>
      </c>
      <c r="B40" s="4"/>
      <c r="C40" s="1" t="s">
        <v>67</v>
      </c>
      <c r="D40" s="1">
        <v>2</v>
      </c>
      <c r="E40" s="1" t="s">
        <v>166</v>
      </c>
      <c r="F40" s="1">
        <v>7</v>
      </c>
      <c r="G40" s="1">
        <v>10</v>
      </c>
    </row>
    <row r="41" spans="1:15">
      <c r="A41" s="3" t="s">
        <v>11</v>
      </c>
      <c r="B41" s="4"/>
      <c r="C41" s="1" t="s">
        <v>67</v>
      </c>
      <c r="D41" s="1">
        <v>3</v>
      </c>
      <c r="E41" s="1" t="s">
        <v>167</v>
      </c>
      <c r="F41" s="1">
        <v>7</v>
      </c>
      <c r="G41" s="1">
        <v>10</v>
      </c>
    </row>
    <row r="42" spans="1:15">
      <c r="A42" s="3" t="s">
        <v>11</v>
      </c>
      <c r="B42" s="4"/>
      <c r="C42" s="1" t="s">
        <v>67</v>
      </c>
      <c r="D42" s="1">
        <v>4</v>
      </c>
      <c r="E42" s="1" t="s">
        <v>168</v>
      </c>
      <c r="F42" s="1">
        <v>7</v>
      </c>
      <c r="G42" s="1">
        <v>10</v>
      </c>
    </row>
    <row r="43" spans="1:15">
      <c r="A43" s="3" t="s">
        <v>11</v>
      </c>
      <c r="C43" s="1" t="s">
        <v>169</v>
      </c>
      <c r="D43" s="1">
        <v>1</v>
      </c>
      <c r="E43" s="1" t="s">
        <v>170</v>
      </c>
      <c r="F43" s="1">
        <v>7</v>
      </c>
      <c r="G43" s="1">
        <v>5</v>
      </c>
    </row>
    <row r="44" spans="1:15">
      <c r="A44" s="3" t="s">
        <v>11</v>
      </c>
      <c r="C44" s="1" t="s">
        <v>169</v>
      </c>
      <c r="D44" s="1">
        <v>2</v>
      </c>
      <c r="E44" s="1" t="s">
        <v>171</v>
      </c>
      <c r="F44" s="1">
        <v>7</v>
      </c>
      <c r="G44" s="1">
        <v>5</v>
      </c>
    </row>
    <row r="45" spans="1:15">
      <c r="A45" s="3" t="s">
        <v>11</v>
      </c>
      <c r="C45" s="1" t="s">
        <v>169</v>
      </c>
      <c r="D45" s="1">
        <v>3</v>
      </c>
      <c r="E45" s="1" t="s">
        <v>172</v>
      </c>
      <c r="F45" s="1">
        <v>7</v>
      </c>
      <c r="G45" s="1">
        <v>5</v>
      </c>
    </row>
    <row r="46" spans="1:15">
      <c r="A46" s="3" t="s">
        <v>11</v>
      </c>
      <c r="C46" s="1" t="s">
        <v>169</v>
      </c>
      <c r="D46" s="1">
        <v>4</v>
      </c>
      <c r="E46" s="1" t="s">
        <v>173</v>
      </c>
      <c r="F46" s="1">
        <v>7</v>
      </c>
      <c r="G46" s="1">
        <v>5</v>
      </c>
    </row>
    <row r="47" spans="1:15">
      <c r="A47" s="3" t="s">
        <v>11</v>
      </c>
      <c r="C47" s="1" t="s">
        <v>174</v>
      </c>
      <c r="D47" s="1">
        <v>1</v>
      </c>
      <c r="E47" s="1" t="s">
        <v>68</v>
      </c>
      <c r="F47" s="1">
        <v>8</v>
      </c>
      <c r="G47" s="1">
        <v>5</v>
      </c>
    </row>
    <row r="48" spans="1:15">
      <c r="A48" s="3" t="s">
        <v>11</v>
      </c>
      <c r="C48" s="1" t="s">
        <v>174</v>
      </c>
      <c r="D48" s="1">
        <v>2</v>
      </c>
      <c r="E48" s="1" t="s">
        <v>69</v>
      </c>
      <c r="F48" s="1">
        <v>8</v>
      </c>
      <c r="G48" s="1">
        <v>5</v>
      </c>
    </row>
    <row r="49" spans="1:8">
      <c r="A49" s="3" t="s">
        <v>11</v>
      </c>
      <c r="C49" s="1" t="s">
        <v>174</v>
      </c>
      <c r="D49" s="1">
        <v>3</v>
      </c>
      <c r="E49" s="1" t="s">
        <v>70</v>
      </c>
      <c r="F49" s="1">
        <v>8</v>
      </c>
      <c r="G49" s="1">
        <v>5</v>
      </c>
    </row>
    <row r="50" spans="1:8">
      <c r="A50" s="3" t="s">
        <v>11</v>
      </c>
      <c r="C50" s="1" t="s">
        <v>174</v>
      </c>
      <c r="D50" s="1">
        <v>4</v>
      </c>
      <c r="E50" s="1" t="s">
        <v>71</v>
      </c>
      <c r="F50" s="1">
        <v>8</v>
      </c>
      <c r="G50" s="1">
        <v>5</v>
      </c>
    </row>
    <row r="51" spans="1:8">
      <c r="A51" s="3" t="s">
        <v>79</v>
      </c>
      <c r="C51" s="1" t="s">
        <v>175</v>
      </c>
      <c r="E51" s="1" t="s">
        <v>180</v>
      </c>
      <c r="F51" s="1">
        <v>6</v>
      </c>
      <c r="G51" s="1">
        <v>1</v>
      </c>
    </row>
    <row r="52" spans="1:8">
      <c r="A52" s="3" t="s">
        <v>9</v>
      </c>
      <c r="C52" s="1" t="s">
        <v>176</v>
      </c>
      <c r="E52" s="1" t="s">
        <v>181</v>
      </c>
      <c r="F52" s="1">
        <v>7</v>
      </c>
      <c r="G52" s="1">
        <v>3</v>
      </c>
    </row>
    <row r="53" spans="1:8">
      <c r="A53" s="3" t="s">
        <v>9</v>
      </c>
      <c r="C53" s="1" t="s">
        <v>98</v>
      </c>
      <c r="D53" s="1">
        <v>1</v>
      </c>
      <c r="E53" s="1" t="s">
        <v>112</v>
      </c>
      <c r="F53" s="1">
        <v>8</v>
      </c>
      <c r="G53" s="1">
        <v>4</v>
      </c>
    </row>
    <row r="54" spans="1:8">
      <c r="A54" s="3" t="s">
        <v>9</v>
      </c>
      <c r="C54" s="1" t="s">
        <v>98</v>
      </c>
      <c r="D54" s="1">
        <v>2</v>
      </c>
      <c r="E54" s="1" t="s">
        <v>182</v>
      </c>
      <c r="F54" s="1">
        <v>8</v>
      </c>
      <c r="G54" s="1">
        <v>4</v>
      </c>
    </row>
    <row r="55" spans="1:8">
      <c r="A55" s="3" t="s">
        <v>9</v>
      </c>
      <c r="C55" s="1" t="s">
        <v>177</v>
      </c>
      <c r="E55" s="1" t="s">
        <v>183</v>
      </c>
      <c r="F55" s="1">
        <v>7</v>
      </c>
      <c r="G55" s="1">
        <v>3</v>
      </c>
    </row>
    <row r="56" spans="1:8">
      <c r="A56" s="3" t="s">
        <v>9</v>
      </c>
      <c r="C56" s="1" t="s">
        <v>178</v>
      </c>
      <c r="D56">
        <v>1</v>
      </c>
      <c r="E56" s="1" t="s">
        <v>184</v>
      </c>
      <c r="F56" s="1">
        <v>8</v>
      </c>
      <c r="G56" s="1">
        <v>3</v>
      </c>
    </row>
    <row r="57" spans="1:8">
      <c r="A57" s="3" t="s">
        <v>9</v>
      </c>
      <c r="C57" s="1" t="s">
        <v>178</v>
      </c>
      <c r="D57">
        <v>2</v>
      </c>
      <c r="E57" s="1" t="s">
        <v>185</v>
      </c>
      <c r="F57" s="1">
        <v>8</v>
      </c>
      <c r="G57" s="1">
        <v>3</v>
      </c>
    </row>
    <row r="58" spans="1:8">
      <c r="A58" s="3" t="s">
        <v>9</v>
      </c>
      <c r="C58" s="1" t="s">
        <v>179</v>
      </c>
      <c r="D58">
        <v>1</v>
      </c>
      <c r="E58" s="1" t="s">
        <v>186</v>
      </c>
      <c r="F58" s="1">
        <v>7</v>
      </c>
      <c r="G58" s="1">
        <v>4</v>
      </c>
    </row>
    <row r="59" spans="1:8">
      <c r="A59" s="3" t="s">
        <v>9</v>
      </c>
      <c r="C59" s="1" t="s">
        <v>179</v>
      </c>
      <c r="D59">
        <v>2</v>
      </c>
      <c r="E59" s="1" t="s">
        <v>187</v>
      </c>
      <c r="F59" s="1">
        <v>7</v>
      </c>
      <c r="G59" s="1">
        <v>4</v>
      </c>
    </row>
    <row r="60" spans="1:8">
      <c r="A60" s="3" t="s">
        <v>8</v>
      </c>
      <c r="C60" s="1" t="s">
        <v>88</v>
      </c>
      <c r="E60" s="1" t="s">
        <v>188</v>
      </c>
      <c r="F60" s="1">
        <v>6</v>
      </c>
      <c r="G60" s="1">
        <v>2</v>
      </c>
      <c r="H60" t="s">
        <v>24</v>
      </c>
    </row>
    <row r="61" spans="1:8">
      <c r="A61" s="3" t="s">
        <v>8</v>
      </c>
      <c r="C61" s="1" t="s">
        <v>189</v>
      </c>
      <c r="E61" s="1" t="s">
        <v>83</v>
      </c>
      <c r="F61" s="1">
        <v>6</v>
      </c>
      <c r="G61" s="1">
        <v>5</v>
      </c>
      <c r="H61" t="s">
        <v>24</v>
      </c>
    </row>
    <row r="62" spans="1:8">
      <c r="A62" s="3" t="s">
        <v>8</v>
      </c>
      <c r="C62" s="1" t="s">
        <v>190</v>
      </c>
      <c r="D62">
        <v>1</v>
      </c>
      <c r="E62" s="1" t="s">
        <v>191</v>
      </c>
      <c r="F62" s="1">
        <v>7</v>
      </c>
      <c r="G62" s="1">
        <v>3</v>
      </c>
      <c r="H62" t="s">
        <v>24</v>
      </c>
    </row>
    <row r="63" spans="1:8">
      <c r="A63" s="3" t="s">
        <v>8</v>
      </c>
      <c r="C63" s="1" t="s">
        <v>190</v>
      </c>
      <c r="D63">
        <v>2</v>
      </c>
      <c r="E63" s="1" t="s">
        <v>192</v>
      </c>
      <c r="F63" s="1">
        <v>7</v>
      </c>
      <c r="G63" s="1">
        <v>3</v>
      </c>
      <c r="H63" t="s">
        <v>24</v>
      </c>
    </row>
    <row r="64" spans="1:8">
      <c r="A64" s="3" t="s">
        <v>8</v>
      </c>
      <c r="C64" s="1" t="s">
        <v>193</v>
      </c>
      <c r="E64" s="1" t="s">
        <v>194</v>
      </c>
      <c r="F64" s="1">
        <v>6</v>
      </c>
      <c r="G64" s="1">
        <v>3</v>
      </c>
      <c r="H64" t="s">
        <v>73</v>
      </c>
    </row>
    <row r="65" spans="1:8">
      <c r="A65" s="3" t="s">
        <v>8</v>
      </c>
      <c r="C65" s="1" t="s">
        <v>195</v>
      </c>
      <c r="E65" s="1" t="s">
        <v>196</v>
      </c>
      <c r="F65" s="1">
        <v>6</v>
      </c>
      <c r="G65" s="1">
        <v>5</v>
      </c>
      <c r="H65" t="s">
        <v>73</v>
      </c>
    </row>
    <row r="66" spans="1:8">
      <c r="A66" s="3" t="s">
        <v>8</v>
      </c>
      <c r="C66" s="1" t="s">
        <v>197</v>
      </c>
      <c r="E66" s="1" t="s">
        <v>198</v>
      </c>
      <c r="F66" s="1">
        <v>6</v>
      </c>
      <c r="G66" s="1">
        <v>5</v>
      </c>
      <c r="H66" t="s">
        <v>24</v>
      </c>
    </row>
    <row r="67" spans="1:8">
      <c r="A67" s="3" t="s">
        <v>8</v>
      </c>
      <c r="C67" s="1" t="s">
        <v>199</v>
      </c>
      <c r="E67" s="1" t="s">
        <v>200</v>
      </c>
      <c r="F67" s="1">
        <v>6</v>
      </c>
      <c r="G67" s="1">
        <v>5</v>
      </c>
      <c r="H67" t="s">
        <v>24</v>
      </c>
    </row>
    <row r="68" spans="1:8">
      <c r="A68" s="3" t="s">
        <v>9</v>
      </c>
      <c r="C68" s="1" t="s">
        <v>201</v>
      </c>
      <c r="E68" s="1" t="s">
        <v>202</v>
      </c>
      <c r="F68" s="1">
        <v>7</v>
      </c>
      <c r="G68" s="1">
        <v>3</v>
      </c>
    </row>
    <row r="69" spans="1:8">
      <c r="A69" s="3" t="s">
        <v>79</v>
      </c>
      <c r="C69" s="1" t="s">
        <v>137</v>
      </c>
      <c r="E69" s="1" t="s">
        <v>203</v>
      </c>
      <c r="F69" s="1">
        <v>7</v>
      </c>
      <c r="G69" s="1">
        <v>2</v>
      </c>
    </row>
    <row r="70" spans="1:8">
      <c r="A70" s="3" t="s">
        <v>8</v>
      </c>
      <c r="C70" s="1" t="s">
        <v>204</v>
      </c>
      <c r="E70" s="1" t="s">
        <v>205</v>
      </c>
      <c r="F70" s="1">
        <v>8</v>
      </c>
      <c r="G70" s="1">
        <v>1</v>
      </c>
      <c r="H70" t="s">
        <v>73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5" sqref="A1:F7"/>
    </sheetView>
  </sheetViews>
  <sheetFormatPr baseColWidth="10" defaultColWidth="8.83203125" defaultRowHeight="15" x14ac:dyDescent="0"/>
  <sheetData>
    <row r="1" spans="1:6">
      <c r="A1" t="s">
        <v>60</v>
      </c>
      <c r="B1" t="s">
        <v>61</v>
      </c>
      <c r="C1" t="s">
        <v>62</v>
      </c>
      <c r="D1" t="s">
        <v>63</v>
      </c>
    </row>
    <row r="2" spans="1:6">
      <c r="A2" t="s">
        <v>27</v>
      </c>
      <c r="B2" t="s">
        <v>28</v>
      </c>
      <c r="C2">
        <v>6</v>
      </c>
      <c r="D2">
        <v>7</v>
      </c>
      <c r="E2">
        <v>4</v>
      </c>
      <c r="F2">
        <v>1</v>
      </c>
    </row>
    <row r="3" spans="1:6">
      <c r="A3" t="s">
        <v>29</v>
      </c>
      <c r="B3" t="s">
        <v>30</v>
      </c>
      <c r="C3">
        <v>5</v>
      </c>
      <c r="D3">
        <v>6</v>
      </c>
      <c r="E3">
        <v>1</v>
      </c>
      <c r="F3">
        <v>4</v>
      </c>
    </row>
    <row r="4" spans="1:6">
      <c r="A4" t="s">
        <v>31</v>
      </c>
      <c r="B4" t="s">
        <v>32</v>
      </c>
      <c r="C4">
        <v>3</v>
      </c>
      <c r="D4">
        <v>6</v>
      </c>
      <c r="E4">
        <v>1</v>
      </c>
      <c r="F4">
        <v>3</v>
      </c>
    </row>
    <row r="5" spans="1:6">
      <c r="A5" t="s">
        <v>33</v>
      </c>
      <c r="B5" t="s">
        <v>34</v>
      </c>
      <c r="C5">
        <v>5</v>
      </c>
      <c r="D5">
        <v>6</v>
      </c>
      <c r="E5">
        <v>1</v>
      </c>
      <c r="F5">
        <v>3</v>
      </c>
    </row>
    <row r="6" spans="1:6">
      <c r="A6" t="s">
        <v>35</v>
      </c>
      <c r="B6" t="s">
        <v>36</v>
      </c>
      <c r="C6">
        <v>4</v>
      </c>
      <c r="D6">
        <v>6</v>
      </c>
      <c r="E6">
        <v>1</v>
      </c>
      <c r="F6">
        <v>1</v>
      </c>
    </row>
    <row r="7" spans="1:6">
      <c r="A7" t="s">
        <v>37</v>
      </c>
      <c r="B7" t="s">
        <v>38</v>
      </c>
      <c r="C7">
        <v>4</v>
      </c>
      <c r="D7">
        <v>6</v>
      </c>
      <c r="E7">
        <v>1</v>
      </c>
      <c r="F7">
        <v>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4" sqref="A1:F6"/>
    </sheetView>
  </sheetViews>
  <sheetFormatPr baseColWidth="10" defaultRowHeight="15" x14ac:dyDescent="0"/>
  <sheetData>
    <row r="1" spans="1:6">
      <c r="A1" t="s">
        <v>60</v>
      </c>
      <c r="B1" t="s">
        <v>61</v>
      </c>
      <c r="C1" t="s">
        <v>62</v>
      </c>
      <c r="D1" t="s">
        <v>63</v>
      </c>
    </row>
    <row r="2" spans="1:6">
      <c r="A2" t="s">
        <v>115</v>
      </c>
      <c r="B2" t="s">
        <v>116</v>
      </c>
      <c r="C2">
        <v>6</v>
      </c>
      <c r="D2">
        <v>7</v>
      </c>
      <c r="E2">
        <v>4</v>
      </c>
      <c r="F2">
        <v>3</v>
      </c>
    </row>
    <row r="3" spans="1:6">
      <c r="A3" t="s">
        <v>117</v>
      </c>
      <c r="B3" t="s">
        <v>118</v>
      </c>
      <c r="C3">
        <v>3</v>
      </c>
      <c r="D3">
        <v>6</v>
      </c>
      <c r="E3">
        <v>1</v>
      </c>
      <c r="F3">
        <v>1</v>
      </c>
    </row>
    <row r="4" spans="1:6">
      <c r="A4" t="s">
        <v>119</v>
      </c>
      <c r="B4" t="s">
        <v>120</v>
      </c>
      <c r="C4">
        <v>4</v>
      </c>
      <c r="D4">
        <v>6</v>
      </c>
      <c r="E4">
        <v>1</v>
      </c>
      <c r="F4">
        <v>2</v>
      </c>
    </row>
    <row r="5" spans="1:6">
      <c r="A5" t="s">
        <v>121</v>
      </c>
      <c r="B5" t="s">
        <v>122</v>
      </c>
      <c r="C5">
        <v>4</v>
      </c>
      <c r="D5">
        <v>7</v>
      </c>
      <c r="E5">
        <v>1</v>
      </c>
      <c r="F5">
        <v>1</v>
      </c>
    </row>
    <row r="6" spans="1:6">
      <c r="A6" t="s">
        <v>123</v>
      </c>
      <c r="B6" t="s">
        <v>124</v>
      </c>
      <c r="C6">
        <v>4</v>
      </c>
      <c r="D6">
        <v>7</v>
      </c>
      <c r="E6">
        <v>1</v>
      </c>
      <c r="F6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Antigonous</vt:lpstr>
      <vt:lpstr>Eumenes</vt:lpstr>
      <vt:lpstr>Leaders Antigonid</vt:lpstr>
      <vt:lpstr>Leaders Eumenid</vt:lpstr>
    </vt:vector>
  </TitlesOfParts>
  <Company>Université de Neuchâtel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Kloetzer</dc:creator>
  <cp:lastModifiedBy>Laurent Kloetzer</cp:lastModifiedBy>
  <dcterms:created xsi:type="dcterms:W3CDTF">2021-09-26T13:21:16Z</dcterms:created>
  <dcterms:modified xsi:type="dcterms:W3CDTF">2022-06-12T09:51:58Z</dcterms:modified>
</cp:coreProperties>
</file>