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Mantinea\"/>
    </mc:Choice>
  </mc:AlternateContent>
  <xr:revisionPtr revIDLastSave="0" documentId="13_ncr:1_{6E2EFB9C-C1F2-4CD1-B86D-A9F9400248C2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partan" sheetId="1" r:id="rId1"/>
    <sheet name="Theban" sheetId="2" r:id="rId2"/>
    <sheet name="Leaders" sheetId="3" r:id="rId3"/>
  </sheets>
  <calcPr calcId="191029" concurrentCalc="0"/>
  <pivotCaches>
    <pivotCache cacheId="3" r:id="rId4"/>
    <pivotCache cacheId="4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2" l="1"/>
  <c r="N10" i="2"/>
  <c r="M11" i="2"/>
  <c r="N11" i="2"/>
  <c r="M12" i="2"/>
  <c r="N12" i="2"/>
  <c r="M8" i="2"/>
  <c r="N8" i="2"/>
  <c r="G29" i="1"/>
  <c r="F29" i="1"/>
  <c r="M21" i="2"/>
  <c r="N21" i="2"/>
  <c r="M25" i="2"/>
  <c r="N25" i="2"/>
  <c r="M26" i="2"/>
  <c r="N26" i="2"/>
  <c r="M14" i="2"/>
  <c r="N14" i="2"/>
  <c r="M4" i="2"/>
  <c r="N4" i="2"/>
  <c r="M5" i="2"/>
  <c r="N5" i="2"/>
  <c r="L13" i="1"/>
  <c r="M13" i="1"/>
  <c r="L14" i="1"/>
  <c r="M14" i="1"/>
  <c r="L15" i="1"/>
  <c r="M15" i="1"/>
  <c r="L16" i="1"/>
  <c r="M16" i="1"/>
  <c r="L17" i="1"/>
  <c r="M17" i="1"/>
  <c r="G28" i="2"/>
  <c r="F28" i="2"/>
  <c r="M6" i="2"/>
  <c r="N6" i="2"/>
  <c r="M7" i="2"/>
  <c r="N7" i="2"/>
  <c r="M9" i="2"/>
  <c r="N9" i="2"/>
  <c r="M13" i="2"/>
  <c r="N13" i="2"/>
  <c r="L10" i="1"/>
  <c r="M10" i="1"/>
  <c r="L11" i="1"/>
  <c r="M11" i="1"/>
  <c r="L12" i="1"/>
  <c r="M12" i="1"/>
  <c r="L9" i="1"/>
  <c r="M9" i="1"/>
  <c r="L8" i="1"/>
  <c r="M8" i="1"/>
  <c r="L7" i="1"/>
  <c r="M7" i="1"/>
  <c r="L4" i="1"/>
  <c r="M4" i="1"/>
  <c r="L5" i="1"/>
  <c r="M5" i="1"/>
  <c r="L6" i="1"/>
  <c r="M6" i="1"/>
  <c r="M2" i="2"/>
  <c r="N2" i="2"/>
  <c r="M3" i="2"/>
  <c r="N3" i="2"/>
  <c r="M15" i="2"/>
  <c r="N15" i="2"/>
  <c r="M16" i="2"/>
  <c r="N16" i="2"/>
  <c r="M17" i="2"/>
  <c r="N17" i="2"/>
  <c r="M18" i="2"/>
  <c r="N18" i="2"/>
  <c r="M19" i="2"/>
  <c r="N19" i="2"/>
  <c r="M20" i="2"/>
  <c r="N20" i="2"/>
  <c r="M22" i="2"/>
  <c r="N22" i="2"/>
  <c r="M23" i="2"/>
  <c r="N23" i="2"/>
  <c r="M24" i="2"/>
  <c r="N24" i="2"/>
  <c r="L2" i="1"/>
  <c r="M2" i="1"/>
  <c r="L3" i="1"/>
  <c r="M3" i="1"/>
  <c r="M29" i="1"/>
  <c r="N28" i="2"/>
</calcChain>
</file>

<file path=xl/sharedStrings.xml><?xml version="1.0" encoding="utf-8"?>
<sst xmlns="http://schemas.openxmlformats.org/spreadsheetml/2006/main" count="155" uniqueCount="68">
  <si>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</si>
  <si>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</si>
  <si>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</si>
  <si>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</si>
  <si>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</si>
  <si>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</si>
  <si>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</si>
  <si>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</si>
  <si>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</si>
  <si>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</si>
  <si>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HC</t>
  </si>
  <si>
    <t>HI</t>
  </si>
  <si>
    <t>PH</t>
  </si>
  <si>
    <t>Hits</t>
  </si>
  <si>
    <t>State</t>
  </si>
  <si>
    <t>LP</t>
  </si>
  <si>
    <t>MissileStatus</t>
  </si>
  <si>
    <t>Unit global type</t>
  </si>
  <si>
    <t>Nb mens</t>
  </si>
  <si>
    <t>Totals</t>
  </si>
  <si>
    <t>Row Labels</t>
  </si>
  <si>
    <t>Cavalry</t>
  </si>
  <si>
    <t>Infantry</t>
  </si>
  <si>
    <t>Grand Total</t>
  </si>
  <si>
    <t>Sum of Nb mens</t>
  </si>
  <si>
    <t>Count of Unit code</t>
  </si>
  <si>
    <t>Total</t>
  </si>
  <si>
    <t>StackedOn</t>
  </si>
  <si>
    <t>HO</t>
  </si>
  <si>
    <t>Greek</t>
  </si>
  <si>
    <t>GHI5</t>
  </si>
  <si>
    <t>GHI6</t>
  </si>
  <si>
    <t>Sparta</t>
  </si>
  <si>
    <t>SHI1</t>
  </si>
  <si>
    <t>SHI2</t>
  </si>
  <si>
    <t>MJ</t>
  </si>
  <si>
    <t>Thebes</t>
  </si>
  <si>
    <t>THI1</t>
  </si>
  <si>
    <t>THI2</t>
  </si>
  <si>
    <t>THI3</t>
  </si>
  <si>
    <t>THI4</t>
  </si>
  <si>
    <t>THI5</t>
  </si>
  <si>
    <t>GLP1</t>
  </si>
  <si>
    <t>GLP2</t>
  </si>
  <si>
    <t>GLP3</t>
  </si>
  <si>
    <t>TLC1</t>
  </si>
  <si>
    <t>TLC2</t>
  </si>
  <si>
    <t>TLC3</t>
  </si>
  <si>
    <t>EPA</t>
  </si>
  <si>
    <t>Epaminondas</t>
  </si>
  <si>
    <t>CLE</t>
  </si>
  <si>
    <t>Cleobrotus</t>
  </si>
  <si>
    <t>PEL</t>
  </si>
  <si>
    <t>Pelopidas</t>
  </si>
  <si>
    <t>Étiquettes de lignes</t>
  </si>
  <si>
    <t>Somme</t>
  </si>
  <si>
    <t>Athens</t>
  </si>
  <si>
    <t>AHI1</t>
  </si>
  <si>
    <t>AHI2</t>
  </si>
  <si>
    <t>AHI3</t>
  </si>
  <si>
    <t>GHI8</t>
  </si>
  <si>
    <t>ALC1</t>
  </si>
  <si>
    <t>ALC2</t>
  </si>
  <si>
    <t>Argos</t>
  </si>
  <si>
    <t>ArHI1</t>
  </si>
  <si>
    <t>ArHI2</t>
  </si>
  <si>
    <t>Greek mercenaries</t>
  </si>
  <si>
    <t>GLP4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</si>
</sst>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30.233407291664" createdVersion="6" refreshedVersion="6" minRefreshableVersion="3" recordCount="26" xr:uid="{00000000-000A-0000-FFFF-FFFF01000000}">
  <cacheSource type="worksheet">
    <worksheetSource ref="A1:H24" sheet="Theban"/>
  </cacheSource>
  <cacheFields count="8">
    <cacheField name="Kind" numFmtId="0">
      <sharedItems count="8">
        <s v="PH"/>
        <s v="HI"/>
        <s v="LP"/>
        <s v="HC"/>
        <s v="LC"/>
        <s v="LN" u="1"/>
        <s v="SK" u="1"/>
        <s v="SKp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12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6">
        <n v="7"/>
        <n v="9"/>
        <n v="8"/>
        <n v="5"/>
        <n v="6"/>
        <n v="3" u="1"/>
      </sharedItems>
    </cacheField>
    <cacheField name="Size" numFmtId="0">
      <sharedItems containsSemiMixedTypes="0" containsString="0" containsNumber="1" containsInteger="1" minValue="2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t Kloetzer" refreshedDate="44563.540876967592" createdVersion="6" refreshedVersion="4" minRefreshableVersion="3" recordCount="21" xr:uid="{00000000-000A-0000-FFFF-FFFF05000000}">
  <cacheSource type="worksheet">
    <worksheetSource ref="A1:N24" sheet="Theban"/>
  </cacheSource>
  <cacheFields count="14">
    <cacheField name="Kind" numFmtId="0">
      <sharedItems containsBlank="1"/>
    </cacheField>
    <cacheField name="Subclass" numFmtId="0">
      <sharedItems containsBlank="1"/>
    </cacheField>
    <cacheField name="Origin" numFmtId="0">
      <sharedItems containsBlank="1"/>
    </cacheField>
    <cacheField name="Number" numFmtId="0">
      <sharedItems containsString="0" containsBlank="1" containsNumber="1" containsInteger="1" minValue="1" maxValue="5"/>
    </cacheField>
    <cacheField name="Unit code" numFmtId="0">
      <sharedItems containsBlank="1"/>
    </cacheField>
    <cacheField name="TQ" numFmtId="0">
      <sharedItems containsString="0" containsBlank="1" containsNumber="1" containsInteger="1" minValue="5" maxValue="9"/>
    </cacheField>
    <cacheField name="Size" numFmtId="0">
      <sharedItems containsString="0" containsBlank="1" containsNumber="1" containsInteger="1" minValue="2" maxValue="6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MixedTypes="1" containsNumber="1" containsInteger="1" minValue="0" maxValue="0" count="5">
        <s v="Infantry"/>
        <s v="Cavalry"/>
        <n v="0"/>
        <s v="SK" u="1"/>
        <s v="SKp" u="1"/>
      </sharedItems>
    </cacheField>
    <cacheField name="Nb mens" numFmtId="0">
      <sharedItems containsSemiMixedTypes="0" containsString="0" containsNumber="1" containsInteger="1" minValue="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t Kloetzer" refreshedDate="44563.540978240744" createdVersion="6" refreshedVersion="4" minRefreshableVersion="3" recordCount="2" xr:uid="{00000000-000A-0000-FFFF-FFFF0A000000}">
  <cacheSource type="worksheet">
    <worksheetSource ref="A1:M3" sheet="Spartan"/>
  </cacheSource>
  <cacheFields count="13">
    <cacheField name="Kind" numFmtId="0">
      <sharedItems count="9">
        <s v="HI"/>
        <s v="CH" u="1"/>
        <s v="LN" u="1"/>
        <s v="SK" u="1"/>
        <s v="LC" u="1"/>
        <s v="HC" u="1"/>
        <s v="EL" u="1"/>
        <s v="LI" u="1"/>
        <s v="MI" u="1"/>
      </sharedItems>
    </cacheField>
    <cacheField name="Subclass" numFmtId="0">
      <sharedItems/>
    </cacheField>
    <cacheField name="Origin" numFmtId="0">
      <sharedItems/>
    </cacheField>
    <cacheField name="Number" numFmtId="0">
      <sharedItems containsSemiMixedTypes="0" containsString="0" containsNumber="1" containsInteger="1" minValue="1" maxValue="2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8"/>
        <n v="6" u="1"/>
        <n v="3" u="1"/>
        <n v="7" u="1"/>
        <n v="4" u="1"/>
        <n v="5" u="1"/>
      </sharedItems>
    </cacheField>
    <cacheField name="Size" numFmtId="0">
      <sharedItems containsSemiMixedTypes="0" containsString="0" containsNumber="1" containsInteger="1" minValue="10" maxValue="10"/>
    </cacheField>
    <cacheField name="Missile" numFmtId="0">
      <sharedItems containsNonDate="0" containsString="0"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Infantry"/>
        <s v="CH" u="1"/>
        <s v="LN" u="1"/>
        <s v="SK" u="1"/>
        <s v="EL" u="1"/>
        <s v="Cavalry" u="1"/>
      </sharedItems>
    </cacheField>
    <cacheField name="Nb mens" numFmtId="0">
      <sharedItems containsSemiMixedTypes="0" containsString="0" containsNumber="1" containsInteger="1" minValue="15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0"/>
    <m/>
    <s v="Macedonian"/>
    <n v="6"/>
    <s v="PH6"/>
    <x v="0"/>
    <n v="10"/>
    <m/>
  </r>
  <r>
    <x v="0"/>
    <m/>
    <s v="Macedonian"/>
    <n v="7"/>
    <s v="PH7"/>
    <x v="0"/>
    <n v="10"/>
    <m/>
  </r>
  <r>
    <x v="0"/>
    <m/>
    <s v="Macedonian"/>
    <n v="8"/>
    <s v="PH8"/>
    <x v="0"/>
    <n v="10"/>
    <m/>
  </r>
  <r>
    <x v="0"/>
    <m/>
    <s v="Macedonian"/>
    <n v="9"/>
    <s v="PH9"/>
    <x v="0"/>
    <n v="10"/>
    <m/>
  </r>
  <r>
    <x v="0"/>
    <m/>
    <s v="Macedonian"/>
    <n v="10"/>
    <s v="PH10"/>
    <x v="0"/>
    <n v="10"/>
    <m/>
  </r>
  <r>
    <x v="0"/>
    <m/>
    <s v="Macedonian"/>
    <n v="11"/>
    <s v="PH11"/>
    <x v="0"/>
    <n v="10"/>
    <m/>
  </r>
  <r>
    <x v="0"/>
    <m/>
    <s v="Macedonian"/>
    <n v="12"/>
    <s v="PH12"/>
    <x v="0"/>
    <n v="10"/>
    <m/>
  </r>
  <r>
    <x v="1"/>
    <m/>
    <s v="Hypaspists"/>
    <s v="Agema"/>
    <s v="HHIA"/>
    <x v="1"/>
    <n v="7"/>
    <m/>
  </r>
  <r>
    <x v="1"/>
    <m/>
    <s v="Hypaspists"/>
    <n v="1"/>
    <s v="HHI1"/>
    <x v="2"/>
    <n v="6"/>
    <m/>
  </r>
  <r>
    <x v="1"/>
    <m/>
    <s v="Hypaspists"/>
    <n v="2"/>
    <s v="HHI2"/>
    <x v="2"/>
    <n v="6"/>
    <m/>
  </r>
  <r>
    <x v="2"/>
    <m/>
    <s v="Thracian"/>
    <n v="1"/>
    <s v="TLP1"/>
    <x v="3"/>
    <n v="5"/>
    <s v="J"/>
  </r>
  <r>
    <x v="2"/>
    <m/>
    <s v="Thracian"/>
    <n v="2"/>
    <s v="TLP2"/>
    <x v="3"/>
    <n v="5"/>
    <s v="J"/>
  </r>
  <r>
    <x v="2"/>
    <m/>
    <s v="Thracian"/>
    <n v="3"/>
    <s v="TLP3"/>
    <x v="3"/>
    <n v="5"/>
    <s v="J"/>
  </r>
  <r>
    <x v="2"/>
    <m/>
    <s v="Thracian"/>
    <n v="4"/>
    <s v="TLP4"/>
    <x v="3"/>
    <n v="5"/>
    <s v="J"/>
  </r>
  <r>
    <x v="2"/>
    <m/>
    <s v="Thracian"/>
    <n v="5"/>
    <s v="TLP5"/>
    <x v="3"/>
    <n v="5"/>
    <s v="J"/>
  </r>
  <r>
    <x v="3"/>
    <m/>
    <s v="Companion"/>
    <s v="Agema"/>
    <s v="CHCA"/>
    <x v="1"/>
    <n v="4"/>
    <m/>
  </r>
  <r>
    <x v="3"/>
    <m/>
    <s v="Companion"/>
    <n v="1"/>
    <s v="CHC1"/>
    <x v="2"/>
    <n v="4"/>
    <m/>
  </r>
  <r>
    <x v="3"/>
    <m/>
    <s v="Companion"/>
    <n v="2"/>
    <s v="CHC2"/>
    <x v="2"/>
    <n v="4"/>
    <m/>
  </r>
  <r>
    <x v="3"/>
    <m/>
    <s v="Companion"/>
    <n v="3"/>
    <s v="CHC3"/>
    <x v="2"/>
    <n v="4"/>
    <m/>
  </r>
  <r>
    <x v="3"/>
    <m/>
    <s v="Companion"/>
    <n v="4"/>
    <s v="CHC4"/>
    <x v="2"/>
    <n v="4"/>
    <m/>
  </r>
  <r>
    <x v="4"/>
    <m/>
    <s v="Macedonian"/>
    <n v="1"/>
    <s v="LC1"/>
    <x v="4"/>
    <n v="2"/>
    <s v="J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s v="HI"/>
    <s v="HO"/>
    <s v="Thebes"/>
    <n v="1"/>
    <s v="THI1"/>
    <n v="7"/>
    <n v="60"/>
    <m/>
    <m/>
    <m/>
    <m/>
    <m/>
    <x v="0"/>
    <n v="9000"/>
  </r>
  <r>
    <s v="HI"/>
    <s v="HO"/>
    <s v="Thebes"/>
    <n v="2"/>
    <s v="THI2"/>
    <n v="6"/>
    <n v="10"/>
    <m/>
    <m/>
    <m/>
    <m/>
    <m/>
    <x v="0"/>
    <n v="1500"/>
  </r>
  <r>
    <s v="HI"/>
    <s v="HO"/>
    <s v="Thebes"/>
    <n v="3"/>
    <s v="THI3"/>
    <n v="6"/>
    <n v="10"/>
    <m/>
    <m/>
    <m/>
    <m/>
    <m/>
    <x v="0"/>
    <n v="1500"/>
  </r>
  <r>
    <s v="HI"/>
    <s v="HO"/>
    <s v="Thebes"/>
    <n v="4"/>
    <s v="THI4"/>
    <n v="6"/>
    <n v="10"/>
    <m/>
    <m/>
    <m/>
    <m/>
    <m/>
    <x v="0"/>
    <n v="1500"/>
  </r>
  <r>
    <s v="HI"/>
    <s v="HO"/>
    <s v="Thebes"/>
    <n v="5"/>
    <s v="THI5"/>
    <n v="6"/>
    <n v="10"/>
    <m/>
    <m/>
    <m/>
    <m/>
    <m/>
    <x v="0"/>
    <n v="1500"/>
  </r>
  <r>
    <s v="HI"/>
    <s v="HO"/>
    <s v="Sacred Band"/>
    <m/>
    <s v="SBHI"/>
    <n v="9"/>
    <n v="2"/>
    <m/>
    <m/>
    <m/>
    <m/>
    <m/>
    <x v="0"/>
    <n v="300"/>
  </r>
  <r>
    <s v="LP"/>
    <m/>
    <s v="Greek allies"/>
    <n v="1"/>
    <s v="GLP1"/>
    <n v="5"/>
    <n v="5"/>
    <s v="J"/>
    <m/>
    <m/>
    <m/>
    <m/>
    <x v="0"/>
    <n v="750"/>
  </r>
  <r>
    <s v="LP"/>
    <m/>
    <s v="Greek allies"/>
    <n v="2"/>
    <s v="GLP2"/>
    <n v="5"/>
    <n v="5"/>
    <s v="J"/>
    <m/>
    <m/>
    <m/>
    <m/>
    <x v="0"/>
    <n v="750"/>
  </r>
  <r>
    <s v="LP"/>
    <m/>
    <s v="Greek allies"/>
    <n v="3"/>
    <s v="GLP3"/>
    <n v="5"/>
    <n v="5"/>
    <s v="J"/>
    <m/>
    <m/>
    <m/>
    <m/>
    <x v="0"/>
    <n v="750"/>
  </r>
  <r>
    <s v="LC"/>
    <m/>
    <s v="Thebes"/>
    <n v="1"/>
    <s v="TLC1"/>
    <n v="6"/>
    <n v="5"/>
    <s v="MJ"/>
    <m/>
    <m/>
    <m/>
    <m/>
    <x v="1"/>
    <n v="500"/>
  </r>
  <r>
    <s v="LC"/>
    <m/>
    <s v="Thebes"/>
    <n v="2"/>
    <s v="TLC2"/>
    <n v="6"/>
    <n v="5"/>
    <s v="MJ"/>
    <m/>
    <m/>
    <m/>
    <m/>
    <x v="1"/>
    <n v="500"/>
  </r>
  <r>
    <s v="LC"/>
    <m/>
    <s v="Thebes"/>
    <n v="3"/>
    <s v="TLC3"/>
    <n v="6"/>
    <n v="5"/>
    <s v="MJ"/>
    <m/>
    <m/>
    <m/>
    <m/>
    <x v="1"/>
    <n v="50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  <r>
    <m/>
    <m/>
    <m/>
    <m/>
    <m/>
    <m/>
    <m/>
    <m/>
    <m/>
    <m/>
    <m/>
    <m/>
    <x v="2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s v="HO"/>
    <s v="Greek"/>
    <n v="1"/>
    <s v="GHI1"/>
    <x v="0"/>
    <n v="10"/>
    <m/>
    <m/>
    <m/>
    <m/>
    <x v="0"/>
    <n v="1500"/>
  </r>
  <r>
    <x v="0"/>
    <s v="HO"/>
    <s v="Greek"/>
    <n v="2"/>
    <s v="GHI2"/>
    <x v="0"/>
    <n v="10"/>
    <m/>
    <m/>
    <m/>
    <m/>
    <x v="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M34:N37" firstHeaderRow="2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1"/>
        <item m="1" x="4"/>
        <item x="0"/>
        <item m="1" x="2"/>
        <item m="1" x="3"/>
        <item t="default"/>
      </items>
    </pivotField>
    <pivotField dataField="1" showAll="0"/>
  </pivotFields>
  <rowFields count="1">
    <field x="11"/>
  </rowFields>
  <rowItems count="2">
    <i>
      <x v="3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4:B38" firstHeaderRow="2" firstDataRow="2" firstDataCol="1"/>
  <pivotFields count="13">
    <pivotField axis="axisRow" showAll="0">
      <items count="10">
        <item m="1" x="1"/>
        <item m="1" x="6"/>
        <item m="1" x="5"/>
        <item x="0"/>
        <item m="1" x="4"/>
        <item m="1" x="7"/>
        <item m="1" x="2"/>
        <item m="1" x="8"/>
        <item m="1" x="3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2"/>
        <item m="1" x="4"/>
        <item m="1" x="5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">
    <i>
      <x v="3"/>
    </i>
    <i r="1">
      <x v="5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B44" firstHeaderRow="1" firstDataRow="1" firstDataCol="1"/>
  <pivotFields count="8">
    <pivotField axis="axisRow" showAll="0">
      <items count="9">
        <item x="3"/>
        <item x="1"/>
        <item x="4"/>
        <item m="1" x="5"/>
        <item x="2"/>
        <item x="0"/>
        <item m="1" x="6"/>
        <item m="1" x="7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5"/>
        <item x="3"/>
        <item x="4"/>
        <item x="0"/>
        <item x="2"/>
        <item x="1"/>
        <item t="default"/>
      </items>
    </pivotField>
    <pivotField showAll="0"/>
    <pivotField showAll="0"/>
  </pivotFields>
  <rowFields count="2">
    <field x="0"/>
    <field x="5"/>
  </rowFields>
  <rowItems count="13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2"/>
    </i>
    <i>
      <x v="4"/>
    </i>
    <i r="1">
      <x v="1"/>
    </i>
    <i>
      <x v="5"/>
    </i>
    <i r="1">
      <x v="3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N31:O36" firstHeaderRow="2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6">
        <item x="1"/>
        <item x="0"/>
        <item m="1" x="3"/>
        <item m="1" x="4"/>
        <item x="2"/>
        <item t="default"/>
      </items>
    </pivotField>
    <pivotField dataField="1" showAll="0"/>
  </pivotFields>
  <rowFields count="1">
    <field x="12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F11" sqref="F11"/>
    </sheetView>
  </sheetViews>
  <sheetFormatPr defaultColWidth="11" defaultRowHeight="15.75" x14ac:dyDescent="0.25"/>
  <cols>
    <col min="1" max="1" width="19.875" bestFit="1" customWidth="1"/>
    <col min="2" max="2" width="7.375" customWidth="1"/>
    <col min="13" max="13" width="19.875" bestFit="1" customWidth="1"/>
    <col min="14" max="14" width="7.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17</v>
      </c>
      <c r="M1" t="s">
        <v>18</v>
      </c>
    </row>
    <row r="2" spans="1:13" x14ac:dyDescent="0.25">
      <c r="A2" t="s">
        <v>11</v>
      </c>
      <c r="B2" t="s">
        <v>28</v>
      </c>
      <c r="C2" t="s">
        <v>56</v>
      </c>
      <c r="D2">
        <v>1</v>
      </c>
      <c r="E2" t="s">
        <v>57</v>
      </c>
      <c r="F2">
        <v>6</v>
      </c>
      <c r="G2">
        <v>10</v>
      </c>
      <c r="L2" t="str">
        <f t="shared" ref="L2:L3" si="0">IF(OR(RIGHT(A2)="C",A2="LN"),"Cavalry",IF(RIGHT(A2)="I","Infantry",A2))</f>
        <v>Infantry</v>
      </c>
      <c r="M2">
        <f t="shared" ref="M2:M3" si="1">IF(L2="Cavalry",G2*100,IF(L2="Infantry",G2*150,0))</f>
        <v>1500</v>
      </c>
    </row>
    <row r="3" spans="1:13" x14ac:dyDescent="0.25">
      <c r="A3" t="s">
        <v>11</v>
      </c>
      <c r="B3" t="s">
        <v>28</v>
      </c>
      <c r="C3" t="s">
        <v>56</v>
      </c>
      <c r="D3">
        <v>2</v>
      </c>
      <c r="E3" t="s">
        <v>58</v>
      </c>
      <c r="F3">
        <v>6</v>
      </c>
      <c r="G3">
        <v>10</v>
      </c>
      <c r="L3" t="str">
        <f t="shared" si="0"/>
        <v>Infantry</v>
      </c>
      <c r="M3">
        <f t="shared" si="1"/>
        <v>1500</v>
      </c>
    </row>
    <row r="4" spans="1:13" x14ac:dyDescent="0.25">
      <c r="A4" t="s">
        <v>11</v>
      </c>
      <c r="B4" t="s">
        <v>28</v>
      </c>
      <c r="C4" t="s">
        <v>56</v>
      </c>
      <c r="D4">
        <v>3</v>
      </c>
      <c r="E4" t="s">
        <v>59</v>
      </c>
      <c r="F4">
        <v>6</v>
      </c>
      <c r="G4">
        <v>10</v>
      </c>
      <c r="L4" t="str">
        <f t="shared" ref="L4:L7" si="2">IF(OR(RIGHT(A4)="C",A4="LN"),"Cavalry",IF(RIGHT(A4)="I","Infantry",A4))</f>
        <v>Infantry</v>
      </c>
      <c r="M4">
        <f t="shared" ref="M4:M7" si="3">IF(L4="Cavalry",G4*100,IF(L4="Infantry",G4*150,0))</f>
        <v>1500</v>
      </c>
    </row>
    <row r="5" spans="1:13" x14ac:dyDescent="0.25">
      <c r="A5" t="s">
        <v>11</v>
      </c>
      <c r="B5" t="s">
        <v>28</v>
      </c>
      <c r="C5" t="s">
        <v>29</v>
      </c>
      <c r="D5">
        <v>5</v>
      </c>
      <c r="E5" t="s">
        <v>30</v>
      </c>
      <c r="F5">
        <v>6</v>
      </c>
      <c r="G5">
        <v>10</v>
      </c>
      <c r="L5" t="str">
        <f t="shared" si="2"/>
        <v>Infantry</v>
      </c>
      <c r="M5">
        <f t="shared" si="3"/>
        <v>1500</v>
      </c>
    </row>
    <row r="6" spans="1:13" x14ac:dyDescent="0.25">
      <c r="A6" t="s">
        <v>11</v>
      </c>
      <c r="B6" t="s">
        <v>28</v>
      </c>
      <c r="C6" t="s">
        <v>29</v>
      </c>
      <c r="D6">
        <v>6</v>
      </c>
      <c r="E6" t="s">
        <v>31</v>
      </c>
      <c r="F6">
        <v>6</v>
      </c>
      <c r="G6">
        <v>10</v>
      </c>
      <c r="L6" t="str">
        <f t="shared" si="2"/>
        <v>Infantry</v>
      </c>
      <c r="M6">
        <f t="shared" si="3"/>
        <v>1500</v>
      </c>
    </row>
    <row r="7" spans="1:13" x14ac:dyDescent="0.25">
      <c r="A7" t="s">
        <v>11</v>
      </c>
      <c r="B7" t="s">
        <v>28</v>
      </c>
      <c r="C7" t="s">
        <v>29</v>
      </c>
      <c r="D7">
        <v>8</v>
      </c>
      <c r="E7" t="s">
        <v>60</v>
      </c>
      <c r="F7">
        <v>7</v>
      </c>
      <c r="G7">
        <v>10</v>
      </c>
      <c r="L7" t="str">
        <f t="shared" si="2"/>
        <v>Infantry</v>
      </c>
      <c r="M7">
        <f t="shared" si="3"/>
        <v>1500</v>
      </c>
    </row>
    <row r="8" spans="1:13" x14ac:dyDescent="0.25">
      <c r="A8" t="s">
        <v>11</v>
      </c>
      <c r="B8" t="s">
        <v>28</v>
      </c>
      <c r="C8" t="s">
        <v>32</v>
      </c>
      <c r="D8">
        <v>1</v>
      </c>
      <c r="E8" t="s">
        <v>33</v>
      </c>
      <c r="F8">
        <v>7</v>
      </c>
      <c r="G8">
        <v>10</v>
      </c>
      <c r="L8" t="str">
        <f t="shared" ref="L8:L9" si="4">IF(OR(RIGHT(A8)="C",A8="LN"),"Cavalry",IF(RIGHT(A8)="I","Infantry",A8))</f>
        <v>Infantry</v>
      </c>
      <c r="M8">
        <f t="shared" ref="M8:M9" si="5">IF(L8="Cavalry",G8*100,IF(L8="Infantry",G8*150,0))</f>
        <v>1500</v>
      </c>
    </row>
    <row r="9" spans="1:13" x14ac:dyDescent="0.25">
      <c r="A9" t="s">
        <v>11</v>
      </c>
      <c r="B9" t="s">
        <v>28</v>
      </c>
      <c r="C9" t="s">
        <v>32</v>
      </c>
      <c r="D9">
        <v>2</v>
      </c>
      <c r="E9" t="s">
        <v>34</v>
      </c>
      <c r="F9">
        <v>7</v>
      </c>
      <c r="G9">
        <v>10</v>
      </c>
      <c r="L9" t="str">
        <f t="shared" si="4"/>
        <v>Infantry</v>
      </c>
      <c r="M9">
        <f t="shared" si="5"/>
        <v>1500</v>
      </c>
    </row>
    <row r="10" spans="1:13" x14ac:dyDescent="0.25">
      <c r="A10" t="s">
        <v>8</v>
      </c>
      <c r="C10" t="s">
        <v>56</v>
      </c>
      <c r="D10">
        <v>1</v>
      </c>
      <c r="E10" t="s">
        <v>61</v>
      </c>
      <c r="F10">
        <v>5</v>
      </c>
      <c r="G10">
        <v>5</v>
      </c>
      <c r="H10" t="s">
        <v>35</v>
      </c>
      <c r="L10" t="str">
        <f t="shared" ref="L10:L12" si="6">IF(OR(RIGHT(A10)="C",A10="LN"),"Cavalry",IF(RIGHT(A10)="I","Infantry",A10))</f>
        <v>Cavalry</v>
      </c>
      <c r="M10">
        <f t="shared" ref="M10:M12" si="7">IF(L10="Cavalry",G10*100,IF(L10="Infantry",G10*150,0))</f>
        <v>500</v>
      </c>
    </row>
    <row r="11" spans="1:13" x14ac:dyDescent="0.25">
      <c r="A11" t="s">
        <v>8</v>
      </c>
      <c r="C11" t="s">
        <v>56</v>
      </c>
      <c r="D11">
        <v>2</v>
      </c>
      <c r="E11" t="s">
        <v>62</v>
      </c>
      <c r="F11">
        <v>5</v>
      </c>
      <c r="G11">
        <v>5</v>
      </c>
      <c r="H11" t="s">
        <v>35</v>
      </c>
      <c r="L11" t="str">
        <f t="shared" si="6"/>
        <v>Cavalry</v>
      </c>
      <c r="M11">
        <f t="shared" si="7"/>
        <v>500</v>
      </c>
    </row>
    <row r="12" spans="1:13" x14ac:dyDescent="0.25">
      <c r="L12">
        <f t="shared" si="6"/>
        <v>0</v>
      </c>
      <c r="M12">
        <f t="shared" si="7"/>
        <v>0</v>
      </c>
    </row>
    <row r="13" spans="1:13" x14ac:dyDescent="0.25">
      <c r="L13">
        <f t="shared" ref="L13:L17" si="8">IF(OR(RIGHT(A13)="C",A13="LN"),"Cavalry",IF(RIGHT(A13)="I","Infantry",A13))</f>
        <v>0</v>
      </c>
      <c r="M13">
        <f t="shared" ref="M13:M17" si="9">IF(L13="Cavalry",G13*100,IF(L13="Infantry",G13*150,0))</f>
        <v>0</v>
      </c>
    </row>
    <row r="14" spans="1:13" x14ac:dyDescent="0.25">
      <c r="L14">
        <f t="shared" si="8"/>
        <v>0</v>
      </c>
      <c r="M14">
        <f t="shared" si="9"/>
        <v>0</v>
      </c>
    </row>
    <row r="15" spans="1:13" x14ac:dyDescent="0.25">
      <c r="L15">
        <f t="shared" si="8"/>
        <v>0</v>
      </c>
      <c r="M15">
        <f t="shared" si="9"/>
        <v>0</v>
      </c>
    </row>
    <row r="16" spans="1:13" x14ac:dyDescent="0.25">
      <c r="L16">
        <f t="shared" si="8"/>
        <v>0</v>
      </c>
      <c r="M16">
        <f t="shared" si="9"/>
        <v>0</v>
      </c>
    </row>
    <row r="17" spans="1:13" x14ac:dyDescent="0.25">
      <c r="L17">
        <f t="shared" si="8"/>
        <v>0</v>
      </c>
      <c r="M17">
        <f t="shared" si="9"/>
        <v>0</v>
      </c>
    </row>
    <row r="29" spans="1:13" x14ac:dyDescent="0.25">
      <c r="A29" t="s">
        <v>19</v>
      </c>
      <c r="F29">
        <f>SUM(F2:F26)</f>
        <v>61</v>
      </c>
      <c r="G29">
        <f>SUM(G2:G26)</f>
        <v>90</v>
      </c>
      <c r="M29">
        <f>SUM(M2:M21)</f>
        <v>13000</v>
      </c>
    </row>
    <row r="34" spans="1:14" x14ac:dyDescent="0.25">
      <c r="A34" s="2" t="s">
        <v>25</v>
      </c>
      <c r="M34" s="2" t="s">
        <v>24</v>
      </c>
    </row>
    <row r="35" spans="1:14" x14ac:dyDescent="0.25">
      <c r="A35" s="2" t="s">
        <v>54</v>
      </c>
      <c r="B35" t="s">
        <v>55</v>
      </c>
      <c r="M35" s="2" t="s">
        <v>54</v>
      </c>
      <c r="N35" t="s">
        <v>55</v>
      </c>
    </row>
    <row r="36" spans="1:14" x14ac:dyDescent="0.25">
      <c r="A36" s="3" t="s">
        <v>11</v>
      </c>
      <c r="B36" s="4">
        <v>2</v>
      </c>
      <c r="M36" s="3" t="s">
        <v>22</v>
      </c>
      <c r="N36" s="4">
        <v>3000</v>
      </c>
    </row>
    <row r="37" spans="1:14" x14ac:dyDescent="0.25">
      <c r="A37" s="5">
        <v>8</v>
      </c>
      <c r="B37" s="4">
        <v>2</v>
      </c>
      <c r="M37" s="3" t="s">
        <v>26</v>
      </c>
      <c r="N37" s="4">
        <v>3000</v>
      </c>
    </row>
    <row r="38" spans="1:14" x14ac:dyDescent="0.25">
      <c r="A38" s="3" t="s">
        <v>26</v>
      </c>
      <c r="B38" s="4">
        <v>2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abSelected="1" workbookViewId="0">
      <selection activeCell="N13" sqref="N13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4" max="14" width="19.875" bestFit="1" customWidth="1"/>
    <col min="15" max="15" width="7.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16</v>
      </c>
      <c r="L1" t="s">
        <v>27</v>
      </c>
      <c r="M1" t="s">
        <v>17</v>
      </c>
      <c r="N1" t="s">
        <v>18</v>
      </c>
    </row>
    <row r="2" spans="1:14" x14ac:dyDescent="0.25">
      <c r="A2" t="s">
        <v>11</v>
      </c>
      <c r="B2" s="1" t="s">
        <v>28</v>
      </c>
      <c r="C2" s="1" t="s">
        <v>36</v>
      </c>
      <c r="D2" s="1">
        <v>1</v>
      </c>
      <c r="E2" s="1" t="s">
        <v>37</v>
      </c>
      <c r="F2" s="1">
        <v>7</v>
      </c>
      <c r="G2" s="1">
        <v>60</v>
      </c>
      <c r="H2" s="1"/>
      <c r="M2" t="str">
        <f t="shared" ref="M2:M3" si="0">IF(OR(RIGHT(A2)="C",A2="LN"),"Cavalry",IF(OR(RIGHT(A2)="I",A2="PH",A2="LP"),"Infantry",A2))</f>
        <v>Infantry</v>
      </c>
      <c r="N2">
        <f t="shared" ref="N2:N3" si="1">IF(M2="Cavalry",G2*100,IF(M2="Infantry",G2*150,0))</f>
        <v>9000</v>
      </c>
    </row>
    <row r="3" spans="1:14" x14ac:dyDescent="0.25">
      <c r="A3" t="s">
        <v>11</v>
      </c>
      <c r="B3" s="1" t="s">
        <v>28</v>
      </c>
      <c r="C3" s="1" t="s">
        <v>36</v>
      </c>
      <c r="D3" s="1">
        <v>2</v>
      </c>
      <c r="E3" s="1" t="s">
        <v>38</v>
      </c>
      <c r="F3" s="1">
        <v>6</v>
      </c>
      <c r="G3" s="1">
        <v>10</v>
      </c>
      <c r="H3" s="1"/>
      <c r="M3" t="str">
        <f t="shared" si="0"/>
        <v>Infantry</v>
      </c>
      <c r="N3">
        <f t="shared" si="1"/>
        <v>1500</v>
      </c>
    </row>
    <row r="4" spans="1:14" x14ac:dyDescent="0.25">
      <c r="A4" t="s">
        <v>11</v>
      </c>
      <c r="B4" s="1" t="s">
        <v>28</v>
      </c>
      <c r="C4" s="1" t="s">
        <v>36</v>
      </c>
      <c r="D4" s="1">
        <v>3</v>
      </c>
      <c r="E4" s="1" t="s">
        <v>39</v>
      </c>
      <c r="F4" s="1">
        <v>6</v>
      </c>
      <c r="G4" s="1">
        <v>10</v>
      </c>
      <c r="H4" s="1"/>
      <c r="M4" t="str">
        <f t="shared" ref="M4:M5" si="2">IF(OR(RIGHT(A4)="C",A4="LN"),"Cavalry",IF(OR(RIGHT(A4)="I",A4="PH",A4="LP"),"Infantry",A4))</f>
        <v>Infantry</v>
      </c>
      <c r="N4">
        <f t="shared" ref="N4:N5" si="3">IF(M4="Cavalry",G4*100,IF(M4="Infantry",G4*150,0))</f>
        <v>1500</v>
      </c>
    </row>
    <row r="5" spans="1:14" x14ac:dyDescent="0.25">
      <c r="A5" t="s">
        <v>11</v>
      </c>
      <c r="B5" s="1" t="s">
        <v>28</v>
      </c>
      <c r="C5" s="1" t="s">
        <v>36</v>
      </c>
      <c r="D5" s="1">
        <v>4</v>
      </c>
      <c r="E5" s="1" t="s">
        <v>40</v>
      </c>
      <c r="F5" s="1">
        <v>6</v>
      </c>
      <c r="G5" s="1">
        <v>10</v>
      </c>
      <c r="H5" s="1"/>
      <c r="M5" t="str">
        <f t="shared" si="2"/>
        <v>Infantry</v>
      </c>
      <c r="N5">
        <f t="shared" si="3"/>
        <v>1500</v>
      </c>
    </row>
    <row r="6" spans="1:14" x14ac:dyDescent="0.25">
      <c r="A6" t="s">
        <v>11</v>
      </c>
      <c r="B6" s="1" t="s">
        <v>28</v>
      </c>
      <c r="C6" s="1" t="s">
        <v>36</v>
      </c>
      <c r="D6" s="1">
        <v>5</v>
      </c>
      <c r="E6" s="1" t="s">
        <v>41</v>
      </c>
      <c r="F6" s="1">
        <v>6</v>
      </c>
      <c r="G6" s="1">
        <v>10</v>
      </c>
      <c r="H6" s="1"/>
      <c r="M6" t="str">
        <f t="shared" ref="M6:M14" si="4">IF(OR(RIGHT(A6)="C",A6="LN"),"Cavalry",IF(OR(RIGHT(A6)="I",A6="PH",A6="LP"),"Infantry",A6))</f>
        <v>Infantry</v>
      </c>
      <c r="N6">
        <f t="shared" ref="N6:N14" si="5">IF(M6="Cavalry",G6*100,IF(M6="Infantry",G6*150,0))</f>
        <v>1500</v>
      </c>
    </row>
    <row r="7" spans="1:14" x14ac:dyDescent="0.25">
      <c r="A7" t="s">
        <v>11</v>
      </c>
      <c r="B7" s="1" t="s">
        <v>28</v>
      </c>
      <c r="C7" s="1" t="s">
        <v>63</v>
      </c>
      <c r="D7" s="1">
        <v>1</v>
      </c>
      <c r="E7" s="1" t="s">
        <v>64</v>
      </c>
      <c r="F7" s="1">
        <v>7</v>
      </c>
      <c r="G7" s="1">
        <v>10</v>
      </c>
      <c r="H7" s="1"/>
      <c r="M7" t="str">
        <f t="shared" si="4"/>
        <v>Infantry</v>
      </c>
      <c r="N7">
        <f t="shared" si="5"/>
        <v>1500</v>
      </c>
    </row>
    <row r="8" spans="1:14" x14ac:dyDescent="0.25">
      <c r="A8" t="s">
        <v>11</v>
      </c>
      <c r="B8" s="1" t="s">
        <v>28</v>
      </c>
      <c r="C8" s="1" t="s">
        <v>63</v>
      </c>
      <c r="D8" s="1">
        <v>2</v>
      </c>
      <c r="E8" s="1" t="s">
        <v>65</v>
      </c>
      <c r="F8" s="1">
        <v>7</v>
      </c>
      <c r="G8" s="1">
        <v>10</v>
      </c>
      <c r="H8" s="1"/>
      <c r="M8" t="str">
        <f t="shared" ref="M8" si="6">IF(OR(RIGHT(A8)="C",A8="LN"),"Cavalry",IF(OR(RIGHT(A8)="I",A8="PH",A8="LP"),"Infantry",A8))</f>
        <v>Infantry</v>
      </c>
      <c r="N8">
        <f t="shared" ref="N8" si="7">IF(M8="Cavalry",G8*100,IF(M8="Infantry",G8*150,0))</f>
        <v>1500</v>
      </c>
    </row>
    <row r="9" spans="1:14" x14ac:dyDescent="0.25">
      <c r="A9" t="s">
        <v>15</v>
      </c>
      <c r="C9" s="1" t="s">
        <v>66</v>
      </c>
      <c r="D9" s="1">
        <v>1</v>
      </c>
      <c r="E9" s="1" t="s">
        <v>42</v>
      </c>
      <c r="F9" s="1">
        <v>5</v>
      </c>
      <c r="G9" s="1">
        <v>5</v>
      </c>
      <c r="H9" s="1" t="s">
        <v>9</v>
      </c>
      <c r="M9" t="str">
        <f t="shared" si="4"/>
        <v>Infantry</v>
      </c>
      <c r="N9">
        <f t="shared" si="5"/>
        <v>750</v>
      </c>
    </row>
    <row r="10" spans="1:14" x14ac:dyDescent="0.25">
      <c r="A10" t="s">
        <v>15</v>
      </c>
      <c r="C10" s="1" t="s">
        <v>66</v>
      </c>
      <c r="D10" s="1">
        <v>2</v>
      </c>
      <c r="E10" s="1" t="s">
        <v>43</v>
      </c>
      <c r="F10" s="1">
        <v>5</v>
      </c>
      <c r="G10" s="1">
        <v>5</v>
      </c>
      <c r="H10" s="1" t="s">
        <v>9</v>
      </c>
      <c r="M10" t="str">
        <f t="shared" ref="M10:M12" si="8">IF(OR(RIGHT(A10)="C",A10="LN"),"Cavalry",IF(OR(RIGHT(A10)="I",A10="PH",A10="LP"),"Infantry",A10))</f>
        <v>Infantry</v>
      </c>
      <c r="N10">
        <f t="shared" ref="N10:N12" si="9">IF(M10="Cavalry",G10*100,IF(M10="Infantry",G10*150,0))</f>
        <v>750</v>
      </c>
    </row>
    <row r="11" spans="1:14" x14ac:dyDescent="0.25">
      <c r="A11" t="s">
        <v>15</v>
      </c>
      <c r="C11" s="1" t="s">
        <v>66</v>
      </c>
      <c r="D11" s="1">
        <v>3</v>
      </c>
      <c r="E11" s="1" t="s">
        <v>44</v>
      </c>
      <c r="F11" s="1">
        <v>5</v>
      </c>
      <c r="G11" s="1">
        <v>5</v>
      </c>
      <c r="H11" s="1" t="s">
        <v>9</v>
      </c>
      <c r="M11" t="str">
        <f t="shared" si="8"/>
        <v>Infantry</v>
      </c>
      <c r="N11">
        <f t="shared" si="9"/>
        <v>750</v>
      </c>
    </row>
    <row r="12" spans="1:14" x14ac:dyDescent="0.25">
      <c r="A12" t="s">
        <v>15</v>
      </c>
      <c r="C12" s="1" t="s">
        <v>66</v>
      </c>
      <c r="D12" s="1">
        <v>4</v>
      </c>
      <c r="E12" s="1" t="s">
        <v>67</v>
      </c>
      <c r="F12" s="1">
        <v>5</v>
      </c>
      <c r="G12" s="1">
        <v>5</v>
      </c>
      <c r="H12" s="1" t="s">
        <v>9</v>
      </c>
      <c r="M12" t="str">
        <f t="shared" si="8"/>
        <v>Infantry</v>
      </c>
      <c r="N12">
        <f t="shared" si="9"/>
        <v>750</v>
      </c>
    </row>
    <row r="13" spans="1:14" x14ac:dyDescent="0.25">
      <c r="A13" t="s">
        <v>8</v>
      </c>
      <c r="C13" s="1" t="s">
        <v>36</v>
      </c>
      <c r="D13" s="1">
        <v>1</v>
      </c>
      <c r="E13" s="1" t="s">
        <v>45</v>
      </c>
      <c r="F13" s="1">
        <v>6</v>
      </c>
      <c r="G13" s="1">
        <v>5</v>
      </c>
      <c r="H13" s="1" t="s">
        <v>35</v>
      </c>
      <c r="M13" t="str">
        <f t="shared" si="4"/>
        <v>Cavalry</v>
      </c>
      <c r="N13">
        <f t="shared" si="5"/>
        <v>500</v>
      </c>
    </row>
    <row r="14" spans="1:14" x14ac:dyDescent="0.25">
      <c r="A14" t="s">
        <v>8</v>
      </c>
      <c r="C14" s="1" t="s">
        <v>36</v>
      </c>
      <c r="D14" s="1">
        <v>2</v>
      </c>
      <c r="E14" s="1" t="s">
        <v>46</v>
      </c>
      <c r="F14" s="1">
        <v>6</v>
      </c>
      <c r="G14" s="1">
        <v>5</v>
      </c>
      <c r="H14" s="1" t="s">
        <v>35</v>
      </c>
      <c r="M14" t="str">
        <f t="shared" si="4"/>
        <v>Cavalry</v>
      </c>
      <c r="N14">
        <f t="shared" si="5"/>
        <v>500</v>
      </c>
    </row>
    <row r="15" spans="1:14" x14ac:dyDescent="0.25">
      <c r="A15" t="s">
        <v>8</v>
      </c>
      <c r="C15" s="1" t="s">
        <v>36</v>
      </c>
      <c r="D15" s="1">
        <v>3</v>
      </c>
      <c r="E15" s="1" t="s">
        <v>47</v>
      </c>
      <c r="F15" s="1">
        <v>6</v>
      </c>
      <c r="G15" s="1">
        <v>5</v>
      </c>
      <c r="H15" s="1" t="s">
        <v>35</v>
      </c>
      <c r="M15" t="str">
        <f t="shared" ref="M15:M24" si="10">IF(OR(RIGHT(A15)="C",A15="LN"),"Cavalry",IF(OR(RIGHT(A15)="I",A15="PH",A15="LP"),"Infantry",A15))</f>
        <v>Cavalry</v>
      </c>
      <c r="N15">
        <f t="shared" ref="N15:N24" si="11">IF(M15="Cavalry",G15*100,IF(M15="Infantry",G15*150,0))</f>
        <v>500</v>
      </c>
    </row>
    <row r="16" spans="1:14" x14ac:dyDescent="0.25">
      <c r="B16" s="1"/>
      <c r="C16" s="1"/>
      <c r="D16" s="1"/>
      <c r="E16" s="1"/>
      <c r="F16" s="1"/>
      <c r="G16" s="1"/>
      <c r="H16" s="1"/>
      <c r="M16">
        <f t="shared" si="10"/>
        <v>0</v>
      </c>
      <c r="N16">
        <f t="shared" si="11"/>
        <v>0</v>
      </c>
    </row>
    <row r="17" spans="1:15" x14ac:dyDescent="0.25">
      <c r="B17" s="1"/>
      <c r="C17" s="1"/>
      <c r="D17" s="1"/>
      <c r="E17" s="1"/>
      <c r="F17" s="1"/>
      <c r="G17" s="1"/>
      <c r="H17" s="1"/>
      <c r="M17">
        <f t="shared" si="10"/>
        <v>0</v>
      </c>
      <c r="N17">
        <f t="shared" si="11"/>
        <v>0</v>
      </c>
    </row>
    <row r="18" spans="1:15" x14ac:dyDescent="0.25">
      <c r="B18" s="1"/>
      <c r="C18" s="1"/>
      <c r="D18" s="1"/>
      <c r="E18" s="1"/>
      <c r="F18" s="1"/>
      <c r="G18" s="1"/>
      <c r="H18" s="1"/>
      <c r="M18">
        <f t="shared" si="10"/>
        <v>0</v>
      </c>
      <c r="N18">
        <f t="shared" si="11"/>
        <v>0</v>
      </c>
    </row>
    <row r="19" spans="1:15" x14ac:dyDescent="0.25">
      <c r="B19" s="1"/>
      <c r="C19" s="1"/>
      <c r="D19" s="1"/>
      <c r="E19" s="1"/>
      <c r="F19" s="1"/>
      <c r="G19" s="1"/>
      <c r="H19" s="1"/>
      <c r="M19">
        <f t="shared" si="10"/>
        <v>0</v>
      </c>
      <c r="N19">
        <f t="shared" si="11"/>
        <v>0</v>
      </c>
    </row>
    <row r="20" spans="1:15" x14ac:dyDescent="0.25">
      <c r="C20" s="1"/>
      <c r="D20" s="1"/>
      <c r="E20" s="1"/>
      <c r="F20" s="1"/>
      <c r="G20" s="1"/>
      <c r="H20" s="1"/>
      <c r="M20">
        <f t="shared" si="10"/>
        <v>0</v>
      </c>
      <c r="N20">
        <f t="shared" si="11"/>
        <v>0</v>
      </c>
    </row>
    <row r="21" spans="1:15" x14ac:dyDescent="0.25">
      <c r="C21" s="1"/>
      <c r="D21" s="1"/>
      <c r="E21" s="1"/>
      <c r="F21" s="1"/>
      <c r="G21" s="1"/>
      <c r="H21" s="1"/>
      <c r="M21">
        <f t="shared" ref="M21" si="12">IF(OR(RIGHT(A21)="C",A21="LN"),"Cavalry",IF(OR(RIGHT(A21)="I",A21="PH",A21="LP"),"Infantry",A21))</f>
        <v>0</v>
      </c>
      <c r="N21">
        <f t="shared" ref="N21" si="13">IF(M21="Cavalry",G21*100,IF(M21="Infantry",G21*150,0))</f>
        <v>0</v>
      </c>
    </row>
    <row r="22" spans="1:15" x14ac:dyDescent="0.25">
      <c r="C22" s="1"/>
      <c r="E22" s="1"/>
      <c r="F22" s="1"/>
      <c r="G22" s="1"/>
      <c r="H22" s="1"/>
      <c r="M22">
        <f t="shared" si="10"/>
        <v>0</v>
      </c>
      <c r="N22">
        <f t="shared" si="11"/>
        <v>0</v>
      </c>
    </row>
    <row r="23" spans="1:15" x14ac:dyDescent="0.25">
      <c r="C23" s="1"/>
      <c r="D23" s="1"/>
      <c r="E23" s="1"/>
      <c r="F23" s="1"/>
      <c r="G23" s="1"/>
      <c r="H23" s="1"/>
      <c r="M23">
        <f t="shared" si="10"/>
        <v>0</v>
      </c>
      <c r="N23">
        <f t="shared" si="11"/>
        <v>0</v>
      </c>
    </row>
    <row r="24" spans="1:15" x14ac:dyDescent="0.25">
      <c r="C24" s="1"/>
      <c r="D24" s="1"/>
      <c r="E24" s="1"/>
      <c r="F24" s="1"/>
      <c r="G24" s="1"/>
      <c r="H24" s="1"/>
      <c r="M24">
        <f t="shared" si="10"/>
        <v>0</v>
      </c>
      <c r="N24">
        <f t="shared" si="11"/>
        <v>0</v>
      </c>
    </row>
    <row r="25" spans="1:15" x14ac:dyDescent="0.25">
      <c r="C25" s="1"/>
      <c r="D25" s="1"/>
      <c r="E25" s="1"/>
      <c r="F25" s="1"/>
      <c r="G25" s="1"/>
      <c r="H25" s="1"/>
      <c r="M25">
        <f t="shared" ref="M25:M26" si="14">IF(OR(RIGHT(A25)="C",A25="LN"),"Cavalry",IF(OR(RIGHT(A25)="I",A25="PH",A25="LP"),"Infantry",A25))</f>
        <v>0</v>
      </c>
      <c r="N25">
        <f t="shared" ref="N25:N26" si="15">IF(M25="Cavalry",G25*100,IF(M25="Infantry",G25*150,0))</f>
        <v>0</v>
      </c>
    </row>
    <row r="26" spans="1:15" x14ac:dyDescent="0.25">
      <c r="C26" s="1"/>
      <c r="D26" s="1"/>
      <c r="E26" s="1"/>
      <c r="F26" s="1"/>
      <c r="G26" s="1"/>
      <c r="H26" s="1"/>
      <c r="M26">
        <f t="shared" si="14"/>
        <v>0</v>
      </c>
      <c r="N26">
        <f t="shared" si="15"/>
        <v>0</v>
      </c>
    </row>
    <row r="28" spans="1:15" x14ac:dyDescent="0.25">
      <c r="A28" t="s">
        <v>26</v>
      </c>
      <c r="F28">
        <f>SUM(F2:F24)</f>
        <v>83</v>
      </c>
      <c r="G28">
        <f>SUM(G2:G24)</f>
        <v>155</v>
      </c>
      <c r="N28">
        <f>SUM(N2:N24)</f>
        <v>22500</v>
      </c>
    </row>
    <row r="31" spans="1:15" x14ac:dyDescent="0.25">
      <c r="A31" s="2" t="s">
        <v>20</v>
      </c>
      <c r="B31" t="s">
        <v>25</v>
      </c>
      <c r="N31" s="2" t="s">
        <v>24</v>
      </c>
    </row>
    <row r="32" spans="1:15" x14ac:dyDescent="0.25">
      <c r="A32" s="3" t="s">
        <v>10</v>
      </c>
      <c r="B32" s="4">
        <v>5</v>
      </c>
      <c r="N32" s="2" t="s">
        <v>54</v>
      </c>
      <c r="O32" t="s">
        <v>55</v>
      </c>
    </row>
    <row r="33" spans="1:15" x14ac:dyDescent="0.25">
      <c r="A33" s="5">
        <v>8</v>
      </c>
      <c r="B33" s="4">
        <v>4</v>
      </c>
      <c r="N33" s="3" t="s">
        <v>21</v>
      </c>
      <c r="O33" s="4">
        <v>1500</v>
      </c>
    </row>
    <row r="34" spans="1:15" x14ac:dyDescent="0.25">
      <c r="A34" s="5">
        <v>9</v>
      </c>
      <c r="B34" s="4">
        <v>1</v>
      </c>
      <c r="N34" s="3" t="s">
        <v>22</v>
      </c>
      <c r="O34" s="4">
        <v>17550</v>
      </c>
    </row>
    <row r="35" spans="1:15" x14ac:dyDescent="0.25">
      <c r="A35" s="3" t="s">
        <v>11</v>
      </c>
      <c r="B35" s="4">
        <v>3</v>
      </c>
      <c r="N35" s="3">
        <v>0</v>
      </c>
      <c r="O35" s="4">
        <v>0</v>
      </c>
    </row>
    <row r="36" spans="1:15" x14ac:dyDescent="0.25">
      <c r="A36" s="5">
        <v>8</v>
      </c>
      <c r="B36" s="4">
        <v>2</v>
      </c>
      <c r="N36" s="3" t="s">
        <v>26</v>
      </c>
      <c r="O36" s="4">
        <v>19050</v>
      </c>
    </row>
    <row r="37" spans="1:15" x14ac:dyDescent="0.25">
      <c r="A37" s="5">
        <v>9</v>
      </c>
      <c r="B37" s="4">
        <v>1</v>
      </c>
    </row>
    <row r="38" spans="1:15" x14ac:dyDescent="0.25">
      <c r="A38" s="3" t="s">
        <v>8</v>
      </c>
      <c r="B38" s="4">
        <v>1</v>
      </c>
    </row>
    <row r="39" spans="1:15" x14ac:dyDescent="0.25">
      <c r="A39" s="5">
        <v>6</v>
      </c>
      <c r="B39" s="4">
        <v>1</v>
      </c>
    </row>
    <row r="40" spans="1:15" x14ac:dyDescent="0.25">
      <c r="A40" s="3" t="s">
        <v>15</v>
      </c>
      <c r="B40" s="4">
        <v>5</v>
      </c>
    </row>
    <row r="41" spans="1:15" x14ac:dyDescent="0.25">
      <c r="A41" s="5">
        <v>5</v>
      </c>
      <c r="B41" s="4">
        <v>5</v>
      </c>
    </row>
    <row r="42" spans="1:15" x14ac:dyDescent="0.25">
      <c r="A42" s="3" t="s">
        <v>12</v>
      </c>
      <c r="B42" s="4">
        <v>12</v>
      </c>
    </row>
    <row r="43" spans="1:15" x14ac:dyDescent="0.25">
      <c r="A43" s="5">
        <v>7</v>
      </c>
      <c r="B43" s="4">
        <v>12</v>
      </c>
    </row>
    <row r="44" spans="1:15" x14ac:dyDescent="0.25">
      <c r="A44" s="3" t="s">
        <v>23</v>
      </c>
      <c r="B44" s="4">
        <v>26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A3" sqref="A3:D3"/>
    </sheetView>
  </sheetViews>
  <sheetFormatPr defaultColWidth="8.875" defaultRowHeight="15.75" x14ac:dyDescent="0.25"/>
  <sheetData>
    <row r="1" spans="1:4" x14ac:dyDescent="0.25">
      <c r="A1" t="s">
        <v>52</v>
      </c>
      <c r="B1" t="s">
        <v>53</v>
      </c>
      <c r="C1">
        <v>3</v>
      </c>
      <c r="D1">
        <v>5</v>
      </c>
    </row>
    <row r="2" spans="1:4" x14ac:dyDescent="0.25">
      <c r="A2" t="s">
        <v>48</v>
      </c>
      <c r="B2" t="s">
        <v>49</v>
      </c>
      <c r="C2">
        <v>7</v>
      </c>
      <c r="D2">
        <v>8</v>
      </c>
    </row>
    <row r="3" spans="1:4" x14ac:dyDescent="0.25">
      <c r="A3" t="s">
        <v>50</v>
      </c>
      <c r="B3" t="s">
        <v>51</v>
      </c>
      <c r="C3">
        <v>4</v>
      </c>
      <c r="D3">
        <v>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Spartan</vt:lpstr>
      <vt:lpstr>Theban</vt:lpstr>
      <vt:lpstr>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2022-01-04T13:13:19Z</dcterms:modified>
</cp:coreProperties>
</file>