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CrocusFields\"/>
    </mc:Choice>
  </mc:AlternateContent>
  <xr:revisionPtr revIDLastSave="0" documentId="13_ncr:1_{DDB91C4F-8344-4018-84AE-D173F53D19AA}" xr6:coauthVersionLast="46" xr6:coauthVersionMax="46" xr10:uidLastSave="{00000000-0000-0000-0000-000000000000}"/>
  <bookViews>
    <workbookView xWindow="-15240" yWindow="-16320" windowWidth="29040" windowHeight="15840" tabRatio="500" activeTab="2" xr2:uid="{00000000-000D-0000-FFFF-FFFF00000000}"/>
  </bookViews>
  <sheets>
    <sheet name="Macedonian" sheetId="1" r:id="rId1"/>
    <sheet name="Phocian" sheetId="2" r:id="rId2"/>
    <sheet name="Leaders" sheetId="3" r:id="rId3"/>
  </sheets>
  <calcPr calcId="191029" concurrentCalc="0"/>
  <pivotCaches>
    <pivotCache cacheId="0" r:id="rId4"/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2" l="1"/>
  <c r="N37" i="2"/>
  <c r="M36" i="2"/>
  <c r="N36" i="2"/>
  <c r="M33" i="2"/>
  <c r="N33" i="2"/>
  <c r="M34" i="2"/>
  <c r="N34" i="2"/>
  <c r="M35" i="2"/>
  <c r="N35" i="2"/>
  <c r="M32" i="2"/>
  <c r="N32" i="2"/>
  <c r="M30" i="2"/>
  <c r="N30" i="2"/>
  <c r="M31" i="2"/>
  <c r="N31" i="2"/>
  <c r="M29" i="2"/>
  <c r="N29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18" i="2"/>
  <c r="N18" i="2"/>
  <c r="M19" i="2"/>
  <c r="N19" i="2"/>
  <c r="M20" i="2"/>
  <c r="N20" i="2"/>
  <c r="M16" i="2"/>
  <c r="N16" i="2"/>
  <c r="M15" i="2"/>
  <c r="N15" i="2"/>
  <c r="M14" i="2"/>
  <c r="N14" i="2"/>
  <c r="M13" i="2"/>
  <c r="N13" i="2"/>
  <c r="M11" i="2"/>
  <c r="N11" i="2"/>
  <c r="M12" i="2"/>
  <c r="N12" i="2"/>
  <c r="M10" i="2"/>
  <c r="N10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L33" i="1"/>
  <c r="M33" i="1"/>
  <c r="L34" i="1"/>
  <c r="M34" i="1"/>
  <c r="L35" i="1"/>
  <c r="M35" i="1"/>
  <c r="G37" i="1"/>
  <c r="L32" i="1"/>
  <c r="M32" i="1"/>
  <c r="L2" i="1"/>
  <c r="M2" i="1"/>
  <c r="L14" i="1"/>
  <c r="M14" i="1"/>
  <c r="L19" i="1"/>
  <c r="M19" i="1"/>
  <c r="L25" i="1"/>
  <c r="M25" i="1"/>
  <c r="L27" i="1"/>
  <c r="M27" i="1"/>
  <c r="L30" i="1"/>
  <c r="M30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5" i="1"/>
  <c r="M15" i="1"/>
  <c r="L16" i="1"/>
  <c r="M16" i="1"/>
  <c r="L17" i="1"/>
  <c r="M17" i="1"/>
  <c r="L18" i="1"/>
  <c r="M18" i="1"/>
  <c r="L20" i="1"/>
  <c r="M20" i="1"/>
  <c r="L21" i="1"/>
  <c r="M21" i="1"/>
  <c r="L22" i="1"/>
  <c r="M22" i="1"/>
  <c r="L23" i="1"/>
  <c r="M23" i="1"/>
  <c r="L24" i="1"/>
  <c r="M24" i="1"/>
  <c r="L26" i="1"/>
  <c r="M26" i="1"/>
  <c r="L28" i="1"/>
  <c r="M28" i="1"/>
  <c r="L29" i="1"/>
  <c r="M29" i="1"/>
  <c r="L31" i="1"/>
  <c r="M31" i="1"/>
  <c r="M37" i="1"/>
  <c r="F37" i="1"/>
  <c r="G39" i="2"/>
  <c r="F39" i="2"/>
  <c r="M17" i="2"/>
  <c r="N17" i="2"/>
  <c r="M21" i="2"/>
  <c r="N21" i="2"/>
  <c r="M2" i="2"/>
  <c r="N2" i="2"/>
  <c r="N39" i="2"/>
</calcChain>
</file>

<file path=xl/sharedStrings.xml><?xml version="1.0" encoding="utf-8"?>
<sst xmlns="http://schemas.openxmlformats.org/spreadsheetml/2006/main" count="322" uniqueCount="145">
  <si>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</si>
  <si>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</si>
  <si>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</si>
  <si>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</si>
  <si>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</si>
  <si>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</si>
  <si>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</si>
  <si>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</si>
  <si>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</si>
  <si>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</si>
  <si>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HC</t>
  </si>
  <si>
    <t>HI</t>
  </si>
  <si>
    <t>PH</t>
  </si>
  <si>
    <t>Hits</t>
  </si>
  <si>
    <t>State</t>
  </si>
  <si>
    <t>LP</t>
  </si>
  <si>
    <t>MissileStatus</t>
  </si>
  <si>
    <t>Unit global type</t>
  </si>
  <si>
    <t>Nb mens</t>
  </si>
  <si>
    <t>Totals</t>
  </si>
  <si>
    <t>Cavalry</t>
  </si>
  <si>
    <t>Infantry</t>
  </si>
  <si>
    <t>Sum of Nb mens</t>
  </si>
  <si>
    <t>Count of Unit code</t>
  </si>
  <si>
    <t>Total</t>
  </si>
  <si>
    <t>StackedOn</t>
  </si>
  <si>
    <t>HO</t>
  </si>
  <si>
    <t>GHI1</t>
  </si>
  <si>
    <t>GHI2</t>
  </si>
  <si>
    <t>GHI3</t>
  </si>
  <si>
    <t>Étiquettes de lignes</t>
  </si>
  <si>
    <t>Somme</t>
  </si>
  <si>
    <t>MI</t>
  </si>
  <si>
    <t>LI</t>
  </si>
  <si>
    <t>Illyria</t>
  </si>
  <si>
    <t>SK</t>
  </si>
  <si>
    <t>(vide)</t>
  </si>
  <si>
    <t>PAR</t>
  </si>
  <si>
    <t>Parmenion</t>
  </si>
  <si>
    <t>Philip</t>
  </si>
  <si>
    <t>PHI</t>
  </si>
  <si>
    <t>PH1</t>
  </si>
  <si>
    <t>PH2</t>
  </si>
  <si>
    <t>PH3</t>
  </si>
  <si>
    <t>PH4</t>
  </si>
  <si>
    <t>PH5</t>
  </si>
  <si>
    <t>MLI1</t>
  </si>
  <si>
    <t>MLI2</t>
  </si>
  <si>
    <t>MLI3</t>
  </si>
  <si>
    <t>MLI4</t>
  </si>
  <si>
    <t>S</t>
  </si>
  <si>
    <t>Companion</t>
  </si>
  <si>
    <t>ANT</t>
  </si>
  <si>
    <t>Antipater</t>
  </si>
  <si>
    <t>Macedonian</t>
  </si>
  <si>
    <t>PH6</t>
  </si>
  <si>
    <t>PH7</t>
  </si>
  <si>
    <t>PH8</t>
  </si>
  <si>
    <t>PH9</t>
  </si>
  <si>
    <t>PH10</t>
  </si>
  <si>
    <t>PH11</t>
  </si>
  <si>
    <t>PH12</t>
  </si>
  <si>
    <t>Hypaspists</t>
  </si>
  <si>
    <t>HHI1</t>
  </si>
  <si>
    <t>HHI2</t>
  </si>
  <si>
    <t>Greek allies</t>
  </si>
  <si>
    <t>Thracian</t>
  </si>
  <si>
    <t>TLP1</t>
  </si>
  <si>
    <t>TLP2</t>
  </si>
  <si>
    <t>TLP3</t>
  </si>
  <si>
    <t>TLP4</t>
  </si>
  <si>
    <t>TLP5</t>
  </si>
  <si>
    <t>TLP6</t>
  </si>
  <si>
    <t>CHC1</t>
  </si>
  <si>
    <t>CHC2</t>
  </si>
  <si>
    <t>Thessaly</t>
  </si>
  <si>
    <t>THC1</t>
  </si>
  <si>
    <t>THC2</t>
  </si>
  <si>
    <t>THC3</t>
  </si>
  <si>
    <t>GLC</t>
  </si>
  <si>
    <t>TLC</t>
  </si>
  <si>
    <t>SKp</t>
  </si>
  <si>
    <t>Agrianian</t>
  </si>
  <si>
    <t>Ag1</t>
  </si>
  <si>
    <t>Ag2</t>
  </si>
  <si>
    <t>Cretan</t>
  </si>
  <si>
    <t>SK1</t>
  </si>
  <si>
    <t>A</t>
  </si>
  <si>
    <t>SK2</t>
  </si>
  <si>
    <t>ONO</t>
  </si>
  <si>
    <t>Onomarchus</t>
  </si>
  <si>
    <t>PHA</t>
  </si>
  <si>
    <t>Phallylus</t>
  </si>
  <si>
    <t>LYC</t>
  </si>
  <si>
    <t>Lycophron</t>
  </si>
  <si>
    <t>MNA</t>
  </si>
  <si>
    <t>Mnasseas</t>
  </si>
  <si>
    <t>Row Labels</t>
  </si>
  <si>
    <t>Grand Total</t>
  </si>
  <si>
    <t>Greek</t>
  </si>
  <si>
    <t>GAHI1</t>
  </si>
  <si>
    <t>GAHI2</t>
  </si>
  <si>
    <t>GAHI3</t>
  </si>
  <si>
    <t>GHI4</t>
  </si>
  <si>
    <t>GHI5</t>
  </si>
  <si>
    <t>GHI6</t>
  </si>
  <si>
    <t>GHI7</t>
  </si>
  <si>
    <t>GHI8</t>
  </si>
  <si>
    <t>Argos</t>
  </si>
  <si>
    <t>AHI1</t>
  </si>
  <si>
    <t>AHI2</t>
  </si>
  <si>
    <t>AHI3</t>
  </si>
  <si>
    <t>Greek merc</t>
  </si>
  <si>
    <t>MHI1</t>
  </si>
  <si>
    <t>MHI2</t>
  </si>
  <si>
    <t>MLP1</t>
  </si>
  <si>
    <t>MLP2</t>
  </si>
  <si>
    <t>Mercenary</t>
  </si>
  <si>
    <t>MMI1</t>
  </si>
  <si>
    <t>MMI2</t>
  </si>
  <si>
    <t>MMI3</t>
  </si>
  <si>
    <t>MMI4</t>
  </si>
  <si>
    <t>MLI5</t>
  </si>
  <si>
    <t>MLI6</t>
  </si>
  <si>
    <t>MLI7</t>
  </si>
  <si>
    <t>MLI8</t>
  </si>
  <si>
    <t>Rhodian</t>
  </si>
  <si>
    <t>RSK1</t>
  </si>
  <si>
    <t>RSK2</t>
  </si>
  <si>
    <t>RSK3</t>
  </si>
  <si>
    <t>Susian</t>
  </si>
  <si>
    <t>SSK1</t>
  </si>
  <si>
    <t>SSK2</t>
  </si>
  <si>
    <t>SSK3</t>
  </si>
  <si>
    <t>SSK4</t>
  </si>
  <si>
    <t>LN</t>
  </si>
  <si>
    <t>MLN</t>
  </si>
  <si>
    <t>Allied Greeks</t>
  </si>
  <si>
    <t>ALN</t>
  </si>
  <si>
    <t>Code</t>
  </si>
  <si>
    <t>Name</t>
  </si>
  <si>
    <t>Initiative</t>
  </si>
  <si>
    <t>Range</t>
  </si>
  <si>
    <t>Combat</t>
  </si>
  <si>
    <t>Charisma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</si>
</sst>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t Kloetzer" refreshedDate="44570.632029166663" createdVersion="6" refreshedVersion="4" minRefreshableVersion="3" recordCount="21" xr:uid="{00000000-000A-0000-FFFF-FFFF11000000}">
  <cacheSource type="worksheet">
    <worksheetSource ref="A1:H37" sheet="Phocian"/>
  </cacheSource>
  <cacheFields count="8">
    <cacheField name="Kind" numFmtId="0">
      <sharedItems containsBlank="1" count="11">
        <s v="HI"/>
        <s v="MI"/>
        <s v="LI"/>
        <s v="SK"/>
        <s v="LC"/>
        <m/>
        <s v="PH" u="1"/>
        <s v="LN" u="1"/>
        <s v="LP" u="1"/>
        <s v="HC" u="1"/>
        <s v="SKp" u="1"/>
      </sharedItems>
    </cacheField>
    <cacheField name="Subclass" numFmtId="0">
      <sharedItems containsBlank="1"/>
    </cacheField>
    <cacheField name="Origin" numFmtId="0">
      <sharedItems containsBlank="1"/>
    </cacheField>
    <cacheField name="Number" numFmtId="0">
      <sharedItems containsString="0" containsBlank="1" containsNumber="1" containsInteger="1" minValue="1" maxValue="4"/>
    </cacheField>
    <cacheField name="Unit code" numFmtId="0">
      <sharedItems containsBlank="1"/>
    </cacheField>
    <cacheField name="TQ" numFmtId="0">
      <sharedItems containsString="0" containsBlank="1" containsNumber="1" containsInteger="1" minValue="3" maxValue="9" count="7">
        <n v="5"/>
        <n v="6"/>
        <n v="7"/>
        <m/>
        <n v="3" u="1"/>
        <n v="8" u="1"/>
        <n v="9" u="1"/>
      </sharedItems>
    </cacheField>
    <cacheField name="Size" numFmtId="0">
      <sharedItems containsString="0" containsBlank="1" containsNumber="1" containsInteger="1" minValue="1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75.348646064813" createdVersion="6" refreshedVersion="6" minRefreshableVersion="3" recordCount="36" xr:uid="{00000000-000A-0000-FFFF-FFFF14000000}">
  <cacheSource type="worksheet">
    <worksheetSource ref="A1:N37" sheet="Phocian"/>
  </cacheSource>
  <cacheFields count="14">
    <cacheField name="Kind" numFmtId="0">
      <sharedItems/>
    </cacheField>
    <cacheField name="Subclass" numFmtId="0">
      <sharedItems containsBlank="1"/>
    </cacheField>
    <cacheField name="Origin" numFmtId="0">
      <sharedItems/>
    </cacheField>
    <cacheField name="Number" numFmtId="0">
      <sharedItems containsString="0" containsBlank="1" containsNumber="1" containsInteger="1" minValue="1" maxValue="8"/>
    </cacheField>
    <cacheField name="Unit code" numFmtId="0">
      <sharedItems/>
    </cacheField>
    <cacheField name="TQ" numFmtId="0">
      <sharedItems containsSemiMixedTypes="0" containsString="0" containsNumber="1" containsInteger="1" minValue="5" maxValue="8"/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MixedTypes="1" containsNumber="1" containsInteger="1" minValue="0" maxValue="0" count="4">
        <s v="Infantry"/>
        <s v="SK"/>
        <s v="Cavalry"/>
        <n v="0" u="1"/>
      </sharedItems>
    </cacheField>
    <cacheField name="Nb mens" numFmtId="0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HO"/>
    <s v="Greek ally"/>
    <n v="1"/>
    <s v="GHI1"/>
    <x v="0"/>
    <n v="10"/>
    <m/>
  </r>
  <r>
    <x v="0"/>
    <s v="HO"/>
    <s v="Greek ally"/>
    <n v="2"/>
    <s v="GHI2"/>
    <x v="0"/>
    <n v="10"/>
    <m/>
  </r>
  <r>
    <x v="0"/>
    <s v="HO"/>
    <s v="Greek ally"/>
    <n v="3"/>
    <s v="GHI3"/>
    <x v="0"/>
    <n v="10"/>
    <m/>
  </r>
  <r>
    <x v="1"/>
    <m/>
    <s v="Gaul"/>
    <n v="1"/>
    <s v="GMI1"/>
    <x v="1"/>
    <n v="5"/>
    <s v="J"/>
  </r>
  <r>
    <x v="1"/>
    <m/>
    <s v="Gaul"/>
    <n v="2"/>
    <s v="GMI2"/>
    <x v="1"/>
    <n v="5"/>
    <s v="J"/>
  </r>
  <r>
    <x v="1"/>
    <m/>
    <s v="Tribal"/>
    <n v="1"/>
    <s v="TMI1"/>
    <x v="0"/>
    <n v="5"/>
    <s v="s"/>
  </r>
  <r>
    <x v="1"/>
    <m/>
    <s v="Tribal"/>
    <n v="2"/>
    <s v="TMI2"/>
    <x v="0"/>
    <n v="5"/>
    <s v="J"/>
  </r>
  <r>
    <x v="1"/>
    <m/>
    <s v="Tribal"/>
    <n v="3"/>
    <s v="TMI3"/>
    <x v="0"/>
    <n v="5"/>
    <s v="J"/>
  </r>
  <r>
    <x v="1"/>
    <m/>
    <s v="Tribal"/>
    <n v="4"/>
    <s v="TMI4"/>
    <x v="0"/>
    <n v="5"/>
    <s v="J"/>
  </r>
  <r>
    <x v="2"/>
    <m/>
    <s v="Illyria"/>
    <n v="1"/>
    <s v="ILI1"/>
    <x v="0"/>
    <n v="5"/>
    <s v="J"/>
  </r>
  <r>
    <x v="2"/>
    <m/>
    <s v="Illyria"/>
    <n v="2"/>
    <s v="ILI2"/>
    <x v="0"/>
    <n v="5"/>
    <s v="J"/>
  </r>
  <r>
    <x v="2"/>
    <m/>
    <s v="Illyria"/>
    <n v="3"/>
    <s v="ILI3"/>
    <x v="0"/>
    <n v="5"/>
    <s v="J"/>
  </r>
  <r>
    <x v="3"/>
    <m/>
    <s v="Illyria"/>
    <m/>
    <s v="ISK"/>
    <x v="0"/>
    <n v="1"/>
    <s v="J"/>
  </r>
  <r>
    <x v="1"/>
    <m/>
    <s v="Illyria"/>
    <n v="1"/>
    <s v="IMI1"/>
    <x v="0"/>
    <n v="5"/>
    <s v="J"/>
  </r>
  <r>
    <x v="1"/>
    <m/>
    <s v="Illyria"/>
    <n v="2"/>
    <s v="IMI2"/>
    <x v="0"/>
    <n v="5"/>
    <s v="J"/>
  </r>
  <r>
    <x v="1"/>
    <m/>
    <s v="Illyria"/>
    <n v="3"/>
    <s v="IMI3"/>
    <x v="0"/>
    <n v="5"/>
    <s v="J"/>
  </r>
  <r>
    <x v="1"/>
    <m/>
    <s v="Illyria"/>
    <n v="4"/>
    <s v="IMI4"/>
    <x v="0"/>
    <n v="5"/>
    <s v="J"/>
  </r>
  <r>
    <x v="4"/>
    <m/>
    <s v="Arachosia"/>
    <m/>
    <s v="ALC"/>
    <x v="2"/>
    <n v="3"/>
    <s v="MJ"/>
  </r>
  <r>
    <x v="4"/>
    <m/>
    <s v="Paenia"/>
    <m/>
    <s v="PLC"/>
    <x v="1"/>
    <n v="2"/>
    <s v="MJ"/>
  </r>
  <r>
    <x v="5"/>
    <m/>
    <m/>
    <m/>
    <m/>
    <x v="3"/>
    <m/>
    <m/>
  </r>
  <r>
    <x v="5"/>
    <m/>
    <m/>
    <m/>
    <m/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HI"/>
    <s v="HO"/>
    <s v="Greek"/>
    <n v="1"/>
    <s v="GHI1"/>
    <n v="8"/>
    <n v="10"/>
    <m/>
    <m/>
    <m/>
    <m/>
    <m/>
    <x v="0"/>
    <n v="1500"/>
  </r>
  <r>
    <s v="HI"/>
    <s v="HO"/>
    <s v="Greek"/>
    <n v="2"/>
    <s v="GHI2"/>
    <n v="8"/>
    <n v="10"/>
    <m/>
    <m/>
    <m/>
    <m/>
    <m/>
    <x v="0"/>
    <n v="1500"/>
  </r>
  <r>
    <s v="HI"/>
    <s v="HO"/>
    <s v="Greek"/>
    <n v="3"/>
    <s v="GHI3"/>
    <n v="8"/>
    <n v="10"/>
    <m/>
    <m/>
    <m/>
    <m/>
    <m/>
    <x v="0"/>
    <n v="1500"/>
  </r>
  <r>
    <s v="HI"/>
    <s v="HO"/>
    <s v="Greek"/>
    <n v="4"/>
    <s v="GHI4"/>
    <n v="8"/>
    <n v="10"/>
    <m/>
    <m/>
    <m/>
    <m/>
    <m/>
    <x v="0"/>
    <n v="1500"/>
  </r>
  <r>
    <s v="HI"/>
    <s v="HO"/>
    <s v="Greek"/>
    <n v="5"/>
    <s v="GHI5"/>
    <n v="8"/>
    <n v="10"/>
    <m/>
    <m/>
    <m/>
    <m/>
    <m/>
    <x v="0"/>
    <n v="1500"/>
  </r>
  <r>
    <s v="HI"/>
    <s v="HO"/>
    <s v="Greek"/>
    <n v="6"/>
    <s v="GHI6"/>
    <n v="8"/>
    <n v="10"/>
    <m/>
    <m/>
    <m/>
    <m/>
    <m/>
    <x v="0"/>
    <n v="1500"/>
  </r>
  <r>
    <s v="HI"/>
    <s v="HO"/>
    <s v="Greek"/>
    <n v="7"/>
    <s v="GHI7"/>
    <n v="8"/>
    <n v="10"/>
    <m/>
    <m/>
    <m/>
    <m/>
    <m/>
    <x v="0"/>
    <n v="1500"/>
  </r>
  <r>
    <s v="HI"/>
    <s v="HO"/>
    <s v="Greek"/>
    <n v="8"/>
    <s v="GHI8"/>
    <n v="8"/>
    <n v="10"/>
    <m/>
    <m/>
    <m/>
    <m/>
    <m/>
    <x v="0"/>
    <n v="1500"/>
  </r>
  <r>
    <s v="HI"/>
    <s v="HO"/>
    <s v="Argos"/>
    <n v="1"/>
    <s v="AHI1"/>
    <n v="7"/>
    <n v="10"/>
    <m/>
    <m/>
    <m/>
    <m/>
    <m/>
    <x v="0"/>
    <n v="1500"/>
  </r>
  <r>
    <s v="HI"/>
    <s v="HO"/>
    <s v="Argos"/>
    <n v="2"/>
    <s v="AHI2"/>
    <n v="7"/>
    <n v="10"/>
    <m/>
    <m/>
    <m/>
    <m/>
    <m/>
    <x v="0"/>
    <n v="1500"/>
  </r>
  <r>
    <s v="HI"/>
    <s v="HO"/>
    <s v="Argos"/>
    <n v="3"/>
    <s v="AHI3"/>
    <n v="7"/>
    <n v="10"/>
    <m/>
    <m/>
    <m/>
    <m/>
    <m/>
    <x v="0"/>
    <n v="1500"/>
  </r>
  <r>
    <s v="HI"/>
    <s v="HO"/>
    <s v="Greek merc"/>
    <n v="1"/>
    <s v="MHI1"/>
    <n v="6"/>
    <n v="10"/>
    <m/>
    <m/>
    <m/>
    <m/>
    <m/>
    <x v="0"/>
    <n v="1500"/>
  </r>
  <r>
    <s v="HI"/>
    <s v="HO"/>
    <s v="Greek merc"/>
    <n v="2"/>
    <s v="MHI2"/>
    <n v="6"/>
    <n v="10"/>
    <m/>
    <m/>
    <m/>
    <m/>
    <m/>
    <x v="0"/>
    <n v="1500"/>
  </r>
  <r>
    <s v="LP"/>
    <m/>
    <s v="Greek merc"/>
    <n v="1"/>
    <s v="MLP1"/>
    <n v="6"/>
    <n v="5"/>
    <s v="J"/>
    <m/>
    <m/>
    <m/>
    <m/>
    <x v="0"/>
    <n v="750"/>
  </r>
  <r>
    <s v="LP"/>
    <m/>
    <s v="Greek merc"/>
    <n v="2"/>
    <s v="MLP2"/>
    <n v="6"/>
    <n v="5"/>
    <s v="J"/>
    <m/>
    <m/>
    <m/>
    <m/>
    <x v="0"/>
    <n v="750"/>
  </r>
  <r>
    <s v="MI"/>
    <m/>
    <s v="Mercenary"/>
    <n v="1"/>
    <s v="MMI1"/>
    <n v="6"/>
    <n v="4"/>
    <m/>
    <m/>
    <m/>
    <m/>
    <m/>
    <x v="0"/>
    <n v="600"/>
  </r>
  <r>
    <s v="MI"/>
    <m/>
    <s v="Mercenary"/>
    <n v="2"/>
    <s v="MMI2"/>
    <n v="6"/>
    <n v="4"/>
    <m/>
    <m/>
    <m/>
    <m/>
    <m/>
    <x v="0"/>
    <n v="600"/>
  </r>
  <r>
    <s v="MI"/>
    <m/>
    <s v="Mercenary"/>
    <n v="3"/>
    <s v="MMI3"/>
    <n v="6"/>
    <n v="4"/>
    <m/>
    <m/>
    <m/>
    <m/>
    <m/>
    <x v="0"/>
    <n v="600"/>
  </r>
  <r>
    <s v="MI"/>
    <m/>
    <s v="Mercenary"/>
    <n v="4"/>
    <s v="MMI4"/>
    <n v="6"/>
    <n v="4"/>
    <m/>
    <m/>
    <m/>
    <m/>
    <m/>
    <x v="0"/>
    <n v="600"/>
  </r>
  <r>
    <s v="LI"/>
    <m/>
    <s v="Mercenary"/>
    <n v="1"/>
    <s v="MLI1"/>
    <n v="5"/>
    <n v="4"/>
    <s v="J"/>
    <m/>
    <m/>
    <m/>
    <m/>
    <x v="0"/>
    <n v="600"/>
  </r>
  <r>
    <s v="LI"/>
    <m/>
    <s v="Mercenary"/>
    <n v="2"/>
    <s v="MLI2"/>
    <n v="5"/>
    <n v="4"/>
    <s v="J"/>
    <m/>
    <m/>
    <m/>
    <m/>
    <x v="0"/>
    <n v="600"/>
  </r>
  <r>
    <s v="LI"/>
    <m/>
    <s v="Mercenary"/>
    <n v="3"/>
    <s v="MLI3"/>
    <n v="5"/>
    <n v="4"/>
    <s v="J"/>
    <m/>
    <m/>
    <m/>
    <m/>
    <x v="0"/>
    <n v="600"/>
  </r>
  <r>
    <s v="LI"/>
    <m/>
    <s v="Mercenary"/>
    <n v="4"/>
    <s v="MLI4"/>
    <n v="5"/>
    <n v="4"/>
    <s v="J"/>
    <m/>
    <m/>
    <m/>
    <m/>
    <x v="0"/>
    <n v="600"/>
  </r>
  <r>
    <s v="LI"/>
    <m/>
    <s v="Mercenary"/>
    <n v="5"/>
    <s v="MLI5"/>
    <n v="5"/>
    <n v="4"/>
    <s v="J"/>
    <m/>
    <m/>
    <m/>
    <m/>
    <x v="0"/>
    <n v="600"/>
  </r>
  <r>
    <s v="LI"/>
    <m/>
    <s v="Mercenary"/>
    <n v="6"/>
    <s v="MLI6"/>
    <n v="5"/>
    <n v="4"/>
    <s v="J"/>
    <m/>
    <m/>
    <m/>
    <m/>
    <x v="0"/>
    <n v="600"/>
  </r>
  <r>
    <s v="LI"/>
    <m/>
    <s v="Mercenary"/>
    <n v="7"/>
    <s v="MLI7"/>
    <n v="5"/>
    <n v="4"/>
    <s v="J"/>
    <m/>
    <m/>
    <m/>
    <m/>
    <x v="0"/>
    <n v="600"/>
  </r>
  <r>
    <s v="LI"/>
    <m/>
    <s v="Mercenary"/>
    <n v="8"/>
    <s v="MLI8"/>
    <n v="5"/>
    <n v="4"/>
    <s v="J"/>
    <m/>
    <m/>
    <m/>
    <m/>
    <x v="0"/>
    <n v="600"/>
  </r>
  <r>
    <s v="SK"/>
    <m/>
    <s v="Rhodian"/>
    <n v="1"/>
    <s v="RSK1"/>
    <n v="5"/>
    <n v="1"/>
    <s v="S"/>
    <m/>
    <m/>
    <m/>
    <m/>
    <x v="1"/>
    <n v="0"/>
  </r>
  <r>
    <s v="SK"/>
    <m/>
    <s v="Rhodian"/>
    <n v="2"/>
    <s v="RSK2"/>
    <n v="5"/>
    <n v="1"/>
    <s v="S"/>
    <m/>
    <m/>
    <m/>
    <m/>
    <x v="1"/>
    <n v="0"/>
  </r>
  <r>
    <s v="SK"/>
    <m/>
    <s v="Rhodian"/>
    <n v="3"/>
    <s v="RSK3"/>
    <n v="5"/>
    <n v="1"/>
    <s v="S"/>
    <m/>
    <m/>
    <m/>
    <m/>
    <x v="1"/>
    <n v="0"/>
  </r>
  <r>
    <s v="SK"/>
    <m/>
    <s v="Susian"/>
    <n v="1"/>
    <s v="SSK1"/>
    <n v="5"/>
    <n v="1"/>
    <s v="A"/>
    <m/>
    <m/>
    <m/>
    <m/>
    <x v="1"/>
    <n v="0"/>
  </r>
  <r>
    <s v="SK"/>
    <m/>
    <s v="Susian"/>
    <n v="2"/>
    <s v="SSK2"/>
    <n v="5"/>
    <n v="1"/>
    <s v="A"/>
    <m/>
    <m/>
    <m/>
    <m/>
    <x v="1"/>
    <n v="0"/>
  </r>
  <r>
    <s v="SK"/>
    <m/>
    <s v="Susian"/>
    <n v="3"/>
    <s v="SSK3"/>
    <n v="5"/>
    <n v="1"/>
    <s v="A"/>
    <m/>
    <m/>
    <m/>
    <m/>
    <x v="1"/>
    <n v="0"/>
  </r>
  <r>
    <s v="SK"/>
    <m/>
    <s v="Susian"/>
    <n v="4"/>
    <s v="SSK4"/>
    <n v="5"/>
    <n v="1"/>
    <s v="A"/>
    <m/>
    <m/>
    <m/>
    <m/>
    <x v="1"/>
    <n v="0"/>
  </r>
  <r>
    <s v="LN"/>
    <m/>
    <s v="Mercenary"/>
    <m/>
    <s v="MLN"/>
    <n v="7"/>
    <n v="5"/>
    <m/>
    <m/>
    <m/>
    <m/>
    <m/>
    <x v="2"/>
    <n v="500"/>
  </r>
  <r>
    <s v="LN"/>
    <m/>
    <s v="Allied Greeks"/>
    <m/>
    <s v="ALN"/>
    <n v="7"/>
    <n v="5"/>
    <m/>
    <m/>
    <m/>
    <m/>
    <m/>
    <x v="2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42:O4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5">
        <item x="2"/>
        <item x="0"/>
        <item x="1"/>
        <item m="1" x="3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42:B58" firstHeaderRow="2" firstDataRow="2" firstDataCol="1"/>
  <pivotFields count="8">
    <pivotField axis="axisRow" showAll="0">
      <items count="12">
        <item m="1" x="9"/>
        <item x="0"/>
        <item x="4"/>
        <item m="1" x="7"/>
        <item m="1" x="8"/>
        <item m="1" x="6"/>
        <item x="3"/>
        <item m="1" x="10"/>
        <item x="1"/>
        <item x="2"/>
        <item x="5"/>
        <item t="default"/>
      </items>
    </pivotField>
    <pivotField showAll="0"/>
    <pivotField showAll="0"/>
    <pivotField showAll="0"/>
    <pivotField dataField="1" showAll="0"/>
    <pivotField axis="axisRow" showAll="0">
      <items count="8">
        <item m="1" x="4"/>
        <item x="0"/>
        <item x="1"/>
        <item x="2"/>
        <item m="1" x="5"/>
        <item m="1" x="6"/>
        <item x="3"/>
        <item t="default"/>
      </items>
    </pivotField>
    <pivotField showAll="0"/>
    <pivotField showAll="0"/>
  </pivotFields>
  <rowFields count="2">
    <field x="0"/>
    <field x="5"/>
  </rowFields>
  <rowItems count="15">
    <i>
      <x v="1"/>
    </i>
    <i r="1">
      <x v="1"/>
    </i>
    <i>
      <x v="2"/>
    </i>
    <i r="1">
      <x v="2"/>
    </i>
    <i r="1">
      <x v="3"/>
    </i>
    <i>
      <x v="6"/>
    </i>
    <i r="1">
      <x v="1"/>
    </i>
    <i>
      <x v="8"/>
    </i>
    <i r="1">
      <x v="1"/>
    </i>
    <i r="1">
      <x v="2"/>
    </i>
    <i>
      <x v="9"/>
    </i>
    <i r="1">
      <x v="1"/>
    </i>
    <i>
      <x v="10"/>
    </i>
    <i r="1">
      <x v="6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19" workbookViewId="0">
      <selection sqref="A1:M35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17</v>
      </c>
      <c r="M1" t="s">
        <v>18</v>
      </c>
    </row>
    <row r="2" spans="1:13" x14ac:dyDescent="0.25">
      <c r="A2" t="s">
        <v>12</v>
      </c>
      <c r="C2" t="s">
        <v>54</v>
      </c>
      <c r="D2">
        <v>1</v>
      </c>
      <c r="E2" t="s">
        <v>41</v>
      </c>
      <c r="F2">
        <v>7</v>
      </c>
      <c r="G2">
        <v>10</v>
      </c>
      <c r="L2" t="str">
        <f>IF(OR(RIGHT(A2)="C",A2="LN"),"Cavalry",IF(OR(RIGHT(A2)="I",A2="PH",A2="LP"),"Infantry",A2))</f>
        <v>Infantry</v>
      </c>
      <c r="M2">
        <f t="shared" ref="M2" si="0">IF(L2="Cavalry",G2*100,IF(L2="Infantry",G2*150,0))</f>
        <v>1500</v>
      </c>
    </row>
    <row r="3" spans="1:13" x14ac:dyDescent="0.25">
      <c r="A3" t="s">
        <v>12</v>
      </c>
      <c r="C3" t="s">
        <v>54</v>
      </c>
      <c r="D3">
        <v>2</v>
      </c>
      <c r="E3" t="s">
        <v>42</v>
      </c>
      <c r="F3">
        <v>7</v>
      </c>
      <c r="G3">
        <v>10</v>
      </c>
      <c r="L3" t="str">
        <f t="shared" ref="L3:L12" si="1">IF(OR(RIGHT(A3)="C",A3="LN"),"Cavalry",IF(OR(RIGHT(A3)="I",A3="PH",A3="LP"),"Infantry",A3))</f>
        <v>Infantry</v>
      </c>
      <c r="M3">
        <f t="shared" ref="M3:M12" si="2">IF(L3="Cavalry",G3*100,IF(L3="Infantry",G3*150,0))</f>
        <v>1500</v>
      </c>
    </row>
    <row r="4" spans="1:13" x14ac:dyDescent="0.25">
      <c r="A4" t="s">
        <v>12</v>
      </c>
      <c r="C4" t="s">
        <v>54</v>
      </c>
      <c r="D4">
        <v>3</v>
      </c>
      <c r="E4" t="s">
        <v>43</v>
      </c>
      <c r="F4">
        <v>7</v>
      </c>
      <c r="G4">
        <v>10</v>
      </c>
      <c r="L4" t="str">
        <f t="shared" si="1"/>
        <v>Infantry</v>
      </c>
      <c r="M4">
        <f t="shared" si="2"/>
        <v>1500</v>
      </c>
    </row>
    <row r="5" spans="1:13" x14ac:dyDescent="0.25">
      <c r="A5" t="s">
        <v>12</v>
      </c>
      <c r="C5" t="s">
        <v>54</v>
      </c>
      <c r="D5">
        <v>4</v>
      </c>
      <c r="E5" t="s">
        <v>44</v>
      </c>
      <c r="F5">
        <v>7</v>
      </c>
      <c r="G5">
        <v>10</v>
      </c>
      <c r="L5" t="str">
        <f t="shared" si="1"/>
        <v>Infantry</v>
      </c>
      <c r="M5">
        <f t="shared" si="2"/>
        <v>1500</v>
      </c>
    </row>
    <row r="6" spans="1:13" x14ac:dyDescent="0.25">
      <c r="A6" t="s">
        <v>12</v>
      </c>
      <c r="C6" t="s">
        <v>54</v>
      </c>
      <c r="D6">
        <v>5</v>
      </c>
      <c r="E6" t="s">
        <v>45</v>
      </c>
      <c r="F6">
        <v>7</v>
      </c>
      <c r="G6">
        <v>10</v>
      </c>
      <c r="L6" t="str">
        <f t="shared" si="1"/>
        <v>Infantry</v>
      </c>
      <c r="M6">
        <f t="shared" si="2"/>
        <v>1500</v>
      </c>
    </row>
    <row r="7" spans="1:13" x14ac:dyDescent="0.25">
      <c r="A7" t="s">
        <v>12</v>
      </c>
      <c r="C7" t="s">
        <v>54</v>
      </c>
      <c r="D7">
        <v>6</v>
      </c>
      <c r="E7" t="s">
        <v>55</v>
      </c>
      <c r="F7">
        <v>7</v>
      </c>
      <c r="G7">
        <v>10</v>
      </c>
      <c r="L7" t="str">
        <f t="shared" si="1"/>
        <v>Infantry</v>
      </c>
      <c r="M7">
        <f t="shared" si="2"/>
        <v>1500</v>
      </c>
    </row>
    <row r="8" spans="1:13" x14ac:dyDescent="0.25">
      <c r="A8" t="s">
        <v>12</v>
      </c>
      <c r="C8" t="s">
        <v>54</v>
      </c>
      <c r="D8">
        <v>7</v>
      </c>
      <c r="E8" t="s">
        <v>56</v>
      </c>
      <c r="F8">
        <v>7</v>
      </c>
      <c r="G8">
        <v>10</v>
      </c>
      <c r="L8" t="str">
        <f t="shared" si="1"/>
        <v>Infantry</v>
      </c>
      <c r="M8">
        <f t="shared" si="2"/>
        <v>1500</v>
      </c>
    </row>
    <row r="9" spans="1:13" x14ac:dyDescent="0.25">
      <c r="A9" t="s">
        <v>12</v>
      </c>
      <c r="C9" t="s">
        <v>54</v>
      </c>
      <c r="D9">
        <v>8</v>
      </c>
      <c r="E9" t="s">
        <v>57</v>
      </c>
      <c r="F9">
        <v>7</v>
      </c>
      <c r="G9">
        <v>10</v>
      </c>
      <c r="L9" t="str">
        <f t="shared" si="1"/>
        <v>Infantry</v>
      </c>
      <c r="M9">
        <f t="shared" si="2"/>
        <v>1500</v>
      </c>
    </row>
    <row r="10" spans="1:13" x14ac:dyDescent="0.25">
      <c r="A10" t="s">
        <v>12</v>
      </c>
      <c r="C10" t="s">
        <v>54</v>
      </c>
      <c r="D10">
        <v>9</v>
      </c>
      <c r="E10" t="s">
        <v>58</v>
      </c>
      <c r="F10">
        <v>7</v>
      </c>
      <c r="G10">
        <v>10</v>
      </c>
      <c r="L10" t="str">
        <f t="shared" si="1"/>
        <v>Infantry</v>
      </c>
      <c r="M10">
        <f t="shared" si="2"/>
        <v>1500</v>
      </c>
    </row>
    <row r="11" spans="1:13" x14ac:dyDescent="0.25">
      <c r="A11" t="s">
        <v>12</v>
      </c>
      <c r="C11" t="s">
        <v>54</v>
      </c>
      <c r="D11">
        <v>10</v>
      </c>
      <c r="E11" t="s">
        <v>59</v>
      </c>
      <c r="F11">
        <v>7</v>
      </c>
      <c r="G11">
        <v>10</v>
      </c>
      <c r="L11" t="str">
        <f t="shared" si="1"/>
        <v>Infantry</v>
      </c>
      <c r="M11">
        <f t="shared" si="2"/>
        <v>1500</v>
      </c>
    </row>
    <row r="12" spans="1:13" x14ac:dyDescent="0.25">
      <c r="A12" t="s">
        <v>12</v>
      </c>
      <c r="C12" t="s">
        <v>54</v>
      </c>
      <c r="D12">
        <v>11</v>
      </c>
      <c r="E12" t="s">
        <v>60</v>
      </c>
      <c r="F12">
        <v>7</v>
      </c>
      <c r="G12">
        <v>10</v>
      </c>
      <c r="L12" t="str">
        <f t="shared" si="1"/>
        <v>Infantry</v>
      </c>
      <c r="M12">
        <f t="shared" si="2"/>
        <v>1500</v>
      </c>
    </row>
    <row r="13" spans="1:13" x14ac:dyDescent="0.25">
      <c r="A13" t="s">
        <v>12</v>
      </c>
      <c r="C13" t="s">
        <v>54</v>
      </c>
      <c r="D13">
        <v>12</v>
      </c>
      <c r="E13" t="s">
        <v>61</v>
      </c>
      <c r="F13">
        <v>7</v>
      </c>
      <c r="G13">
        <v>10</v>
      </c>
      <c r="L13" t="str">
        <f t="shared" ref="L13" si="3">IF(OR(RIGHT(A13)="C",A13="LN"),"Cavalry",IF(OR(RIGHT(A13)="I",A13="PH",A13="LP"),"Infantry",A13))</f>
        <v>Infantry</v>
      </c>
      <c r="M13">
        <f t="shared" ref="M13" si="4">IF(L13="Cavalry",G13*100,IF(L13="Infantry",G13*150,0))</f>
        <v>1500</v>
      </c>
    </row>
    <row r="14" spans="1:13" x14ac:dyDescent="0.25">
      <c r="A14" t="s">
        <v>11</v>
      </c>
      <c r="B14" t="s">
        <v>26</v>
      </c>
      <c r="C14" t="s">
        <v>62</v>
      </c>
      <c r="D14">
        <v>1</v>
      </c>
      <c r="E14" t="s">
        <v>63</v>
      </c>
      <c r="F14">
        <v>8</v>
      </c>
      <c r="G14">
        <v>6</v>
      </c>
      <c r="L14" t="str">
        <f t="shared" ref="L14:L19" si="5">IF(OR(RIGHT(A14)="C",A14="LN"),"Cavalry",IF(OR(RIGHT(A14)="I",A14="PH",A14="LP"),"Infantry",A14))</f>
        <v>Infantry</v>
      </c>
      <c r="M14">
        <f t="shared" ref="M14" si="6">IF(L14="Cavalry",G14*100,IF(L14="Infantry",G14*150,0))</f>
        <v>900</v>
      </c>
    </row>
    <row r="15" spans="1:13" x14ac:dyDescent="0.25">
      <c r="A15" t="s">
        <v>11</v>
      </c>
      <c r="B15" t="s">
        <v>26</v>
      </c>
      <c r="C15" t="s">
        <v>62</v>
      </c>
      <c r="D15">
        <v>2</v>
      </c>
      <c r="E15" t="s">
        <v>64</v>
      </c>
      <c r="F15">
        <v>8</v>
      </c>
      <c r="G15">
        <v>6</v>
      </c>
      <c r="L15" t="str">
        <f t="shared" ref="L15" si="7">IF(OR(RIGHT(A15)="C",A15="LN"),"Cavalry",IF(OR(RIGHT(A15)="I",A15="PH",A15="LP"),"Infantry",A15))</f>
        <v>Infantry</v>
      </c>
      <c r="M15">
        <f t="shared" ref="M15" si="8">IF(L15="Cavalry",G15*100,IF(L15="Infantry",G15*150,0))</f>
        <v>900</v>
      </c>
    </row>
    <row r="16" spans="1:13" x14ac:dyDescent="0.25">
      <c r="A16" t="s">
        <v>11</v>
      </c>
      <c r="B16" t="s">
        <v>26</v>
      </c>
      <c r="C16" t="s">
        <v>65</v>
      </c>
      <c r="D16">
        <v>1</v>
      </c>
      <c r="E16" t="s">
        <v>100</v>
      </c>
      <c r="F16">
        <v>5</v>
      </c>
      <c r="G16">
        <v>10</v>
      </c>
      <c r="L16" t="str">
        <f t="shared" ref="L16" si="9">IF(OR(RIGHT(A16)="C",A16="LN"),"Cavalry",IF(OR(RIGHT(A16)="I",A16="PH",A16="LP"),"Infantry",A16))</f>
        <v>Infantry</v>
      </c>
      <c r="M16">
        <f t="shared" ref="M16" si="10">IF(L16="Cavalry",G16*100,IF(L16="Infantry",G16*150,0))</f>
        <v>1500</v>
      </c>
    </row>
    <row r="17" spans="1:13" x14ac:dyDescent="0.25">
      <c r="A17" t="s">
        <v>11</v>
      </c>
      <c r="B17" t="s">
        <v>26</v>
      </c>
      <c r="C17" t="s">
        <v>65</v>
      </c>
      <c r="D17">
        <v>2</v>
      </c>
      <c r="E17" t="s">
        <v>101</v>
      </c>
      <c r="F17">
        <v>5</v>
      </c>
      <c r="G17">
        <v>10</v>
      </c>
      <c r="L17" t="str">
        <f t="shared" ref="L17:L18" si="11">IF(OR(RIGHT(A17)="C",A17="LN"),"Cavalry",IF(OR(RIGHT(A17)="I",A17="PH",A17="LP"),"Infantry",A17))</f>
        <v>Infantry</v>
      </c>
      <c r="M17">
        <f t="shared" ref="M17:M18" si="12">IF(L17="Cavalry",G17*100,IF(L17="Infantry",G17*150,0))</f>
        <v>1500</v>
      </c>
    </row>
    <row r="18" spans="1:13" x14ac:dyDescent="0.25">
      <c r="A18" t="s">
        <v>11</v>
      </c>
      <c r="B18" t="s">
        <v>26</v>
      </c>
      <c r="C18" t="s">
        <v>65</v>
      </c>
      <c r="D18">
        <v>3</v>
      </c>
      <c r="E18" t="s">
        <v>102</v>
      </c>
      <c r="F18">
        <v>5</v>
      </c>
      <c r="G18">
        <v>10</v>
      </c>
      <c r="L18" t="str">
        <f t="shared" si="11"/>
        <v>Infantry</v>
      </c>
      <c r="M18">
        <f t="shared" si="12"/>
        <v>1500</v>
      </c>
    </row>
    <row r="19" spans="1:13" x14ac:dyDescent="0.25">
      <c r="A19" t="s">
        <v>15</v>
      </c>
      <c r="C19" t="s">
        <v>66</v>
      </c>
      <c r="D19">
        <v>1</v>
      </c>
      <c r="E19" t="s">
        <v>67</v>
      </c>
      <c r="F19">
        <v>5</v>
      </c>
      <c r="G19">
        <v>5</v>
      </c>
      <c r="H19" t="s">
        <v>9</v>
      </c>
      <c r="L19" t="str">
        <f t="shared" si="5"/>
        <v>Infantry</v>
      </c>
      <c r="M19">
        <f t="shared" ref="M19:M25" si="13">IF(L19="Cavalry",G19*100,IF(L19="Infantry",G19*150,0))</f>
        <v>750</v>
      </c>
    </row>
    <row r="20" spans="1:13" x14ac:dyDescent="0.25">
      <c r="A20" t="s">
        <v>15</v>
      </c>
      <c r="C20" t="s">
        <v>66</v>
      </c>
      <c r="D20">
        <v>2</v>
      </c>
      <c r="E20" t="s">
        <v>68</v>
      </c>
      <c r="F20">
        <v>5</v>
      </c>
      <c r="G20">
        <v>5</v>
      </c>
      <c r="H20" t="s">
        <v>9</v>
      </c>
      <c r="L20" t="str">
        <f t="shared" ref="L20:L24" si="14">IF(OR(RIGHT(A20)="C",A20="LN"),"Cavalry",IF(OR(RIGHT(A20)="I",A20="PH",A20="LP"),"Infantry",A20))</f>
        <v>Infantry</v>
      </c>
      <c r="M20">
        <f t="shared" ref="M20:M24" si="15">IF(L20="Cavalry",G20*100,IF(L20="Infantry",G20*150,0))</f>
        <v>750</v>
      </c>
    </row>
    <row r="21" spans="1:13" x14ac:dyDescent="0.25">
      <c r="A21" t="s">
        <v>15</v>
      </c>
      <c r="C21" t="s">
        <v>66</v>
      </c>
      <c r="D21">
        <v>3</v>
      </c>
      <c r="E21" t="s">
        <v>69</v>
      </c>
      <c r="F21">
        <v>5</v>
      </c>
      <c r="G21">
        <v>5</v>
      </c>
      <c r="H21" t="s">
        <v>9</v>
      </c>
      <c r="L21" t="str">
        <f t="shared" si="14"/>
        <v>Infantry</v>
      </c>
      <c r="M21">
        <f t="shared" si="15"/>
        <v>750</v>
      </c>
    </row>
    <row r="22" spans="1:13" x14ac:dyDescent="0.25">
      <c r="A22" t="s">
        <v>15</v>
      </c>
      <c r="C22" t="s">
        <v>66</v>
      </c>
      <c r="D22">
        <v>4</v>
      </c>
      <c r="E22" t="s">
        <v>70</v>
      </c>
      <c r="F22">
        <v>5</v>
      </c>
      <c r="G22">
        <v>5</v>
      </c>
      <c r="H22" t="s">
        <v>9</v>
      </c>
      <c r="L22" t="str">
        <f t="shared" si="14"/>
        <v>Infantry</v>
      </c>
      <c r="M22">
        <f t="shared" si="15"/>
        <v>750</v>
      </c>
    </row>
    <row r="23" spans="1:13" x14ac:dyDescent="0.25">
      <c r="A23" t="s">
        <v>15</v>
      </c>
      <c r="C23" t="s">
        <v>66</v>
      </c>
      <c r="D23">
        <v>5</v>
      </c>
      <c r="E23" t="s">
        <v>71</v>
      </c>
      <c r="F23">
        <v>5</v>
      </c>
      <c r="G23">
        <v>5</v>
      </c>
      <c r="H23" t="s">
        <v>9</v>
      </c>
      <c r="L23" t="str">
        <f t="shared" si="14"/>
        <v>Infantry</v>
      </c>
      <c r="M23">
        <f t="shared" si="15"/>
        <v>750</v>
      </c>
    </row>
    <row r="24" spans="1:13" x14ac:dyDescent="0.25">
      <c r="A24" t="s">
        <v>15</v>
      </c>
      <c r="C24" t="s">
        <v>66</v>
      </c>
      <c r="D24">
        <v>6</v>
      </c>
      <c r="E24" t="s">
        <v>72</v>
      </c>
      <c r="F24">
        <v>5</v>
      </c>
      <c r="G24">
        <v>5</v>
      </c>
      <c r="H24" t="s">
        <v>9</v>
      </c>
      <c r="L24" t="str">
        <f t="shared" si="14"/>
        <v>Infantry</v>
      </c>
      <c r="M24">
        <f t="shared" si="15"/>
        <v>750</v>
      </c>
    </row>
    <row r="25" spans="1:13" x14ac:dyDescent="0.25">
      <c r="A25" t="s">
        <v>10</v>
      </c>
      <c r="C25" t="s">
        <v>51</v>
      </c>
      <c r="D25">
        <v>1</v>
      </c>
      <c r="E25" t="s">
        <v>73</v>
      </c>
      <c r="F25">
        <v>8</v>
      </c>
      <c r="G25">
        <v>4</v>
      </c>
      <c r="L25" t="str">
        <f t="shared" ref="L25" si="16">IF(OR(RIGHT(A25)="C",A25="LN"),"Cavalry",IF(RIGHT(A25)="I","Infantry",A25))</f>
        <v>Cavalry</v>
      </c>
      <c r="M25">
        <f t="shared" si="13"/>
        <v>400</v>
      </c>
    </row>
    <row r="26" spans="1:13" x14ac:dyDescent="0.25">
      <c r="A26" t="s">
        <v>10</v>
      </c>
      <c r="C26" t="s">
        <v>51</v>
      </c>
      <c r="D26">
        <v>2</v>
      </c>
      <c r="E26" t="s">
        <v>74</v>
      </c>
      <c r="F26">
        <v>8</v>
      </c>
      <c r="G26">
        <v>4</v>
      </c>
      <c r="L26" t="str">
        <f t="shared" ref="L26" si="17">IF(OR(RIGHT(A26)="C",A26="LN"),"Cavalry",IF(RIGHT(A26)="I","Infantry",A26))</f>
        <v>Cavalry</v>
      </c>
      <c r="M26">
        <f t="shared" ref="M26" si="18">IF(L26="Cavalry",G26*100,IF(L26="Infantry",G26*150,0))</f>
        <v>400</v>
      </c>
    </row>
    <row r="27" spans="1:13" x14ac:dyDescent="0.25">
      <c r="A27" t="s">
        <v>10</v>
      </c>
      <c r="C27" t="s">
        <v>75</v>
      </c>
      <c r="D27">
        <v>1</v>
      </c>
      <c r="E27" t="s">
        <v>76</v>
      </c>
      <c r="F27">
        <v>7</v>
      </c>
      <c r="G27">
        <v>4</v>
      </c>
      <c r="L27" t="str">
        <f t="shared" ref="L27:L30" si="19">IF(OR(RIGHT(A27)="C",A27="LN"),"Cavalry",IF(RIGHT(A27)="I","Infantry",A27))</f>
        <v>Cavalry</v>
      </c>
      <c r="M27">
        <f t="shared" ref="M27:M30" si="20">IF(L27="Cavalry",G27*100,IF(L27="Infantry",G27*150,0))</f>
        <v>400</v>
      </c>
    </row>
    <row r="28" spans="1:13" x14ac:dyDescent="0.25">
      <c r="A28" t="s">
        <v>10</v>
      </c>
      <c r="C28" t="s">
        <v>75</v>
      </c>
      <c r="D28">
        <v>2</v>
      </c>
      <c r="E28" t="s">
        <v>77</v>
      </c>
      <c r="F28">
        <v>7</v>
      </c>
      <c r="G28">
        <v>4</v>
      </c>
      <c r="L28" t="str">
        <f t="shared" ref="L28:L29" si="21">IF(OR(RIGHT(A28)="C",A28="LN"),"Cavalry",IF(RIGHT(A28)="I","Infantry",A28))</f>
        <v>Cavalry</v>
      </c>
      <c r="M28">
        <f t="shared" ref="M28:M29" si="22">IF(L28="Cavalry",G28*100,IF(L28="Infantry",G28*150,0))</f>
        <v>400</v>
      </c>
    </row>
    <row r="29" spans="1:13" x14ac:dyDescent="0.25">
      <c r="A29" t="s">
        <v>10</v>
      </c>
      <c r="C29" t="s">
        <v>75</v>
      </c>
      <c r="D29">
        <v>3</v>
      </c>
      <c r="E29" t="s">
        <v>78</v>
      </c>
      <c r="F29">
        <v>7</v>
      </c>
      <c r="G29">
        <v>4</v>
      </c>
      <c r="L29" t="str">
        <f t="shared" si="21"/>
        <v>Cavalry</v>
      </c>
      <c r="M29">
        <f t="shared" si="22"/>
        <v>400</v>
      </c>
    </row>
    <row r="30" spans="1:13" x14ac:dyDescent="0.25">
      <c r="A30" t="s">
        <v>8</v>
      </c>
      <c r="C30" t="s">
        <v>65</v>
      </c>
      <c r="D30">
        <v>1</v>
      </c>
      <c r="E30" t="s">
        <v>79</v>
      </c>
      <c r="F30">
        <v>5</v>
      </c>
      <c r="G30">
        <v>3</v>
      </c>
      <c r="H30" t="s">
        <v>9</v>
      </c>
      <c r="L30" t="str">
        <f t="shared" si="19"/>
        <v>Cavalry</v>
      </c>
      <c r="M30">
        <f t="shared" si="20"/>
        <v>300</v>
      </c>
    </row>
    <row r="31" spans="1:13" x14ac:dyDescent="0.25">
      <c r="A31" t="s">
        <v>8</v>
      </c>
      <c r="C31" t="s">
        <v>66</v>
      </c>
      <c r="D31">
        <v>1</v>
      </c>
      <c r="E31" t="s">
        <v>80</v>
      </c>
      <c r="F31">
        <v>6</v>
      </c>
      <c r="G31">
        <v>2</v>
      </c>
      <c r="L31" t="str">
        <f t="shared" ref="L31:L32" si="23">IF(OR(RIGHT(A31)="C",A31="LN"),"Cavalry",IF(RIGHT(A31)="I","Infantry",A31))</f>
        <v>Cavalry</v>
      </c>
      <c r="M31">
        <f t="shared" ref="M31:M32" si="24">IF(L31="Cavalry",G31*100,IF(L31="Infantry",G31*150,0))</f>
        <v>200</v>
      </c>
    </row>
    <row r="32" spans="1:13" x14ac:dyDescent="0.25">
      <c r="A32" t="s">
        <v>81</v>
      </c>
      <c r="C32" t="s">
        <v>82</v>
      </c>
      <c r="D32">
        <v>1</v>
      </c>
      <c r="E32" t="s">
        <v>83</v>
      </c>
      <c r="F32">
        <v>6</v>
      </c>
      <c r="G32">
        <v>1</v>
      </c>
      <c r="H32" t="s">
        <v>9</v>
      </c>
      <c r="L32" t="str">
        <f t="shared" si="23"/>
        <v>SKp</v>
      </c>
      <c r="M32">
        <f t="shared" si="24"/>
        <v>0</v>
      </c>
    </row>
    <row r="33" spans="1:13" x14ac:dyDescent="0.25">
      <c r="A33" t="s">
        <v>81</v>
      </c>
      <c r="C33" t="s">
        <v>82</v>
      </c>
      <c r="D33">
        <v>2</v>
      </c>
      <c r="E33" t="s">
        <v>84</v>
      </c>
      <c r="F33">
        <v>6</v>
      </c>
      <c r="G33">
        <v>1</v>
      </c>
      <c r="H33" t="s">
        <v>9</v>
      </c>
      <c r="L33" t="str">
        <f t="shared" ref="L33:L35" si="25">IF(OR(RIGHT(A33)="C",A33="LN"),"Cavalry",IF(RIGHT(A33)="I","Infantry",A33))</f>
        <v>SKp</v>
      </c>
      <c r="M33">
        <f t="shared" ref="M33:M35" si="26">IF(L33="Cavalry",G33*100,IF(L33="Infantry",G33*150,0))</f>
        <v>0</v>
      </c>
    </row>
    <row r="34" spans="1:13" x14ac:dyDescent="0.25">
      <c r="A34" t="s">
        <v>35</v>
      </c>
      <c r="C34" t="s">
        <v>85</v>
      </c>
      <c r="E34" t="s">
        <v>86</v>
      </c>
      <c r="F34">
        <v>4</v>
      </c>
      <c r="G34">
        <v>1</v>
      </c>
      <c r="H34" t="s">
        <v>87</v>
      </c>
      <c r="L34" t="str">
        <f t="shared" si="25"/>
        <v>SK</v>
      </c>
      <c r="M34">
        <f t="shared" si="26"/>
        <v>0</v>
      </c>
    </row>
    <row r="35" spans="1:13" x14ac:dyDescent="0.25">
      <c r="A35" t="s">
        <v>35</v>
      </c>
      <c r="C35" t="s">
        <v>34</v>
      </c>
      <c r="E35" t="s">
        <v>88</v>
      </c>
      <c r="F35">
        <v>5</v>
      </c>
      <c r="G35">
        <v>1</v>
      </c>
      <c r="H35" t="s">
        <v>9</v>
      </c>
      <c r="L35" t="str">
        <f t="shared" si="25"/>
        <v>SK</v>
      </c>
      <c r="M35">
        <f t="shared" si="26"/>
        <v>0</v>
      </c>
    </row>
    <row r="37" spans="1:13" x14ac:dyDescent="0.25">
      <c r="A37" t="s">
        <v>19</v>
      </c>
      <c r="F37">
        <f>SUM(F2:F32)</f>
        <v>199</v>
      </c>
      <c r="G37">
        <f>SUM(G2:G32)</f>
        <v>218</v>
      </c>
      <c r="M37">
        <f>SUM(M2:M32)</f>
        <v>31300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topLeftCell="A16" workbookViewId="0">
      <selection sqref="A1:N37"/>
    </sheetView>
  </sheetViews>
  <sheetFormatPr defaultColWidth="11" defaultRowHeight="15.75" x14ac:dyDescent="0.25"/>
  <cols>
    <col min="1" max="1" width="19.875" bestFit="1" customWidth="1"/>
    <col min="2" max="2" width="7.375" customWidth="1"/>
    <col min="14" max="14" width="12.125" bestFit="1" customWidth="1"/>
    <col min="15" max="15" width="14.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25</v>
      </c>
      <c r="M1" t="s">
        <v>17</v>
      </c>
      <c r="N1" t="s">
        <v>18</v>
      </c>
    </row>
    <row r="2" spans="1:14" x14ac:dyDescent="0.25">
      <c r="A2" t="s">
        <v>11</v>
      </c>
      <c r="B2" s="1" t="s">
        <v>26</v>
      </c>
      <c r="C2" s="1" t="s">
        <v>99</v>
      </c>
      <c r="D2" s="1">
        <v>1</v>
      </c>
      <c r="E2" s="1" t="s">
        <v>27</v>
      </c>
      <c r="F2" s="1">
        <v>8</v>
      </c>
      <c r="G2" s="1">
        <v>10</v>
      </c>
      <c r="H2" s="1"/>
      <c r="M2" t="str">
        <f t="shared" ref="M2" si="0">IF(OR(RIGHT(A2)="C",A2="LN"),"Cavalry",IF(OR(RIGHT(A2)="I",A2="PH",A2="LP"),"Infantry",A2))</f>
        <v>Infantry</v>
      </c>
      <c r="N2">
        <f t="shared" ref="N2" si="1">IF(M2="Cavalry",G2*100,IF(M2="Infantry",G2*150,0))</f>
        <v>1500</v>
      </c>
    </row>
    <row r="3" spans="1:14" x14ac:dyDescent="0.25">
      <c r="A3" t="s">
        <v>11</v>
      </c>
      <c r="B3" s="1" t="s">
        <v>26</v>
      </c>
      <c r="C3" s="1" t="s">
        <v>99</v>
      </c>
      <c r="D3" s="1">
        <v>2</v>
      </c>
      <c r="E3" s="1" t="s">
        <v>28</v>
      </c>
      <c r="F3" s="1">
        <v>7</v>
      </c>
      <c r="G3" s="1">
        <v>10</v>
      </c>
      <c r="H3" s="1"/>
      <c r="M3" t="str">
        <f t="shared" ref="M3:M10" si="2">IF(OR(RIGHT(A3)="C",A3="LN"),"Cavalry",IF(OR(RIGHT(A3)="I",A3="PH",A3="LP"),"Infantry",A3))</f>
        <v>Infantry</v>
      </c>
      <c r="N3">
        <f t="shared" ref="N3:N10" si="3">IF(M3="Cavalry",G3*100,IF(M3="Infantry",G3*150,0))</f>
        <v>1500</v>
      </c>
    </row>
    <row r="4" spans="1:14" x14ac:dyDescent="0.25">
      <c r="A4" t="s">
        <v>11</v>
      </c>
      <c r="B4" s="1" t="s">
        <v>26</v>
      </c>
      <c r="C4" s="1" t="s">
        <v>99</v>
      </c>
      <c r="D4" s="1">
        <v>3</v>
      </c>
      <c r="E4" s="1" t="s">
        <v>29</v>
      </c>
      <c r="F4" s="1">
        <v>7</v>
      </c>
      <c r="G4" s="1">
        <v>10</v>
      </c>
      <c r="H4" s="1"/>
      <c r="M4" t="str">
        <f t="shared" si="2"/>
        <v>Infantry</v>
      </c>
      <c r="N4">
        <f t="shared" si="3"/>
        <v>1500</v>
      </c>
    </row>
    <row r="5" spans="1:14" x14ac:dyDescent="0.25">
      <c r="A5" t="s">
        <v>11</v>
      </c>
      <c r="B5" s="1" t="s">
        <v>26</v>
      </c>
      <c r="C5" s="1" t="s">
        <v>99</v>
      </c>
      <c r="D5" s="1">
        <v>4</v>
      </c>
      <c r="E5" s="1" t="s">
        <v>103</v>
      </c>
      <c r="F5" s="1">
        <v>6</v>
      </c>
      <c r="G5" s="1">
        <v>10</v>
      </c>
      <c r="H5" s="1"/>
      <c r="M5" t="str">
        <f t="shared" si="2"/>
        <v>Infantry</v>
      </c>
      <c r="N5">
        <f t="shared" si="3"/>
        <v>1500</v>
      </c>
    </row>
    <row r="6" spans="1:14" x14ac:dyDescent="0.25">
      <c r="A6" t="s">
        <v>11</v>
      </c>
      <c r="B6" s="1" t="s">
        <v>26</v>
      </c>
      <c r="C6" s="1" t="s">
        <v>99</v>
      </c>
      <c r="D6" s="1">
        <v>5</v>
      </c>
      <c r="E6" s="1" t="s">
        <v>104</v>
      </c>
      <c r="F6" s="1">
        <v>6</v>
      </c>
      <c r="G6" s="1">
        <v>10</v>
      </c>
      <c r="H6" s="1"/>
      <c r="M6" t="str">
        <f t="shared" si="2"/>
        <v>Infantry</v>
      </c>
      <c r="N6">
        <f t="shared" si="3"/>
        <v>1500</v>
      </c>
    </row>
    <row r="7" spans="1:14" x14ac:dyDescent="0.25">
      <c r="A7" t="s">
        <v>11</v>
      </c>
      <c r="B7" s="1" t="s">
        <v>26</v>
      </c>
      <c r="C7" s="1" t="s">
        <v>99</v>
      </c>
      <c r="D7" s="1">
        <v>6</v>
      </c>
      <c r="E7" s="1" t="s">
        <v>105</v>
      </c>
      <c r="F7" s="1">
        <v>6</v>
      </c>
      <c r="G7" s="1">
        <v>10</v>
      </c>
      <c r="H7" s="1"/>
      <c r="M7" t="str">
        <f t="shared" si="2"/>
        <v>Infantry</v>
      </c>
      <c r="N7">
        <f t="shared" si="3"/>
        <v>1500</v>
      </c>
    </row>
    <row r="8" spans="1:14" x14ac:dyDescent="0.25">
      <c r="A8" t="s">
        <v>11</v>
      </c>
      <c r="B8" s="1" t="s">
        <v>26</v>
      </c>
      <c r="C8" s="1" t="s">
        <v>99</v>
      </c>
      <c r="D8" s="1">
        <v>7</v>
      </c>
      <c r="E8" s="1" t="s">
        <v>106</v>
      </c>
      <c r="F8" s="1">
        <v>6</v>
      </c>
      <c r="G8" s="1">
        <v>10</v>
      </c>
      <c r="H8" s="1"/>
      <c r="M8" t="str">
        <f t="shared" si="2"/>
        <v>Infantry</v>
      </c>
      <c r="N8">
        <f t="shared" si="3"/>
        <v>1500</v>
      </c>
    </row>
    <row r="9" spans="1:14" x14ac:dyDescent="0.25">
      <c r="A9" t="s">
        <v>11</v>
      </c>
      <c r="B9" s="1" t="s">
        <v>26</v>
      </c>
      <c r="C9" s="1" t="s">
        <v>99</v>
      </c>
      <c r="D9" s="1">
        <v>8</v>
      </c>
      <c r="E9" s="1" t="s">
        <v>107</v>
      </c>
      <c r="F9" s="1">
        <v>6</v>
      </c>
      <c r="G9" s="1">
        <v>10</v>
      </c>
      <c r="H9" s="1"/>
      <c r="M9" t="str">
        <f t="shared" si="2"/>
        <v>Infantry</v>
      </c>
      <c r="N9">
        <f t="shared" si="3"/>
        <v>1500</v>
      </c>
    </row>
    <row r="10" spans="1:14" x14ac:dyDescent="0.25">
      <c r="A10" t="s">
        <v>11</v>
      </c>
      <c r="B10" s="1" t="s">
        <v>26</v>
      </c>
      <c r="C10" s="1" t="s">
        <v>108</v>
      </c>
      <c r="D10" s="1">
        <v>1</v>
      </c>
      <c r="E10" s="1" t="s">
        <v>109</v>
      </c>
      <c r="F10" s="1">
        <v>7</v>
      </c>
      <c r="G10" s="1">
        <v>10</v>
      </c>
      <c r="H10" s="1"/>
      <c r="M10" t="str">
        <f t="shared" si="2"/>
        <v>Infantry</v>
      </c>
      <c r="N10">
        <f t="shared" si="3"/>
        <v>1500</v>
      </c>
    </row>
    <row r="11" spans="1:14" x14ac:dyDescent="0.25">
      <c r="A11" t="s">
        <v>11</v>
      </c>
      <c r="B11" s="1" t="s">
        <v>26</v>
      </c>
      <c r="C11" s="1" t="s">
        <v>108</v>
      </c>
      <c r="D11" s="1">
        <v>2</v>
      </c>
      <c r="E11" s="1" t="s">
        <v>110</v>
      </c>
      <c r="F11" s="1">
        <v>7</v>
      </c>
      <c r="G11" s="1">
        <v>10</v>
      </c>
      <c r="H11" s="1"/>
      <c r="M11" t="str">
        <f t="shared" ref="M11:M13" si="4">IF(OR(RIGHT(A11)="C",A11="LN"),"Cavalry",IF(OR(RIGHT(A11)="I",A11="PH",A11="LP"),"Infantry",A11))</f>
        <v>Infantry</v>
      </c>
      <c r="N11">
        <f t="shared" ref="N11:N13" si="5">IF(M11="Cavalry",G11*100,IF(M11="Infantry",G11*150,0))</f>
        <v>1500</v>
      </c>
    </row>
    <row r="12" spans="1:14" x14ac:dyDescent="0.25">
      <c r="A12" t="s">
        <v>11</v>
      </c>
      <c r="B12" s="1" t="s">
        <v>26</v>
      </c>
      <c r="C12" s="1" t="s">
        <v>108</v>
      </c>
      <c r="D12" s="1">
        <v>3</v>
      </c>
      <c r="E12" s="1" t="s">
        <v>111</v>
      </c>
      <c r="F12" s="1">
        <v>7</v>
      </c>
      <c r="G12" s="1">
        <v>10</v>
      </c>
      <c r="H12" s="1"/>
      <c r="M12" t="str">
        <f t="shared" si="4"/>
        <v>Infantry</v>
      </c>
      <c r="N12">
        <f t="shared" si="5"/>
        <v>1500</v>
      </c>
    </row>
    <row r="13" spans="1:14" x14ac:dyDescent="0.25">
      <c r="A13" t="s">
        <v>11</v>
      </c>
      <c r="B13" s="1" t="s">
        <v>26</v>
      </c>
      <c r="C13" s="1" t="s">
        <v>112</v>
      </c>
      <c r="D13" s="1">
        <v>1</v>
      </c>
      <c r="E13" s="1" t="s">
        <v>113</v>
      </c>
      <c r="F13" s="1">
        <v>6</v>
      </c>
      <c r="G13" s="1">
        <v>10</v>
      </c>
      <c r="H13" s="1"/>
      <c r="M13" t="str">
        <f t="shared" si="4"/>
        <v>Infantry</v>
      </c>
      <c r="N13">
        <f t="shared" si="5"/>
        <v>1500</v>
      </c>
    </row>
    <row r="14" spans="1:14" x14ac:dyDescent="0.25">
      <c r="A14" t="s">
        <v>11</v>
      </c>
      <c r="B14" s="1" t="s">
        <v>26</v>
      </c>
      <c r="C14" s="1" t="s">
        <v>112</v>
      </c>
      <c r="D14" s="1">
        <v>2</v>
      </c>
      <c r="E14" s="1" t="s">
        <v>114</v>
      </c>
      <c r="F14" s="1">
        <v>6</v>
      </c>
      <c r="G14" s="1">
        <v>10</v>
      </c>
      <c r="H14" s="1"/>
      <c r="M14" t="str">
        <f t="shared" ref="M14:M15" si="6">IF(OR(RIGHT(A14)="C",A14="LN"),"Cavalry",IF(OR(RIGHT(A14)="I",A14="PH",A14="LP"),"Infantry",A14))</f>
        <v>Infantry</v>
      </c>
      <c r="N14">
        <f t="shared" ref="N14:N15" si="7">IF(M14="Cavalry",G14*100,IF(M14="Infantry",G14*150,0))</f>
        <v>1500</v>
      </c>
    </row>
    <row r="15" spans="1:14" x14ac:dyDescent="0.25">
      <c r="A15" t="s">
        <v>15</v>
      </c>
      <c r="B15" s="1"/>
      <c r="C15" s="1" t="s">
        <v>112</v>
      </c>
      <c r="D15" s="1">
        <v>1</v>
      </c>
      <c r="E15" s="1" t="s">
        <v>115</v>
      </c>
      <c r="F15" s="1">
        <v>6</v>
      </c>
      <c r="G15" s="1">
        <v>5</v>
      </c>
      <c r="H15" s="1" t="s">
        <v>9</v>
      </c>
      <c r="M15" t="str">
        <f t="shared" si="6"/>
        <v>Infantry</v>
      </c>
      <c r="N15">
        <f t="shared" si="7"/>
        <v>750</v>
      </c>
    </row>
    <row r="16" spans="1:14" x14ac:dyDescent="0.25">
      <c r="A16" t="s">
        <v>15</v>
      </c>
      <c r="B16" s="1"/>
      <c r="C16" s="1" t="s">
        <v>112</v>
      </c>
      <c r="D16" s="1">
        <v>2</v>
      </c>
      <c r="E16" s="1" t="s">
        <v>116</v>
      </c>
      <c r="F16" s="1">
        <v>6</v>
      </c>
      <c r="G16" s="1">
        <v>5</v>
      </c>
      <c r="H16" s="1" t="s">
        <v>9</v>
      </c>
      <c r="M16" t="str">
        <f t="shared" ref="M16" si="8">IF(OR(RIGHT(A16)="C",A16="LN"),"Cavalry",IF(OR(RIGHT(A16)="I",A16="PH",A16="LP"),"Infantry",A16))</f>
        <v>Infantry</v>
      </c>
      <c r="N16">
        <f t="shared" ref="N16" si="9">IF(M16="Cavalry",G16*100,IF(M16="Infantry",G16*150,0))</f>
        <v>750</v>
      </c>
    </row>
    <row r="17" spans="1:14" x14ac:dyDescent="0.25">
      <c r="A17" t="s">
        <v>32</v>
      </c>
      <c r="B17" s="1"/>
      <c r="C17" s="1" t="s">
        <v>117</v>
      </c>
      <c r="D17" s="1">
        <v>1</v>
      </c>
      <c r="E17" s="1" t="s">
        <v>118</v>
      </c>
      <c r="F17" s="1">
        <v>6</v>
      </c>
      <c r="G17" s="1">
        <v>4</v>
      </c>
      <c r="H17" s="1"/>
      <c r="M17" t="str">
        <f t="shared" ref="M17:M21" si="10">IF(OR(RIGHT(A17)="C",A17="LN"),"Cavalry",IF(OR(RIGHT(A17)="I",A17="PH",A17="LP"),"Infantry",A17))</f>
        <v>Infantry</v>
      </c>
      <c r="N17">
        <f t="shared" ref="N17:N21" si="11">IF(M17="Cavalry",G17*100,IF(M17="Infantry",G17*150,0))</f>
        <v>600</v>
      </c>
    </row>
    <row r="18" spans="1:14" x14ac:dyDescent="0.25">
      <c r="A18" t="s">
        <v>32</v>
      </c>
      <c r="B18" s="1"/>
      <c r="C18" s="1" t="s">
        <v>117</v>
      </c>
      <c r="D18" s="1">
        <v>2</v>
      </c>
      <c r="E18" s="1" t="s">
        <v>119</v>
      </c>
      <c r="F18" s="1">
        <v>6</v>
      </c>
      <c r="G18" s="1">
        <v>4</v>
      </c>
      <c r="H18" s="1"/>
      <c r="M18" t="str">
        <f t="shared" ref="M18:M20" si="12">IF(OR(RIGHT(A18)="C",A18="LN"),"Cavalry",IF(OR(RIGHT(A18)="I",A18="PH",A18="LP"),"Infantry",A18))</f>
        <v>Infantry</v>
      </c>
      <c r="N18">
        <f t="shared" ref="N18:N20" si="13">IF(M18="Cavalry",G18*100,IF(M18="Infantry",G18*150,0))</f>
        <v>600</v>
      </c>
    </row>
    <row r="19" spans="1:14" x14ac:dyDescent="0.25">
      <c r="A19" t="s">
        <v>32</v>
      </c>
      <c r="B19" s="1"/>
      <c r="C19" s="1" t="s">
        <v>117</v>
      </c>
      <c r="D19" s="1">
        <v>3</v>
      </c>
      <c r="E19" s="1" t="s">
        <v>120</v>
      </c>
      <c r="F19" s="1">
        <v>6</v>
      </c>
      <c r="G19" s="1">
        <v>4</v>
      </c>
      <c r="H19" s="1"/>
      <c r="M19" t="str">
        <f t="shared" si="12"/>
        <v>Infantry</v>
      </c>
      <c r="N19">
        <f t="shared" si="13"/>
        <v>600</v>
      </c>
    </row>
    <row r="20" spans="1:14" x14ac:dyDescent="0.25">
      <c r="A20" t="s">
        <v>32</v>
      </c>
      <c r="B20" s="1"/>
      <c r="C20" s="1" t="s">
        <v>117</v>
      </c>
      <c r="D20" s="1">
        <v>4</v>
      </c>
      <c r="E20" s="1" t="s">
        <v>121</v>
      </c>
      <c r="F20" s="1">
        <v>6</v>
      </c>
      <c r="G20" s="1">
        <v>4</v>
      </c>
      <c r="H20" s="1"/>
      <c r="M20" t="str">
        <f t="shared" si="12"/>
        <v>Infantry</v>
      </c>
      <c r="N20">
        <f t="shared" si="13"/>
        <v>600</v>
      </c>
    </row>
    <row r="21" spans="1:14" x14ac:dyDescent="0.25">
      <c r="A21" t="s">
        <v>33</v>
      </c>
      <c r="B21" s="1"/>
      <c r="C21" s="1" t="s">
        <v>117</v>
      </c>
      <c r="D21" s="1">
        <v>1</v>
      </c>
      <c r="E21" s="1" t="s">
        <v>46</v>
      </c>
      <c r="F21" s="1">
        <v>5</v>
      </c>
      <c r="G21" s="1">
        <v>4</v>
      </c>
      <c r="H21" s="1" t="s">
        <v>9</v>
      </c>
      <c r="M21" t="str">
        <f t="shared" si="10"/>
        <v>Infantry</v>
      </c>
      <c r="N21">
        <f t="shared" si="11"/>
        <v>600</v>
      </c>
    </row>
    <row r="22" spans="1:14" x14ac:dyDescent="0.25">
      <c r="A22" t="s">
        <v>33</v>
      </c>
      <c r="B22" s="1"/>
      <c r="C22" s="1" t="s">
        <v>117</v>
      </c>
      <c r="D22" s="1">
        <v>2</v>
      </c>
      <c r="E22" s="1" t="s">
        <v>47</v>
      </c>
      <c r="F22" s="1">
        <v>5</v>
      </c>
      <c r="G22" s="1">
        <v>4</v>
      </c>
      <c r="H22" s="1" t="s">
        <v>9</v>
      </c>
      <c r="M22" t="str">
        <f t="shared" ref="M22:M29" si="14">IF(OR(RIGHT(A22)="C",A22="LN"),"Cavalry",IF(OR(RIGHT(A22)="I",A22="PH",A22="LP"),"Infantry",A22))</f>
        <v>Infantry</v>
      </c>
      <c r="N22">
        <f t="shared" ref="N22:N29" si="15">IF(M22="Cavalry",G22*100,IF(M22="Infantry",G22*150,0))</f>
        <v>600</v>
      </c>
    </row>
    <row r="23" spans="1:14" x14ac:dyDescent="0.25">
      <c r="A23" t="s">
        <v>33</v>
      </c>
      <c r="B23" s="1"/>
      <c r="C23" s="1" t="s">
        <v>117</v>
      </c>
      <c r="D23" s="1">
        <v>3</v>
      </c>
      <c r="E23" s="1" t="s">
        <v>48</v>
      </c>
      <c r="F23" s="1">
        <v>5</v>
      </c>
      <c r="G23" s="1">
        <v>4</v>
      </c>
      <c r="H23" s="1" t="s">
        <v>9</v>
      </c>
      <c r="M23" t="str">
        <f t="shared" si="14"/>
        <v>Infantry</v>
      </c>
      <c r="N23">
        <f t="shared" si="15"/>
        <v>600</v>
      </c>
    </row>
    <row r="24" spans="1:14" x14ac:dyDescent="0.25">
      <c r="A24" t="s">
        <v>33</v>
      </c>
      <c r="B24" s="1"/>
      <c r="C24" s="1" t="s">
        <v>117</v>
      </c>
      <c r="D24" s="1">
        <v>4</v>
      </c>
      <c r="E24" s="1" t="s">
        <v>49</v>
      </c>
      <c r="F24" s="1">
        <v>5</v>
      </c>
      <c r="G24" s="1">
        <v>4</v>
      </c>
      <c r="H24" s="1" t="s">
        <v>9</v>
      </c>
      <c r="M24" t="str">
        <f t="shared" si="14"/>
        <v>Infantry</v>
      </c>
      <c r="N24">
        <f t="shared" si="15"/>
        <v>600</v>
      </c>
    </row>
    <row r="25" spans="1:14" x14ac:dyDescent="0.25">
      <c r="A25" t="s">
        <v>33</v>
      </c>
      <c r="B25" s="1"/>
      <c r="C25" s="1" t="s">
        <v>117</v>
      </c>
      <c r="D25" s="1">
        <v>5</v>
      </c>
      <c r="E25" s="1" t="s">
        <v>122</v>
      </c>
      <c r="F25" s="1">
        <v>5</v>
      </c>
      <c r="G25" s="1">
        <v>4</v>
      </c>
      <c r="H25" s="1" t="s">
        <v>9</v>
      </c>
      <c r="M25" t="str">
        <f t="shared" si="14"/>
        <v>Infantry</v>
      </c>
      <c r="N25">
        <f t="shared" si="15"/>
        <v>600</v>
      </c>
    </row>
    <row r="26" spans="1:14" x14ac:dyDescent="0.25">
      <c r="A26" t="s">
        <v>33</v>
      </c>
      <c r="B26" s="1"/>
      <c r="C26" s="1" t="s">
        <v>117</v>
      </c>
      <c r="D26" s="1">
        <v>6</v>
      </c>
      <c r="E26" s="1" t="s">
        <v>123</v>
      </c>
      <c r="F26" s="1">
        <v>5</v>
      </c>
      <c r="G26" s="1">
        <v>4</v>
      </c>
      <c r="H26" s="1" t="s">
        <v>9</v>
      </c>
      <c r="M26" t="str">
        <f t="shared" si="14"/>
        <v>Infantry</v>
      </c>
      <c r="N26">
        <f t="shared" si="15"/>
        <v>600</v>
      </c>
    </row>
    <row r="27" spans="1:14" x14ac:dyDescent="0.25">
      <c r="A27" t="s">
        <v>33</v>
      </c>
      <c r="B27" s="1"/>
      <c r="C27" s="1" t="s">
        <v>117</v>
      </c>
      <c r="D27" s="1">
        <v>7</v>
      </c>
      <c r="E27" s="1" t="s">
        <v>124</v>
      </c>
      <c r="F27" s="1">
        <v>5</v>
      </c>
      <c r="G27" s="1">
        <v>4</v>
      </c>
      <c r="H27" s="1" t="s">
        <v>9</v>
      </c>
      <c r="M27" t="str">
        <f t="shared" si="14"/>
        <v>Infantry</v>
      </c>
      <c r="N27">
        <f t="shared" si="15"/>
        <v>600</v>
      </c>
    </row>
    <row r="28" spans="1:14" x14ac:dyDescent="0.25">
      <c r="A28" t="s">
        <v>33</v>
      </c>
      <c r="B28" s="1"/>
      <c r="C28" s="1" t="s">
        <v>117</v>
      </c>
      <c r="D28" s="1">
        <v>8</v>
      </c>
      <c r="E28" s="1" t="s">
        <v>125</v>
      </c>
      <c r="F28" s="1">
        <v>5</v>
      </c>
      <c r="G28" s="1">
        <v>4</v>
      </c>
      <c r="H28" s="1" t="s">
        <v>9</v>
      </c>
      <c r="M28" t="str">
        <f t="shared" si="14"/>
        <v>Infantry</v>
      </c>
      <c r="N28">
        <f t="shared" si="15"/>
        <v>600</v>
      </c>
    </row>
    <row r="29" spans="1:14" x14ac:dyDescent="0.25">
      <c r="A29" t="s">
        <v>35</v>
      </c>
      <c r="B29" s="1"/>
      <c r="C29" s="1" t="s">
        <v>126</v>
      </c>
      <c r="D29" s="1">
        <v>1</v>
      </c>
      <c r="E29" s="1" t="s">
        <v>127</v>
      </c>
      <c r="F29" s="1">
        <v>5</v>
      </c>
      <c r="G29" s="1">
        <v>1</v>
      </c>
      <c r="H29" s="1" t="s">
        <v>50</v>
      </c>
      <c r="M29" t="str">
        <f t="shared" si="14"/>
        <v>SK</v>
      </c>
      <c r="N29">
        <f t="shared" si="15"/>
        <v>0</v>
      </c>
    </row>
    <row r="30" spans="1:14" x14ac:dyDescent="0.25">
      <c r="A30" t="s">
        <v>35</v>
      </c>
      <c r="B30" s="1"/>
      <c r="C30" s="1" t="s">
        <v>126</v>
      </c>
      <c r="D30" s="1">
        <v>2</v>
      </c>
      <c r="E30" s="1" t="s">
        <v>128</v>
      </c>
      <c r="F30" s="1">
        <v>5</v>
      </c>
      <c r="G30" s="1">
        <v>1</v>
      </c>
      <c r="H30" s="1" t="s">
        <v>50</v>
      </c>
      <c r="M30" t="str">
        <f t="shared" ref="M30:M32" si="16">IF(OR(RIGHT(A30)="C",A30="LN"),"Cavalry",IF(OR(RIGHT(A30)="I",A30="PH",A30="LP"),"Infantry",A30))</f>
        <v>SK</v>
      </c>
      <c r="N30">
        <f t="shared" ref="N30:N32" si="17">IF(M30="Cavalry",G30*100,IF(M30="Infantry",G30*150,0))</f>
        <v>0</v>
      </c>
    </row>
    <row r="31" spans="1:14" x14ac:dyDescent="0.25">
      <c r="A31" t="s">
        <v>35</v>
      </c>
      <c r="B31" s="1"/>
      <c r="C31" s="1" t="s">
        <v>126</v>
      </c>
      <c r="D31" s="1">
        <v>3</v>
      </c>
      <c r="E31" s="1" t="s">
        <v>129</v>
      </c>
      <c r="F31" s="1">
        <v>5</v>
      </c>
      <c r="G31" s="1">
        <v>1</v>
      </c>
      <c r="H31" s="1" t="s">
        <v>50</v>
      </c>
      <c r="M31" t="str">
        <f t="shared" si="16"/>
        <v>SK</v>
      </c>
      <c r="N31">
        <f t="shared" si="17"/>
        <v>0</v>
      </c>
    </row>
    <row r="32" spans="1:14" x14ac:dyDescent="0.25">
      <c r="A32" t="s">
        <v>35</v>
      </c>
      <c r="B32" s="1"/>
      <c r="C32" s="1" t="s">
        <v>130</v>
      </c>
      <c r="D32" s="1">
        <v>1</v>
      </c>
      <c r="E32" s="1" t="s">
        <v>131</v>
      </c>
      <c r="F32" s="1">
        <v>5</v>
      </c>
      <c r="G32" s="1">
        <v>1</v>
      </c>
      <c r="H32" s="1" t="s">
        <v>87</v>
      </c>
      <c r="M32" t="str">
        <f t="shared" si="16"/>
        <v>SK</v>
      </c>
      <c r="N32">
        <f t="shared" si="17"/>
        <v>0</v>
      </c>
    </row>
    <row r="33" spans="1:15" x14ac:dyDescent="0.25">
      <c r="A33" t="s">
        <v>35</v>
      </c>
      <c r="B33" s="1"/>
      <c r="C33" s="1" t="s">
        <v>130</v>
      </c>
      <c r="D33" s="1">
        <v>2</v>
      </c>
      <c r="E33" s="1" t="s">
        <v>132</v>
      </c>
      <c r="F33" s="1">
        <v>5</v>
      </c>
      <c r="G33" s="1">
        <v>1</v>
      </c>
      <c r="H33" s="1" t="s">
        <v>87</v>
      </c>
      <c r="M33" t="str">
        <f t="shared" ref="M33:M36" si="18">IF(OR(RIGHT(A33)="C",A33="LN"),"Cavalry",IF(OR(RIGHT(A33)="I",A33="PH",A33="LP"),"Infantry",A33))</f>
        <v>SK</v>
      </c>
      <c r="N33">
        <f t="shared" ref="N33:N36" si="19">IF(M33="Cavalry",G33*100,IF(M33="Infantry",G33*150,0))</f>
        <v>0</v>
      </c>
    </row>
    <row r="34" spans="1:15" x14ac:dyDescent="0.25">
      <c r="A34" t="s">
        <v>35</v>
      </c>
      <c r="B34" s="1"/>
      <c r="C34" s="1" t="s">
        <v>130</v>
      </c>
      <c r="D34" s="1">
        <v>3</v>
      </c>
      <c r="E34" s="1" t="s">
        <v>133</v>
      </c>
      <c r="F34" s="1">
        <v>5</v>
      </c>
      <c r="G34" s="1">
        <v>1</v>
      </c>
      <c r="H34" s="1" t="s">
        <v>87</v>
      </c>
      <c r="M34" t="str">
        <f t="shared" si="18"/>
        <v>SK</v>
      </c>
      <c r="N34">
        <f t="shared" si="19"/>
        <v>0</v>
      </c>
    </row>
    <row r="35" spans="1:15" x14ac:dyDescent="0.25">
      <c r="A35" t="s">
        <v>35</v>
      </c>
      <c r="B35" s="1"/>
      <c r="C35" s="1" t="s">
        <v>130</v>
      </c>
      <c r="D35" s="1">
        <v>4</v>
      </c>
      <c r="E35" s="1" t="s">
        <v>134</v>
      </c>
      <c r="F35" s="1">
        <v>5</v>
      </c>
      <c r="G35" s="1">
        <v>1</v>
      </c>
      <c r="H35" s="1" t="s">
        <v>87</v>
      </c>
      <c r="M35" t="str">
        <f t="shared" si="18"/>
        <v>SK</v>
      </c>
      <c r="N35">
        <f t="shared" si="19"/>
        <v>0</v>
      </c>
    </row>
    <row r="36" spans="1:15" x14ac:dyDescent="0.25">
      <c r="A36" t="s">
        <v>135</v>
      </c>
      <c r="B36" s="1"/>
      <c r="C36" s="1" t="s">
        <v>117</v>
      </c>
      <c r="D36" s="1"/>
      <c r="E36" s="1" t="s">
        <v>136</v>
      </c>
      <c r="F36" s="1">
        <v>7</v>
      </c>
      <c r="G36" s="1">
        <v>5</v>
      </c>
      <c r="H36" s="1"/>
      <c r="M36" t="str">
        <f t="shared" si="18"/>
        <v>Cavalry</v>
      </c>
      <c r="N36">
        <f t="shared" si="19"/>
        <v>500</v>
      </c>
    </row>
    <row r="37" spans="1:15" x14ac:dyDescent="0.25">
      <c r="A37" t="s">
        <v>135</v>
      </c>
      <c r="B37" s="1"/>
      <c r="C37" s="1" t="s">
        <v>137</v>
      </c>
      <c r="D37" s="1"/>
      <c r="E37" s="1" t="s">
        <v>138</v>
      </c>
      <c r="F37" s="1">
        <v>7</v>
      </c>
      <c r="G37" s="1">
        <v>5</v>
      </c>
      <c r="H37" s="1"/>
      <c r="M37" t="str">
        <f t="shared" ref="M37" si="20">IF(OR(RIGHT(A37)="C",A37="LN"),"Cavalry",IF(OR(RIGHT(A37)="I",A37="PH",A37="LP"),"Infantry",A37))</f>
        <v>Cavalry</v>
      </c>
      <c r="N37">
        <f t="shared" ref="N37" si="21">IF(M37="Cavalry",G37*100,IF(M37="Infantry",G37*150,0))</f>
        <v>500</v>
      </c>
    </row>
    <row r="39" spans="1:15" x14ac:dyDescent="0.25">
      <c r="A39" t="s">
        <v>24</v>
      </c>
      <c r="F39">
        <f>SUM(F2:F37)</f>
        <v>210</v>
      </c>
      <c r="G39">
        <f>SUM(G2:G37)</f>
        <v>205</v>
      </c>
      <c r="N39">
        <f>SUM(N2:N37)</f>
        <v>29200</v>
      </c>
    </row>
    <row r="42" spans="1:15" x14ac:dyDescent="0.25">
      <c r="A42" s="2" t="s">
        <v>23</v>
      </c>
      <c r="N42" s="2" t="s">
        <v>97</v>
      </c>
      <c r="O42" t="s">
        <v>22</v>
      </c>
    </row>
    <row r="43" spans="1:15" x14ac:dyDescent="0.25">
      <c r="A43" s="2" t="s">
        <v>30</v>
      </c>
      <c r="B43" t="s">
        <v>31</v>
      </c>
      <c r="N43" s="3" t="s">
        <v>20</v>
      </c>
      <c r="O43" s="4">
        <v>1000</v>
      </c>
    </row>
    <row r="44" spans="1:15" x14ac:dyDescent="0.25">
      <c r="A44" s="3" t="s">
        <v>11</v>
      </c>
      <c r="B44" s="4">
        <v>3</v>
      </c>
      <c r="N44" s="3" t="s">
        <v>21</v>
      </c>
      <c r="O44" s="4">
        <v>28200</v>
      </c>
    </row>
    <row r="45" spans="1:15" x14ac:dyDescent="0.25">
      <c r="A45" s="5">
        <v>5</v>
      </c>
      <c r="B45" s="4">
        <v>3</v>
      </c>
      <c r="N45" s="3" t="s">
        <v>35</v>
      </c>
      <c r="O45" s="4">
        <v>0</v>
      </c>
    </row>
    <row r="46" spans="1:15" x14ac:dyDescent="0.25">
      <c r="A46" s="3" t="s">
        <v>8</v>
      </c>
      <c r="B46" s="4">
        <v>2</v>
      </c>
      <c r="N46" s="3" t="s">
        <v>98</v>
      </c>
      <c r="O46" s="4">
        <v>29200</v>
      </c>
    </row>
    <row r="47" spans="1:15" x14ac:dyDescent="0.25">
      <c r="A47" s="5">
        <v>6</v>
      </c>
      <c r="B47" s="4">
        <v>1</v>
      </c>
    </row>
    <row r="48" spans="1:15" x14ac:dyDescent="0.25">
      <c r="A48" s="5">
        <v>7</v>
      </c>
      <c r="B48" s="4">
        <v>1</v>
      </c>
    </row>
    <row r="49" spans="1:2" x14ac:dyDescent="0.25">
      <c r="A49" s="3" t="s">
        <v>35</v>
      </c>
      <c r="B49" s="4">
        <v>1</v>
      </c>
    </row>
    <row r="50" spans="1:2" x14ac:dyDescent="0.25">
      <c r="A50" s="5">
        <v>5</v>
      </c>
      <c r="B50" s="4">
        <v>1</v>
      </c>
    </row>
    <row r="51" spans="1:2" x14ac:dyDescent="0.25">
      <c r="A51" s="3" t="s">
        <v>32</v>
      </c>
      <c r="B51" s="4">
        <v>10</v>
      </c>
    </row>
    <row r="52" spans="1:2" x14ac:dyDescent="0.25">
      <c r="A52" s="5">
        <v>5</v>
      </c>
      <c r="B52" s="4">
        <v>8</v>
      </c>
    </row>
    <row r="53" spans="1:2" x14ac:dyDescent="0.25">
      <c r="A53" s="5">
        <v>6</v>
      </c>
      <c r="B53" s="4">
        <v>2</v>
      </c>
    </row>
    <row r="54" spans="1:2" x14ac:dyDescent="0.25">
      <c r="A54" s="3" t="s">
        <v>33</v>
      </c>
      <c r="B54" s="4">
        <v>3</v>
      </c>
    </row>
    <row r="55" spans="1:2" x14ac:dyDescent="0.25">
      <c r="A55" s="5">
        <v>5</v>
      </c>
      <c r="B55" s="4">
        <v>3</v>
      </c>
    </row>
    <row r="56" spans="1:2" x14ac:dyDescent="0.25">
      <c r="A56" s="3" t="s">
        <v>36</v>
      </c>
      <c r="B56" s="4"/>
    </row>
    <row r="57" spans="1:2" x14ac:dyDescent="0.25">
      <c r="A57" s="5" t="s">
        <v>36</v>
      </c>
      <c r="B57" s="4"/>
    </row>
    <row r="58" spans="1:2" x14ac:dyDescent="0.25">
      <c r="A58" s="3" t="s">
        <v>24</v>
      </c>
      <c r="B58" s="4">
        <v>19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sqref="A1:F1"/>
    </sheetView>
  </sheetViews>
  <sheetFormatPr defaultColWidth="8.875" defaultRowHeight="15.75" x14ac:dyDescent="0.25"/>
  <sheetData>
    <row r="1" spans="1:6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</row>
    <row r="2" spans="1:6" x14ac:dyDescent="0.25">
      <c r="A2" t="s">
        <v>89</v>
      </c>
      <c r="B2" t="s">
        <v>90</v>
      </c>
      <c r="C2">
        <v>5</v>
      </c>
      <c r="D2">
        <v>6</v>
      </c>
      <c r="E2">
        <v>4</v>
      </c>
      <c r="F2">
        <v>2</v>
      </c>
    </row>
    <row r="3" spans="1:6" x14ac:dyDescent="0.25">
      <c r="A3" t="s">
        <v>91</v>
      </c>
      <c r="B3" t="s">
        <v>92</v>
      </c>
      <c r="C3">
        <v>5</v>
      </c>
      <c r="D3">
        <v>5</v>
      </c>
      <c r="E3">
        <v>3</v>
      </c>
      <c r="F3">
        <v>1</v>
      </c>
    </row>
    <row r="4" spans="1:6" x14ac:dyDescent="0.25">
      <c r="A4" t="s">
        <v>93</v>
      </c>
      <c r="B4" t="s">
        <v>94</v>
      </c>
      <c r="C4">
        <v>3</v>
      </c>
      <c r="D4">
        <v>6</v>
      </c>
      <c r="E4">
        <v>4</v>
      </c>
      <c r="F4">
        <v>2</v>
      </c>
    </row>
    <row r="5" spans="1:6" x14ac:dyDescent="0.25">
      <c r="A5" t="s">
        <v>95</v>
      </c>
      <c r="B5" t="s">
        <v>96</v>
      </c>
      <c r="C5">
        <v>4</v>
      </c>
      <c r="D5">
        <v>5</v>
      </c>
      <c r="E5">
        <v>3</v>
      </c>
      <c r="F5">
        <v>1</v>
      </c>
    </row>
    <row r="6" spans="1:6" x14ac:dyDescent="0.25">
      <c r="A6" t="s">
        <v>37</v>
      </c>
      <c r="B6" t="s">
        <v>38</v>
      </c>
      <c r="C6">
        <v>5</v>
      </c>
      <c r="D6">
        <v>8</v>
      </c>
      <c r="E6">
        <v>4</v>
      </c>
      <c r="F6">
        <v>2</v>
      </c>
    </row>
    <row r="7" spans="1:6" x14ac:dyDescent="0.25">
      <c r="A7" t="s">
        <v>40</v>
      </c>
      <c r="B7" t="s">
        <v>39</v>
      </c>
      <c r="C7">
        <v>6</v>
      </c>
      <c r="D7">
        <v>12</v>
      </c>
      <c r="E7">
        <v>5</v>
      </c>
      <c r="F7">
        <v>3</v>
      </c>
    </row>
    <row r="8" spans="1:6" x14ac:dyDescent="0.25">
      <c r="A8" t="s">
        <v>52</v>
      </c>
      <c r="B8" t="s">
        <v>53</v>
      </c>
      <c r="C8">
        <v>4</v>
      </c>
      <c r="D8">
        <v>6</v>
      </c>
      <c r="E8">
        <v>5</v>
      </c>
      <c r="F8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Macedonian</vt:lpstr>
      <vt:lpstr>Phocian</vt:lpstr>
      <vt:lpstr>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2022-01-14T13:42:37Z</dcterms:modified>
</cp:coreProperties>
</file>