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LocalFiles\Coding\koala-budget-UAT\"/>
    </mc:Choice>
  </mc:AlternateContent>
  <xr:revisionPtr revIDLastSave="0" documentId="13_ncr:1_{5A63A388-FABF-43ED-BD1A-C6B42913D7CE}" xr6:coauthVersionLast="47" xr6:coauthVersionMax="47" xr10:uidLastSave="{00000000-0000-0000-0000-000000000000}"/>
  <bookViews>
    <workbookView xWindow="-108" yWindow="-108" windowWidth="23256" windowHeight="12456" activeTab="3" xr2:uid="{AC737CD0-4769-4D7F-B548-470F406500AB}"/>
  </bookViews>
  <sheets>
    <sheet name="Accounts" sheetId="1" r:id="rId1"/>
    <sheet name="Transactions" sheetId="2" r:id="rId2"/>
    <sheet name="Budget" sheetId="3" r:id="rId3"/>
    <sheet name="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B15" i="3"/>
  <c r="G15" i="4"/>
  <c r="J9" i="4"/>
  <c r="J7" i="4"/>
  <c r="J4" i="4"/>
  <c r="I7" i="4"/>
  <c r="I4" i="4"/>
  <c r="F15" i="4"/>
  <c r="G7" i="4"/>
  <c r="G4" i="4"/>
  <c r="F7" i="4"/>
  <c r="F4" i="4"/>
  <c r="B14" i="4"/>
  <c r="B9" i="4"/>
  <c r="B8" i="4"/>
  <c r="B5" i="4"/>
  <c r="B4" i="4"/>
  <c r="A5" i="4"/>
  <c r="A4" i="4"/>
  <c r="A9" i="4"/>
  <c r="A8" i="4"/>
  <c r="A14" i="4"/>
  <c r="A12" i="3"/>
  <c r="C12" i="3" s="1"/>
  <c r="D12" i="3" s="1"/>
  <c r="A8" i="3"/>
  <c r="C8" i="3" s="1"/>
  <c r="D8" i="3" s="1"/>
  <c r="A7" i="3"/>
  <c r="C7" i="3" s="1"/>
  <c r="D7" i="3" s="1"/>
  <c r="A4" i="3"/>
  <c r="C4" i="3" s="1"/>
  <c r="D4" i="3" s="1"/>
  <c r="A3" i="3"/>
  <c r="C3" i="3" s="1"/>
  <c r="G12" i="4" l="1"/>
  <c r="D3" i="3"/>
  <c r="C15" i="3"/>
  <c r="D15" i="3"/>
  <c r="B11" i="4"/>
</calcChain>
</file>

<file path=xl/sharedStrings.xml><?xml version="1.0" encoding="utf-8"?>
<sst xmlns="http://schemas.openxmlformats.org/spreadsheetml/2006/main" count="64" uniqueCount="33">
  <si>
    <t>Bank Account</t>
  </si>
  <si>
    <t>TG Credit Card</t>
  </si>
  <si>
    <t>Credit Card</t>
  </si>
  <si>
    <t>TG Bank Account</t>
  </si>
  <si>
    <t>WVC Income</t>
  </si>
  <si>
    <t>COTR Income</t>
  </si>
  <si>
    <t>Rent</t>
  </si>
  <si>
    <t>Groceries</t>
  </si>
  <si>
    <t>Income</t>
  </si>
  <si>
    <t>Expenses</t>
  </si>
  <si>
    <t>Date</t>
  </si>
  <si>
    <t>Dec</t>
  </si>
  <si>
    <t>From</t>
  </si>
  <si>
    <t>To</t>
  </si>
  <si>
    <t>Amount</t>
  </si>
  <si>
    <t>Budget</t>
  </si>
  <si>
    <t>House</t>
  </si>
  <si>
    <t>Goal</t>
  </si>
  <si>
    <t>Account</t>
  </si>
  <si>
    <t>Goals</t>
  </si>
  <si>
    <t>Actual</t>
  </si>
  <si>
    <t>Difference</t>
  </si>
  <si>
    <t>Total</t>
  </si>
  <si>
    <t>Account Name</t>
  </si>
  <si>
    <t>Account Type</t>
  </si>
  <si>
    <t>In and Outflows</t>
  </si>
  <si>
    <t>Owning and Owing</t>
  </si>
  <si>
    <t>Assets</t>
  </si>
  <si>
    <t>Liabilities</t>
  </si>
  <si>
    <t>Total Owning</t>
  </si>
  <si>
    <t>Savings Transaction</t>
  </si>
  <si>
    <t>Savings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</si>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</sst>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0" fontId="0" fillId="0" borderId="3" xfId="0" applyBorder="1"/>
    <xf numFmtId="0" fontId="0" fillId="0" borderId="4" xfId="0" applyBorder="1"/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0" fillId="8" borderId="3" xfId="0" applyFill="1" applyBorder="1"/>
    <xf numFmtId="0" fontId="0" fillId="8" borderId="4" xfId="0" applyFill="1" applyBorder="1"/>
    <xf numFmtId="0" fontId="0" fillId="0" borderId="5" xfId="0" applyBorder="1"/>
    <xf numFmtId="0" fontId="0" fillId="0" borderId="6" xfId="0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8" xfId="0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4" xfId="0" applyFill="1" applyBorder="1"/>
    <xf numFmtId="0" fontId="0" fillId="9" borderId="3" xfId="0" applyFill="1" applyBorder="1"/>
    <xf numFmtId="0" fontId="0" fillId="9" borderId="4" xfId="0" applyFill="1" applyBorder="1"/>
    <xf numFmtId="0" fontId="1" fillId="9" borderId="3" xfId="0" applyFont="1" applyFill="1" applyBorder="1"/>
    <xf numFmtId="0" fontId="2" fillId="5" borderId="9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3" xfId="0" applyFill="1" applyBorder="1"/>
    <xf numFmtId="0" fontId="2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4" borderId="10" xfId="0" applyFill="1" applyBorder="1"/>
    <xf numFmtId="0" fontId="3" fillId="6" borderId="0" xfId="0" applyFont="1" applyFill="1"/>
    <xf numFmtId="0" fontId="3" fillId="5" borderId="0" xfId="0" applyFont="1" applyFill="1"/>
    <xf numFmtId="0" fontId="1" fillId="7" borderId="1" xfId="0" applyFont="1" applyFill="1" applyBorder="1"/>
    <xf numFmtId="0" fontId="1" fillId="7" borderId="2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9" borderId="0" xfId="0" applyFill="1" applyBorder="1"/>
    <xf numFmtId="0" fontId="0" fillId="10" borderId="0" xfId="0" applyFill="1"/>
    <xf numFmtId="0" fontId="0" fillId="10" borderId="4" xfId="0" applyFill="1" applyBorder="1"/>
    <xf numFmtId="0" fontId="4" fillId="1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C673-C194-42CF-87B5-25BAEC4E4CE6}">
  <dimension ref="A1:B9"/>
  <sheetViews>
    <sheetView showGridLines="0" workbookViewId="0">
      <selection activeCell="A10" sqref="A10"/>
    </sheetView>
  </sheetViews>
  <sheetFormatPr defaultRowHeight="14.4" x14ac:dyDescent="0.3"/>
  <cols>
    <col min="1" max="1" width="18.5546875" customWidth="1"/>
    <col min="2" max="2" width="17.6640625" customWidth="1"/>
  </cols>
  <sheetData>
    <row r="1" spans="1:2" x14ac:dyDescent="0.3">
      <c r="A1" s="44" t="s">
        <v>23</v>
      </c>
      <c r="B1" s="45" t="s">
        <v>24</v>
      </c>
    </row>
    <row r="2" spans="1:2" x14ac:dyDescent="0.3">
      <c r="A2" s="3" t="s">
        <v>3</v>
      </c>
      <c r="B2" s="4" t="s">
        <v>0</v>
      </c>
    </row>
    <row r="3" spans="1:2" x14ac:dyDescent="0.3">
      <c r="A3" s="3" t="s">
        <v>1</v>
      </c>
      <c r="B3" s="4" t="s">
        <v>2</v>
      </c>
    </row>
    <row r="4" spans="1:2" x14ac:dyDescent="0.3">
      <c r="A4" s="3" t="s">
        <v>4</v>
      </c>
      <c r="B4" s="4" t="s">
        <v>8</v>
      </c>
    </row>
    <row r="5" spans="1:2" x14ac:dyDescent="0.3">
      <c r="A5" s="3" t="s">
        <v>5</v>
      </c>
      <c r="B5" s="4" t="s">
        <v>8</v>
      </c>
    </row>
    <row r="6" spans="1:2" x14ac:dyDescent="0.3">
      <c r="A6" s="3" t="s">
        <v>6</v>
      </c>
      <c r="B6" s="4" t="s">
        <v>9</v>
      </c>
    </row>
    <row r="7" spans="1:2" x14ac:dyDescent="0.3">
      <c r="A7" s="3" t="s">
        <v>7</v>
      </c>
      <c r="B7" s="4" t="s">
        <v>9</v>
      </c>
    </row>
    <row r="8" spans="1:2" x14ac:dyDescent="0.3">
      <c r="A8" s="3" t="s">
        <v>16</v>
      </c>
      <c r="B8" s="4" t="s">
        <v>17</v>
      </c>
    </row>
    <row r="9" spans="1:2" ht="15" thickBot="1" x14ac:dyDescent="0.35">
      <c r="A9" s="46" t="s">
        <v>31</v>
      </c>
      <c r="B9" s="4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1297-2535-4979-9B09-D2CC5BF8E334}">
  <dimension ref="A1:E6"/>
  <sheetViews>
    <sheetView showGridLines="0" workbookViewId="0">
      <selection activeCell="B7" sqref="B7"/>
    </sheetView>
  </sheetViews>
  <sheetFormatPr defaultRowHeight="14.4" x14ac:dyDescent="0.3"/>
  <cols>
    <col min="1" max="1" width="20" customWidth="1"/>
    <col min="2" max="2" width="26.5546875" customWidth="1"/>
    <col min="3" max="3" width="25.88671875" customWidth="1"/>
    <col min="4" max="4" width="18.88671875" customWidth="1"/>
  </cols>
  <sheetData>
    <row r="1" spans="1:5" ht="18" x14ac:dyDescent="0.35">
      <c r="A1" s="42" t="s">
        <v>10</v>
      </c>
      <c r="B1" s="42" t="s">
        <v>12</v>
      </c>
      <c r="C1" s="42" t="s">
        <v>13</v>
      </c>
      <c r="D1" s="42" t="s">
        <v>14</v>
      </c>
      <c r="E1" s="42" t="s">
        <v>30</v>
      </c>
    </row>
    <row r="2" spans="1:5" ht="18" x14ac:dyDescent="0.35">
      <c r="A2" s="43" t="s">
        <v>11</v>
      </c>
      <c r="B2" s="43" t="s">
        <v>4</v>
      </c>
      <c r="C2" s="43" t="s">
        <v>3</v>
      </c>
      <c r="D2" s="43">
        <v>3000</v>
      </c>
      <c r="E2" t="b">
        <v>0</v>
      </c>
    </row>
    <row r="3" spans="1:5" ht="18" x14ac:dyDescent="0.35">
      <c r="A3" s="43" t="s">
        <v>11</v>
      </c>
      <c r="B3" s="43" t="s">
        <v>5</v>
      </c>
      <c r="C3" s="43" t="s">
        <v>3</v>
      </c>
      <c r="D3" s="43">
        <v>2000</v>
      </c>
      <c r="E3" t="b">
        <v>0</v>
      </c>
    </row>
    <row r="4" spans="1:5" ht="18" x14ac:dyDescent="0.35">
      <c r="A4" s="43" t="s">
        <v>11</v>
      </c>
      <c r="B4" s="43" t="s">
        <v>3</v>
      </c>
      <c r="C4" s="43" t="s">
        <v>6</v>
      </c>
      <c r="D4" s="43">
        <v>1600</v>
      </c>
      <c r="E4" t="b">
        <v>0</v>
      </c>
    </row>
    <row r="5" spans="1:5" ht="18" x14ac:dyDescent="0.35">
      <c r="A5" s="43" t="s">
        <v>11</v>
      </c>
      <c r="B5" s="43" t="s">
        <v>1</v>
      </c>
      <c r="C5" s="43" t="s">
        <v>7</v>
      </c>
      <c r="D5" s="43">
        <v>500</v>
      </c>
      <c r="E5" t="b">
        <v>0</v>
      </c>
    </row>
    <row r="6" spans="1:5" ht="18" x14ac:dyDescent="0.35">
      <c r="A6" s="43" t="s">
        <v>11</v>
      </c>
      <c r="B6" s="43" t="s">
        <v>31</v>
      </c>
      <c r="C6" s="43" t="s">
        <v>16</v>
      </c>
      <c r="D6" s="43">
        <v>2900</v>
      </c>
      <c r="E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2211-8674-48D7-814F-911BF379E91A}">
  <dimension ref="A1:D15"/>
  <sheetViews>
    <sheetView showGridLines="0" workbookViewId="0">
      <selection activeCell="H11" sqref="H11"/>
    </sheetView>
  </sheetViews>
  <sheetFormatPr defaultRowHeight="14.4" x14ac:dyDescent="0.3"/>
  <cols>
    <col min="1" max="1" width="25.21875" customWidth="1"/>
    <col min="2" max="2" width="16.44140625" customWidth="1"/>
    <col min="3" max="3" width="12.6640625" customWidth="1"/>
    <col min="4" max="4" width="12.109375" customWidth="1"/>
  </cols>
  <sheetData>
    <row r="1" spans="1:4" ht="18" x14ac:dyDescent="0.35">
      <c r="A1" s="19" t="s">
        <v>18</v>
      </c>
      <c r="B1" s="32" t="s">
        <v>15</v>
      </c>
      <c r="C1" s="32" t="s">
        <v>20</v>
      </c>
      <c r="D1" s="20" t="s">
        <v>21</v>
      </c>
    </row>
    <row r="2" spans="1:4" ht="18" x14ac:dyDescent="0.35">
      <c r="A2" s="21" t="s">
        <v>8</v>
      </c>
      <c r="B2" s="33"/>
      <c r="C2" s="33"/>
      <c r="D2" s="22"/>
    </row>
    <row r="3" spans="1:4" x14ac:dyDescent="0.3">
      <c r="A3" s="23" t="str">
        <f>Accounts!A4</f>
        <v>WVC Income</v>
      </c>
      <c r="B3" s="34">
        <v>3000</v>
      </c>
      <c r="C3" s="34">
        <f>SUMIF(Transactions!$B$2:$B$12,Budget!A3,Transactions!$D$2:$D$12)-SUMIF(Transactions!$C$2:$C$12,Budget!A3,Transactions!$D$2:$D$12)</f>
        <v>3000</v>
      </c>
      <c r="D3" s="24">
        <f>C3-B3</f>
        <v>0</v>
      </c>
    </row>
    <row r="4" spans="1:4" x14ac:dyDescent="0.3">
      <c r="A4" s="23" t="str">
        <f>Accounts!A5</f>
        <v>COTR Income</v>
      </c>
      <c r="B4" s="34">
        <v>2000</v>
      </c>
      <c r="C4" s="34">
        <f>SUMIF(Transactions!$B$2:$B$12,Budget!A4,Transactions!$D$2:$D$12)-SUMIF(Transactions!$C$2:$C$12,Budget!A4,Transactions!$D$2:$D$12)</f>
        <v>2000</v>
      </c>
      <c r="D4" s="24">
        <f t="shared" ref="D4:D8" si="0">C4-B4</f>
        <v>0</v>
      </c>
    </row>
    <row r="5" spans="1:4" x14ac:dyDescent="0.3">
      <c r="A5" s="5"/>
      <c r="B5" s="35"/>
      <c r="C5" s="35"/>
      <c r="D5" s="6"/>
    </row>
    <row r="6" spans="1:4" ht="18" x14ac:dyDescent="0.35">
      <c r="A6" s="25" t="s">
        <v>9</v>
      </c>
      <c r="B6" s="36"/>
      <c r="C6" s="36"/>
      <c r="D6" s="26"/>
    </row>
    <row r="7" spans="1:4" x14ac:dyDescent="0.3">
      <c r="A7" s="27" t="str">
        <f>Accounts!A6</f>
        <v>Rent</v>
      </c>
      <c r="B7" s="37">
        <v>-1500</v>
      </c>
      <c r="C7" s="37">
        <f>SUMIF(Transactions!$B$2:$B$12,Budget!A7,Transactions!$D$2:$D$12)-SUMIF(Transactions!$C$2:$C$12,Budget!A7,Transactions!$D$2:$D$12)</f>
        <v>-1600</v>
      </c>
      <c r="D7" s="28">
        <f t="shared" si="0"/>
        <v>-100</v>
      </c>
    </row>
    <row r="8" spans="1:4" x14ac:dyDescent="0.3">
      <c r="A8" s="38" t="str">
        <f>Accounts!A7</f>
        <v>Groceries</v>
      </c>
      <c r="B8" s="37">
        <v>-600</v>
      </c>
      <c r="C8" s="37">
        <f>SUMIF(Transactions!$B$2:$B$12,Budget!A8,Transactions!$D$2:$D$12)-SUMIF(Transactions!$C$2:$C$12,Budget!A8,Transactions!$D$2:$D$12)</f>
        <v>-500</v>
      </c>
      <c r="D8" s="28">
        <f t="shared" si="0"/>
        <v>100</v>
      </c>
    </row>
    <row r="9" spans="1:4" x14ac:dyDescent="0.3">
      <c r="A9" s="5"/>
      <c r="B9" s="35"/>
      <c r="C9" s="35"/>
      <c r="D9" s="6"/>
    </row>
    <row r="10" spans="1:4" x14ac:dyDescent="0.3">
      <c r="A10" s="5"/>
      <c r="B10" s="35"/>
      <c r="C10" s="35"/>
      <c r="D10" s="6"/>
    </row>
    <row r="11" spans="1:4" ht="18" x14ac:dyDescent="0.35">
      <c r="A11" s="13" t="s">
        <v>19</v>
      </c>
      <c r="B11" s="39"/>
      <c r="C11" s="39"/>
      <c r="D11" s="14"/>
    </row>
    <row r="12" spans="1:4" x14ac:dyDescent="0.3">
      <c r="A12" s="15" t="str">
        <f>Accounts!A8</f>
        <v>House</v>
      </c>
      <c r="B12" s="40">
        <v>-2900</v>
      </c>
      <c r="C12" s="40">
        <f>SUMIF(Transactions!$B$2:$B$12,Budget!A12,Transactions!$D$2:$D$12)-SUMIF(Transactions!$C$2:$C$12,Budget!A12,Transactions!$D$2:$D$12)</f>
        <v>-2900</v>
      </c>
      <c r="D12" s="16">
        <f>C12-B12</f>
        <v>0</v>
      </c>
    </row>
    <row r="13" spans="1:4" ht="15" thickBot="1" x14ac:dyDescent="0.35">
      <c r="A13" s="17"/>
      <c r="B13" s="41"/>
      <c r="C13" s="41"/>
      <c r="D13" s="18"/>
    </row>
    <row r="15" spans="1:4" x14ac:dyDescent="0.3">
      <c r="A15" s="31" t="s">
        <v>22</v>
      </c>
      <c r="B15" s="48">
        <f>SUM(B3:B12)</f>
        <v>0</v>
      </c>
      <c r="C15" s="48">
        <f>SUM(C3:C12)</f>
        <v>0</v>
      </c>
      <c r="D15" s="30">
        <f>SUM(D3:D8)</f>
        <v>0</v>
      </c>
    </row>
  </sheetData>
  <mergeCells count="3">
    <mergeCell ref="A2:D2"/>
    <mergeCell ref="A6:D6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EFB6-95CF-4828-BD70-34F7B242C9AC}">
  <dimension ref="A1:J16"/>
  <sheetViews>
    <sheetView showGridLines="0" tabSelected="1" zoomScaleNormal="100" workbookViewId="0">
      <selection activeCell="G10" sqref="G10"/>
    </sheetView>
  </sheetViews>
  <sheetFormatPr defaultRowHeight="14.4" x14ac:dyDescent="0.3"/>
  <cols>
    <col min="1" max="1" width="25.21875" customWidth="1"/>
    <col min="2" max="2" width="23.5546875" customWidth="1"/>
    <col min="6" max="6" width="17.33203125" customWidth="1"/>
    <col min="7" max="7" width="16.77734375" customWidth="1"/>
    <col min="9" max="9" width="21.109375" customWidth="1"/>
    <col min="10" max="10" width="21.33203125" customWidth="1"/>
  </cols>
  <sheetData>
    <row r="1" spans="1:10" ht="15" thickBot="1" x14ac:dyDescent="0.35">
      <c r="A1" t="s">
        <v>25</v>
      </c>
      <c r="F1" t="s">
        <v>26</v>
      </c>
      <c r="I1" t="s">
        <v>26</v>
      </c>
    </row>
    <row r="2" spans="1:10" ht="18.600000000000001" thickBot="1" x14ac:dyDescent="0.4">
      <c r="A2" s="19" t="s">
        <v>18</v>
      </c>
      <c r="B2" s="20" t="s">
        <v>20</v>
      </c>
    </row>
    <row r="3" spans="1:10" ht="21" x14ac:dyDescent="0.4">
      <c r="A3" s="21" t="s">
        <v>8</v>
      </c>
      <c r="B3" s="22"/>
      <c r="F3" s="1" t="s">
        <v>27</v>
      </c>
      <c r="G3" s="2"/>
      <c r="I3" s="1" t="s">
        <v>27</v>
      </c>
      <c r="J3" s="2"/>
    </row>
    <row r="4" spans="1:10" x14ac:dyDescent="0.3">
      <c r="A4" s="23" t="str">
        <f>Accounts!A4</f>
        <v>WVC Income</v>
      </c>
      <c r="B4" s="24">
        <f>SUMIF(Transactions!$B$2:$B$12,A4,Transactions!$D$2:$D$12)-SUMIF(Transactions!$C$2:$C$12,A4,Transactions!$D$2:$D$12)</f>
        <v>3000</v>
      </c>
      <c r="F4" s="3" t="str">
        <f>Accounts!A2</f>
        <v>TG Bank Account</v>
      </c>
      <c r="G4" s="4">
        <f>SUMIF(Transactions!$C$2:$C$12,F4,Transactions!$D$2:$D$12)-SUMIF(Transactions!$B$2:$B$12,F4,Transactions!$D$2:$D$12)</f>
        <v>3400</v>
      </c>
      <c r="I4" s="3" t="str">
        <f>Accounts!A2</f>
        <v>TG Bank Account</v>
      </c>
      <c r="J4" s="4">
        <f>SUMIFS(Transactions!$D$2:$D$12,Transactions!$C$2:$C$12,I4,Transactions!$E$2:$E$12,FALSE)-SUMIFS(Transactions!$D$2:$D$12, Transactions!$B$2:$B$12,I4,Transactions!$E$2:$E$12,FALSE)</f>
        <v>3400</v>
      </c>
    </row>
    <row r="5" spans="1:10" x14ac:dyDescent="0.3">
      <c r="A5" s="23" t="str">
        <f>Accounts!A5</f>
        <v>COTR Income</v>
      </c>
      <c r="B5" s="24">
        <f>SUMIF(Transactions!$B$2:$B$12,A5,Transactions!$D$2:$D$12)-SUMIF(Transactions!$C$2:$C$12,A5,Transactions!$D$2:$D$12)</f>
        <v>2000</v>
      </c>
      <c r="F5" s="5"/>
      <c r="G5" s="6"/>
      <c r="I5" s="5"/>
      <c r="J5" s="6"/>
    </row>
    <row r="6" spans="1:10" ht="21" x14ac:dyDescent="0.4">
      <c r="A6" s="5"/>
      <c r="B6" s="6"/>
      <c r="F6" s="7" t="s">
        <v>28</v>
      </c>
      <c r="G6" s="8"/>
      <c r="I6" s="7" t="s">
        <v>28</v>
      </c>
      <c r="J6" s="8"/>
    </row>
    <row r="7" spans="1:10" ht="18" x14ac:dyDescent="0.35">
      <c r="A7" s="25" t="s">
        <v>9</v>
      </c>
      <c r="B7" s="26"/>
      <c r="F7" s="9" t="str">
        <f>Accounts!A3</f>
        <v>TG Credit Card</v>
      </c>
      <c r="G7" s="10">
        <f>SUMIF(Transactions!$C$2:$C$12,F7,Transactions!$D$2:$D$12)-SUMIF(Transactions!$B$2:$B$12,F7,Transactions!$D$2:$D$12)</f>
        <v>-500</v>
      </c>
      <c r="I7" s="9" t="str">
        <f>Accounts!A3</f>
        <v>TG Credit Card</v>
      </c>
      <c r="J7" s="10">
        <f>SUMIFS(Transactions!$D$2:$D$12,Transactions!$C$2:$C$12,I7,Transactions!$E$2:$E$12,FALSE)-SUMIFS(Transactions!$D$2:$D$12, Transactions!$B$2:$B$12,I7,Transactions!$E$2:$E$12,FALSE)</f>
        <v>-500</v>
      </c>
    </row>
    <row r="8" spans="1:10" x14ac:dyDescent="0.3">
      <c r="A8" s="27" t="str">
        <f>Accounts!A6</f>
        <v>Rent</v>
      </c>
      <c r="B8" s="28">
        <f>SUMIF(Transactions!$B$2:$B$12,A8,Transactions!$D$2:$D$12)-SUMIF(Transactions!$C$2:$C$12,A8,Transactions!$D$2:$D$12)</f>
        <v>-1600</v>
      </c>
      <c r="F8" s="11"/>
      <c r="G8" s="12"/>
      <c r="I8" s="11"/>
      <c r="J8" s="12"/>
    </row>
    <row r="9" spans="1:10" ht="21" x14ac:dyDescent="0.4">
      <c r="A9" s="27" t="str">
        <f>Accounts!A7</f>
        <v>Groceries</v>
      </c>
      <c r="B9" s="28">
        <f>SUMIF(Transactions!$B$2:$B$12,A9,Transactions!$D$2:$D$12)-SUMIF(Transactions!$C$2:$C$12,A9,Transactions!$D$2:$D$12)</f>
        <v>-500</v>
      </c>
      <c r="F9" s="51" t="s">
        <v>32</v>
      </c>
      <c r="G9" s="51"/>
      <c r="I9" s="29" t="s">
        <v>29</v>
      </c>
      <c r="J9" s="30">
        <f>SUMIFS(Transactions!$D$2:$D$12,Transactions!$C$2:$C$12,I9,Transactions!$E$2:$E$12,FALSE)-SUMIFS(Transactions!$D$2:$D$12, Transactions!$B$2:$B$12,I9,Transactions!$E$2:$E$12,FALSE)</f>
        <v>0</v>
      </c>
    </row>
    <row r="10" spans="1:10" x14ac:dyDescent="0.3">
      <c r="A10" s="5"/>
      <c r="B10" s="6"/>
      <c r="F10" s="49" t="s">
        <v>31</v>
      </c>
      <c r="G10" s="50">
        <f>SUMIF(Transactions!$C$2:$C$12,F10,Transactions!$D$2:$D$12)-SUMIF(Transactions!$B$2:$B$12,F10,Transactions!$D$2:$D$12)</f>
        <v>-2900</v>
      </c>
      <c r="I10" s="5"/>
      <c r="J10" s="6"/>
    </row>
    <row r="11" spans="1:10" ht="18" x14ac:dyDescent="0.35">
      <c r="A11" s="31" t="s">
        <v>22</v>
      </c>
      <c r="B11" s="30">
        <f t="shared" ref="B11" si="0">SUM(B4:B9)</f>
        <v>2900</v>
      </c>
      <c r="I11" s="13"/>
      <c r="J11" s="14"/>
    </row>
    <row r="12" spans="1:10" x14ac:dyDescent="0.3">
      <c r="A12" s="5"/>
      <c r="B12" s="6"/>
      <c r="F12" s="29" t="s">
        <v>29</v>
      </c>
      <c r="G12" s="30">
        <f>SUM(G4:G7)</f>
        <v>2900</v>
      </c>
      <c r="I12" s="15"/>
      <c r="J12" s="16"/>
    </row>
    <row r="13" spans="1:10" ht="18.600000000000001" thickBot="1" x14ac:dyDescent="0.4">
      <c r="A13" s="13" t="s">
        <v>19</v>
      </c>
      <c r="B13" s="14"/>
      <c r="F13" s="5"/>
      <c r="G13" s="6"/>
      <c r="I13" s="17"/>
      <c r="J13" s="18"/>
    </row>
    <row r="14" spans="1:10" ht="18" x14ac:dyDescent="0.35">
      <c r="A14" s="15" t="str">
        <f>Accounts!A8</f>
        <v>House</v>
      </c>
      <c r="B14" s="16">
        <f>SUMIF(Transactions!$B$2:$B$12,A14,Transactions!$D$2:$D$12)-SUMIF(Transactions!$C$2:$C$12,A14,Transactions!$D$2:$D$12)</f>
        <v>-2900</v>
      </c>
      <c r="F14" s="13" t="s">
        <v>19</v>
      </c>
      <c r="G14" s="14"/>
    </row>
    <row r="15" spans="1:10" ht="15" thickBot="1" x14ac:dyDescent="0.35">
      <c r="A15" s="17"/>
      <c r="B15" s="18"/>
      <c r="F15" s="15" t="str">
        <f>Accounts!A8</f>
        <v>House</v>
      </c>
      <c r="G15" s="16">
        <f>SUMIF(Transactions!$C$2:$C$12,F15,Transactions!$D$2:$D$12)-SUMIF(Transactions!$B$2:$B$12,F15,Transactions!$D$2:$D$12)</f>
        <v>2900</v>
      </c>
    </row>
    <row r="16" spans="1:10" ht="15" thickBot="1" x14ac:dyDescent="0.35">
      <c r="F16" s="17"/>
      <c r="G16" s="18"/>
    </row>
  </sheetData>
  <mergeCells count="10">
    <mergeCell ref="I3:J3"/>
    <mergeCell ref="I6:J6"/>
    <mergeCell ref="I11:J11"/>
    <mergeCell ref="F9:G9"/>
    <mergeCell ref="A3:B3"/>
    <mergeCell ref="A7:B7"/>
    <mergeCell ref="A13:B13"/>
    <mergeCell ref="F14:G14"/>
    <mergeCell ref="F3:G3"/>
    <mergeCell ref="F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Accounts</vt:lpstr>
      <vt:lpstr>Transactions</vt:lpstr>
      <vt:lpstr>Budget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Bender</dc:creator>
  <cp:lastModifiedBy>Timmy Bender</cp:lastModifiedBy>
  <dcterms:created xsi:type="dcterms:W3CDTF">2023-12-15T02:28:38Z</dcterms:created>
  <dcterms:modified xsi:type="dcterms:W3CDTF">2023-12-15T03:07:21Z</dcterms:modified>
</cp:coreProperties>
</file>