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935" windowHeight="685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log_member_names">'[1]Timesheet Template - Log type'!$C$4:$C$328</definedName>
    <definedName name="log_weeknums">'[1]Timesheet Template - Log type'!$E$4:$E$328</definedName>
    <definedName name="team_members">[1]Legend!$D$3:$D$9</definedName>
  </definedNames>
  <calcPr calcId="124519"/>
</workbook>
</file>

<file path=xl/calcChain.xml><?xml version="1.0" encoding="utf-8"?>
<calcChain xmlns="http://schemas.openxmlformats.org/spreadsheetml/2006/main">
  <c r="G13" i="1"/>
  <c r="F13"/>
  <c r="G70"/>
  <c r="F70"/>
  <c r="G57"/>
  <c r="F57"/>
  <c r="G41"/>
  <c r="F41"/>
  <c r="G24"/>
  <c r="F24"/>
  <c r="B16"/>
  <c r="E8"/>
  <c r="E9" l="1"/>
  <c r="B17"/>
  <c r="B18" s="1"/>
  <c r="D23" l="1"/>
  <c r="D40" s="1"/>
  <c r="D56" s="1"/>
  <c r="D69" s="1"/>
  <c r="B19"/>
  <c r="S63"/>
  <c r="R63"/>
  <c r="V63"/>
  <c r="U63"/>
  <c r="T63"/>
  <c r="B20" l="1"/>
  <c r="B21" s="1"/>
  <c r="V64"/>
  <c r="T64"/>
  <c r="S64"/>
  <c r="R64"/>
  <c r="U64"/>
</calcChain>
</file>

<file path=xl/sharedStrings.xml><?xml version="1.0" encoding="utf-8"?>
<sst xmlns="http://schemas.openxmlformats.org/spreadsheetml/2006/main" count="155" uniqueCount="88">
  <si>
    <t>N°</t>
  </si>
  <si>
    <t>Description</t>
  </si>
  <si>
    <t xml:space="preserve">Sprint 1 </t>
  </si>
  <si>
    <t>Status</t>
  </si>
  <si>
    <t>en cours</t>
  </si>
  <si>
    <t>Colonne1</t>
  </si>
  <si>
    <t>Colonne2</t>
  </si>
  <si>
    <t>Colonne3</t>
  </si>
  <si>
    <t>Colonne4</t>
  </si>
  <si>
    <t>Colonne5</t>
  </si>
  <si>
    <t>1</t>
  </si>
  <si>
    <t>2</t>
  </si>
  <si>
    <t>Sprint</t>
  </si>
  <si>
    <t>Colonne6</t>
  </si>
  <si>
    <t xml:space="preserve">Total : </t>
  </si>
  <si>
    <t>3</t>
  </si>
  <si>
    <t>4</t>
  </si>
  <si>
    <t>5</t>
  </si>
  <si>
    <t>calculer un itinéraire</t>
  </si>
  <si>
    <t>pas commencé</t>
  </si>
  <si>
    <t>affecter une station de départ</t>
  </si>
  <si>
    <t>affecter une station d'arrivée</t>
  </si>
  <si>
    <t>trouver le trajet le plus court</t>
  </si>
  <si>
    <t>trouver le trajet avec le moins d'arrêts</t>
  </si>
  <si>
    <t>trouver le trajet qui passe par un certain point donné</t>
  </si>
  <si>
    <t>afficher le temps de parcours entre les arrêts</t>
  </si>
  <si>
    <t>afficher le temps de parcours total</t>
  </si>
  <si>
    <t>afficher les changements de lignes</t>
  </si>
  <si>
    <t>accessible handicapés</t>
  </si>
  <si>
    <t>composteurs</t>
  </si>
  <si>
    <t>ascenseur en marche</t>
  </si>
  <si>
    <t>quai</t>
  </si>
  <si>
    <t>zone tarifaire</t>
  </si>
  <si>
    <t xml:space="preserve">afficher les informations d'une station : </t>
  </si>
  <si>
    <t>afficher les arrêts intermédiaires</t>
  </si>
  <si>
    <t>éviter les stations où il y a des accidents</t>
  </si>
  <si>
    <t>fait</t>
  </si>
  <si>
    <t xml:space="preserve">Début Projet : </t>
  </si>
  <si>
    <t xml:space="preserve">Fin projet : </t>
  </si>
  <si>
    <t>définir des plages d'horaires pour les lignes</t>
  </si>
  <si>
    <t>création classes de base</t>
  </si>
  <si>
    <t xml:space="preserve">    </t>
  </si>
  <si>
    <t>planifié</t>
  </si>
  <si>
    <t>réalisé</t>
  </si>
  <si>
    <t xml:space="preserve">   </t>
  </si>
  <si>
    <t xml:space="preserve">        </t>
  </si>
  <si>
    <t xml:space="preserve">     </t>
  </si>
  <si>
    <t xml:space="preserve">       </t>
  </si>
  <si>
    <t>Jours restants :</t>
  </si>
  <si>
    <t>choisir des points de passage</t>
  </si>
  <si>
    <t>afficher la station la plus proche par rapport à la destination</t>
  </si>
  <si>
    <t>Sprint 2</t>
  </si>
  <si>
    <t>afficher  les infos d'une ligne</t>
  </si>
  <si>
    <t>importer les lignes/stations du métro parisien à partir d'un fichier</t>
  </si>
  <si>
    <t>Total: 6</t>
  </si>
  <si>
    <t>afficher le temps de parcours pour 2 stations de la même ligne</t>
  </si>
  <si>
    <t>Sprint 3</t>
  </si>
  <si>
    <t xml:space="preserve">calculer un itinéraire </t>
  </si>
  <si>
    <t xml:space="preserve">fait </t>
  </si>
  <si>
    <t>afficher les perturbations  d'une ligne</t>
  </si>
  <si>
    <t>afficher l'état du traffic(perturbations du réseau,temps d'arrêt)</t>
  </si>
  <si>
    <t>trouver les chemins les plus courts pour arriver à chaque station</t>
  </si>
  <si>
    <t>trouver le trajet avec le moins de changements de lignes</t>
  </si>
  <si>
    <t>Histoire</t>
  </si>
  <si>
    <t>à faire</t>
  </si>
  <si>
    <t xml:space="preserve">  </t>
  </si>
  <si>
    <t>tests à faire</t>
  </si>
  <si>
    <t xml:space="preserve"> </t>
  </si>
  <si>
    <t>créer le réseau</t>
  </si>
  <si>
    <t xml:space="preserve">architecture </t>
  </si>
  <si>
    <t>Sprint 4</t>
  </si>
  <si>
    <t>définir les lignes</t>
  </si>
  <si>
    <t>affecter les perturbations sur les lignes</t>
  </si>
  <si>
    <t>afficher le prochain passage d'une ligne à un arrêt</t>
  </si>
  <si>
    <t>déterminer les terminus</t>
  </si>
  <si>
    <t>gérer les aretes de retour</t>
  </si>
  <si>
    <t>afficher les stations d'une ligne</t>
  </si>
  <si>
    <t>définir les heures de passage d'une ligne(aller/retour)</t>
  </si>
  <si>
    <t>Sprint 5</t>
  </si>
  <si>
    <t>architecture</t>
  </si>
  <si>
    <t>gérer le parcours optimal avec les perturbations</t>
  </si>
  <si>
    <t>créer les lignes et les arêtes à partir du fichier</t>
  </si>
  <si>
    <t>rechercher la station la plus proche</t>
  </si>
  <si>
    <t>trajet avec moins de correspondances + gérer accidents</t>
  </si>
  <si>
    <t>Reste à faire:</t>
  </si>
  <si>
    <t>Reste à faire</t>
  </si>
  <si>
    <t>parcours correspondances optimal</t>
  </si>
  <si>
    <t>test metro</t>
  </si>
</sst>
</file>

<file path=xl/styles.xml><?xml version="1.0" encoding="utf-8"?>
<styleSheet xmlns="http://schemas.openxmlformats.org/spreadsheetml/2006/main">
  <numFmts count="3">
    <numFmt numFmtId="164" formatCode="0;0;;"/>
    <numFmt numFmtId="165" formatCode="dd/mm/yy;@"/>
    <numFmt numFmtId="166" formatCode="0;[Red]0"/>
  </numFmts>
  <fonts count="1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1"/>
      <name val="Calibri"/>
      <scheme val="minor"/>
    </font>
    <font>
      <sz val="8"/>
      <color theme="0"/>
      <name val="Calibri"/>
      <family val="2"/>
      <scheme val="minor"/>
    </font>
    <font>
      <b/>
      <sz val="14"/>
      <color theme="5" tint="-0.24997711111789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Calibri"/>
      <scheme val="minor"/>
    </font>
    <font>
      <sz val="11"/>
      <color theme="0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8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/>
      <right/>
      <top/>
      <bottom style="thin">
        <color theme="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textRotation="45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0" xfId="0" applyBorder="1"/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1" fillId="7" borderId="0" xfId="0" applyFont="1" applyFill="1"/>
    <xf numFmtId="0" fontId="1" fillId="0" borderId="18" xfId="0" applyFont="1" applyBorder="1"/>
    <xf numFmtId="0" fontId="4" fillId="4" borderId="0" xfId="0" applyFont="1" applyFill="1"/>
    <xf numFmtId="0" fontId="1" fillId="4" borderId="0" xfId="0" applyFont="1" applyFill="1"/>
    <xf numFmtId="0" fontId="8" fillId="4" borderId="0" xfId="0" applyFont="1" applyFill="1"/>
    <xf numFmtId="164" fontId="9" fillId="4" borderId="11" xfId="0" applyNumberFormat="1" applyFont="1" applyFill="1" applyBorder="1" applyAlignment="1">
      <alignment horizontal="center" vertical="center"/>
    </xf>
    <xf numFmtId="164" fontId="9" fillId="4" borderId="12" xfId="0" applyNumberFormat="1" applyFont="1" applyFill="1" applyBorder="1" applyAlignment="1">
      <alignment horizontal="center" vertical="center"/>
    </xf>
    <xf numFmtId="165" fontId="0" fillId="0" borderId="0" xfId="0" applyNumberFormat="1"/>
    <xf numFmtId="22" fontId="0" fillId="0" borderId="0" xfId="0" applyNumberFormat="1"/>
    <xf numFmtId="0" fontId="10" fillId="0" borderId="0" xfId="0" applyFont="1"/>
    <xf numFmtId="166" fontId="10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 applyBorder="1"/>
    <xf numFmtId="0" fontId="1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19" xfId="0" applyFont="1" applyFill="1" applyBorder="1"/>
    <xf numFmtId="0" fontId="2" fillId="2" borderId="20" xfId="0" applyFont="1" applyFill="1" applyBorder="1"/>
    <xf numFmtId="0" fontId="1" fillId="9" borderId="0" xfId="0" applyFont="1" applyFill="1" applyAlignment="1">
      <alignment horizontal="center" vertical="center"/>
    </xf>
    <xf numFmtId="0" fontId="1" fillId="0" borderId="0" xfId="0" applyFont="1" applyBorder="1"/>
    <xf numFmtId="0" fontId="8" fillId="7" borderId="0" xfId="0" applyFont="1" applyFill="1"/>
    <xf numFmtId="0" fontId="1" fillId="10" borderId="0" xfId="0" applyFont="1" applyFill="1"/>
    <xf numFmtId="0" fontId="12" fillId="10" borderId="0" xfId="0" applyFont="1" applyFill="1"/>
    <xf numFmtId="0" fontId="8" fillId="10" borderId="0" xfId="0" applyFont="1" applyFill="1"/>
    <xf numFmtId="0" fontId="0" fillId="10" borderId="0" xfId="0" applyFill="1"/>
    <xf numFmtId="164" fontId="7" fillId="10" borderId="12" xfId="0" applyNumberFormat="1" applyFont="1" applyFill="1" applyBorder="1" applyAlignment="1">
      <alignment horizontal="center" vertical="center"/>
    </xf>
    <xf numFmtId="164" fontId="7" fillId="10" borderId="13" xfId="0" applyNumberFormat="1" applyFont="1" applyFill="1" applyBorder="1" applyAlignment="1">
      <alignment horizontal="center" vertical="center"/>
    </xf>
    <xf numFmtId="0" fontId="12" fillId="4" borderId="0" xfId="0" applyFont="1" applyFill="1"/>
    <xf numFmtId="0" fontId="8" fillId="11" borderId="0" xfId="0" applyFont="1" applyFill="1"/>
    <xf numFmtId="0" fontId="0" fillId="4" borderId="0" xfId="0" applyFill="1"/>
    <xf numFmtId="164" fontId="7" fillId="4" borderId="16" xfId="0" applyNumberFormat="1" applyFont="1" applyFill="1" applyBorder="1" applyAlignment="1">
      <alignment horizontal="center" vertical="center"/>
    </xf>
    <xf numFmtId="164" fontId="7" fillId="4" borderId="17" xfId="0" applyNumberFormat="1" applyFont="1" applyFill="1" applyBorder="1" applyAlignment="1">
      <alignment horizontal="center" vertical="center"/>
    </xf>
    <xf numFmtId="0" fontId="8" fillId="10" borderId="18" xfId="0" applyFont="1" applyFill="1" applyBorder="1"/>
    <xf numFmtId="0" fontId="14" fillId="0" borderId="0" xfId="0" applyFont="1"/>
    <xf numFmtId="0" fontId="14" fillId="10" borderId="0" xfId="0" applyFont="1" applyFill="1"/>
    <xf numFmtId="0" fontId="1" fillId="2" borderId="19" xfId="0" applyFont="1" applyFill="1" applyBorder="1"/>
    <xf numFmtId="0" fontId="1" fillId="2" borderId="20" xfId="0" applyFont="1" applyFill="1" applyBorder="1"/>
    <xf numFmtId="0" fontId="14" fillId="4" borderId="0" xfId="0" applyFont="1" applyFill="1" applyAlignment="1">
      <alignment horizontal="center" vertical="center"/>
    </xf>
    <xf numFmtId="0" fontId="13" fillId="4" borderId="14" xfId="0" applyFont="1" applyFill="1" applyBorder="1"/>
    <xf numFmtId="164" fontId="15" fillId="4" borderId="15" xfId="0" applyNumberFormat="1" applyFont="1" applyFill="1" applyBorder="1" applyAlignment="1">
      <alignment horizontal="center" vertical="center"/>
    </xf>
    <xf numFmtId="164" fontId="15" fillId="4" borderId="16" xfId="0" applyNumberFormat="1" applyFont="1" applyFill="1" applyBorder="1" applyAlignment="1">
      <alignment horizontal="center" vertical="center"/>
    </xf>
    <xf numFmtId="0" fontId="13" fillId="4" borderId="0" xfId="0" applyFont="1" applyFill="1"/>
    <xf numFmtId="0" fontId="13" fillId="4" borderId="10" xfId="0" applyFont="1" applyFill="1" applyBorder="1"/>
    <xf numFmtId="164" fontId="15" fillId="4" borderId="11" xfId="0" applyNumberFormat="1" applyFont="1" applyFill="1" applyBorder="1" applyAlignment="1">
      <alignment horizontal="center" vertical="center"/>
    </xf>
    <xf numFmtId="164" fontId="15" fillId="4" borderId="1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6" borderId="3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/>
    <c:plotArea>
      <c:layout>
        <c:manualLayout>
          <c:layoutTarget val="inner"/>
          <c:xMode val="edge"/>
          <c:yMode val="edge"/>
          <c:x val="7.3182852143482066E-2"/>
          <c:y val="0.18242341478532906"/>
          <c:w val="0.66105314960629924"/>
          <c:h val="0.63316887972029323"/>
        </c:manualLayout>
      </c:layout>
      <c:lineChart>
        <c:grouping val="standard"/>
        <c:ser>
          <c:idx val="0"/>
          <c:order val="0"/>
          <c:tx>
            <c:v>architecture</c:v>
          </c:tx>
          <c:val>
            <c:numRef>
              <c:f>(Feuil1!$D$22,Feuil1!$D$39,Feuil1!$D$55,Feuil1!$D$68,Feuil1!$D$71)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71709440"/>
        <c:axId val="72307456"/>
      </c:lineChart>
      <c:catAx>
        <c:axId val="71709440"/>
        <c:scaling>
          <c:orientation val="minMax"/>
        </c:scaling>
        <c:axPos val="b"/>
        <c:tickLblPos val="nextTo"/>
        <c:crossAx val="72307456"/>
        <c:crosses val="autoZero"/>
        <c:auto val="1"/>
        <c:lblAlgn val="ctr"/>
        <c:lblOffset val="100"/>
      </c:catAx>
      <c:valAx>
        <c:axId val="72307456"/>
        <c:scaling>
          <c:orientation val="minMax"/>
        </c:scaling>
        <c:axPos val="l"/>
        <c:majorGridlines/>
        <c:numFmt formatCode="General" sourceLinked="1"/>
        <c:tickLblPos val="nextTo"/>
        <c:crossAx val="71709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7.8932852143482071E-2"/>
          <c:y val="2.8252405949256338E-2"/>
          <c:w val="0.7010393700787404"/>
          <c:h val="0.79822506561679785"/>
        </c:manualLayout>
      </c:layout>
      <c:lineChart>
        <c:grouping val="standard"/>
        <c:ser>
          <c:idx val="0"/>
          <c:order val="0"/>
          <c:tx>
            <c:v>planifié</c:v>
          </c:tx>
          <c:val>
            <c:numRef>
              <c:f>(Feuil1!$G$13,Feuil1!$G$24,Feuil1!$G$41,Feuil1!$G$57,Feuil1!$G$70)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35</c:v>
                </c:pt>
                <c:pt idx="3">
                  <c:v>23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v>realisé</c:v>
          </c:tx>
          <c:val>
            <c:numRef>
              <c:f>(Feuil1!$G$70,Feuil1!$G$57,Feuil1!$G$41,Feuil1!$G$24,Feuil1!$G$13)</c:f>
              <c:numCache>
                <c:formatCode>General</c:formatCode>
                <c:ptCount val="5"/>
                <c:pt idx="0">
                  <c:v>13</c:v>
                </c:pt>
                <c:pt idx="1">
                  <c:v>23</c:v>
                </c:pt>
                <c:pt idx="2">
                  <c:v>35</c:v>
                </c:pt>
                <c:pt idx="3">
                  <c:v>31</c:v>
                </c:pt>
                <c:pt idx="4">
                  <c:v>5</c:v>
                </c:pt>
              </c:numCache>
            </c:numRef>
          </c:val>
        </c:ser>
        <c:marker val="1"/>
        <c:axId val="72685440"/>
        <c:axId val="72686976"/>
      </c:lineChart>
      <c:catAx>
        <c:axId val="72685440"/>
        <c:scaling>
          <c:orientation val="minMax"/>
        </c:scaling>
        <c:axPos val="b"/>
        <c:tickLblPos val="nextTo"/>
        <c:crossAx val="72686976"/>
        <c:crosses val="autoZero"/>
        <c:auto val="1"/>
        <c:lblAlgn val="ctr"/>
        <c:lblOffset val="100"/>
      </c:catAx>
      <c:valAx>
        <c:axId val="72686976"/>
        <c:scaling>
          <c:orientation val="minMax"/>
        </c:scaling>
        <c:axPos val="l"/>
        <c:majorGridlines/>
        <c:numFmt formatCode="General" sourceLinked="1"/>
        <c:tickLblPos val="nextTo"/>
        <c:crossAx val="7268544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tx>
        <c:rich>
          <a:bodyPr/>
          <a:lstStyle/>
          <a:p>
            <a:pPr>
              <a:defRPr/>
            </a:pPr>
            <a:r>
              <a:rPr lang="fr-FR">
                <a:solidFill>
                  <a:schemeClr val="tx2">
                    <a:lumMod val="60000"/>
                    <a:lumOff val="40000"/>
                  </a:schemeClr>
                </a:solidFill>
                <a:latin typeface="Georgia" pitchFamily="18" charset="0"/>
              </a:rPr>
              <a:t>burndown chart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v>burndown chart</c:v>
          </c:tx>
          <c:marker>
            <c:symbol val="none"/>
          </c:marker>
          <c:val>
            <c:numRef>
              <c:f>(Feuil1!$D$23,Feuil1!$D$40,Feuil1!$D$56,Feuil1!$D$69)</c:f>
              <c:numCache>
                <c:formatCode>General</c:formatCode>
                <c:ptCount val="4"/>
                <c:pt idx="0">
                  <c:v>87</c:v>
                </c:pt>
                <c:pt idx="1">
                  <c:v>58</c:v>
                </c:pt>
                <c:pt idx="2">
                  <c:v>23</c:v>
                </c:pt>
                <c:pt idx="3">
                  <c:v>1</c:v>
                </c:pt>
              </c:numCache>
            </c:numRef>
          </c:val>
        </c:ser>
        <c:marker val="1"/>
        <c:axId val="72697728"/>
        <c:axId val="72820608"/>
      </c:lineChart>
      <c:catAx>
        <c:axId val="72697728"/>
        <c:scaling>
          <c:orientation val="minMax"/>
        </c:scaling>
        <c:axPos val="b"/>
        <c:tickLblPos val="nextTo"/>
        <c:crossAx val="72820608"/>
        <c:crosses val="autoZero"/>
        <c:auto val="1"/>
        <c:lblAlgn val="ctr"/>
        <c:lblOffset val="100"/>
      </c:catAx>
      <c:valAx>
        <c:axId val="72820608"/>
        <c:scaling>
          <c:orientation val="minMax"/>
        </c:scaling>
        <c:axPos val="l"/>
        <c:majorGridlines/>
        <c:numFmt formatCode="General" sourceLinked="1"/>
        <c:tickLblPos val="nextTo"/>
        <c:crossAx val="72697728"/>
        <c:crosses val="autoZero"/>
        <c:crossBetween val="between"/>
      </c:valAx>
    </c:plotArea>
    <c:legend>
      <c:legendPos val="r"/>
    </c:legend>
    <c:plotVisOnly val="1"/>
  </c:chart>
  <c:spPr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7.8932852143482071E-2"/>
          <c:y val="2.8252405949256338E-2"/>
          <c:w val="0.70103937007874062"/>
          <c:h val="0.79822506561679785"/>
        </c:manualLayout>
      </c:layout>
      <c:lineChart>
        <c:grouping val="standard"/>
        <c:ser>
          <c:idx val="0"/>
          <c:order val="0"/>
          <c:tx>
            <c:v>planifié</c:v>
          </c:tx>
          <c:marker>
            <c:symbol val="none"/>
          </c:marker>
          <c:val>
            <c:numRef>
              <c:f>(Feuil1!$G$13,Feuil1!$G$23,Feuil1!$G$39,Feuil1!$G$54,Feuil1!$G$66)</c:f>
              <c:numCache>
                <c:formatCode>General</c:formatCode>
                <c:ptCount val="5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v>realisé</c:v>
          </c:tx>
          <c:marker>
            <c:symbol val="none"/>
          </c:marker>
          <c:val>
            <c:numRef>
              <c:f>(Feuil1!$G$66,Feuil1!$G$54,Feuil1!$G$39,Feuil1!$G$23,Feuil1!$G$13)</c:f>
              <c:numCache>
                <c:formatCode>General</c:formatCode>
                <c:ptCount val="5"/>
                <c:pt idx="4">
                  <c:v>5</c:v>
                </c:pt>
              </c:numCache>
            </c:numRef>
          </c:val>
        </c:ser>
        <c:marker val="1"/>
        <c:axId val="72843264"/>
        <c:axId val="72782592"/>
      </c:lineChart>
      <c:catAx>
        <c:axId val="72843264"/>
        <c:scaling>
          <c:orientation val="minMax"/>
        </c:scaling>
        <c:axPos val="b"/>
        <c:tickLblPos val="nextTo"/>
        <c:crossAx val="72782592"/>
        <c:crosses val="autoZero"/>
        <c:auto val="1"/>
        <c:lblAlgn val="ctr"/>
        <c:lblOffset val="100"/>
      </c:catAx>
      <c:valAx>
        <c:axId val="72782592"/>
        <c:scaling>
          <c:orientation val="minMax"/>
        </c:scaling>
        <c:axPos val="l"/>
        <c:majorGridlines/>
        <c:numFmt formatCode="General" sourceLinked="1"/>
        <c:tickLblPos val="nextTo"/>
        <c:crossAx val="72843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23</xdr:row>
      <xdr:rowOff>238124</xdr:rowOff>
    </xdr:from>
    <xdr:to>
      <xdr:col>21</xdr:col>
      <xdr:colOff>590550</xdr:colOff>
      <xdr:row>36</xdr:row>
      <xdr:rowOff>95249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40</xdr:row>
      <xdr:rowOff>9525</xdr:rowOff>
    </xdr:from>
    <xdr:to>
      <xdr:col>21</xdr:col>
      <xdr:colOff>619125</xdr:colOff>
      <xdr:row>54</xdr:row>
      <xdr:rowOff>38100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57</xdr:row>
      <xdr:rowOff>57150</xdr:rowOff>
    </xdr:from>
    <xdr:to>
      <xdr:col>21</xdr:col>
      <xdr:colOff>533400</xdr:colOff>
      <xdr:row>72</xdr:row>
      <xdr:rowOff>76200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0.87292</cdr:x>
      <cdr:y>0.875</cdr:y>
    </cdr:from>
    <cdr:to>
      <cdr:x>0.99583</cdr:x>
      <cdr:y>0.94097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990975" y="2400300"/>
          <a:ext cx="5619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0.00833</cdr:x>
      <cdr:y>0.02952</cdr:y>
    </cdr:from>
    <cdr:to>
      <cdr:x>0.0375</cdr:x>
      <cdr:y>0.09225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8100" y="76201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0.84583</cdr:x>
      <cdr:y>0.88889</cdr:y>
    </cdr:from>
    <cdr:to>
      <cdr:x>0.96875</cdr:x>
      <cdr:y>0.95097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867150" y="2438400"/>
          <a:ext cx="561975" cy="170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0.02917</cdr:x>
      <cdr:y>0.05903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0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0.83333</cdr:x>
      <cdr:y>0.89931</cdr:y>
    </cdr:from>
    <cdr:to>
      <cdr:x>0.95625</cdr:x>
      <cdr:y>0.96138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810000" y="2466975"/>
          <a:ext cx="561975" cy="170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Sprint</a:t>
          </a:r>
          <a:endParaRPr lang="bg-BG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0.02917</cdr:x>
      <cdr:y>0.05903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0" y="0"/>
          <a:ext cx="133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FR" sz="1100"/>
            <a:t>h</a:t>
          </a:r>
          <a:endParaRPr lang="bg-BG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0</xdr:colOff>
      <xdr:row>20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Rar$DI00.203/resource%20and%20timesheet%20templ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sheet Template"/>
      <sheetName val="Timesheet Template - Log type"/>
      <sheetName val="Resource Loading Chart"/>
      <sheetName val="Legend"/>
    </sheetNames>
    <sheetDataSet>
      <sheetData sheetId="0"/>
      <sheetData sheetId="1">
        <row r="4">
          <cell r="C4" t="str">
            <v>John Galt</v>
          </cell>
          <cell r="E4">
            <v>1</v>
          </cell>
        </row>
        <row r="5">
          <cell r="C5" t="str">
            <v>John Galt</v>
          </cell>
          <cell r="E5">
            <v>1</v>
          </cell>
        </row>
        <row r="6">
          <cell r="C6" t="str">
            <v>John Galt</v>
          </cell>
          <cell r="E6">
            <v>1</v>
          </cell>
        </row>
        <row r="7">
          <cell r="C7" t="str">
            <v>Hank Rearden</v>
          </cell>
          <cell r="E7">
            <v>1</v>
          </cell>
        </row>
        <row r="8">
          <cell r="C8" t="str">
            <v>Hank Rearden</v>
          </cell>
          <cell r="E8">
            <v>1</v>
          </cell>
        </row>
        <row r="9">
          <cell r="C9" t="str">
            <v>John Galt</v>
          </cell>
          <cell r="E9">
            <v>1</v>
          </cell>
        </row>
        <row r="10">
          <cell r="C10" t="str">
            <v>Midas Mulligan</v>
          </cell>
          <cell r="E10">
            <v>1</v>
          </cell>
        </row>
        <row r="11">
          <cell r="C11" t="str">
            <v>Midas Mulligan</v>
          </cell>
          <cell r="E11">
            <v>1</v>
          </cell>
        </row>
        <row r="12">
          <cell r="C12" t="str">
            <v>Dick McNamara</v>
          </cell>
          <cell r="E12">
            <v>1</v>
          </cell>
        </row>
        <row r="13">
          <cell r="C13" t="str">
            <v>Francisco d'Anconia</v>
          </cell>
          <cell r="E13">
            <v>1</v>
          </cell>
        </row>
        <row r="14">
          <cell r="C14" t="str">
            <v>Francisco d'Anconia</v>
          </cell>
          <cell r="E14">
            <v>1</v>
          </cell>
        </row>
        <row r="15">
          <cell r="C15" t="str">
            <v>Ragnar Danneskjöld</v>
          </cell>
          <cell r="E15">
            <v>1</v>
          </cell>
        </row>
        <row r="16">
          <cell r="C16" t="str">
            <v>Ragnar Danneskjöld</v>
          </cell>
          <cell r="E16">
            <v>1</v>
          </cell>
        </row>
        <row r="17">
          <cell r="C17" t="str">
            <v>Dagny Taggart</v>
          </cell>
          <cell r="E17">
            <v>1</v>
          </cell>
        </row>
        <row r="18">
          <cell r="C18" t="str">
            <v>Dagny Taggart</v>
          </cell>
          <cell r="E18">
            <v>1</v>
          </cell>
        </row>
        <row r="19">
          <cell r="C19" t="str">
            <v>Dagny Taggart</v>
          </cell>
          <cell r="E19">
            <v>1</v>
          </cell>
        </row>
        <row r="20">
          <cell r="C20" t="str">
            <v>Dagny Taggart</v>
          </cell>
          <cell r="E20">
            <v>1</v>
          </cell>
        </row>
        <row r="21">
          <cell r="C21" t="str">
            <v>Dagny Taggart</v>
          </cell>
          <cell r="E21">
            <v>1</v>
          </cell>
        </row>
        <row r="22">
          <cell r="C22" t="str">
            <v>John Galt</v>
          </cell>
          <cell r="E22">
            <v>2</v>
          </cell>
        </row>
        <row r="23">
          <cell r="C23" t="str">
            <v>John Galt</v>
          </cell>
          <cell r="E23">
            <v>2</v>
          </cell>
        </row>
        <row r="24">
          <cell r="C24" t="str">
            <v>John Galt</v>
          </cell>
          <cell r="E24">
            <v>2</v>
          </cell>
        </row>
        <row r="25">
          <cell r="C25" t="str">
            <v>Hank Rearden</v>
          </cell>
          <cell r="E25">
            <v>2</v>
          </cell>
        </row>
        <row r="26">
          <cell r="C26" t="str">
            <v>Hank Rearden</v>
          </cell>
          <cell r="E26">
            <v>2</v>
          </cell>
        </row>
        <row r="27">
          <cell r="C27" t="str">
            <v>John Galt</v>
          </cell>
          <cell r="E27">
            <v>2</v>
          </cell>
        </row>
        <row r="28">
          <cell r="C28" t="str">
            <v>Midas Mulligan</v>
          </cell>
          <cell r="E28">
            <v>2</v>
          </cell>
        </row>
        <row r="29">
          <cell r="C29" t="str">
            <v>Midas Mulligan</v>
          </cell>
          <cell r="E29">
            <v>2</v>
          </cell>
        </row>
        <row r="30">
          <cell r="C30" t="str">
            <v>Dick McNamara</v>
          </cell>
          <cell r="E30">
            <v>2</v>
          </cell>
        </row>
        <row r="31">
          <cell r="C31" t="str">
            <v>Francisco d'Anconia</v>
          </cell>
          <cell r="E31">
            <v>2</v>
          </cell>
        </row>
        <row r="32">
          <cell r="C32" t="str">
            <v>Francisco d'Anconia</v>
          </cell>
          <cell r="E32">
            <v>2</v>
          </cell>
        </row>
        <row r="33">
          <cell r="C33" t="str">
            <v>Ragnar Danneskjöld</v>
          </cell>
          <cell r="E33">
            <v>2</v>
          </cell>
        </row>
        <row r="34">
          <cell r="C34" t="str">
            <v>Ragnar Danneskjöld</v>
          </cell>
          <cell r="E34">
            <v>3</v>
          </cell>
        </row>
        <row r="35">
          <cell r="C35" t="str">
            <v>Dagny Taggart</v>
          </cell>
          <cell r="E35">
            <v>3</v>
          </cell>
        </row>
        <row r="36">
          <cell r="C36" t="str">
            <v>Dagny Taggart</v>
          </cell>
          <cell r="E36">
            <v>3</v>
          </cell>
        </row>
        <row r="37">
          <cell r="C37" t="str">
            <v>Dagny Taggart</v>
          </cell>
          <cell r="E37">
            <v>3</v>
          </cell>
        </row>
        <row r="38">
          <cell r="C38" t="str">
            <v>Dagny Taggart</v>
          </cell>
          <cell r="E38">
            <v>3</v>
          </cell>
        </row>
        <row r="39">
          <cell r="C39" t="str">
            <v>Dagny Taggart</v>
          </cell>
          <cell r="E39">
            <v>3</v>
          </cell>
        </row>
        <row r="40">
          <cell r="C40" t="str">
            <v>John Galt</v>
          </cell>
          <cell r="E40">
            <v>3</v>
          </cell>
        </row>
        <row r="41">
          <cell r="C41" t="str">
            <v>John Galt</v>
          </cell>
          <cell r="E41">
            <v>3</v>
          </cell>
        </row>
        <row r="42">
          <cell r="C42" t="str">
            <v>John Galt</v>
          </cell>
          <cell r="E42">
            <v>3</v>
          </cell>
        </row>
        <row r="43">
          <cell r="C43" t="str">
            <v>Hank Rearden</v>
          </cell>
          <cell r="E43">
            <v>3</v>
          </cell>
        </row>
        <row r="44">
          <cell r="C44" t="str">
            <v>Hank Rearden</v>
          </cell>
          <cell r="E44">
            <v>3</v>
          </cell>
        </row>
        <row r="45">
          <cell r="C45" t="str">
            <v>John Galt</v>
          </cell>
          <cell r="E45">
            <v>3</v>
          </cell>
        </row>
        <row r="46">
          <cell r="C46" t="str">
            <v>Midas Mulligan</v>
          </cell>
          <cell r="E46">
            <v>4</v>
          </cell>
        </row>
        <row r="47">
          <cell r="C47" t="str">
            <v>Midas Mulligan</v>
          </cell>
          <cell r="E47">
            <v>4</v>
          </cell>
        </row>
        <row r="48">
          <cell r="C48" t="str">
            <v>Dick McNamara</v>
          </cell>
          <cell r="E48">
            <v>4</v>
          </cell>
        </row>
        <row r="49">
          <cell r="C49" t="str">
            <v>Francisco d'Anconia</v>
          </cell>
          <cell r="E49">
            <v>4</v>
          </cell>
        </row>
        <row r="50">
          <cell r="C50" t="str">
            <v>Francisco d'Anconia</v>
          </cell>
          <cell r="E50">
            <v>5</v>
          </cell>
        </row>
        <row r="51">
          <cell r="C51" t="str">
            <v>Ragnar Danneskjöld</v>
          </cell>
          <cell r="E51">
            <v>5</v>
          </cell>
        </row>
        <row r="52">
          <cell r="C52" t="str">
            <v>Ragnar Danneskjöld</v>
          </cell>
          <cell r="E52">
            <v>5</v>
          </cell>
        </row>
        <row r="53">
          <cell r="C53" t="str">
            <v>Dagny Taggart</v>
          </cell>
          <cell r="E53">
            <v>5</v>
          </cell>
        </row>
        <row r="54">
          <cell r="C54" t="str">
            <v>Dagny Taggart</v>
          </cell>
          <cell r="E54">
            <v>5</v>
          </cell>
        </row>
        <row r="55">
          <cell r="C55" t="str">
            <v>Dagny Taggart</v>
          </cell>
          <cell r="E55">
            <v>5</v>
          </cell>
        </row>
        <row r="56">
          <cell r="C56" t="str">
            <v>Dagny Taggart</v>
          </cell>
          <cell r="E56">
            <v>5</v>
          </cell>
        </row>
        <row r="57">
          <cell r="C57" t="str">
            <v>Dagny Taggart</v>
          </cell>
          <cell r="E57">
            <v>5</v>
          </cell>
        </row>
        <row r="58">
          <cell r="C58" t="str">
            <v>John Galt</v>
          </cell>
          <cell r="E58">
            <v>5</v>
          </cell>
        </row>
        <row r="59">
          <cell r="C59" t="str">
            <v>John Galt</v>
          </cell>
          <cell r="E59">
            <v>5</v>
          </cell>
        </row>
        <row r="60">
          <cell r="C60" t="str">
            <v>Hank Rearden</v>
          </cell>
          <cell r="E60">
            <v>5</v>
          </cell>
        </row>
        <row r="61">
          <cell r="C61" t="str">
            <v>Hank Rearden</v>
          </cell>
          <cell r="E61">
            <v>5</v>
          </cell>
        </row>
        <row r="62">
          <cell r="C62" t="str">
            <v>John Galt</v>
          </cell>
          <cell r="E62">
            <v>5</v>
          </cell>
        </row>
        <row r="63">
          <cell r="C63" t="str">
            <v>Midas Mulligan</v>
          </cell>
          <cell r="E63">
            <v>5</v>
          </cell>
        </row>
        <row r="64">
          <cell r="C64" t="str">
            <v>Hank Rearden</v>
          </cell>
          <cell r="E64">
            <v>6</v>
          </cell>
        </row>
        <row r="65">
          <cell r="C65" t="str">
            <v>John Galt</v>
          </cell>
          <cell r="E65">
            <v>7</v>
          </cell>
        </row>
        <row r="66">
          <cell r="C66" t="str">
            <v>Midas Mulligan</v>
          </cell>
          <cell r="E66">
            <v>7</v>
          </cell>
        </row>
      </sheetData>
      <sheetData sheetId="2"/>
      <sheetData sheetId="3">
        <row r="3">
          <cell r="D3" t="str">
            <v>John Galt</v>
          </cell>
        </row>
        <row r="4">
          <cell r="D4" t="str">
            <v>Hank Rearden</v>
          </cell>
        </row>
        <row r="5">
          <cell r="D5" t="str">
            <v>Midas Mulligan</v>
          </cell>
        </row>
        <row r="6">
          <cell r="D6" t="str">
            <v>Ragnar Danneskjöld</v>
          </cell>
        </row>
        <row r="7">
          <cell r="D7" t="str">
            <v>Dagny Taggart</v>
          </cell>
        </row>
        <row r="8">
          <cell r="D8" t="str">
            <v>Dick McNamara</v>
          </cell>
        </row>
        <row r="9">
          <cell r="D9" t="str">
            <v>Francisco d'Anconia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1" displayName="Tableau1" ref="B10:O59" totalsRowShown="0" headerRowDxfId="22" dataDxfId="21">
  <autoFilter ref="B10:O5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N°" dataDxfId="20"/>
    <tableColumn id="2" name="Description" dataDxfId="19"/>
    <tableColumn id="3" name="Status" dataDxfId="18"/>
    <tableColumn id="4" name="Sprint" dataDxfId="17"/>
    <tableColumn id="10" name="1" dataDxfId="16"/>
    <tableColumn id="5" name="    " dataDxfId="15"/>
    <tableColumn id="11" name="2" dataDxfId="14"/>
    <tableColumn id="6" name="   " dataDxfId="13"/>
    <tableColumn id="12" name="3" dataDxfId="12"/>
    <tableColumn id="7" name="        " dataDxfId="11"/>
    <tableColumn id="13" name="4" dataDxfId="10"/>
    <tableColumn id="8" name="     " dataDxfId="9"/>
    <tableColumn id="9" name="5" dataDxfId="8"/>
    <tableColumn id="14" name="       " dataDxfId="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60:J66" totalsRowShown="0" dataDxfId="6">
  <autoFilter ref="E60:J66"/>
  <tableColumns count="6">
    <tableColumn id="1" name="Colonne1" dataDxfId="5"/>
    <tableColumn id="2" name="Colonne2" dataDxfId="4"/>
    <tableColumn id="3" name="Colonne3" dataDxfId="3"/>
    <tableColumn id="4" name="Colonne4" dataDxfId="2"/>
    <tableColumn id="5" name="Colonne5" dataDxfId="1"/>
    <tableColumn id="6" name="Colonne6" dataDxfId="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B4:J36" totalsRowShown="0">
  <autoFilter ref="B4:J36"/>
  <tableColumns count="9">
    <tableColumn id="1" name="Histoire"/>
    <tableColumn id="2" name="à faire"/>
    <tableColumn id="3" name="  "/>
    <tableColumn id="4" name="en cours"/>
    <tableColumn id="5" name="     "/>
    <tableColumn id="6" name="tests à faire"/>
    <tableColumn id="7" name="    "/>
    <tableColumn id="8" name="fait"/>
    <tableColumn id="9" name="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K74"/>
  <sheetViews>
    <sheetView tabSelected="1" topLeftCell="A51" workbookViewId="0">
      <selection activeCell="I68" sqref="I68"/>
    </sheetView>
  </sheetViews>
  <sheetFormatPr baseColWidth="10" defaultRowHeight="15"/>
  <cols>
    <col min="1" max="1" width="1.7109375" customWidth="1"/>
    <col min="2" max="2" width="9.7109375" customWidth="1"/>
    <col min="3" max="3" width="58.42578125" customWidth="1"/>
    <col min="4" max="4" width="19.140625" customWidth="1"/>
    <col min="5" max="5" width="15.140625" customWidth="1"/>
    <col min="6" max="6" width="8.42578125" customWidth="1"/>
    <col min="7" max="7" width="7.28515625" customWidth="1"/>
    <col min="8" max="8" width="7.7109375" customWidth="1"/>
    <col min="9" max="9" width="7.28515625" customWidth="1"/>
    <col min="10" max="10" width="7.5703125" customWidth="1"/>
    <col min="11" max="11" width="6.85546875" customWidth="1"/>
    <col min="12" max="12" width="7.7109375" customWidth="1"/>
    <col min="13" max="13" width="6.85546875" customWidth="1"/>
    <col min="14" max="14" width="7.5703125" customWidth="1"/>
    <col min="15" max="15" width="7.42578125" customWidth="1"/>
  </cols>
  <sheetData>
    <row r="3" spans="2:15" s="3" customFormat="1" ht="18.75"/>
    <row r="4" spans="2:15" ht="1.5" customHeight="1">
      <c r="H4" s="1"/>
    </row>
    <row r="5" spans="2:15">
      <c r="G5" s="22"/>
      <c r="H5" s="1"/>
    </row>
    <row r="6" spans="2:15">
      <c r="D6" t="s">
        <v>37</v>
      </c>
      <c r="E6" s="21">
        <v>40995</v>
      </c>
      <c r="H6" s="1"/>
    </row>
    <row r="7" spans="2:15">
      <c r="D7" t="s">
        <v>38</v>
      </c>
      <c r="E7" s="21">
        <v>41037</v>
      </c>
      <c r="H7" s="1"/>
    </row>
    <row r="8" spans="2:15" ht="18.75">
      <c r="D8" s="23" t="s">
        <v>48</v>
      </c>
      <c r="E8" s="24">
        <f ca="1">DATEDIF(NOW(),E7,"D")</f>
        <v>0</v>
      </c>
      <c r="H8" s="1"/>
    </row>
    <row r="9" spans="2:15">
      <c r="D9" t="s">
        <v>14</v>
      </c>
      <c r="E9">
        <f>SUM(F13,F24,F41,F57,F70)</f>
        <v>88</v>
      </c>
      <c r="H9" s="1"/>
    </row>
    <row r="10" spans="2:15" ht="42.75">
      <c r="B10" s="4" t="s">
        <v>0</v>
      </c>
      <c r="C10" s="4" t="s">
        <v>1</v>
      </c>
      <c r="D10" s="8" t="s">
        <v>3</v>
      </c>
      <c r="E10" s="8" t="s">
        <v>12</v>
      </c>
      <c r="F10" s="8" t="s">
        <v>10</v>
      </c>
      <c r="G10" s="4" t="s">
        <v>41</v>
      </c>
      <c r="H10" s="4" t="s">
        <v>11</v>
      </c>
      <c r="I10" s="4" t="s">
        <v>44</v>
      </c>
      <c r="J10" s="4" t="s">
        <v>15</v>
      </c>
      <c r="K10" s="4" t="s">
        <v>45</v>
      </c>
      <c r="L10" s="4" t="s">
        <v>16</v>
      </c>
      <c r="M10" s="4" t="s">
        <v>46</v>
      </c>
      <c r="N10" s="4" t="s">
        <v>17</v>
      </c>
      <c r="O10" s="4" t="s">
        <v>47</v>
      </c>
    </row>
    <row r="11" spans="2:15" ht="18.75" customHeight="1">
      <c r="B11" s="2"/>
      <c r="C11" s="5" t="s">
        <v>14</v>
      </c>
      <c r="D11" s="2"/>
      <c r="E11" s="2"/>
      <c r="F11" s="2" t="s">
        <v>42</v>
      </c>
      <c r="G11" s="2" t="s">
        <v>43</v>
      </c>
      <c r="H11" s="1" t="s">
        <v>42</v>
      </c>
      <c r="I11" s="1" t="s">
        <v>43</v>
      </c>
      <c r="J11" s="2" t="s">
        <v>42</v>
      </c>
      <c r="K11" s="2" t="s">
        <v>43</v>
      </c>
      <c r="L11" s="2" t="s">
        <v>42</v>
      </c>
      <c r="M11" s="2" t="s">
        <v>43</v>
      </c>
      <c r="N11" s="2" t="s">
        <v>42</v>
      </c>
      <c r="O11" s="2" t="s">
        <v>43</v>
      </c>
    </row>
    <row r="12" spans="2:15">
      <c r="B12" s="7"/>
      <c r="C12" s="1" t="s">
        <v>18</v>
      </c>
      <c r="D12" s="25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31" customFormat="1" ht="18.75">
      <c r="B13" s="27" t="s">
        <v>2</v>
      </c>
      <c r="C13" s="41" t="s">
        <v>54</v>
      </c>
      <c r="D13" s="30"/>
      <c r="E13" s="2"/>
      <c r="F13" s="43">
        <f>SUM(F14:F22)</f>
        <v>5</v>
      </c>
      <c r="G13" s="44">
        <f>SUM(G14:G22)</f>
        <v>5</v>
      </c>
      <c r="H13" s="2"/>
      <c r="I13" s="2"/>
      <c r="J13" s="2"/>
      <c r="K13" s="2"/>
      <c r="L13" s="2"/>
      <c r="M13" s="2"/>
      <c r="N13" s="2"/>
      <c r="O13" s="2"/>
    </row>
    <row r="14" spans="2:15">
      <c r="B14" s="7">
        <v>1</v>
      </c>
      <c r="C14" s="1" t="s">
        <v>40</v>
      </c>
      <c r="D14" s="26" t="s">
        <v>36</v>
      </c>
      <c r="E14" s="1"/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</row>
    <row r="15" spans="2:15">
      <c r="B15" s="38"/>
      <c r="C15" s="37"/>
      <c r="D15" s="40" t="s">
        <v>36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B16" s="7">
        <f>SUM(B14,1)</f>
        <v>2</v>
      </c>
      <c r="C16" s="1" t="s">
        <v>33</v>
      </c>
      <c r="D16" s="26" t="s">
        <v>36</v>
      </c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</row>
    <row r="17" spans="2:37">
      <c r="B17" s="7">
        <f>SUM(B16,1)</f>
        <v>3</v>
      </c>
      <c r="C17" s="6" t="s">
        <v>28</v>
      </c>
      <c r="D17" s="26" t="s">
        <v>36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37">
      <c r="B18" s="7">
        <f>SUM(B17,1)</f>
        <v>4</v>
      </c>
      <c r="C18" s="6" t="s">
        <v>29</v>
      </c>
      <c r="D18" s="26" t="s">
        <v>36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37">
      <c r="B19" s="7">
        <f>SUM(B18,1)</f>
        <v>5</v>
      </c>
      <c r="C19" s="6" t="s">
        <v>30</v>
      </c>
      <c r="D19" s="26" t="s">
        <v>36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37">
      <c r="B20" s="7">
        <f>SUM(B19,1)</f>
        <v>6</v>
      </c>
      <c r="C20" s="6" t="s">
        <v>31</v>
      </c>
      <c r="D20" s="26" t="s">
        <v>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37">
      <c r="B21" s="7">
        <f>SUM(B20,1)</f>
        <v>7</v>
      </c>
      <c r="C21" s="6" t="s">
        <v>32</v>
      </c>
      <c r="D21" s="26" t="s">
        <v>36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37">
      <c r="C22" s="60" t="s">
        <v>69</v>
      </c>
      <c r="D22" s="60">
        <v>6</v>
      </c>
      <c r="E22" s="1"/>
      <c r="H22" s="37"/>
    </row>
    <row r="23" spans="2:37">
      <c r="B23" s="1"/>
      <c r="C23" s="1" t="s">
        <v>84</v>
      </c>
      <c r="D23" s="1">
        <f>SUM(E9)-SUM(G13) + SUM(D39)</f>
        <v>87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37" s="31" customFormat="1" ht="18.75">
      <c r="B24" s="27" t="s">
        <v>51</v>
      </c>
      <c r="C24" s="41" t="s">
        <v>14</v>
      </c>
      <c r="D24" s="30"/>
      <c r="E24" s="2"/>
      <c r="F24" s="2">
        <f>SUM(H25:H63,H14:H21)</f>
        <v>23</v>
      </c>
      <c r="G24" s="2">
        <f>SUM(I25:I49,I14:I21)</f>
        <v>31</v>
      </c>
      <c r="H24" s="43"/>
      <c r="I24" s="44"/>
      <c r="J24" s="2"/>
      <c r="K24" s="2"/>
      <c r="L24" s="2"/>
      <c r="M24" s="2"/>
      <c r="N24" s="2"/>
      <c r="O24" s="2"/>
    </row>
    <row r="25" spans="2:37" s="32" customFormat="1" ht="18.75">
      <c r="B25" s="33"/>
      <c r="C25" s="34" t="s">
        <v>59</v>
      </c>
      <c r="D25" s="36" t="s">
        <v>36</v>
      </c>
      <c r="E25" s="35"/>
      <c r="F25" s="35"/>
      <c r="G25" s="35"/>
      <c r="H25" s="35">
        <v>1</v>
      </c>
      <c r="I25" s="35">
        <v>1</v>
      </c>
      <c r="J25" s="35"/>
      <c r="K25" s="35"/>
      <c r="L25" s="35"/>
      <c r="M25" s="35"/>
      <c r="N25" s="35"/>
      <c r="O25" s="35"/>
    </row>
    <row r="26" spans="2:37" ht="18.75">
      <c r="B26" s="28"/>
      <c r="C26" s="29" t="s">
        <v>52</v>
      </c>
      <c r="D26" s="26" t="s">
        <v>36</v>
      </c>
      <c r="E26" s="1"/>
      <c r="F26" s="1">
        <v>1</v>
      </c>
      <c r="G26" s="1">
        <v>1</v>
      </c>
      <c r="H26" s="1">
        <v>1</v>
      </c>
      <c r="I26" s="1">
        <v>1</v>
      </c>
      <c r="J26" s="1"/>
      <c r="K26" s="1"/>
      <c r="L26" s="1"/>
      <c r="M26" s="1"/>
      <c r="N26" s="1"/>
      <c r="O26" s="1"/>
    </row>
    <row r="27" spans="2:37">
      <c r="B27" s="7"/>
      <c r="C27" s="1" t="s">
        <v>82</v>
      </c>
      <c r="D27" s="26" t="s">
        <v>36</v>
      </c>
      <c r="E27" s="1"/>
      <c r="F27" s="1">
        <v>1</v>
      </c>
      <c r="G27" s="1">
        <v>1</v>
      </c>
      <c r="H27" s="1">
        <v>2</v>
      </c>
      <c r="I27" s="1">
        <v>3</v>
      </c>
      <c r="J27" s="1"/>
      <c r="K27" s="1"/>
      <c r="L27" s="1"/>
      <c r="M27" s="1"/>
      <c r="N27" s="1"/>
      <c r="O27" s="1"/>
    </row>
    <row r="28" spans="2:37" ht="23.25">
      <c r="B28" s="37"/>
      <c r="C28" s="37" t="s">
        <v>55</v>
      </c>
      <c r="D28" s="26" t="s">
        <v>36</v>
      </c>
      <c r="E28" s="1"/>
      <c r="F28" s="1"/>
      <c r="G28" s="1"/>
      <c r="H28" s="1">
        <v>3</v>
      </c>
      <c r="I28" s="1">
        <v>4</v>
      </c>
      <c r="J28" s="1"/>
      <c r="K28" s="1"/>
      <c r="L28" s="1"/>
      <c r="M28" s="1"/>
      <c r="N28" s="1"/>
      <c r="O28" s="1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</row>
    <row r="29" spans="2:37">
      <c r="B29" s="37"/>
      <c r="C29" s="37" t="s">
        <v>61</v>
      </c>
      <c r="D29" s="26" t="s">
        <v>36</v>
      </c>
      <c r="E29" s="1"/>
      <c r="F29" s="1"/>
      <c r="G29" s="1"/>
      <c r="H29" s="1">
        <v>1</v>
      </c>
      <c r="I29" s="1">
        <v>2</v>
      </c>
      <c r="J29" s="1"/>
      <c r="K29" s="1"/>
      <c r="L29" s="1"/>
      <c r="M29" s="1"/>
      <c r="N29" s="1"/>
      <c r="O29" s="1"/>
      <c r="Q29" s="73"/>
      <c r="R29" s="75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7"/>
    </row>
    <row r="30" spans="2:37">
      <c r="B30" s="38"/>
      <c r="C30" s="37" t="s">
        <v>22</v>
      </c>
      <c r="D30" s="45" t="s">
        <v>4</v>
      </c>
      <c r="E30" s="1"/>
      <c r="F30" s="1"/>
      <c r="G30" s="1"/>
      <c r="H30" s="1">
        <v>6</v>
      </c>
      <c r="I30" s="1">
        <v>7</v>
      </c>
      <c r="J30" s="1"/>
      <c r="K30" s="1"/>
      <c r="L30" s="1"/>
      <c r="M30" s="1"/>
      <c r="N30" s="1"/>
      <c r="O30" s="1"/>
      <c r="Q30" s="74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</row>
    <row r="31" spans="2:37">
      <c r="B31" s="38"/>
      <c r="C31" s="37" t="s">
        <v>23</v>
      </c>
      <c r="D31" s="39" t="s">
        <v>19</v>
      </c>
      <c r="E31" s="1"/>
      <c r="F31" s="1"/>
      <c r="G31" s="1"/>
      <c r="H31" s="1">
        <v>4</v>
      </c>
      <c r="I31" s="1">
        <v>5</v>
      </c>
      <c r="J31" s="1"/>
      <c r="K31" s="1"/>
      <c r="L31" s="1"/>
      <c r="M31" s="1"/>
      <c r="N31" s="1"/>
      <c r="O31" s="1"/>
      <c r="Q31" s="1"/>
      <c r="R31" s="19"/>
      <c r="S31" s="20"/>
      <c r="T31" s="20"/>
      <c r="U31" s="20"/>
      <c r="V31" s="20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</row>
    <row r="32" spans="2:37">
      <c r="B32" s="38"/>
      <c r="C32" s="37" t="s">
        <v>50</v>
      </c>
      <c r="D32" s="40" t="s">
        <v>36</v>
      </c>
      <c r="E32" s="1"/>
      <c r="F32" s="1"/>
      <c r="G32" s="1"/>
      <c r="H32" s="1">
        <v>1</v>
      </c>
      <c r="I32" s="1">
        <v>2</v>
      </c>
      <c r="J32" s="1"/>
      <c r="K32" s="1"/>
      <c r="L32" s="1"/>
      <c r="M32" s="1"/>
      <c r="N32" s="1"/>
      <c r="O32" s="1"/>
      <c r="Q32" s="14"/>
      <c r="R32" s="19"/>
      <c r="S32" s="20"/>
      <c r="T32" s="20"/>
      <c r="U32" s="20"/>
      <c r="V32" s="20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</row>
    <row r="33" spans="2:37">
      <c r="B33" s="38"/>
      <c r="C33" s="37" t="s">
        <v>26</v>
      </c>
      <c r="D33" s="26" t="s">
        <v>36</v>
      </c>
      <c r="E33" s="1"/>
      <c r="F33" s="1"/>
      <c r="G33" s="1"/>
      <c r="H33" s="1">
        <v>1</v>
      </c>
      <c r="I33" s="1">
        <v>2</v>
      </c>
      <c r="J33" s="1"/>
      <c r="K33" s="1"/>
      <c r="L33" s="1"/>
      <c r="M33" s="1"/>
      <c r="N33" s="1"/>
      <c r="O33" s="1"/>
      <c r="Q33" s="11"/>
      <c r="R33" s="19"/>
      <c r="S33" s="20"/>
      <c r="T33" s="20"/>
      <c r="U33" s="20"/>
      <c r="V33" s="2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</row>
    <row r="34" spans="2:37">
      <c r="B34" s="38"/>
      <c r="C34" s="37" t="s">
        <v>34</v>
      </c>
      <c r="D34" s="40" t="s">
        <v>36</v>
      </c>
      <c r="E34" s="1"/>
      <c r="F34" s="1"/>
      <c r="G34" s="1"/>
      <c r="H34" s="1">
        <v>1</v>
      </c>
      <c r="I34" s="1">
        <v>2</v>
      </c>
      <c r="J34" s="1"/>
      <c r="K34" s="1"/>
      <c r="L34" s="1"/>
      <c r="M34" s="1"/>
      <c r="N34" s="1"/>
      <c r="O34" s="1"/>
      <c r="Q34" s="11"/>
      <c r="R34" s="19"/>
      <c r="S34" s="20"/>
      <c r="T34" s="20"/>
      <c r="U34" s="20"/>
      <c r="V34" s="2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</row>
    <row r="35" spans="2:37">
      <c r="C35" s="1" t="s">
        <v>87</v>
      </c>
      <c r="D35" s="40" t="s">
        <v>36</v>
      </c>
      <c r="H35">
        <v>2</v>
      </c>
      <c r="I35">
        <v>2</v>
      </c>
    </row>
    <row r="39" spans="2:37">
      <c r="C39" s="60" t="s">
        <v>69</v>
      </c>
      <c r="D39" s="60">
        <v>4</v>
      </c>
      <c r="E39" s="1"/>
      <c r="H39" s="1"/>
    </row>
    <row r="40" spans="2:37">
      <c r="B40" s="1"/>
      <c r="C40" s="1" t="s">
        <v>84</v>
      </c>
      <c r="D40" s="1">
        <f>SUM(D23)-SUM(G24) + SUM(D55)</f>
        <v>58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37" s="31" customFormat="1" ht="18.75">
      <c r="B41" s="27" t="s">
        <v>56</v>
      </c>
      <c r="C41" s="5" t="s">
        <v>14</v>
      </c>
      <c r="D41" s="30"/>
      <c r="E41" s="2"/>
      <c r="F41" s="2">
        <f>SUM(J43:J63)</f>
        <v>32</v>
      </c>
      <c r="G41" s="2">
        <f>SUM(K43:K63)</f>
        <v>35</v>
      </c>
      <c r="H41" s="2"/>
      <c r="I41" s="2"/>
      <c r="J41" s="43"/>
      <c r="K41" s="44"/>
      <c r="L41" s="2"/>
      <c r="M41" s="2"/>
      <c r="N41" s="2"/>
      <c r="O41" s="2"/>
    </row>
    <row r="42" spans="2:37">
      <c r="B42" s="38"/>
      <c r="C42" s="60" t="s">
        <v>69</v>
      </c>
      <c r="D42" s="64">
        <v>0</v>
      </c>
      <c r="E42" s="1"/>
      <c r="F42" s="1"/>
      <c r="G42" s="1"/>
      <c r="H42" s="37"/>
      <c r="I42" s="1"/>
      <c r="J42" s="1"/>
      <c r="K42" s="1"/>
      <c r="L42" s="1"/>
      <c r="M42" s="1"/>
      <c r="N42" s="1"/>
      <c r="O42" s="1"/>
    </row>
    <row r="43" spans="2:37">
      <c r="B43" s="38"/>
      <c r="C43" s="37" t="s">
        <v>35</v>
      </c>
      <c r="D43" s="45" t="s">
        <v>4</v>
      </c>
      <c r="E43" s="1"/>
      <c r="F43" s="1"/>
      <c r="G43" s="1"/>
      <c r="H43" s="37"/>
      <c r="I43" s="1"/>
      <c r="J43" s="1">
        <v>3</v>
      </c>
      <c r="K43" s="1">
        <v>3</v>
      </c>
      <c r="L43" s="1"/>
      <c r="M43" s="1"/>
      <c r="N43" s="1"/>
      <c r="O43" s="1"/>
    </row>
    <row r="44" spans="2:37">
      <c r="B44" s="38"/>
      <c r="C44" s="37" t="s">
        <v>39</v>
      </c>
      <c r="D44" s="26" t="s">
        <v>36</v>
      </c>
      <c r="E44" s="1"/>
      <c r="F44" s="1"/>
      <c r="G44" s="1"/>
      <c r="H44" s="37"/>
      <c r="I44" s="1"/>
      <c r="J44" s="1">
        <v>2</v>
      </c>
      <c r="K44" s="1">
        <v>4</v>
      </c>
      <c r="L44" s="1"/>
      <c r="M44" s="1"/>
      <c r="N44" s="1"/>
      <c r="O44" s="1"/>
    </row>
    <row r="45" spans="2:37">
      <c r="B45" s="38"/>
      <c r="C45" s="37" t="s">
        <v>49</v>
      </c>
      <c r="D45" s="39" t="s">
        <v>19</v>
      </c>
      <c r="E45" s="1"/>
      <c r="F45" s="1"/>
      <c r="G45" s="1"/>
      <c r="H45" s="37"/>
      <c r="I45" s="1"/>
      <c r="J45" s="1">
        <v>4</v>
      </c>
      <c r="K45" s="1">
        <v>4</v>
      </c>
      <c r="L45" s="1"/>
      <c r="M45" s="1"/>
      <c r="N45" s="1"/>
      <c r="O45" s="1"/>
    </row>
    <row r="46" spans="2:37">
      <c r="B46" s="7"/>
      <c r="C46" s="37" t="s">
        <v>77</v>
      </c>
      <c r="D46" s="26" t="s">
        <v>36</v>
      </c>
      <c r="E46" s="1"/>
      <c r="F46" s="1"/>
      <c r="G46" s="1"/>
      <c r="H46" s="37"/>
      <c r="I46" s="1"/>
      <c r="J46" s="1">
        <v>2</v>
      </c>
      <c r="K46" s="1">
        <v>3</v>
      </c>
      <c r="L46" s="1"/>
      <c r="M46" s="1"/>
      <c r="N46" s="1"/>
      <c r="O46" s="1"/>
    </row>
    <row r="47" spans="2:37">
      <c r="B47" s="7"/>
      <c r="C47" s="37" t="s">
        <v>20</v>
      </c>
      <c r="D47" s="40" t="s">
        <v>36</v>
      </c>
      <c r="E47" s="1"/>
      <c r="F47" s="1"/>
      <c r="G47" s="1"/>
      <c r="H47" s="37"/>
      <c r="I47" s="1"/>
      <c r="J47" s="1">
        <v>2</v>
      </c>
      <c r="K47" s="1">
        <v>1</v>
      </c>
      <c r="L47" s="1"/>
      <c r="M47" s="1"/>
      <c r="N47" s="1"/>
      <c r="O47" s="1"/>
    </row>
    <row r="48" spans="2:37">
      <c r="B48" s="38"/>
      <c r="C48" s="37" t="s">
        <v>75</v>
      </c>
      <c r="D48" s="40" t="s">
        <v>36</v>
      </c>
      <c r="E48" s="37"/>
      <c r="F48" s="37"/>
      <c r="G48" s="37"/>
      <c r="H48" s="37"/>
      <c r="I48" s="37"/>
      <c r="J48" s="37">
        <v>1</v>
      </c>
      <c r="K48" s="1">
        <v>2</v>
      </c>
      <c r="L48" s="1"/>
      <c r="M48" s="1"/>
      <c r="N48" s="1"/>
      <c r="O48" s="1"/>
    </row>
    <row r="49" spans="2:37">
      <c r="B49" s="38"/>
      <c r="C49" s="37" t="s">
        <v>27</v>
      </c>
      <c r="D49" s="40" t="s">
        <v>36</v>
      </c>
      <c r="E49" s="37"/>
      <c r="F49" s="37"/>
      <c r="G49" s="37"/>
      <c r="H49" s="37"/>
      <c r="I49" s="37"/>
      <c r="J49" s="37">
        <v>3</v>
      </c>
      <c r="K49" s="1">
        <v>3</v>
      </c>
      <c r="L49" s="1"/>
      <c r="M49" s="1"/>
      <c r="N49" s="1"/>
      <c r="O49" s="1"/>
    </row>
    <row r="50" spans="2:37">
      <c r="B50" s="1"/>
      <c r="C50" s="1" t="s">
        <v>62</v>
      </c>
      <c r="D50" s="40" t="s">
        <v>36</v>
      </c>
      <c r="E50" s="37"/>
      <c r="F50" s="37"/>
      <c r="G50" s="37"/>
      <c r="H50" s="37"/>
      <c r="I50" s="37"/>
      <c r="J50" s="37">
        <v>3</v>
      </c>
      <c r="K50" s="1">
        <v>3</v>
      </c>
      <c r="L50" s="1">
        <v>2</v>
      </c>
      <c r="M50" s="1">
        <v>1</v>
      </c>
      <c r="N50" s="1"/>
      <c r="O50" s="1"/>
    </row>
    <row r="51" spans="2:37">
      <c r="B51" s="1"/>
      <c r="C51" s="1" t="s">
        <v>80</v>
      </c>
      <c r="D51" s="40" t="s">
        <v>36</v>
      </c>
      <c r="E51" s="37"/>
      <c r="F51" s="37"/>
      <c r="G51" s="37"/>
      <c r="H51" s="37"/>
      <c r="I51" s="37"/>
      <c r="J51" s="37">
        <v>2</v>
      </c>
      <c r="K51" s="1">
        <v>3</v>
      </c>
      <c r="L51" s="1"/>
      <c r="M51" s="1"/>
      <c r="N51" s="1"/>
      <c r="O51" s="1"/>
    </row>
    <row r="52" spans="2:37">
      <c r="B52" s="37"/>
      <c r="C52" s="37" t="s">
        <v>71</v>
      </c>
      <c r="D52" s="40" t="s">
        <v>36</v>
      </c>
      <c r="E52" s="37"/>
      <c r="F52" s="37"/>
      <c r="G52" s="37"/>
      <c r="H52" s="37"/>
      <c r="I52" s="37"/>
      <c r="J52" s="37">
        <v>3</v>
      </c>
      <c r="K52" s="37">
        <v>3</v>
      </c>
      <c r="L52" s="37"/>
      <c r="M52" s="37"/>
      <c r="N52" s="37"/>
      <c r="O52" s="37"/>
      <c r="Q52" s="15"/>
      <c r="R52" s="19"/>
      <c r="S52" s="20"/>
      <c r="T52" s="20"/>
      <c r="U52" s="20"/>
      <c r="V52" s="20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3"/>
    </row>
    <row r="53" spans="2:37">
      <c r="B53" s="38"/>
      <c r="C53" s="37" t="s">
        <v>24</v>
      </c>
      <c r="D53" s="40" t="s">
        <v>36</v>
      </c>
      <c r="E53" s="1"/>
      <c r="F53" s="1"/>
      <c r="G53" s="1"/>
      <c r="H53" s="1"/>
      <c r="I53" s="1"/>
      <c r="J53" s="1">
        <v>2</v>
      </c>
      <c r="K53" s="1">
        <v>4</v>
      </c>
      <c r="L53" s="1"/>
      <c r="M53" s="1"/>
      <c r="N53" s="1"/>
      <c r="O53" s="1"/>
    </row>
    <row r="54" spans="2:37">
      <c r="B54" s="1"/>
      <c r="C54" s="1" t="s">
        <v>76</v>
      </c>
      <c r="D54" s="40" t="s">
        <v>36</v>
      </c>
      <c r="E54" s="37"/>
      <c r="F54" s="37"/>
      <c r="G54" s="37"/>
      <c r="H54" s="37"/>
      <c r="I54" s="37"/>
      <c r="J54" s="37">
        <v>2</v>
      </c>
      <c r="K54" s="1">
        <v>2</v>
      </c>
      <c r="L54" s="1"/>
      <c r="M54" s="1"/>
      <c r="N54" s="1"/>
      <c r="O54" s="1"/>
    </row>
    <row r="55" spans="2:37" s="31" customFormat="1">
      <c r="B55" s="1"/>
      <c r="C55" s="60" t="s">
        <v>69</v>
      </c>
      <c r="D55" s="61">
        <v>2</v>
      </c>
      <c r="E55" s="1"/>
      <c r="F55" s="1"/>
      <c r="G55" s="1"/>
      <c r="H55" s="1"/>
      <c r="I55" s="1"/>
      <c r="J55" s="1">
        <v>3</v>
      </c>
      <c r="K55" s="1"/>
      <c r="L55" s="1"/>
      <c r="M55" s="1"/>
      <c r="N55" s="1"/>
      <c r="O55" s="1"/>
    </row>
    <row r="56" spans="2:37" s="31" customFormat="1">
      <c r="B56" s="1"/>
      <c r="C56" s="1" t="s">
        <v>84</v>
      </c>
      <c r="D56" s="48">
        <f>SUM(D40)- SUM(G41)</f>
        <v>23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37" ht="18.75">
      <c r="B57" s="27" t="s">
        <v>70</v>
      </c>
      <c r="C57" s="5" t="s">
        <v>14</v>
      </c>
      <c r="D57" s="30"/>
      <c r="E57" s="2"/>
      <c r="F57" s="2">
        <f>SUM(L58:L68,L50)</f>
        <v>21</v>
      </c>
      <c r="G57" s="2">
        <f>SUM(M58:M67,M50)</f>
        <v>23</v>
      </c>
      <c r="H57" s="2"/>
      <c r="I57" s="2"/>
      <c r="J57" s="42"/>
      <c r="K57" s="42"/>
      <c r="L57" s="62"/>
      <c r="M57" s="63"/>
      <c r="N57" s="2"/>
      <c r="O57" s="2"/>
    </row>
    <row r="58" spans="2:37">
      <c r="B58" s="1"/>
      <c r="C58" s="1" t="s">
        <v>72</v>
      </c>
      <c r="D58" s="40" t="s">
        <v>36</v>
      </c>
      <c r="E58" s="1"/>
      <c r="F58" s="1"/>
      <c r="G58" s="1"/>
      <c r="H58" s="1"/>
      <c r="I58" s="1"/>
      <c r="J58" s="1"/>
      <c r="K58" s="1"/>
      <c r="L58" s="1">
        <v>2</v>
      </c>
      <c r="M58" s="1">
        <v>2</v>
      </c>
      <c r="N58" s="1"/>
      <c r="O58" s="1"/>
    </row>
    <row r="59" spans="2:37" hidden="1">
      <c r="B59" s="46"/>
      <c r="C59" s="46" t="s">
        <v>73</v>
      </c>
      <c r="D59" s="40" t="s">
        <v>36</v>
      </c>
      <c r="E59" s="46"/>
      <c r="F59" s="46"/>
      <c r="G59" s="46"/>
      <c r="H59" s="46"/>
      <c r="I59" s="46"/>
      <c r="J59" s="46"/>
      <c r="K59" s="46"/>
      <c r="L59" s="46">
        <v>4</v>
      </c>
      <c r="M59" s="46">
        <v>4</v>
      </c>
      <c r="N59" s="46"/>
      <c r="O59" s="46"/>
    </row>
    <row r="60" spans="2:37">
      <c r="E60" t="s">
        <v>5</v>
      </c>
      <c r="F60" t="s">
        <v>6</v>
      </c>
      <c r="G60" t="s">
        <v>7</v>
      </c>
      <c r="H60" t="s">
        <v>8</v>
      </c>
      <c r="I60" t="s">
        <v>9</v>
      </c>
      <c r="J60" t="s">
        <v>13</v>
      </c>
    </row>
    <row r="61" spans="2:37" s="51" customFormat="1" ht="15.75">
      <c r="B61"/>
      <c r="C61" t="s">
        <v>74</v>
      </c>
      <c r="D61" s="40" t="s">
        <v>36</v>
      </c>
      <c r="E61" s="16"/>
      <c r="F61" s="17"/>
      <c r="G61" s="17"/>
      <c r="H61" s="17"/>
      <c r="I61" s="17"/>
      <c r="J61" s="17"/>
      <c r="K61"/>
      <c r="L61">
        <v>1</v>
      </c>
      <c r="M61">
        <v>2</v>
      </c>
      <c r="N61"/>
      <c r="O61"/>
    </row>
    <row r="62" spans="2:37">
      <c r="B62" s="51"/>
      <c r="C62" s="47" t="s">
        <v>53</v>
      </c>
      <c r="D62" s="40" t="s">
        <v>36</v>
      </c>
      <c r="E62" s="48"/>
      <c r="F62" s="48"/>
      <c r="G62" s="48"/>
      <c r="H62" s="48"/>
      <c r="I62" s="48"/>
      <c r="J62" s="48"/>
      <c r="K62" s="51"/>
      <c r="L62" s="51">
        <v>2</v>
      </c>
      <c r="M62" s="51">
        <v>3</v>
      </c>
      <c r="N62" s="51"/>
      <c r="O62" s="51"/>
      <c r="Q62" s="68"/>
      <c r="R62" s="68"/>
      <c r="S62" s="68"/>
      <c r="T62" s="68"/>
      <c r="U62" s="68"/>
      <c r="V62" s="68"/>
      <c r="W62" s="68"/>
    </row>
    <row r="63" spans="2:37" s="51" customFormat="1">
      <c r="B63"/>
      <c r="C63" t="s">
        <v>81</v>
      </c>
      <c r="D63" s="40" t="s">
        <v>36</v>
      </c>
      <c r="E63" s="17"/>
      <c r="F63" s="17"/>
      <c r="G63" s="17"/>
      <c r="H63" s="17"/>
      <c r="I63" s="17"/>
      <c r="J63" s="17"/>
      <c r="K63"/>
      <c r="L63">
        <v>2</v>
      </c>
      <c r="M63">
        <v>2</v>
      </c>
      <c r="N63"/>
      <c r="O63"/>
      <c r="Q63" s="69"/>
      <c r="R63" s="70">
        <f t="shared" ref="R63:V64" si="0">SUMPRODUCT(--(log_member_names=$B18),--(log_weeknums=M$5))</f>
        <v>0</v>
      </c>
      <c r="S63" s="71">
        <f t="shared" si="0"/>
        <v>0</v>
      </c>
      <c r="T63" s="71">
        <f t="shared" si="0"/>
        <v>0</v>
      </c>
      <c r="U63" s="71">
        <f t="shared" si="0"/>
        <v>0</v>
      </c>
      <c r="V63" s="71">
        <f t="shared" si="0"/>
        <v>0</v>
      </c>
      <c r="W63" s="71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3"/>
    </row>
    <row r="64" spans="2:37" s="56" customFormat="1">
      <c r="B64" s="49"/>
      <c r="C64" s="50" t="s">
        <v>21</v>
      </c>
      <c r="D64" s="40" t="s">
        <v>36</v>
      </c>
      <c r="E64" s="48"/>
      <c r="F64" s="48"/>
      <c r="G64" s="48"/>
      <c r="H64" s="50"/>
      <c r="I64" s="50"/>
      <c r="J64" s="48"/>
      <c r="K64" s="48"/>
      <c r="L64" s="48">
        <v>2</v>
      </c>
      <c r="M64" s="48">
        <v>2</v>
      </c>
      <c r="N64" s="48"/>
      <c r="O64" s="48"/>
      <c r="Q64" s="65"/>
      <c r="R64" s="66">
        <f t="shared" si="0"/>
        <v>0</v>
      </c>
      <c r="S64" s="67">
        <f t="shared" si="0"/>
        <v>0</v>
      </c>
      <c r="T64" s="67">
        <f t="shared" si="0"/>
        <v>0</v>
      </c>
      <c r="U64" s="67">
        <f t="shared" si="0"/>
        <v>0</v>
      </c>
      <c r="V64" s="67">
        <f t="shared" si="0"/>
        <v>0</v>
      </c>
      <c r="W64" s="6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8"/>
    </row>
    <row r="65" spans="2:23" s="51" customFormat="1">
      <c r="B65" s="54"/>
      <c r="C65" s="18" t="s">
        <v>60</v>
      </c>
      <c r="D65" s="40" t="s">
        <v>58</v>
      </c>
      <c r="E65" s="18"/>
      <c r="F65" s="18"/>
      <c r="G65" s="18"/>
      <c r="H65" s="18"/>
      <c r="I65" s="18"/>
      <c r="J65" s="18"/>
      <c r="K65" s="17"/>
      <c r="L65" s="55">
        <v>2</v>
      </c>
      <c r="M65" s="55">
        <v>3</v>
      </c>
      <c r="N65" s="17"/>
      <c r="O65" s="17"/>
      <c r="Q65" s="56"/>
      <c r="R65" s="56"/>
      <c r="S65" s="56"/>
      <c r="T65" s="56"/>
      <c r="U65" s="56"/>
      <c r="V65" s="56"/>
      <c r="W65" s="56"/>
    </row>
    <row r="66" spans="2:23">
      <c r="B66" s="49"/>
      <c r="C66" s="50" t="s">
        <v>25</v>
      </c>
      <c r="D66" s="40" t="s">
        <v>58</v>
      </c>
      <c r="E66" s="50"/>
      <c r="F66" s="50"/>
      <c r="G66" s="50"/>
      <c r="H66" s="50"/>
      <c r="I66" s="50"/>
      <c r="J66" s="50"/>
      <c r="K66" s="48"/>
      <c r="L66" s="59">
        <v>3</v>
      </c>
      <c r="M66" s="59">
        <v>3</v>
      </c>
      <c r="N66" s="48"/>
      <c r="O66" s="48"/>
      <c r="Q66" s="56"/>
      <c r="R66" s="56"/>
      <c r="S66" s="56"/>
      <c r="T66" s="56"/>
      <c r="U66" s="56"/>
      <c r="V66" s="56"/>
      <c r="W66" s="56"/>
    </row>
    <row r="67" spans="2:23">
      <c r="B67" s="37"/>
      <c r="C67" s="37" t="s">
        <v>57</v>
      </c>
      <c r="D67" s="40" t="s">
        <v>58</v>
      </c>
      <c r="E67" s="37"/>
      <c r="F67" s="37"/>
      <c r="G67" s="37"/>
      <c r="H67" s="37"/>
      <c r="I67" s="37"/>
      <c r="J67" s="37"/>
      <c r="K67" s="37"/>
      <c r="L67" s="37">
        <v>1</v>
      </c>
      <c r="M67" s="37">
        <v>1</v>
      </c>
      <c r="N67" s="37"/>
      <c r="O67" s="37"/>
    </row>
    <row r="68" spans="2:23" s="31" customFormat="1">
      <c r="B68"/>
      <c r="C68" s="60" t="s">
        <v>79</v>
      </c>
      <c r="D68" s="60">
        <v>1</v>
      </c>
      <c r="E68"/>
      <c r="F68"/>
      <c r="G68"/>
      <c r="H68"/>
      <c r="I68"/>
      <c r="J68"/>
      <c r="K68"/>
      <c r="L68"/>
      <c r="M68"/>
      <c r="N68"/>
      <c r="O68"/>
    </row>
    <row r="69" spans="2:23" s="31" customFormat="1">
      <c r="B69"/>
      <c r="C69" s="1" t="s">
        <v>85</v>
      </c>
      <c r="D69" s="60">
        <f>SUM(D56)- SUM(G57) + SUM(D68)</f>
        <v>1</v>
      </c>
      <c r="E69"/>
      <c r="F69"/>
      <c r="G69"/>
      <c r="H69"/>
      <c r="I69"/>
      <c r="J69"/>
      <c r="K69"/>
      <c r="L69"/>
      <c r="M69"/>
      <c r="N69"/>
      <c r="O69"/>
    </row>
    <row r="70" spans="2:23" ht="18.75">
      <c r="B70" s="27" t="s">
        <v>78</v>
      </c>
      <c r="C70" s="5" t="s">
        <v>14</v>
      </c>
      <c r="D70" s="30"/>
      <c r="E70" s="2"/>
      <c r="F70" s="2">
        <f>SUM(N72:N81)</f>
        <v>7</v>
      </c>
      <c r="G70" s="2">
        <f>SUM(O72:O81)</f>
        <v>13</v>
      </c>
      <c r="H70" s="2"/>
      <c r="I70" s="2"/>
      <c r="J70" s="42"/>
      <c r="K70" s="42"/>
      <c r="L70" s="2"/>
      <c r="M70" s="2"/>
      <c r="N70" s="62"/>
      <c r="O70" s="63"/>
    </row>
    <row r="71" spans="2:23">
      <c r="C71" s="60" t="s">
        <v>79</v>
      </c>
      <c r="D71" s="60">
        <v>1</v>
      </c>
    </row>
    <row r="72" spans="2:23">
      <c r="C72" t="s">
        <v>83</v>
      </c>
      <c r="D72" s="40" t="s">
        <v>58</v>
      </c>
      <c r="N72">
        <v>2</v>
      </c>
      <c r="O72">
        <v>5</v>
      </c>
    </row>
    <row r="73" spans="2:23">
      <c r="C73" t="s">
        <v>86</v>
      </c>
      <c r="D73" s="40" t="s">
        <v>58</v>
      </c>
      <c r="N73">
        <v>3</v>
      </c>
      <c r="O73">
        <v>4</v>
      </c>
    </row>
    <row r="74" spans="2:23">
      <c r="C74" t="s">
        <v>26</v>
      </c>
      <c r="D74" s="40" t="s">
        <v>58</v>
      </c>
      <c r="N74">
        <v>2</v>
      </c>
      <c r="O74">
        <v>4</v>
      </c>
    </row>
  </sheetData>
  <mergeCells count="3">
    <mergeCell ref="Q28:AK28"/>
    <mergeCell ref="Q29:Q30"/>
    <mergeCell ref="R29:AK29"/>
  </mergeCells>
  <conditionalFormatting sqref="R31:AK34 R52:AK52 R63:AK64">
    <cfRule type="colorScale" priority="2">
      <colorScale>
        <cfvo type="min" val="0"/>
        <cfvo type="percentile" val="50"/>
        <cfvo type="max" val="0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J7"/>
  <sheetViews>
    <sheetView workbookViewId="0">
      <selection activeCell="H2" sqref="H2"/>
    </sheetView>
  </sheetViews>
  <sheetFormatPr baseColWidth="10" defaultRowHeight="15"/>
  <cols>
    <col min="2" max="2" width="25.7109375" customWidth="1"/>
    <col min="3" max="3" width="17.140625" customWidth="1"/>
    <col min="4" max="4" width="11.5703125" customWidth="1"/>
    <col min="5" max="5" width="19.85546875" customWidth="1"/>
    <col min="6" max="6" width="11.5703125" customWidth="1"/>
    <col min="7" max="7" width="19.7109375" customWidth="1"/>
    <col min="8" max="8" width="11.5703125" customWidth="1"/>
    <col min="9" max="9" width="20.85546875" customWidth="1"/>
    <col min="10" max="10" width="11.5703125" customWidth="1"/>
  </cols>
  <sheetData>
    <row r="4" spans="2:10">
      <c r="B4" t="s">
        <v>63</v>
      </c>
      <c r="C4" t="s">
        <v>64</v>
      </c>
      <c r="D4" t="s">
        <v>65</v>
      </c>
      <c r="E4" t="s">
        <v>4</v>
      </c>
      <c r="F4" t="s">
        <v>46</v>
      </c>
      <c r="G4" t="s">
        <v>66</v>
      </c>
      <c r="H4" t="s">
        <v>41</v>
      </c>
      <c r="I4" t="s">
        <v>36</v>
      </c>
      <c r="J4" t="s">
        <v>44</v>
      </c>
    </row>
    <row r="5" spans="2:10">
      <c r="D5" t="s">
        <v>44</v>
      </c>
      <c r="F5" t="s">
        <v>65</v>
      </c>
      <c r="H5" t="s">
        <v>67</v>
      </c>
    </row>
    <row r="7" spans="2:10">
      <c r="B7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6" sqref="J6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2012-03-27T12:54:41Z</dcterms:created>
  <dcterms:modified xsi:type="dcterms:W3CDTF">2012-05-08T20:43:35Z</dcterms:modified>
</cp:coreProperties>
</file>